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1.xml" ContentType="application/vnd.ms-excel.controlproperties+xml"/>
  <Override PartName="/xl/drawings/drawing7.xml" ContentType="application/vnd.openxmlformats-officedocument.drawing+xml"/>
  <Override PartName="/xl/ctrlProps/ctrlProp2.xml" ContentType="application/vnd.ms-excel.controlproperties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11.xml" ContentType="application/vnd.openxmlformats-officedocument.drawing+xml"/>
  <Override PartName="/xl/ctrlProps/ctrlProp3.xml" ContentType="application/vnd.ms-excel.controlproperties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15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IJON TT 1\"/>
    </mc:Choice>
  </mc:AlternateContent>
  <xr:revisionPtr revIDLastSave="0" documentId="13_ncr:1_{5C54F017-C037-4611-9B1D-6DB38FCC43ED}" xr6:coauthVersionLast="37" xr6:coauthVersionMax="37" xr10:uidLastSave="{00000000-0000-0000-0000-000000000000}"/>
  <bookViews>
    <workbookView xWindow="0" yWindow="0" windowWidth="28800" windowHeight="12165" firstSheet="11" activeTab="16" xr2:uid="{00000000-000D-0000-FFFF-FFFF00000000}"/>
  </bookViews>
  <sheets>
    <sheet name="donnee" sheetId="2" r:id="rId1"/>
    <sheet name="sommaire" sheetId="4" r:id="rId2"/>
    <sheet name="sommaire_buvette" sheetId="5" r:id="rId3"/>
    <sheet name="fiche inventaire" sheetId="19" r:id="rId4"/>
    <sheet name="journal stock" sheetId="20" r:id="rId5"/>
    <sheet name="etat stock" sheetId="21" r:id="rId6"/>
    <sheet name="base inventaire" sheetId="16" r:id="rId7"/>
    <sheet name="inventaire" sheetId="17" r:id="rId8"/>
    <sheet name="base client" sheetId="13" r:id="rId9"/>
    <sheet name="base facturation" sheetId="14" r:id="rId10"/>
    <sheet name="chiffre d'affaire" sheetId="18" r:id="rId11"/>
    <sheet name="facture" sheetId="15" r:id="rId12"/>
    <sheet name="base produits" sheetId="7" r:id="rId13"/>
    <sheet name="sommaire_materiel" sheetId="6" r:id="rId14"/>
    <sheet name="base" sheetId="1" r:id="rId15"/>
    <sheet name="faire_Commande" sheetId="9" r:id="rId16"/>
    <sheet name="tableau commande" sheetId="12" r:id="rId17"/>
    <sheet name="sommaire banque" sheetId="25" r:id="rId18"/>
    <sheet name="remise_en_banque" sheetId="24" r:id="rId19"/>
    <sheet name="synthese" sheetId="28" r:id="rId20"/>
    <sheet name="sommaire_licencie" sheetId="11" r:id="rId21"/>
    <sheet name="fiche licencie" sheetId="26" r:id="rId22"/>
    <sheet name="BDD_licencies" sheetId="10" r:id="rId23"/>
    <sheet name="Feuil1" sheetId="27" r:id="rId24"/>
    <sheet name="sommaire_administratif" sheetId="8" r:id="rId25"/>
    <sheet name="Attestation" sheetId="22" r:id="rId26"/>
    <sheet name="facture_club" sheetId="23" r:id="rId27"/>
  </sheets>
  <externalReferences>
    <externalReference r:id="rId28"/>
    <externalReference r:id="rId29"/>
    <externalReference r:id="rId30"/>
    <externalReference r:id="rId31"/>
  </externalReferences>
  <definedNames>
    <definedName name="categorie">donnee!$I$2:$I$8</definedName>
    <definedName name="Coûts">[1]Coûts!$C$2:$G$31</definedName>
    <definedName name="famille_article">OFFSET(donnee!$E$2,0,0,COUNTA(donnee!$E:$E)-1)</definedName>
    <definedName name="fournisseur">OFFSET(donnee!$A$2,0,0,COUNTA(donnee!$A:$A)-1)</definedName>
    <definedName name="imputation">donnee!$Q$2:$Q$11</definedName>
    <definedName name="licence">donnee!$M$2:$M$3</definedName>
    <definedName name="Liste_banque">OFFSET(donnee!$O$2,0,0,COUNTA(donnee!$C:$O)-1)</definedName>
    <definedName name="liste_imputation">"DECALER('données'!$q$2;0;0;NBVAL('données'!$q:$+donnee!$R$qH)-1)"</definedName>
    <definedName name="listeImputation">OFFSET('[2]Vos données'!$H$5,0,0,COUNTA('[2]Vos données'!$H:$H)-1)</definedName>
    <definedName name="Marque">OFFSET(donnee!$C$2,0,0,COUNTA(donnee!$C:$C)-1)</definedName>
    <definedName name="paiement">donnee!$K$2:$K$5</definedName>
    <definedName name="Prix">[3]Coûts!$C$2:$G$31</definedName>
    <definedName name="refarticle">base!$A$1:$F$597</definedName>
    <definedName name="sexe">donnee!$G$2:$G$3</definedName>
    <definedName name="source">base!$A$2:$F$5596</definedName>
    <definedName name="versement">donnee!$S$2:$S$5</definedName>
    <definedName name="_xlnm.Print_Area" localSheetId="25">Attestation!$B$4:$I$39</definedName>
    <definedName name="_xlnm.Print_Area" localSheetId="22">BDD_licencies!$A$3:$P$97</definedName>
    <definedName name="_xlnm.Print_Area" localSheetId="26">facture_club!$C$13:$J$62</definedName>
    <definedName name="_xlnm.Print_Area" localSheetId="15">faire_Commande!#REF!</definedName>
    <definedName name="_xlnm.Print_Area" localSheetId="21">'fiche licencie'!$E$2:$K$33</definedName>
    <definedName name="_xlnm.Print_Area" localSheetId="18">remise_en_banque!$A$3:$K$3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26" l="1"/>
  <c r="G23" i="26"/>
  <c r="C6" i="26"/>
  <c r="H9" i="26"/>
  <c r="H10" i="26"/>
  <c r="G33" i="26"/>
  <c r="G32" i="26"/>
  <c r="G31" i="26"/>
  <c r="G30" i="26"/>
  <c r="G29" i="26"/>
  <c r="K27" i="26"/>
  <c r="K26" i="26"/>
  <c r="K25" i="26"/>
  <c r="K24" i="26"/>
  <c r="G25" i="26"/>
  <c r="K23" i="26"/>
  <c r="E13" i="28" l="1"/>
  <c r="X5" i="10"/>
  <c r="X6" i="10"/>
  <c r="X7" i="10"/>
  <c r="X8" i="10"/>
  <c r="X9" i="10"/>
  <c r="X10" i="10"/>
  <c r="X11" i="10"/>
  <c r="X12" i="10"/>
  <c r="X13" i="10"/>
  <c r="X14" i="10"/>
  <c r="X15" i="10"/>
  <c r="X16" i="10"/>
  <c r="X17" i="10"/>
  <c r="X18" i="10"/>
  <c r="X19" i="10"/>
  <c r="X20" i="10"/>
  <c r="X21" i="10"/>
  <c r="X22" i="10"/>
  <c r="X23" i="10"/>
  <c r="X24" i="10"/>
  <c r="X25" i="10"/>
  <c r="X26" i="10"/>
  <c r="X27" i="10"/>
  <c r="X28" i="10"/>
  <c r="X29" i="10"/>
  <c r="X30" i="10"/>
  <c r="X31" i="10"/>
  <c r="X32" i="10"/>
  <c r="X33" i="10"/>
  <c r="X34" i="10"/>
  <c r="X35" i="10"/>
  <c r="X36" i="10"/>
  <c r="X37" i="10"/>
  <c r="X38" i="10"/>
  <c r="X39" i="10"/>
  <c r="X40" i="10"/>
  <c r="X41" i="10"/>
  <c r="X42" i="10"/>
  <c r="X43" i="10"/>
  <c r="X44" i="10"/>
  <c r="X45" i="10"/>
  <c r="X46" i="10"/>
  <c r="X47" i="10"/>
  <c r="X48" i="10"/>
  <c r="X49" i="10"/>
  <c r="X50" i="10"/>
  <c r="X51" i="10"/>
  <c r="X52" i="10"/>
  <c r="X53" i="10"/>
  <c r="X54" i="10"/>
  <c r="X55" i="10"/>
  <c r="X56" i="10"/>
  <c r="X57" i="10"/>
  <c r="X58" i="10"/>
  <c r="X59" i="10"/>
  <c r="X60" i="10"/>
  <c r="X61" i="10"/>
  <c r="X62" i="10"/>
  <c r="X63" i="10"/>
  <c r="X64" i="10"/>
  <c r="X65" i="10"/>
  <c r="X66" i="10"/>
  <c r="X67" i="10"/>
  <c r="X68" i="10"/>
  <c r="X69" i="10"/>
  <c r="X70" i="10"/>
  <c r="X71" i="10"/>
  <c r="X72" i="10"/>
  <c r="X73" i="10"/>
  <c r="X74" i="10"/>
  <c r="X75" i="10"/>
  <c r="X76" i="10"/>
  <c r="X77" i="10"/>
  <c r="X78" i="10"/>
  <c r="X79" i="10"/>
  <c r="X80" i="10"/>
  <c r="X81" i="10"/>
  <c r="X82" i="10"/>
  <c r="X83" i="10"/>
  <c r="X84" i="10"/>
  <c r="X85" i="10"/>
  <c r="X86" i="10"/>
  <c r="X87" i="10"/>
  <c r="X88" i="10"/>
  <c r="X89" i="10"/>
  <c r="X90" i="10"/>
  <c r="X91" i="10"/>
  <c r="X92" i="10"/>
  <c r="X93" i="10"/>
  <c r="X94" i="10"/>
  <c r="X95" i="10"/>
  <c r="X96" i="10"/>
  <c r="X97" i="10"/>
  <c r="X98" i="10"/>
  <c r="X99" i="10"/>
  <c r="X100" i="10"/>
  <c r="X101" i="10"/>
  <c r="X102" i="10"/>
  <c r="X103" i="10"/>
  <c r="X104" i="10"/>
  <c r="X105" i="10"/>
  <c r="X106" i="10"/>
  <c r="X107" i="10"/>
  <c r="X108" i="10"/>
  <c r="X109" i="10"/>
  <c r="X110" i="10"/>
  <c r="X111" i="10"/>
  <c r="X112" i="10"/>
  <c r="X113" i="10"/>
  <c r="X114" i="10"/>
  <c r="X115" i="10"/>
  <c r="X116" i="10"/>
  <c r="X117" i="10"/>
  <c r="X118" i="10"/>
  <c r="X119" i="10"/>
  <c r="X120" i="10"/>
  <c r="X121" i="10"/>
  <c r="X122" i="10"/>
  <c r="X123" i="10"/>
  <c r="X124" i="10"/>
  <c r="X125" i="10"/>
  <c r="X126" i="10"/>
  <c r="X127" i="10"/>
  <c r="X128" i="10"/>
  <c r="X129" i="10"/>
  <c r="X130" i="10"/>
  <c r="X131" i="10"/>
  <c r="X132" i="10"/>
  <c r="X133" i="10"/>
  <c r="X134" i="10"/>
  <c r="X135" i="10"/>
  <c r="X136" i="10"/>
  <c r="X137" i="10"/>
  <c r="X138" i="10"/>
  <c r="X139" i="10"/>
  <c r="X140" i="10"/>
  <c r="X141" i="10"/>
  <c r="X142" i="10"/>
  <c r="X143" i="10"/>
  <c r="X144" i="10"/>
  <c r="X145" i="10"/>
  <c r="X146" i="10"/>
  <c r="X147" i="10"/>
  <c r="X148" i="10"/>
  <c r="X149" i="10"/>
  <c r="X150" i="10"/>
  <c r="X151" i="10"/>
  <c r="X152" i="10"/>
  <c r="X153" i="10"/>
  <c r="X154" i="10"/>
  <c r="X155" i="10"/>
  <c r="X156" i="10"/>
  <c r="X157" i="10"/>
  <c r="X158" i="10"/>
  <c r="X159" i="10"/>
  <c r="X160" i="10"/>
  <c r="X161" i="10"/>
  <c r="X162" i="10"/>
  <c r="X163" i="10"/>
  <c r="X164" i="10"/>
  <c r="X165" i="10"/>
  <c r="X166" i="10"/>
  <c r="X167" i="10"/>
  <c r="X168" i="10"/>
  <c r="X169" i="10"/>
  <c r="X170" i="10"/>
  <c r="X171" i="10"/>
  <c r="X172" i="10"/>
  <c r="X173" i="10"/>
  <c r="X174" i="10"/>
  <c r="X175" i="10"/>
  <c r="X176" i="10"/>
  <c r="X177" i="10"/>
  <c r="X178" i="10"/>
  <c r="X179" i="10"/>
  <c r="X180" i="10"/>
  <c r="X181" i="10"/>
  <c r="X182" i="10"/>
  <c r="X183" i="10"/>
  <c r="X184" i="10"/>
  <c r="X185" i="10"/>
  <c r="X186" i="10"/>
  <c r="X187" i="10"/>
  <c r="X188" i="10"/>
  <c r="X189" i="10"/>
  <c r="X190" i="10"/>
  <c r="X191" i="10"/>
  <c r="X192" i="10"/>
  <c r="X193" i="10"/>
  <c r="X194" i="10"/>
  <c r="X195" i="10"/>
  <c r="X196" i="10"/>
  <c r="X197" i="10"/>
  <c r="X198" i="10"/>
  <c r="X199" i="10"/>
  <c r="X200" i="10"/>
  <c r="X201" i="10"/>
  <c r="X202" i="10"/>
  <c r="X203" i="10"/>
  <c r="X204" i="10"/>
  <c r="X205" i="10"/>
  <c r="X206" i="10"/>
  <c r="X207" i="10"/>
  <c r="X208" i="10"/>
  <c r="X209" i="10"/>
  <c r="X210" i="10"/>
  <c r="X211" i="10"/>
  <c r="X212" i="10"/>
  <c r="X213" i="10"/>
  <c r="X214" i="10"/>
  <c r="X215" i="10"/>
  <c r="X216" i="10"/>
  <c r="X217" i="10"/>
  <c r="X218" i="10"/>
  <c r="X219" i="10"/>
  <c r="X220" i="10"/>
  <c r="X221" i="10"/>
  <c r="X222" i="10"/>
  <c r="X223" i="10"/>
  <c r="X224" i="10"/>
  <c r="X225" i="10"/>
  <c r="X226" i="10"/>
  <c r="X227" i="10"/>
  <c r="X228" i="10"/>
  <c r="X229" i="10"/>
  <c r="X230" i="10"/>
  <c r="X231" i="10"/>
  <c r="X232" i="10"/>
  <c r="X233" i="10"/>
  <c r="X234" i="10"/>
  <c r="X235" i="10"/>
  <c r="X236" i="10"/>
  <c r="X237" i="10"/>
  <c r="X238" i="10"/>
  <c r="X239" i="10"/>
  <c r="X240" i="10"/>
  <c r="X241" i="10"/>
  <c r="X242" i="10"/>
  <c r="X243" i="10"/>
  <c r="X244" i="10"/>
  <c r="X245" i="10"/>
  <c r="X246" i="10"/>
  <c r="X247" i="10"/>
  <c r="X248" i="10"/>
  <c r="X249" i="10"/>
  <c r="X250" i="10"/>
  <c r="X251" i="10"/>
  <c r="X252" i="10"/>
  <c r="X253" i="10"/>
  <c r="X254" i="10"/>
  <c r="X255" i="10"/>
  <c r="X256" i="10"/>
  <c r="X257" i="10"/>
  <c r="X258" i="10"/>
  <c r="X259" i="10"/>
  <c r="X260" i="10"/>
  <c r="X261" i="10"/>
  <c r="X262" i="10"/>
  <c r="X263" i="10"/>
  <c r="X264" i="10"/>
  <c r="X265" i="10"/>
  <c r="X266" i="10"/>
  <c r="X267" i="10"/>
  <c r="X268" i="10"/>
  <c r="X269" i="10"/>
  <c r="X270" i="10"/>
  <c r="X271" i="10"/>
  <c r="X272" i="10"/>
  <c r="X273" i="10"/>
  <c r="X274" i="10"/>
  <c r="X275" i="10"/>
  <c r="X276" i="10"/>
  <c r="X277" i="10"/>
  <c r="X278" i="10"/>
  <c r="X279" i="10"/>
  <c r="X280" i="10"/>
  <c r="X281" i="10"/>
  <c r="X282" i="10"/>
  <c r="X283" i="10"/>
  <c r="X284" i="10"/>
  <c r="X285" i="10"/>
  <c r="X286" i="10"/>
  <c r="X287" i="10"/>
  <c r="X288" i="10"/>
  <c r="X289" i="10"/>
  <c r="X290" i="10"/>
  <c r="X291" i="10"/>
  <c r="X292" i="10"/>
  <c r="X293" i="10"/>
  <c r="X294" i="10"/>
  <c r="X295" i="10"/>
  <c r="X296" i="10"/>
  <c r="X297" i="10"/>
  <c r="X298" i="10"/>
  <c r="X299" i="10"/>
  <c r="X300" i="10"/>
  <c r="X301" i="10"/>
  <c r="X302" i="10"/>
  <c r="X303" i="10"/>
  <c r="X304" i="10"/>
  <c r="X305" i="10"/>
  <c r="X306" i="10"/>
  <c r="X307" i="10"/>
  <c r="X308" i="10"/>
  <c r="X309" i="10"/>
  <c r="X310" i="10"/>
  <c r="X311" i="10"/>
  <c r="X312" i="10"/>
  <c r="X313" i="10"/>
  <c r="X314" i="10"/>
  <c r="X315" i="10"/>
  <c r="X316" i="10"/>
  <c r="X317" i="10"/>
  <c r="X318" i="10"/>
  <c r="X319" i="10"/>
  <c r="X320" i="10"/>
  <c r="X321" i="10"/>
  <c r="X322" i="10"/>
  <c r="X323" i="10"/>
  <c r="X324" i="10"/>
  <c r="X325" i="10"/>
  <c r="X326" i="10"/>
  <c r="X327" i="10"/>
  <c r="X328" i="10"/>
  <c r="X329" i="10"/>
  <c r="X330" i="10"/>
  <c r="X331" i="10"/>
  <c r="X332" i="10"/>
  <c r="X333" i="10"/>
  <c r="X334" i="10"/>
  <c r="X335" i="10"/>
  <c r="X336" i="10"/>
  <c r="X337" i="10"/>
  <c r="X338" i="10"/>
  <c r="X339" i="10"/>
  <c r="X340" i="10"/>
  <c r="X341" i="10"/>
  <c r="X342" i="10"/>
  <c r="X343" i="10"/>
  <c r="X344" i="10"/>
  <c r="X345" i="10"/>
  <c r="X346" i="10"/>
  <c r="X347" i="10"/>
  <c r="X348" i="10"/>
  <c r="X349" i="10"/>
  <c r="X350" i="10"/>
  <c r="X351" i="10"/>
  <c r="X352" i="10"/>
  <c r="X353" i="10"/>
  <c r="X354" i="10"/>
  <c r="X355" i="10"/>
  <c r="X356" i="10"/>
  <c r="X357" i="10"/>
  <c r="X358" i="10"/>
  <c r="X359" i="10"/>
  <c r="X360" i="10"/>
  <c r="X361" i="10"/>
  <c r="X362" i="10"/>
  <c r="X363" i="10"/>
  <c r="X364" i="10"/>
  <c r="X4" i="10"/>
  <c r="K16" i="26" l="1"/>
  <c r="K15" i="26"/>
  <c r="G16" i="26"/>
  <c r="G15" i="26"/>
  <c r="K18" i="26"/>
  <c r="G27" i="26"/>
  <c r="G26" i="26"/>
  <c r="G5" i="26"/>
  <c r="R10" i="12" l="1"/>
  <c r="Q9" i="12"/>
  <c r="Q10" i="12" s="1"/>
  <c r="N35" i="24" l="1"/>
  <c r="N36" i="24"/>
  <c r="N37" i="24"/>
  <c r="N38" i="24"/>
  <c r="N39" i="24"/>
  <c r="N40" i="24"/>
  <c r="N41" i="24"/>
  <c r="N42" i="24"/>
  <c r="N43" i="24"/>
  <c r="N44" i="24"/>
  <c r="N45" i="24"/>
  <c r="N46" i="24"/>
  <c r="N47" i="24"/>
  <c r="N48" i="24"/>
  <c r="N49" i="24"/>
  <c r="N50" i="24"/>
  <c r="N51" i="24"/>
  <c r="N52" i="24"/>
  <c r="N53" i="24"/>
  <c r="N54" i="24"/>
  <c r="N55" i="24"/>
  <c r="N56" i="24"/>
  <c r="N57" i="24"/>
  <c r="N58" i="24"/>
  <c r="N59" i="24"/>
  <c r="N60" i="24"/>
  <c r="N61" i="24"/>
  <c r="N62" i="24"/>
  <c r="N63" i="24"/>
  <c r="N64" i="24"/>
  <c r="N65" i="24"/>
  <c r="N66" i="24"/>
  <c r="N67" i="24"/>
  <c r="N68" i="24"/>
  <c r="N69" i="24"/>
  <c r="N70" i="24"/>
  <c r="N71" i="24"/>
  <c r="N72" i="24"/>
  <c r="N73" i="24"/>
  <c r="N74" i="24"/>
  <c r="N75" i="24"/>
  <c r="N76" i="24"/>
  <c r="N77" i="24"/>
  <c r="N78" i="24"/>
  <c r="N79" i="24"/>
  <c r="N80" i="24"/>
  <c r="N81" i="24"/>
  <c r="N82" i="24"/>
  <c r="N83" i="24"/>
  <c r="N84" i="24"/>
  <c r="N85" i="24"/>
  <c r="N86" i="24"/>
  <c r="N87" i="24"/>
  <c r="N88" i="24"/>
  <c r="N89" i="24"/>
  <c r="N90" i="24"/>
  <c r="N91" i="24"/>
  <c r="N92" i="24"/>
  <c r="N93" i="24"/>
  <c r="N94" i="24"/>
  <c r="N95" i="24"/>
  <c r="N96" i="24"/>
  <c r="N97" i="24"/>
  <c r="N98" i="24"/>
  <c r="N99" i="24"/>
  <c r="N100" i="24"/>
  <c r="N101" i="24"/>
  <c r="N102" i="24"/>
  <c r="N103" i="24"/>
  <c r="N104" i="24"/>
  <c r="N105" i="24"/>
  <c r="N106" i="24"/>
  <c r="N107" i="24"/>
  <c r="N108" i="24"/>
  <c r="N109" i="24"/>
  <c r="N110" i="24"/>
  <c r="N111" i="24"/>
  <c r="N112" i="24"/>
  <c r="N113" i="24"/>
  <c r="N114" i="24"/>
  <c r="N115" i="24"/>
  <c r="N116" i="24"/>
  <c r="N117" i="24"/>
  <c r="N118" i="24"/>
  <c r="N119" i="24"/>
  <c r="N120" i="24"/>
  <c r="N121" i="24"/>
  <c r="N122" i="24"/>
  <c r="N123" i="24"/>
  <c r="N124" i="24"/>
  <c r="N125" i="24"/>
  <c r="N126" i="24"/>
  <c r="N127" i="24"/>
  <c r="N128" i="24"/>
  <c r="N129" i="24"/>
  <c r="N130" i="24"/>
  <c r="N131" i="24"/>
  <c r="N132" i="24"/>
  <c r="N133" i="24"/>
  <c r="N134" i="24"/>
  <c r="N135" i="24"/>
  <c r="N136" i="24"/>
  <c r="N137" i="24"/>
  <c r="N138" i="24"/>
  <c r="N139" i="24"/>
  <c r="N140" i="24"/>
  <c r="N141" i="24"/>
  <c r="N142" i="24"/>
  <c r="N143" i="24"/>
  <c r="N144" i="24"/>
  <c r="N145" i="24"/>
  <c r="N146" i="24"/>
  <c r="N147" i="24"/>
  <c r="N148" i="24"/>
  <c r="N149" i="24"/>
  <c r="N150" i="24"/>
  <c r="N151" i="24"/>
  <c r="N152" i="24"/>
  <c r="N153" i="24"/>
  <c r="N154" i="24"/>
  <c r="N155" i="24"/>
  <c r="N156" i="24"/>
  <c r="N157" i="24"/>
  <c r="N158" i="24"/>
  <c r="N159" i="24"/>
  <c r="N160" i="24"/>
  <c r="N161" i="24"/>
  <c r="N162" i="24"/>
  <c r="N163" i="24"/>
  <c r="N164" i="24"/>
  <c r="N165" i="24"/>
  <c r="N166" i="24"/>
  <c r="N167" i="24"/>
  <c r="N168" i="24"/>
  <c r="N169" i="24"/>
  <c r="N170" i="24"/>
  <c r="N171" i="24"/>
  <c r="N172" i="24"/>
  <c r="N173" i="24"/>
  <c r="N174" i="24"/>
  <c r="N175" i="24"/>
  <c r="N176" i="24"/>
  <c r="N177" i="24"/>
  <c r="N178" i="24"/>
  <c r="N179" i="24"/>
  <c r="N180" i="24"/>
  <c r="N181" i="24"/>
  <c r="N182" i="24"/>
  <c r="N183" i="24"/>
  <c r="N184" i="24"/>
  <c r="N185" i="24"/>
  <c r="N186" i="24"/>
  <c r="N187" i="24"/>
  <c r="N188" i="24"/>
  <c r="N189" i="24"/>
  <c r="N190" i="24"/>
  <c r="N191" i="24"/>
  <c r="N192" i="24"/>
  <c r="N193" i="24"/>
  <c r="N194" i="24"/>
  <c r="N195" i="24"/>
  <c r="N196" i="24"/>
  <c r="N197" i="24"/>
  <c r="N198" i="24"/>
  <c r="N199" i="24"/>
  <c r="N200" i="24"/>
  <c r="N201" i="24"/>
  <c r="N202" i="24"/>
  <c r="N203" i="24"/>
  <c r="N204" i="24"/>
  <c r="N205" i="24"/>
  <c r="N206" i="24"/>
  <c r="E12" i="28"/>
  <c r="E11" i="28"/>
  <c r="E10" i="28"/>
  <c r="E14" i="28"/>
  <c r="E16" i="28"/>
  <c r="E15" i="28"/>
  <c r="E17" i="28"/>
  <c r="E18" i="28"/>
  <c r="E9" i="28"/>
  <c r="K14" i="28" l="1"/>
  <c r="G21" i="26"/>
  <c r="J21" i="26"/>
  <c r="K19" i="26"/>
  <c r="G7" i="26"/>
  <c r="G3" i="26"/>
  <c r="M5" i="10"/>
  <c r="M6" i="10"/>
  <c r="M7" i="10"/>
  <c r="M8" i="10"/>
  <c r="M9" i="10"/>
  <c r="M10" i="10"/>
  <c r="M11" i="10"/>
  <c r="M12" i="10"/>
  <c r="M13" i="10"/>
  <c r="M14" i="10"/>
  <c r="M15" i="10"/>
  <c r="M16" i="10"/>
  <c r="M17" i="10"/>
  <c r="M18" i="10"/>
  <c r="M19" i="10"/>
  <c r="M20" i="10"/>
  <c r="M21" i="10"/>
  <c r="M22" i="10"/>
  <c r="M23" i="10"/>
  <c r="M24" i="10"/>
  <c r="M25" i="10"/>
  <c r="M27" i="10"/>
  <c r="M28" i="10"/>
  <c r="M29" i="10"/>
  <c r="M30" i="10"/>
  <c r="M31" i="10"/>
  <c r="M32" i="10"/>
  <c r="M33" i="10"/>
  <c r="M35" i="10"/>
  <c r="M36" i="10"/>
  <c r="M37" i="10"/>
  <c r="M38" i="10"/>
  <c r="M39" i="10"/>
  <c r="M40" i="10"/>
  <c r="M41" i="10"/>
  <c r="M43" i="10"/>
  <c r="M44" i="10"/>
  <c r="M45" i="10"/>
  <c r="M46" i="10"/>
  <c r="M47" i="10"/>
  <c r="M48" i="10"/>
  <c r="M49" i="10"/>
  <c r="M50" i="10"/>
  <c r="M51" i="10"/>
  <c r="M52" i="10"/>
  <c r="M53" i="10"/>
  <c r="M54" i="10"/>
  <c r="M55" i="10"/>
  <c r="M56" i="10"/>
  <c r="M57" i="10"/>
  <c r="M58" i="10"/>
  <c r="M59" i="10"/>
  <c r="M60" i="10"/>
  <c r="M61" i="10"/>
  <c r="M62" i="10"/>
  <c r="M63" i="10"/>
  <c r="M64" i="10"/>
  <c r="M65" i="10"/>
  <c r="M66" i="10"/>
  <c r="M67" i="10"/>
  <c r="M68" i="10"/>
  <c r="M69" i="10"/>
  <c r="M70" i="10"/>
  <c r="M71" i="10"/>
  <c r="M72" i="10"/>
  <c r="M26" i="10"/>
  <c r="M42" i="10"/>
  <c r="M34" i="10"/>
  <c r="J5" i="26" s="1"/>
  <c r="M73" i="10"/>
  <c r="M74" i="10"/>
  <c r="M75" i="10"/>
  <c r="M76" i="10"/>
  <c r="M77" i="10"/>
  <c r="M78" i="10"/>
  <c r="M79" i="10"/>
  <c r="M80" i="10"/>
  <c r="M81" i="10"/>
  <c r="M82" i="10"/>
  <c r="M83" i="10"/>
  <c r="M84" i="10"/>
  <c r="M85" i="10"/>
  <c r="M86" i="10"/>
  <c r="M87" i="10"/>
  <c r="M88" i="10"/>
  <c r="M89" i="10"/>
  <c r="M90" i="10"/>
  <c r="M91" i="10"/>
  <c r="M92" i="10"/>
  <c r="M93" i="10"/>
  <c r="M94" i="10"/>
  <c r="M95" i="10"/>
  <c r="M96" i="10"/>
  <c r="M97" i="10"/>
  <c r="M98" i="10"/>
  <c r="M99" i="10"/>
  <c r="M100" i="10"/>
  <c r="M101" i="10"/>
  <c r="M102" i="10"/>
  <c r="M103" i="10"/>
  <c r="M104" i="10"/>
  <c r="M105" i="10"/>
  <c r="M106" i="10"/>
  <c r="M107" i="10"/>
  <c r="M108" i="10"/>
  <c r="M109" i="10"/>
  <c r="M110" i="10"/>
  <c r="M111" i="10"/>
  <c r="M112" i="10"/>
  <c r="M113" i="10"/>
  <c r="M114" i="10"/>
  <c r="M115" i="10"/>
  <c r="M116" i="10"/>
  <c r="M117" i="10"/>
  <c r="M118" i="10"/>
  <c r="M119" i="10"/>
  <c r="M120" i="10"/>
  <c r="M121" i="10"/>
  <c r="M122" i="10"/>
  <c r="M123" i="10"/>
  <c r="M124" i="10"/>
  <c r="M125" i="10"/>
  <c r="M126" i="10"/>
  <c r="M127" i="10"/>
  <c r="M128" i="10"/>
  <c r="M129" i="10"/>
  <c r="M130" i="10"/>
  <c r="M131" i="10"/>
  <c r="M132" i="10"/>
  <c r="M133" i="10"/>
  <c r="M134" i="10"/>
  <c r="M135" i="10"/>
  <c r="M136" i="10"/>
  <c r="M137" i="10"/>
  <c r="M138" i="10"/>
  <c r="M139" i="10"/>
  <c r="M140" i="10"/>
  <c r="M141" i="10"/>
  <c r="M142" i="10"/>
  <c r="M143" i="10"/>
  <c r="M144" i="10"/>
  <c r="M145" i="10"/>
  <c r="M146" i="10"/>
  <c r="M147" i="10"/>
  <c r="M148" i="10"/>
  <c r="M149" i="10"/>
  <c r="M150" i="10"/>
  <c r="M151" i="10"/>
  <c r="M152" i="10"/>
  <c r="M153" i="10"/>
  <c r="M154" i="10"/>
  <c r="M155" i="10"/>
  <c r="M156" i="10"/>
  <c r="M157" i="10"/>
  <c r="M158" i="10"/>
  <c r="M159" i="10"/>
  <c r="M160" i="10"/>
  <c r="M161" i="10"/>
  <c r="M162" i="10"/>
  <c r="M163" i="10"/>
  <c r="M164" i="10"/>
  <c r="M165" i="10"/>
  <c r="M166" i="10"/>
  <c r="M167" i="10"/>
  <c r="M168" i="10"/>
  <c r="M169" i="10"/>
  <c r="M170" i="10"/>
  <c r="M171" i="10"/>
  <c r="M172" i="10"/>
  <c r="M173" i="10"/>
  <c r="M174" i="10"/>
  <c r="M175" i="10"/>
  <c r="M176" i="10"/>
  <c r="M177" i="10"/>
  <c r="M178" i="10"/>
  <c r="M179" i="10"/>
  <c r="M180" i="10"/>
  <c r="M181" i="10"/>
  <c r="M182" i="10"/>
  <c r="M183" i="10"/>
  <c r="M184" i="10"/>
  <c r="M185" i="10"/>
  <c r="M186" i="10"/>
  <c r="M187" i="10"/>
  <c r="M188" i="10"/>
  <c r="M189" i="10"/>
  <c r="M190" i="10"/>
  <c r="M191" i="10"/>
  <c r="M192" i="10"/>
  <c r="M193" i="10"/>
  <c r="M194" i="10"/>
  <c r="M195" i="10"/>
  <c r="M196" i="10"/>
  <c r="M197" i="10"/>
  <c r="M198" i="10"/>
  <c r="M199" i="10"/>
  <c r="M200" i="10"/>
  <c r="M201" i="10"/>
  <c r="M202" i="10"/>
  <c r="M203" i="10"/>
  <c r="M204" i="10"/>
  <c r="M205" i="10"/>
  <c r="M206" i="10"/>
  <c r="M207" i="10"/>
  <c r="M208" i="10"/>
  <c r="M209" i="10"/>
  <c r="M210" i="10"/>
  <c r="M211" i="10"/>
  <c r="M212" i="10"/>
  <c r="M213" i="10"/>
  <c r="M214" i="10"/>
  <c r="M215" i="10"/>
  <c r="M216" i="10"/>
  <c r="M217" i="10"/>
  <c r="M218" i="10"/>
  <c r="M219" i="10"/>
  <c r="M220" i="10"/>
  <c r="M221" i="10"/>
  <c r="M222" i="10"/>
  <c r="M223" i="10"/>
  <c r="M224" i="10"/>
  <c r="M225" i="10"/>
  <c r="M226" i="10"/>
  <c r="M227" i="10"/>
  <c r="M228" i="10"/>
  <c r="M229" i="10"/>
  <c r="M230" i="10"/>
  <c r="M231" i="10"/>
  <c r="M232" i="10"/>
  <c r="M233" i="10"/>
  <c r="M234" i="10"/>
  <c r="M235" i="10"/>
  <c r="M236" i="10"/>
  <c r="M237" i="10"/>
  <c r="M238" i="10"/>
  <c r="M239" i="10"/>
  <c r="M240" i="10"/>
  <c r="M241" i="10"/>
  <c r="M242" i="10"/>
  <c r="M243" i="10"/>
  <c r="M244" i="10"/>
  <c r="M245" i="10"/>
  <c r="M246" i="10"/>
  <c r="M247" i="10"/>
  <c r="M248" i="10"/>
  <c r="M249" i="10"/>
  <c r="M250" i="10"/>
  <c r="M251" i="10"/>
  <c r="M252" i="10"/>
  <c r="M253" i="10"/>
  <c r="M254" i="10"/>
  <c r="M255" i="10"/>
  <c r="M256" i="10"/>
  <c r="M257" i="10"/>
  <c r="M258" i="10"/>
  <c r="M259" i="10"/>
  <c r="M260" i="10"/>
  <c r="M261" i="10"/>
  <c r="M262" i="10"/>
  <c r="M263" i="10"/>
  <c r="M264" i="10"/>
  <c r="M265" i="10"/>
  <c r="M266" i="10"/>
  <c r="M267" i="10"/>
  <c r="M268" i="10"/>
  <c r="M269" i="10"/>
  <c r="M270" i="10"/>
  <c r="M271" i="10"/>
  <c r="M272" i="10"/>
  <c r="M273" i="10"/>
  <c r="M274" i="10"/>
  <c r="M275" i="10"/>
  <c r="M276" i="10"/>
  <c r="M277" i="10"/>
  <c r="M278" i="10"/>
  <c r="M279" i="10"/>
  <c r="M4" i="10"/>
  <c r="A4" i="27" l="1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A25" i="27"/>
  <c r="A26" i="27"/>
  <c r="A27" i="27"/>
  <c r="A28" i="27"/>
  <c r="A29" i="27"/>
  <c r="A30" i="27"/>
  <c r="A31" i="27"/>
  <c r="A32" i="27"/>
  <c r="A33" i="27"/>
  <c r="A34" i="27"/>
  <c r="A35" i="27"/>
  <c r="A36" i="27"/>
  <c r="A37" i="27"/>
  <c r="A38" i="27"/>
  <c r="A39" i="27"/>
  <c r="A40" i="27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7" i="27"/>
  <c r="A58" i="27"/>
  <c r="A59" i="27"/>
  <c r="A60" i="27"/>
  <c r="A61" i="27"/>
  <c r="A62" i="27"/>
  <c r="A63" i="27"/>
  <c r="A64" i="27"/>
  <c r="A65" i="27"/>
  <c r="A66" i="27"/>
  <c r="A67" i="27"/>
  <c r="A68" i="27"/>
  <c r="A69" i="27"/>
  <c r="A70" i="27"/>
  <c r="A3" i="27"/>
  <c r="G6" i="24" l="1"/>
  <c r="G7" i="24"/>
  <c r="G8" i="24"/>
  <c r="G9" i="24"/>
  <c r="G10" i="24"/>
  <c r="G11" i="24"/>
  <c r="G12" i="24"/>
  <c r="G13" i="24"/>
  <c r="G14" i="24"/>
  <c r="G15" i="24"/>
  <c r="G16" i="24"/>
  <c r="G17" i="24"/>
  <c r="G18" i="24"/>
  <c r="G19" i="24"/>
  <c r="G20" i="24"/>
  <c r="G21" i="24"/>
  <c r="G22" i="24"/>
  <c r="G23" i="24"/>
  <c r="G24" i="24"/>
  <c r="G25" i="24"/>
  <c r="G26" i="24"/>
  <c r="G27" i="24"/>
  <c r="G28" i="24"/>
  <c r="G30" i="24"/>
  <c r="G31" i="24"/>
  <c r="G32" i="24"/>
  <c r="G33" i="24"/>
  <c r="G35" i="24"/>
  <c r="G36" i="24"/>
  <c r="G37" i="24"/>
  <c r="G38" i="24"/>
  <c r="G39" i="24"/>
  <c r="G40" i="24"/>
  <c r="G41" i="24"/>
  <c r="G42" i="24"/>
  <c r="G43" i="24"/>
  <c r="G44" i="24"/>
  <c r="G45" i="24"/>
  <c r="G46" i="24"/>
  <c r="G47" i="24"/>
  <c r="G48" i="24"/>
  <c r="G49" i="24"/>
  <c r="G50" i="24"/>
  <c r="G51" i="24"/>
  <c r="G52" i="24"/>
  <c r="G53" i="24"/>
  <c r="G54" i="24"/>
  <c r="G55" i="24"/>
  <c r="G56" i="24"/>
  <c r="G57" i="24"/>
  <c r="G58" i="24"/>
  <c r="G59" i="24"/>
  <c r="G60" i="24"/>
  <c r="G61" i="24"/>
  <c r="G62" i="24"/>
  <c r="G63" i="24"/>
  <c r="G64" i="24"/>
  <c r="G65" i="24"/>
  <c r="G66" i="24"/>
  <c r="G67" i="24"/>
  <c r="G68" i="24"/>
  <c r="G69" i="24"/>
  <c r="G70" i="24"/>
  <c r="G71" i="24"/>
  <c r="G72" i="24"/>
  <c r="G73" i="24"/>
  <c r="G74" i="24"/>
  <c r="G75" i="24"/>
  <c r="G76" i="24"/>
  <c r="G77" i="24"/>
  <c r="G78" i="24"/>
  <c r="G79" i="24"/>
  <c r="G80" i="24"/>
  <c r="G81" i="24"/>
  <c r="G82" i="24"/>
  <c r="G83" i="24"/>
  <c r="G84" i="24"/>
  <c r="G85" i="24"/>
  <c r="G86" i="24"/>
  <c r="G87" i="24"/>
  <c r="G88" i="24"/>
  <c r="G89" i="24"/>
  <c r="G90" i="24"/>
  <c r="G91" i="24"/>
  <c r="G92" i="24"/>
  <c r="G93" i="24"/>
  <c r="G94" i="24"/>
  <c r="G95" i="24"/>
  <c r="G96" i="24"/>
  <c r="G97" i="24"/>
  <c r="G98" i="24"/>
  <c r="G99" i="24"/>
  <c r="G100" i="24"/>
  <c r="G101" i="24"/>
  <c r="G102" i="24"/>
  <c r="G103" i="24"/>
  <c r="G104" i="24"/>
  <c r="G105" i="24"/>
  <c r="G106" i="24"/>
  <c r="G107" i="24"/>
  <c r="G108" i="24"/>
  <c r="G109" i="24"/>
  <c r="G110" i="24"/>
  <c r="G111" i="24"/>
  <c r="G112" i="24"/>
  <c r="G113" i="24"/>
  <c r="G114" i="24"/>
  <c r="G115" i="24"/>
  <c r="G116" i="24"/>
  <c r="G117" i="24"/>
  <c r="G118" i="24"/>
  <c r="G119" i="24"/>
  <c r="G120" i="24"/>
  <c r="G121" i="24"/>
  <c r="G122" i="24"/>
  <c r="G123" i="24"/>
  <c r="G124" i="24"/>
  <c r="G125" i="24"/>
  <c r="G126" i="24"/>
  <c r="G127" i="24"/>
  <c r="G128" i="24"/>
  <c r="G129" i="24"/>
  <c r="G130" i="24"/>
  <c r="G131" i="24"/>
  <c r="G132" i="24"/>
  <c r="G133" i="24"/>
  <c r="G134" i="24"/>
  <c r="G135" i="24"/>
  <c r="G136" i="24"/>
  <c r="G137" i="24"/>
  <c r="G138" i="24"/>
  <c r="G139" i="24"/>
  <c r="G140" i="24"/>
  <c r="G141" i="24"/>
  <c r="G142" i="24"/>
  <c r="G143" i="24"/>
  <c r="G144" i="24"/>
  <c r="G145" i="24"/>
  <c r="G146" i="24"/>
  <c r="G147" i="24"/>
  <c r="G148" i="24"/>
  <c r="G149" i="24"/>
  <c r="G150" i="24"/>
  <c r="G151" i="24"/>
  <c r="G152" i="24"/>
  <c r="G153" i="24"/>
  <c r="G154" i="24"/>
  <c r="G155" i="24"/>
  <c r="G156" i="24"/>
  <c r="G157" i="24"/>
  <c r="G158" i="24"/>
  <c r="G159" i="24"/>
  <c r="G160" i="24"/>
  <c r="G161" i="24"/>
  <c r="G162" i="24"/>
  <c r="G163" i="24"/>
  <c r="G164" i="24"/>
  <c r="G165" i="24"/>
  <c r="G166" i="24"/>
  <c r="G167" i="24"/>
  <c r="G168" i="24"/>
  <c r="G169" i="24"/>
  <c r="G170" i="24"/>
  <c r="G171" i="24"/>
  <c r="G172" i="24"/>
  <c r="G173" i="24"/>
  <c r="G174" i="24"/>
  <c r="G175" i="24"/>
  <c r="G176" i="24"/>
  <c r="G177" i="24"/>
  <c r="G178" i="24"/>
  <c r="G179" i="24"/>
  <c r="G180" i="24"/>
  <c r="G181" i="24"/>
  <c r="G182" i="24"/>
  <c r="G183" i="24"/>
  <c r="G184" i="24"/>
  <c r="G185" i="24"/>
  <c r="G186" i="24"/>
  <c r="G187" i="24"/>
  <c r="G188" i="24"/>
  <c r="G189" i="24"/>
  <c r="G190" i="24"/>
  <c r="G191" i="24"/>
  <c r="G192" i="24"/>
  <c r="G193" i="24"/>
  <c r="G194" i="24"/>
  <c r="G195" i="24"/>
  <c r="G196" i="24"/>
  <c r="G197" i="24"/>
  <c r="G198" i="24"/>
  <c r="G199" i="24"/>
  <c r="G200" i="24"/>
  <c r="G5" i="24"/>
  <c r="N4" i="24"/>
  <c r="N5" i="24" s="1"/>
  <c r="N6" i="24" s="1"/>
  <c r="N7" i="24" s="1"/>
  <c r="N8" i="24" s="1"/>
  <c r="N9" i="24" s="1"/>
  <c r="N10" i="24" s="1"/>
  <c r="N11" i="24" s="1"/>
  <c r="N12" i="24" s="1"/>
  <c r="N13" i="24" s="1"/>
  <c r="N14" i="24" s="1"/>
  <c r="N15" i="24" s="1"/>
  <c r="N16" i="24" s="1"/>
  <c r="N17" i="24" s="1"/>
  <c r="N18" i="24" s="1"/>
  <c r="N19" i="24" s="1"/>
  <c r="N20" i="24" s="1"/>
  <c r="N21" i="24" s="1"/>
  <c r="N22" i="24" s="1"/>
  <c r="N23" i="24" s="1"/>
  <c r="N24" i="24" s="1"/>
  <c r="N25" i="24" s="1"/>
  <c r="N26" i="24" s="1"/>
  <c r="N27" i="24" s="1"/>
  <c r="N28" i="24" s="1"/>
  <c r="N29" i="24" s="1"/>
  <c r="N30" i="24" s="1"/>
  <c r="N31" i="24" s="1"/>
  <c r="N32" i="24" s="1"/>
  <c r="N33" i="24" s="1"/>
  <c r="N34" i="24" s="1"/>
  <c r="N207" i="24"/>
  <c r="N208" i="24"/>
  <c r="N209" i="24"/>
  <c r="N210" i="24"/>
  <c r="C14" i="22" l="1"/>
  <c r="J41" i="23" l="1"/>
  <c r="J42" i="23"/>
  <c r="J43" i="23"/>
  <c r="J44" i="23"/>
  <c r="J45" i="23"/>
  <c r="J46" i="23"/>
  <c r="J47" i="23"/>
  <c r="J50" i="23"/>
  <c r="J40" i="23" l="1"/>
  <c r="J38" i="23"/>
  <c r="J48" i="23" l="1"/>
  <c r="J49" i="23" s="1"/>
  <c r="J51" i="23" l="1"/>
  <c r="G53" i="23" s="1"/>
  <c r="G55" i="23" s="1"/>
  <c r="S171" i="15"/>
  <c r="R171" i="15"/>
  <c r="O171" i="15" s="1"/>
  <c r="Q171" i="15"/>
  <c r="S170" i="15"/>
  <c r="R170" i="15"/>
  <c r="O170" i="15" s="1"/>
  <c r="Q170" i="15"/>
  <c r="S169" i="15"/>
  <c r="R169" i="15"/>
  <c r="O169" i="15" s="1"/>
  <c r="Q169" i="15"/>
  <c r="S168" i="15"/>
  <c r="R168" i="15"/>
  <c r="O168" i="15" s="1"/>
  <c r="Q168" i="15"/>
  <c r="S167" i="15"/>
  <c r="R167" i="15"/>
  <c r="O167" i="15" s="1"/>
  <c r="Q167" i="15"/>
  <c r="S166" i="15"/>
  <c r="R166" i="15"/>
  <c r="O166" i="15" s="1"/>
  <c r="Q166" i="15"/>
  <c r="S165" i="15"/>
  <c r="R165" i="15"/>
  <c r="O165" i="15" s="1"/>
  <c r="Q165" i="15"/>
  <c r="S164" i="15"/>
  <c r="R164" i="15"/>
  <c r="O164" i="15" s="1"/>
  <c r="Q164" i="15"/>
  <c r="S163" i="15"/>
  <c r="R163" i="15"/>
  <c r="O163" i="15" s="1"/>
  <c r="Q163" i="15"/>
  <c r="S162" i="15"/>
  <c r="R162" i="15"/>
  <c r="O162" i="15" s="1"/>
  <c r="Q162" i="15"/>
  <c r="S161" i="15"/>
  <c r="R161" i="15"/>
  <c r="O161" i="15" s="1"/>
  <c r="Q161" i="15"/>
  <c r="S160" i="15"/>
  <c r="R160" i="15"/>
  <c r="O160" i="15" s="1"/>
  <c r="Q160" i="15"/>
  <c r="S159" i="15"/>
  <c r="R159" i="15"/>
  <c r="O159" i="15" s="1"/>
  <c r="Q159" i="15"/>
  <c r="S158" i="15"/>
  <c r="R158" i="15"/>
  <c r="O158" i="15" s="1"/>
  <c r="Q158" i="15"/>
  <c r="S157" i="15"/>
  <c r="R157" i="15"/>
  <c r="O157" i="15" s="1"/>
  <c r="Q157" i="15"/>
  <c r="S156" i="15"/>
  <c r="R156" i="15"/>
  <c r="O156" i="15" s="1"/>
  <c r="Q156" i="15"/>
  <c r="S155" i="15"/>
  <c r="R155" i="15"/>
  <c r="O155" i="15" s="1"/>
  <c r="Q155" i="15"/>
  <c r="S154" i="15"/>
  <c r="R154" i="15"/>
  <c r="O154" i="15" s="1"/>
  <c r="Q154" i="15"/>
  <c r="S153" i="15"/>
  <c r="R153" i="15"/>
  <c r="O153" i="15" s="1"/>
  <c r="Q153" i="15"/>
  <c r="S152" i="15"/>
  <c r="R152" i="15"/>
  <c r="O152" i="15" s="1"/>
  <c r="Q152" i="15"/>
  <c r="S151" i="15"/>
  <c r="R151" i="15"/>
  <c r="O151" i="15" s="1"/>
  <c r="Q151" i="15"/>
  <c r="S150" i="15"/>
  <c r="R150" i="15"/>
  <c r="O150" i="15" s="1"/>
  <c r="Q150" i="15"/>
  <c r="S149" i="15"/>
  <c r="R149" i="15"/>
  <c r="O149" i="15" s="1"/>
  <c r="Q149" i="15"/>
  <c r="S148" i="15"/>
  <c r="R148" i="15"/>
  <c r="O148" i="15" s="1"/>
  <c r="Q148" i="15"/>
  <c r="S147" i="15"/>
  <c r="R147" i="15"/>
  <c r="O147" i="15" s="1"/>
  <c r="Q147" i="15"/>
  <c r="S146" i="15"/>
  <c r="R146" i="15"/>
  <c r="O146" i="15" s="1"/>
  <c r="Q146" i="15"/>
  <c r="S145" i="15"/>
  <c r="R145" i="15"/>
  <c r="O145" i="15" s="1"/>
  <c r="Q145" i="15"/>
  <c r="S144" i="15"/>
  <c r="R144" i="15"/>
  <c r="O144" i="15" s="1"/>
  <c r="Q144" i="15"/>
  <c r="S143" i="15"/>
  <c r="R143" i="15"/>
  <c r="O143" i="15" s="1"/>
  <c r="Q143" i="15"/>
  <c r="S142" i="15"/>
  <c r="R142" i="15"/>
  <c r="O142" i="15" s="1"/>
  <c r="Q142" i="15"/>
  <c r="S141" i="15"/>
  <c r="R141" i="15"/>
  <c r="O141" i="15" s="1"/>
  <c r="Q141" i="15"/>
  <c r="S140" i="15"/>
  <c r="R140" i="15"/>
  <c r="O140" i="15" s="1"/>
  <c r="Q140" i="15"/>
  <c r="S139" i="15"/>
  <c r="R139" i="15"/>
  <c r="O139" i="15" s="1"/>
  <c r="Q139" i="15"/>
  <c r="S138" i="15"/>
  <c r="R138" i="15"/>
  <c r="O138" i="15" s="1"/>
  <c r="Q138" i="15"/>
  <c r="S137" i="15"/>
  <c r="R137" i="15"/>
  <c r="O137" i="15" s="1"/>
  <c r="Q137" i="15"/>
  <c r="S136" i="15"/>
  <c r="R136" i="15"/>
  <c r="O136" i="15" s="1"/>
  <c r="Q136" i="15"/>
  <c r="S135" i="15"/>
  <c r="R135" i="15"/>
  <c r="O135" i="15" s="1"/>
  <c r="Q135" i="15"/>
  <c r="S134" i="15"/>
  <c r="R134" i="15"/>
  <c r="O134" i="15" s="1"/>
  <c r="Q134" i="15"/>
  <c r="S133" i="15"/>
  <c r="R133" i="15"/>
  <c r="O133" i="15" s="1"/>
  <c r="Q133" i="15"/>
  <c r="S132" i="15"/>
  <c r="R132" i="15"/>
  <c r="O132" i="15" s="1"/>
  <c r="Q132" i="15"/>
  <c r="S131" i="15"/>
  <c r="R131" i="15"/>
  <c r="O131" i="15" s="1"/>
  <c r="Q131" i="15"/>
  <c r="S130" i="15"/>
  <c r="R130" i="15"/>
  <c r="O130" i="15" s="1"/>
  <c r="Q130" i="15"/>
  <c r="S129" i="15"/>
  <c r="R129" i="15"/>
  <c r="O129" i="15" s="1"/>
  <c r="Q129" i="15"/>
  <c r="S128" i="15"/>
  <c r="R128" i="15"/>
  <c r="O128" i="15" s="1"/>
  <c r="Q128" i="15"/>
  <c r="S127" i="15"/>
  <c r="R127" i="15"/>
  <c r="O127" i="15" s="1"/>
  <c r="Q127" i="15"/>
  <c r="S126" i="15"/>
  <c r="R126" i="15"/>
  <c r="O126" i="15" s="1"/>
  <c r="Q126" i="15"/>
  <c r="S125" i="15"/>
  <c r="R125" i="15"/>
  <c r="O125" i="15" s="1"/>
  <c r="Q125" i="15"/>
  <c r="S124" i="15"/>
  <c r="R124" i="15"/>
  <c r="O124" i="15" s="1"/>
  <c r="Q124" i="15"/>
  <c r="S123" i="15"/>
  <c r="R123" i="15"/>
  <c r="O123" i="15" s="1"/>
  <c r="Q123" i="15"/>
  <c r="S122" i="15"/>
  <c r="R122" i="15"/>
  <c r="O122" i="15" s="1"/>
  <c r="Q122" i="15"/>
  <c r="S121" i="15"/>
  <c r="R121" i="15"/>
  <c r="O121" i="15" s="1"/>
  <c r="Q121" i="15"/>
  <c r="S120" i="15"/>
  <c r="R120" i="15"/>
  <c r="O120" i="15" s="1"/>
  <c r="Q120" i="15"/>
  <c r="S119" i="15"/>
  <c r="R119" i="15"/>
  <c r="O119" i="15" s="1"/>
  <c r="Q119" i="15"/>
  <c r="S118" i="15"/>
  <c r="R118" i="15"/>
  <c r="O118" i="15" s="1"/>
  <c r="Q118" i="15"/>
  <c r="S117" i="15"/>
  <c r="R117" i="15"/>
  <c r="O117" i="15" s="1"/>
  <c r="Q117" i="15"/>
  <c r="S116" i="15"/>
  <c r="R116" i="15"/>
  <c r="O116" i="15" s="1"/>
  <c r="Q116" i="15"/>
  <c r="S115" i="15"/>
  <c r="R115" i="15"/>
  <c r="O115" i="15" s="1"/>
  <c r="Q115" i="15"/>
  <c r="S114" i="15"/>
  <c r="R114" i="15"/>
  <c r="O114" i="15" s="1"/>
  <c r="Q114" i="15"/>
  <c r="S113" i="15"/>
  <c r="R113" i="15"/>
  <c r="O113" i="15" s="1"/>
  <c r="Q113" i="15"/>
  <c r="S112" i="15"/>
  <c r="R112" i="15"/>
  <c r="O112" i="15" s="1"/>
  <c r="Q112" i="15"/>
  <c r="S111" i="15"/>
  <c r="R111" i="15"/>
  <c r="O111" i="15" s="1"/>
  <c r="Q111" i="15"/>
  <c r="S110" i="15"/>
  <c r="R110" i="15"/>
  <c r="O110" i="15" s="1"/>
  <c r="Q110" i="15"/>
  <c r="S109" i="15"/>
  <c r="R109" i="15"/>
  <c r="O109" i="15" s="1"/>
  <c r="Q109" i="15"/>
  <c r="S108" i="15"/>
  <c r="R108" i="15"/>
  <c r="O108" i="15" s="1"/>
  <c r="Q108" i="15"/>
  <c r="S107" i="15"/>
  <c r="R107" i="15"/>
  <c r="O107" i="15" s="1"/>
  <c r="Q107" i="15"/>
  <c r="S106" i="15"/>
  <c r="R106" i="15"/>
  <c r="O106" i="15" s="1"/>
  <c r="Q106" i="15"/>
  <c r="S105" i="15"/>
  <c r="R105" i="15"/>
  <c r="O105" i="15" s="1"/>
  <c r="Q105" i="15"/>
  <c r="S104" i="15"/>
  <c r="R104" i="15"/>
  <c r="O104" i="15" s="1"/>
  <c r="Q104" i="15"/>
  <c r="S103" i="15"/>
  <c r="R103" i="15"/>
  <c r="O103" i="15" s="1"/>
  <c r="Q103" i="15"/>
  <c r="S102" i="15"/>
  <c r="R102" i="15"/>
  <c r="O102" i="15" s="1"/>
  <c r="Q102" i="15"/>
  <c r="S101" i="15"/>
  <c r="R101" i="15"/>
  <c r="O101" i="15" s="1"/>
  <c r="Q101" i="15"/>
  <c r="S100" i="15"/>
  <c r="R100" i="15"/>
  <c r="O100" i="15" s="1"/>
  <c r="Q100" i="15"/>
  <c r="S99" i="15"/>
  <c r="R99" i="15"/>
  <c r="O99" i="15" s="1"/>
  <c r="Q99" i="15"/>
  <c r="S98" i="15"/>
  <c r="R98" i="15"/>
  <c r="O98" i="15" s="1"/>
  <c r="Q98" i="15"/>
  <c r="S97" i="15"/>
  <c r="R97" i="15"/>
  <c r="O97" i="15" s="1"/>
  <c r="Q97" i="15"/>
  <c r="S96" i="15"/>
  <c r="R96" i="15"/>
  <c r="O96" i="15" s="1"/>
  <c r="Q96" i="15"/>
  <c r="S95" i="15"/>
  <c r="R95" i="15"/>
  <c r="O95" i="15" s="1"/>
  <c r="Q95" i="15"/>
  <c r="S94" i="15"/>
  <c r="R94" i="15"/>
  <c r="O94" i="15" s="1"/>
  <c r="Q94" i="15"/>
  <c r="S93" i="15"/>
  <c r="R93" i="15"/>
  <c r="O93" i="15" s="1"/>
  <c r="Q93" i="15"/>
  <c r="S92" i="15"/>
  <c r="R92" i="15"/>
  <c r="O92" i="15" s="1"/>
  <c r="Q92" i="15"/>
  <c r="S91" i="15"/>
  <c r="R91" i="15"/>
  <c r="O91" i="15" s="1"/>
  <c r="Q91" i="15"/>
  <c r="S90" i="15"/>
  <c r="R90" i="15"/>
  <c r="O90" i="15" s="1"/>
  <c r="Q90" i="15"/>
  <c r="S89" i="15"/>
  <c r="R89" i="15"/>
  <c r="O89" i="15" s="1"/>
  <c r="Q89" i="15"/>
  <c r="S88" i="15"/>
  <c r="R88" i="15"/>
  <c r="O88" i="15" s="1"/>
  <c r="Q88" i="15"/>
  <c r="S87" i="15"/>
  <c r="R87" i="15"/>
  <c r="O87" i="15" s="1"/>
  <c r="Q87" i="15"/>
  <c r="S86" i="15"/>
  <c r="R86" i="15"/>
  <c r="O86" i="15" s="1"/>
  <c r="Q86" i="15"/>
  <c r="S85" i="15"/>
  <c r="R85" i="15"/>
  <c r="O85" i="15" s="1"/>
  <c r="Q85" i="15"/>
  <c r="S84" i="15"/>
  <c r="R84" i="15"/>
  <c r="O84" i="15" s="1"/>
  <c r="Q84" i="15"/>
  <c r="S83" i="15"/>
  <c r="R83" i="15"/>
  <c r="O83" i="15" s="1"/>
  <c r="Q83" i="15"/>
  <c r="S82" i="15"/>
  <c r="R82" i="15"/>
  <c r="O82" i="15" s="1"/>
  <c r="Q82" i="15"/>
  <c r="S81" i="15"/>
  <c r="R81" i="15"/>
  <c r="O81" i="15" s="1"/>
  <c r="Q81" i="15"/>
  <c r="S80" i="15"/>
  <c r="R80" i="15"/>
  <c r="O80" i="15" s="1"/>
  <c r="Q80" i="15"/>
  <c r="S79" i="15"/>
  <c r="R79" i="15"/>
  <c r="O79" i="15" s="1"/>
  <c r="Q79" i="15"/>
  <c r="S78" i="15"/>
  <c r="R78" i="15"/>
  <c r="O78" i="15" s="1"/>
  <c r="Q78" i="15"/>
  <c r="S77" i="15"/>
  <c r="R77" i="15"/>
  <c r="O77" i="15" s="1"/>
  <c r="Q77" i="15"/>
  <c r="S76" i="15"/>
  <c r="R76" i="15"/>
  <c r="O76" i="15" s="1"/>
  <c r="Q76" i="15"/>
  <c r="S75" i="15"/>
  <c r="R75" i="15"/>
  <c r="O75" i="15" s="1"/>
  <c r="Q75" i="15"/>
  <c r="S74" i="15"/>
  <c r="R74" i="15"/>
  <c r="O74" i="15" s="1"/>
  <c r="Q74" i="15"/>
  <c r="S73" i="15"/>
  <c r="R73" i="15"/>
  <c r="O73" i="15" s="1"/>
  <c r="Q73" i="15"/>
  <c r="S72" i="15"/>
  <c r="R72" i="15"/>
  <c r="O72" i="15" s="1"/>
  <c r="Q72" i="15"/>
  <c r="S71" i="15"/>
  <c r="R71" i="15"/>
  <c r="O71" i="15" s="1"/>
  <c r="Q71" i="15"/>
  <c r="S70" i="15"/>
  <c r="R70" i="15"/>
  <c r="O70" i="15" s="1"/>
  <c r="Q70" i="15"/>
  <c r="S69" i="15"/>
  <c r="R69" i="15"/>
  <c r="O69" i="15" s="1"/>
  <c r="Q69" i="15"/>
  <c r="S68" i="15"/>
  <c r="R68" i="15"/>
  <c r="O68" i="15" s="1"/>
  <c r="Q68" i="15"/>
  <c r="S67" i="15"/>
  <c r="R67" i="15"/>
  <c r="O67" i="15" s="1"/>
  <c r="Q67" i="15"/>
  <c r="S66" i="15"/>
  <c r="R66" i="15"/>
  <c r="O66" i="15" s="1"/>
  <c r="Q66" i="15"/>
  <c r="S65" i="15"/>
  <c r="R65" i="15"/>
  <c r="O65" i="15" s="1"/>
  <c r="Q65" i="15"/>
  <c r="S64" i="15"/>
  <c r="R64" i="15"/>
  <c r="O64" i="15" s="1"/>
  <c r="Q64" i="15"/>
  <c r="S63" i="15"/>
  <c r="R63" i="15"/>
  <c r="O63" i="15" s="1"/>
  <c r="Q63" i="15"/>
  <c r="D63" i="15"/>
  <c r="G16" i="15" s="1"/>
  <c r="S62" i="15"/>
  <c r="R62" i="15"/>
  <c r="O62" i="15" s="1"/>
  <c r="Q62" i="15"/>
  <c r="D62" i="15"/>
  <c r="S61" i="15"/>
  <c r="R61" i="15"/>
  <c r="O61" i="15" s="1"/>
  <c r="Q61" i="15"/>
  <c r="S60" i="15"/>
  <c r="R60" i="15"/>
  <c r="O60" i="15" s="1"/>
  <c r="Q60" i="15"/>
  <c r="S59" i="15"/>
  <c r="R59" i="15"/>
  <c r="O59" i="15" s="1"/>
  <c r="Q59" i="15"/>
  <c r="S58" i="15"/>
  <c r="R58" i="15"/>
  <c r="O58" i="15" s="1"/>
  <c r="Q58" i="15"/>
  <c r="S57" i="15"/>
  <c r="R57" i="15"/>
  <c r="O57" i="15" s="1"/>
  <c r="Q57" i="15"/>
  <c r="S56" i="15"/>
  <c r="R56" i="15"/>
  <c r="O56" i="15" s="1"/>
  <c r="Q56" i="15"/>
  <c r="S55" i="15"/>
  <c r="R55" i="15"/>
  <c r="O55" i="15" s="1"/>
  <c r="Q55" i="15"/>
  <c r="S54" i="15"/>
  <c r="R54" i="15"/>
  <c r="O54" i="15" s="1"/>
  <c r="Q54" i="15"/>
  <c r="S53" i="15"/>
  <c r="R53" i="15"/>
  <c r="O53" i="15" s="1"/>
  <c r="Q53" i="15"/>
  <c r="S52" i="15"/>
  <c r="R52" i="15"/>
  <c r="O52" i="15" s="1"/>
  <c r="Q52" i="15"/>
  <c r="S51" i="15"/>
  <c r="R51" i="15"/>
  <c r="O51" i="15" s="1"/>
  <c r="Q51" i="15"/>
  <c r="S50" i="15"/>
  <c r="R50" i="15"/>
  <c r="O50" i="15" s="1"/>
  <c r="Q50" i="15"/>
  <c r="S49" i="15"/>
  <c r="R49" i="15"/>
  <c r="O49" i="15" s="1"/>
  <c r="Q49" i="15"/>
  <c r="S48" i="15"/>
  <c r="R48" i="15"/>
  <c r="O48" i="15" s="1"/>
  <c r="Q48" i="15"/>
  <c r="S47" i="15"/>
  <c r="R47" i="15"/>
  <c r="O47" i="15" s="1"/>
  <c r="Q47" i="15"/>
  <c r="S46" i="15"/>
  <c r="R46" i="15"/>
  <c r="O46" i="15" s="1"/>
  <c r="Q46" i="15"/>
  <c r="S45" i="15"/>
  <c r="R45" i="15"/>
  <c r="O45" i="15" s="1"/>
  <c r="Q45" i="15"/>
  <c r="S44" i="15"/>
  <c r="R44" i="15"/>
  <c r="O44" i="15" s="1"/>
  <c r="Q44" i="15"/>
  <c r="S43" i="15"/>
  <c r="R43" i="15"/>
  <c r="O43" i="15" s="1"/>
  <c r="Q43" i="15"/>
  <c r="S42" i="15"/>
  <c r="R42" i="15"/>
  <c r="O42" i="15" s="1"/>
  <c r="Q42" i="15"/>
  <c r="S41" i="15"/>
  <c r="R41" i="15"/>
  <c r="O41" i="15" s="1"/>
  <c r="Q41" i="15"/>
  <c r="S40" i="15"/>
  <c r="R40" i="15"/>
  <c r="O40" i="15" s="1"/>
  <c r="Q40" i="15"/>
  <c r="S39" i="15"/>
  <c r="R39" i="15"/>
  <c r="O39" i="15" s="1"/>
  <c r="Q39" i="15"/>
  <c r="S38" i="15"/>
  <c r="R38" i="15"/>
  <c r="O38" i="15" s="1"/>
  <c r="Q38" i="15"/>
  <c r="S37" i="15"/>
  <c r="R37" i="15"/>
  <c r="O37" i="15" s="1"/>
  <c r="Q37" i="15"/>
  <c r="S36" i="15"/>
  <c r="R36" i="15"/>
  <c r="O36" i="15" s="1"/>
  <c r="Q36" i="15"/>
  <c r="S35" i="15"/>
  <c r="R35" i="15"/>
  <c r="O35" i="15" s="1"/>
  <c r="Q35" i="15"/>
  <c r="S34" i="15"/>
  <c r="R34" i="15"/>
  <c r="O34" i="15" s="1"/>
  <c r="Q34" i="15"/>
  <c r="S33" i="15"/>
  <c r="R33" i="15"/>
  <c r="O33" i="15" s="1"/>
  <c r="Q33" i="15"/>
  <c r="S32" i="15"/>
  <c r="R32" i="15"/>
  <c r="O32" i="15" s="1"/>
  <c r="Q32" i="15"/>
  <c r="S31" i="15"/>
  <c r="R31" i="15"/>
  <c r="O31" i="15" s="1"/>
  <c r="Q31" i="15"/>
  <c r="S30" i="15"/>
  <c r="R30" i="15"/>
  <c r="O30" i="15" s="1"/>
  <c r="Q30" i="15"/>
  <c r="S29" i="15"/>
  <c r="R29" i="15"/>
  <c r="O29" i="15" s="1"/>
  <c r="Q29" i="15"/>
  <c r="S28" i="15"/>
  <c r="R28" i="15"/>
  <c r="O28" i="15" s="1"/>
  <c r="Q28" i="15"/>
  <c r="S27" i="15"/>
  <c r="R27" i="15"/>
  <c r="O27" i="15" s="1"/>
  <c r="Q27" i="15"/>
  <c r="S26" i="15"/>
  <c r="R26" i="15"/>
  <c r="O26" i="15" s="1"/>
  <c r="Q26" i="15"/>
  <c r="S25" i="15"/>
  <c r="R25" i="15"/>
  <c r="O25" i="15" s="1"/>
  <c r="Q25" i="15"/>
  <c r="S24" i="15"/>
  <c r="R24" i="15"/>
  <c r="O24" i="15" s="1"/>
  <c r="Q24" i="15"/>
  <c r="S23" i="15"/>
  <c r="R23" i="15"/>
  <c r="O23" i="15" s="1"/>
  <c r="Q23" i="15"/>
  <c r="S22" i="15"/>
  <c r="R22" i="15"/>
  <c r="O22" i="15" s="1"/>
  <c r="P22" i="15" s="1"/>
  <c r="Q22" i="15"/>
  <c r="M19" i="15"/>
  <c r="L19" i="15"/>
  <c r="K19" i="15"/>
  <c r="C16" i="15"/>
  <c r="G14" i="15"/>
  <c r="G12" i="15"/>
  <c r="F12" i="15"/>
  <c r="F11" i="15"/>
  <c r="C11" i="15"/>
  <c r="F10" i="15"/>
  <c r="G7" i="15"/>
  <c r="G6" i="15"/>
  <c r="K2" i="15"/>
  <c r="D11" i="15" s="1"/>
  <c r="G7" i="17"/>
  <c r="G51" i="17"/>
  <c r="G50" i="17"/>
  <c r="G49" i="17"/>
  <c r="G48" i="17"/>
  <c r="G47" i="17"/>
  <c r="G46" i="17"/>
  <c r="G45" i="17"/>
  <c r="G44" i="17"/>
  <c r="G43" i="17"/>
  <c r="G42" i="17"/>
  <c r="G41" i="17"/>
  <c r="G40" i="17"/>
  <c r="G39" i="17"/>
  <c r="G38" i="17"/>
  <c r="G37" i="17"/>
  <c r="G36" i="17"/>
  <c r="G35" i="17"/>
  <c r="G34" i="17"/>
  <c r="G33" i="17"/>
  <c r="G32" i="17"/>
  <c r="G31" i="17"/>
  <c r="G30" i="17"/>
  <c r="G29" i="17"/>
  <c r="G28" i="17"/>
  <c r="G27" i="17"/>
  <c r="G26" i="17"/>
  <c r="G25" i="17"/>
  <c r="G24" i="17"/>
  <c r="G23" i="17"/>
  <c r="G22" i="17"/>
  <c r="G21" i="17"/>
  <c r="G20" i="17"/>
  <c r="G19" i="17"/>
  <c r="G18" i="17"/>
  <c r="G17" i="17"/>
  <c r="G16" i="17"/>
  <c r="G15" i="17"/>
  <c r="G14" i="17"/>
  <c r="G13" i="17"/>
  <c r="G12" i="17"/>
  <c r="E51" i="17"/>
  <c r="E50" i="17"/>
  <c r="E49" i="17"/>
  <c r="E48" i="17"/>
  <c r="E47" i="17"/>
  <c r="E46" i="17"/>
  <c r="E45" i="17"/>
  <c r="E44" i="17"/>
  <c r="E43" i="17"/>
  <c r="E42" i="17"/>
  <c r="E41" i="17"/>
  <c r="E40" i="17"/>
  <c r="E39" i="17"/>
  <c r="E38" i="17"/>
  <c r="E37" i="17"/>
  <c r="E36" i="17"/>
  <c r="E35" i="17"/>
  <c r="E34" i="17"/>
  <c r="E33" i="17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D12" i="15" l="1"/>
  <c r="P65" i="15"/>
  <c r="P37" i="15"/>
  <c r="P71" i="15"/>
  <c r="P159" i="15"/>
  <c r="P34" i="15"/>
  <c r="D14" i="15"/>
  <c r="F13" i="15"/>
  <c r="C10" i="15"/>
  <c r="P44" i="15"/>
  <c r="P60" i="15"/>
  <c r="P62" i="15"/>
  <c r="P76" i="15"/>
  <c r="P78" i="15"/>
  <c r="P95" i="15"/>
  <c r="D13" i="15"/>
  <c r="P27" i="15"/>
  <c r="P89" i="15"/>
  <c r="P91" i="15"/>
  <c r="P97" i="15"/>
  <c r="P99" i="15"/>
  <c r="P116" i="15"/>
  <c r="P118" i="15"/>
  <c r="P28" i="15"/>
  <c r="P31" i="15"/>
  <c r="P48" i="15"/>
  <c r="P135" i="15"/>
  <c r="P108" i="15"/>
  <c r="P47" i="15"/>
  <c r="P129" i="15"/>
  <c r="P167" i="15"/>
  <c r="P38" i="15"/>
  <c r="P54" i="15"/>
  <c r="P67" i="15"/>
  <c r="P84" i="15"/>
  <c r="P86" i="15"/>
  <c r="P140" i="15"/>
  <c r="P142" i="15"/>
  <c r="P110" i="15"/>
  <c r="P127" i="15"/>
  <c r="P121" i="15"/>
  <c r="P123" i="15"/>
  <c r="P131" i="15"/>
  <c r="P148" i="15"/>
  <c r="P150" i="15"/>
  <c r="P170" i="15"/>
  <c r="P162" i="15"/>
  <c r="P154" i="15"/>
  <c r="P146" i="15"/>
  <c r="P138" i="15"/>
  <c r="P130" i="15"/>
  <c r="P122" i="15"/>
  <c r="P114" i="15"/>
  <c r="P106" i="15"/>
  <c r="P98" i="15"/>
  <c r="P90" i="15"/>
  <c r="P82" i="15"/>
  <c r="P74" i="15"/>
  <c r="P63" i="15"/>
  <c r="P57" i="15"/>
  <c r="P49" i="15"/>
  <c r="P41" i="15"/>
  <c r="P33" i="15"/>
  <c r="P25" i="15"/>
  <c r="P165" i="15"/>
  <c r="P157" i="15"/>
  <c r="P149" i="15"/>
  <c r="P141" i="15"/>
  <c r="P133" i="15"/>
  <c r="P125" i="15"/>
  <c r="P117" i="15"/>
  <c r="P109" i="15"/>
  <c r="P101" i="15"/>
  <c r="P93" i="15"/>
  <c r="P85" i="15"/>
  <c r="P77" i="15"/>
  <c r="P69" i="15"/>
  <c r="P66" i="15"/>
  <c r="P58" i="15"/>
  <c r="P50" i="15"/>
  <c r="P168" i="15"/>
  <c r="P160" i="15"/>
  <c r="P152" i="15"/>
  <c r="P144" i="15"/>
  <c r="P136" i="15"/>
  <c r="P128" i="15"/>
  <c r="P120" i="15"/>
  <c r="P112" i="15"/>
  <c r="P104" i="15"/>
  <c r="P96" i="15"/>
  <c r="P88" i="15"/>
  <c r="P80" i="15"/>
  <c r="P72" i="15"/>
  <c r="P59" i="15"/>
  <c r="P51" i="15"/>
  <c r="P43" i="15"/>
  <c r="P166" i="15"/>
  <c r="P164" i="15"/>
  <c r="P151" i="15"/>
  <c r="P134" i="15"/>
  <c r="P132" i="15"/>
  <c r="P119" i="15"/>
  <c r="P102" i="15"/>
  <c r="P100" i="15"/>
  <c r="P87" i="15"/>
  <c r="P70" i="15"/>
  <c r="P68" i="15"/>
  <c r="P46" i="15"/>
  <c r="P35" i="15"/>
  <c r="P29" i="15"/>
  <c r="P171" i="15"/>
  <c r="P137" i="15"/>
  <c r="P75" i="15"/>
  <c r="P30" i="15"/>
  <c r="P147" i="15"/>
  <c r="P145" i="15"/>
  <c r="P115" i="15"/>
  <c r="P113" i="15"/>
  <c r="P83" i="15"/>
  <c r="P81" i="15"/>
  <c r="P61" i="15"/>
  <c r="P56" i="15"/>
  <c r="P32" i="15"/>
  <c r="P26" i="15"/>
  <c r="P169" i="15"/>
  <c r="P107" i="15"/>
  <c r="P73" i="15"/>
  <c r="P64" i="15"/>
  <c r="P52" i="15"/>
  <c r="P45" i="15"/>
  <c r="P158" i="15"/>
  <c r="P156" i="15"/>
  <c r="P143" i="15"/>
  <c r="P126" i="15"/>
  <c r="P124" i="15"/>
  <c r="P111" i="15"/>
  <c r="P94" i="15"/>
  <c r="P92" i="15"/>
  <c r="P79" i="15"/>
  <c r="P55" i="15"/>
  <c r="P39" i="15"/>
  <c r="P36" i="15"/>
  <c r="P23" i="15"/>
  <c r="P139" i="15"/>
  <c r="P105" i="15"/>
  <c r="P24" i="15"/>
  <c r="P40" i="15"/>
  <c r="P42" i="15"/>
  <c r="P53" i="15"/>
  <c r="P103" i="15"/>
  <c r="P153" i="15"/>
  <c r="P155" i="15"/>
  <c r="P161" i="15"/>
  <c r="P163" i="15"/>
  <c r="F31" i="15" l="1"/>
  <c r="C36" i="15"/>
  <c r="E36" i="15" s="1"/>
  <c r="H56" i="15"/>
  <c r="C51" i="15"/>
  <c r="H41" i="15"/>
  <c r="F24" i="15"/>
  <c r="H54" i="15"/>
  <c r="C44" i="15"/>
  <c r="C42" i="15"/>
  <c r="C27" i="15"/>
  <c r="H55" i="15"/>
  <c r="F40" i="15"/>
  <c r="C60" i="15"/>
  <c r="F38" i="15"/>
  <c r="H34" i="15"/>
  <c r="C23" i="15"/>
  <c r="C57" i="15"/>
  <c r="C37" i="15"/>
  <c r="H36" i="15"/>
  <c r="F34" i="15"/>
  <c r="H29" i="15"/>
  <c r="F22" i="15"/>
  <c r="C45" i="15"/>
  <c r="H58" i="15"/>
  <c r="C32" i="15"/>
  <c r="F39" i="15"/>
  <c r="H26" i="15"/>
  <c r="F52" i="15"/>
  <c r="H44" i="15"/>
  <c r="H27" i="15"/>
  <c r="F49" i="15"/>
  <c r="F53" i="15"/>
  <c r="F56" i="15"/>
  <c r="C26" i="15"/>
  <c r="F35" i="15"/>
  <c r="H46" i="15"/>
  <c r="C59" i="15"/>
  <c r="C35" i="15"/>
  <c r="C41" i="15"/>
  <c r="C28" i="15"/>
  <c r="F43" i="15"/>
  <c r="C47" i="15"/>
  <c r="C30" i="15"/>
  <c r="H51" i="15"/>
  <c r="C33" i="15"/>
  <c r="F55" i="15"/>
  <c r="C24" i="15"/>
  <c r="H32" i="15"/>
  <c r="F29" i="15"/>
  <c r="C52" i="15"/>
  <c r="F27" i="15"/>
  <c r="F23" i="15"/>
  <c r="H47" i="15"/>
  <c r="H30" i="15"/>
  <c r="H45" i="15"/>
  <c r="F50" i="15"/>
  <c r="F33" i="15"/>
  <c r="C54" i="15"/>
  <c r="H50" i="15"/>
  <c r="C31" i="15"/>
  <c r="C53" i="15"/>
  <c r="H23" i="15"/>
  <c r="H31" i="15"/>
  <c r="C49" i="15"/>
  <c r="C48" i="15"/>
  <c r="H35" i="15"/>
  <c r="F57" i="15"/>
  <c r="H25" i="15"/>
  <c r="F30" i="15"/>
  <c r="F26" i="15"/>
  <c r="F51" i="15"/>
  <c r="C40" i="15"/>
  <c r="F42" i="15"/>
  <c r="C22" i="15"/>
  <c r="F37" i="15"/>
  <c r="H53" i="15"/>
  <c r="F41" i="15"/>
  <c r="H39" i="15"/>
  <c r="H38" i="15"/>
  <c r="C43" i="15"/>
  <c r="H24" i="15"/>
  <c r="F36" i="15"/>
  <c r="C39" i="15"/>
  <c r="H48" i="15"/>
  <c r="C56" i="15"/>
  <c r="H60" i="15"/>
  <c r="H43" i="15"/>
  <c r="H57" i="15"/>
  <c r="C25" i="15"/>
  <c r="F32" i="15"/>
  <c r="H52" i="15"/>
  <c r="H49" i="15"/>
  <c r="H22" i="15"/>
  <c r="F28" i="15"/>
  <c r="F46" i="15"/>
  <c r="F47" i="15"/>
  <c r="F54" i="15"/>
  <c r="C34" i="15"/>
  <c r="C55" i="15"/>
  <c r="C38" i="15"/>
  <c r="H59" i="15"/>
  <c r="F44" i="15"/>
  <c r="H40" i="15"/>
  <c r="H33" i="15"/>
  <c r="F45" i="15"/>
  <c r="F58" i="15"/>
  <c r="F60" i="15"/>
  <c r="H28" i="15"/>
  <c r="F48" i="15"/>
  <c r="C29" i="15"/>
  <c r="H37" i="15"/>
  <c r="H42" i="15"/>
  <c r="C50" i="15"/>
  <c r="F59" i="15"/>
  <c r="F25" i="15"/>
  <c r="C46" i="15"/>
  <c r="C58" i="15"/>
  <c r="D36" i="15" l="1"/>
  <c r="E43" i="15"/>
  <c r="G43" i="15" s="1"/>
  <c r="N43" i="15" s="1"/>
  <c r="D43" i="15"/>
  <c r="E40" i="15"/>
  <c r="G40" i="15" s="1"/>
  <c r="N40" i="15" s="1"/>
  <c r="D40" i="15"/>
  <c r="E49" i="15"/>
  <c r="G49" i="15" s="1"/>
  <c r="N49" i="15" s="1"/>
  <c r="D49" i="15"/>
  <c r="M32" i="15"/>
  <c r="L32" i="15"/>
  <c r="K32" i="15"/>
  <c r="E28" i="15"/>
  <c r="G28" i="15" s="1"/>
  <c r="N28" i="15" s="1"/>
  <c r="D28" i="15"/>
  <c r="L58" i="15"/>
  <c r="K58" i="15"/>
  <c r="M58" i="15"/>
  <c r="D23" i="15"/>
  <c r="E23" i="15"/>
  <c r="G23" i="15" s="1"/>
  <c r="N23" i="15" s="1"/>
  <c r="E44" i="15"/>
  <c r="G44" i="15" s="1"/>
  <c r="N44" i="15" s="1"/>
  <c r="D44" i="15"/>
  <c r="L37" i="15"/>
  <c r="K37" i="15"/>
  <c r="M37" i="15"/>
  <c r="L40" i="15"/>
  <c r="K40" i="15"/>
  <c r="M40" i="15"/>
  <c r="L43" i="15"/>
  <c r="M43" i="15"/>
  <c r="K43" i="15"/>
  <c r="M38" i="15"/>
  <c r="L38" i="15"/>
  <c r="K38" i="15"/>
  <c r="M31" i="15"/>
  <c r="L31" i="15"/>
  <c r="K31" i="15"/>
  <c r="L45" i="15"/>
  <c r="K45" i="15"/>
  <c r="M45" i="15"/>
  <c r="E24" i="15"/>
  <c r="G24" i="15" s="1"/>
  <c r="N24" i="15" s="1"/>
  <c r="D24" i="15"/>
  <c r="D41" i="15"/>
  <c r="E41" i="15"/>
  <c r="G41" i="15" s="1"/>
  <c r="N41" i="15" s="1"/>
  <c r="E45" i="15"/>
  <c r="G45" i="15" s="1"/>
  <c r="N45" i="15" s="1"/>
  <c r="D45" i="15"/>
  <c r="M34" i="15"/>
  <c r="L34" i="15"/>
  <c r="K34" i="15"/>
  <c r="M54" i="15"/>
  <c r="L54" i="15"/>
  <c r="K54" i="15"/>
  <c r="E29" i="15"/>
  <c r="G29" i="15" s="1"/>
  <c r="N29" i="15" s="1"/>
  <c r="D29" i="15"/>
  <c r="K60" i="15"/>
  <c r="L60" i="15"/>
  <c r="M60" i="15"/>
  <c r="L39" i="15"/>
  <c r="K39" i="15"/>
  <c r="M39" i="15"/>
  <c r="M23" i="15"/>
  <c r="L23" i="15"/>
  <c r="K23" i="15"/>
  <c r="M30" i="15"/>
  <c r="L30" i="15"/>
  <c r="K30" i="15"/>
  <c r="E35" i="15"/>
  <c r="G35" i="15" s="1"/>
  <c r="N35" i="15" s="1"/>
  <c r="D35" i="15"/>
  <c r="L27" i="15"/>
  <c r="K27" i="15"/>
  <c r="M27" i="15"/>
  <c r="M42" i="15"/>
  <c r="L42" i="15"/>
  <c r="K42" i="15"/>
  <c r="M57" i="15"/>
  <c r="L57" i="15"/>
  <c r="K57" i="15"/>
  <c r="M22" i="15"/>
  <c r="L22" i="15"/>
  <c r="K22" i="15"/>
  <c r="E53" i="15"/>
  <c r="G53" i="15" s="1"/>
  <c r="N53" i="15" s="1"/>
  <c r="D53" i="15"/>
  <c r="E33" i="15"/>
  <c r="G33" i="15" s="1"/>
  <c r="N33" i="15" s="1"/>
  <c r="D33" i="15"/>
  <c r="K44" i="15"/>
  <c r="L44" i="15"/>
  <c r="M44" i="15"/>
  <c r="E60" i="15"/>
  <c r="G60" i="15" s="1"/>
  <c r="N60" i="15" s="1"/>
  <c r="D60" i="15"/>
  <c r="E46" i="15"/>
  <c r="G46" i="15" s="1"/>
  <c r="N46" i="15" s="1"/>
  <c r="D46" i="15"/>
  <c r="D38" i="15"/>
  <c r="E38" i="15"/>
  <c r="G38" i="15" s="1"/>
  <c r="N38" i="15" s="1"/>
  <c r="M48" i="15"/>
  <c r="L48" i="15"/>
  <c r="K48" i="15"/>
  <c r="M25" i="15"/>
  <c r="L25" i="15"/>
  <c r="K25" i="15"/>
  <c r="M46" i="15"/>
  <c r="L46" i="15"/>
  <c r="K46" i="15"/>
  <c r="E51" i="15"/>
  <c r="G51" i="15" s="1"/>
  <c r="N51" i="15" s="1"/>
  <c r="D51" i="15"/>
  <c r="K52" i="15"/>
  <c r="L52" i="15"/>
  <c r="M52" i="15"/>
  <c r="M50" i="15"/>
  <c r="K50" i="15"/>
  <c r="L50" i="15"/>
  <c r="E30" i="15"/>
  <c r="G30" i="15" s="1"/>
  <c r="N30" i="15" s="1"/>
  <c r="D30" i="15"/>
  <c r="L26" i="15"/>
  <c r="M26" i="15"/>
  <c r="K26" i="15"/>
  <c r="M55" i="15"/>
  <c r="L55" i="15"/>
  <c r="K55" i="15"/>
  <c r="E34" i="15"/>
  <c r="G34" i="15" s="1"/>
  <c r="N34" i="15" s="1"/>
  <c r="D34" i="15"/>
  <c r="E22" i="15"/>
  <c r="G22" i="15" s="1"/>
  <c r="D22" i="15"/>
  <c r="M35" i="15"/>
  <c r="L35" i="15"/>
  <c r="K35" i="15"/>
  <c r="E54" i="15"/>
  <c r="G54" i="15" s="1"/>
  <c r="N54" i="15" s="1"/>
  <c r="D54" i="15"/>
  <c r="E52" i="15"/>
  <c r="G52" i="15" s="1"/>
  <c r="N52" i="15" s="1"/>
  <c r="D52" i="15"/>
  <c r="D47" i="15"/>
  <c r="E47" i="15"/>
  <c r="G47" i="15" s="1"/>
  <c r="N47" i="15" s="1"/>
  <c r="E26" i="15"/>
  <c r="G26" i="15" s="1"/>
  <c r="N26" i="15" s="1"/>
  <c r="D26" i="15"/>
  <c r="E37" i="15"/>
  <c r="G37" i="15" s="1"/>
  <c r="N37" i="15" s="1"/>
  <c r="D37" i="15"/>
  <c r="E27" i="15"/>
  <c r="G27" i="15" s="1"/>
  <c r="N27" i="15" s="1"/>
  <c r="D27" i="15"/>
  <c r="K33" i="15"/>
  <c r="L33" i="15"/>
  <c r="M33" i="15"/>
  <c r="E58" i="15"/>
  <c r="G58" i="15" s="1"/>
  <c r="N58" i="15" s="1"/>
  <c r="D58" i="15"/>
  <c r="L59" i="15"/>
  <c r="K59" i="15"/>
  <c r="M59" i="15"/>
  <c r="E56" i="15"/>
  <c r="G56" i="15" s="1"/>
  <c r="N56" i="15" s="1"/>
  <c r="D56" i="15"/>
  <c r="M47" i="15"/>
  <c r="L47" i="15"/>
  <c r="K47" i="15"/>
  <c r="E59" i="15"/>
  <c r="G59" i="15" s="1"/>
  <c r="N59" i="15" s="1"/>
  <c r="D59" i="15"/>
  <c r="L29" i="15"/>
  <c r="M29" i="15"/>
  <c r="K29" i="15"/>
  <c r="M41" i="15"/>
  <c r="L41" i="15"/>
  <c r="K41" i="15"/>
  <c r="K28" i="15"/>
  <c r="M28" i="15"/>
  <c r="L28" i="15"/>
  <c r="K49" i="15"/>
  <c r="M49" i="15"/>
  <c r="L49" i="15"/>
  <c r="L53" i="15"/>
  <c r="K53" i="15"/>
  <c r="M53" i="15"/>
  <c r="D31" i="15"/>
  <c r="E31" i="15"/>
  <c r="G31" i="15" s="1"/>
  <c r="N31" i="15" s="1"/>
  <c r="M51" i="15"/>
  <c r="K51" i="15"/>
  <c r="L51" i="15"/>
  <c r="D55" i="15"/>
  <c r="E55" i="15"/>
  <c r="G55" i="15" s="1"/>
  <c r="N55" i="15" s="1"/>
  <c r="D39" i="15"/>
  <c r="E39" i="15"/>
  <c r="G39" i="15" s="1"/>
  <c r="N39" i="15" s="1"/>
  <c r="K36" i="15"/>
  <c r="M36" i="15"/>
  <c r="L36" i="15"/>
  <c r="M56" i="15"/>
  <c r="K56" i="15"/>
  <c r="L56" i="15"/>
  <c r="E50" i="15"/>
  <c r="G50" i="15" s="1"/>
  <c r="N50" i="15" s="1"/>
  <c r="D50" i="15"/>
  <c r="D25" i="15"/>
  <c r="E25" i="15"/>
  <c r="G25" i="15" s="1"/>
  <c r="N25" i="15" s="1"/>
  <c r="L24" i="15"/>
  <c r="K24" i="15"/>
  <c r="M24" i="15"/>
  <c r="E48" i="15"/>
  <c r="G48" i="15" s="1"/>
  <c r="N48" i="15" s="1"/>
  <c r="D48" i="15"/>
  <c r="E32" i="15"/>
  <c r="G32" i="15" s="1"/>
  <c r="N32" i="15" s="1"/>
  <c r="D32" i="15"/>
  <c r="E57" i="15"/>
  <c r="G57" i="15" s="1"/>
  <c r="N57" i="15" s="1"/>
  <c r="D57" i="15"/>
  <c r="E42" i="15"/>
  <c r="G42" i="15" s="1"/>
  <c r="N42" i="15" s="1"/>
  <c r="D42" i="15"/>
  <c r="G36" i="15"/>
  <c r="N36" i="15" s="1"/>
  <c r="N22" i="15" l="1"/>
  <c r="G61" i="15"/>
  <c r="G63" i="15" s="1"/>
  <c r="D67" i="15" s="1"/>
  <c r="E12" i="17" l="1"/>
  <c r="D13" i="17" l="1"/>
  <c r="D14" i="17"/>
  <c r="D15" i="17"/>
  <c r="D16" i="17"/>
  <c r="D17" i="17"/>
  <c r="D18" i="17"/>
  <c r="D19" i="17"/>
  <c r="D20" i="17"/>
  <c r="D21" i="17"/>
  <c r="D22" i="17"/>
  <c r="D23" i="17"/>
  <c r="D24" i="17"/>
  <c r="D25" i="17"/>
  <c r="D26" i="17"/>
  <c r="D27" i="17"/>
  <c r="D28" i="17"/>
  <c r="D29" i="17"/>
  <c r="D30" i="17"/>
  <c r="D31" i="17"/>
  <c r="D32" i="17"/>
  <c r="D33" i="17"/>
  <c r="D34" i="17"/>
  <c r="D35" i="17"/>
  <c r="D36" i="17"/>
  <c r="D37" i="17"/>
  <c r="D38" i="17"/>
  <c r="D39" i="17"/>
  <c r="D40" i="17"/>
  <c r="D41" i="17"/>
  <c r="D42" i="17"/>
  <c r="D43" i="17"/>
  <c r="D44" i="17"/>
  <c r="D45" i="17"/>
  <c r="D46" i="17"/>
  <c r="D47" i="17"/>
  <c r="D48" i="17"/>
  <c r="D49" i="17"/>
  <c r="D50" i="17"/>
  <c r="D51" i="17"/>
  <c r="D12" i="17"/>
  <c r="C13" i="17"/>
  <c r="C14" i="17"/>
  <c r="C15" i="17"/>
  <c r="C16" i="17"/>
  <c r="C17" i="17"/>
  <c r="C18" i="17"/>
  <c r="C19" i="17"/>
  <c r="C20" i="17"/>
  <c r="C21" i="17"/>
  <c r="C22" i="17"/>
  <c r="C23" i="17"/>
  <c r="C24" i="17"/>
  <c r="C25" i="17"/>
  <c r="C26" i="17"/>
  <c r="C27" i="17"/>
  <c r="C28" i="17"/>
  <c r="C29" i="17"/>
  <c r="C30" i="17"/>
  <c r="C31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12" i="17"/>
  <c r="C28" i="9" l="1"/>
  <c r="C29" i="9"/>
  <c r="C30" i="9"/>
  <c r="C31" i="9"/>
  <c r="C32" i="9"/>
  <c r="C33" i="9"/>
  <c r="C12" i="9"/>
  <c r="C13" i="9"/>
  <c r="C14" i="9"/>
  <c r="C15" i="9"/>
  <c r="C16" i="9"/>
  <c r="C17" i="9"/>
  <c r="C18" i="9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7" i="10"/>
  <c r="E28" i="10"/>
  <c r="E29" i="10"/>
  <c r="E30" i="10"/>
  <c r="E31" i="10"/>
  <c r="E32" i="10"/>
  <c r="E33" i="10"/>
  <c r="E35" i="10"/>
  <c r="E36" i="10"/>
  <c r="E37" i="10"/>
  <c r="E38" i="10"/>
  <c r="E39" i="10"/>
  <c r="E40" i="10"/>
  <c r="E41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26" i="10"/>
  <c r="E42" i="10"/>
  <c r="E34" i="10"/>
  <c r="J2" i="26" s="1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4" i="10"/>
  <c r="H20" i="22"/>
  <c r="E25" i="22"/>
  <c r="I33" i="9" l="1"/>
  <c r="AA8" i="9"/>
  <c r="I31" i="9"/>
  <c r="I30" i="9"/>
  <c r="H29" i="9"/>
  <c r="N27" i="9"/>
  <c r="K27" i="9"/>
  <c r="J18" i="9"/>
  <c r="H18" i="9"/>
  <c r="F18" i="9"/>
  <c r="E18" i="9"/>
  <c r="J17" i="9"/>
  <c r="H17" i="9"/>
  <c r="F17" i="9"/>
  <c r="E17" i="9"/>
  <c r="F16" i="9"/>
  <c r="H16" i="9" s="1"/>
  <c r="J16" i="9" s="1"/>
  <c r="E16" i="9"/>
  <c r="F15" i="9"/>
  <c r="H15" i="9" s="1"/>
  <c r="J15" i="9" s="1"/>
  <c r="E15" i="9"/>
  <c r="F14" i="9"/>
  <c r="H14" i="9" s="1"/>
  <c r="J14" i="9" s="1"/>
  <c r="E14" i="9"/>
  <c r="F13" i="9"/>
  <c r="H13" i="9" s="1"/>
  <c r="J13" i="9" s="1"/>
  <c r="E13" i="9"/>
  <c r="F12" i="9"/>
  <c r="H12" i="9" s="1"/>
  <c r="J12" i="9" s="1"/>
  <c r="E12" i="9"/>
  <c r="F11" i="9"/>
  <c r="H11" i="9" s="1"/>
  <c r="J11" i="9" s="1"/>
  <c r="H28" i="9" s="1"/>
  <c r="O28" i="9" s="1"/>
  <c r="E11" i="9"/>
  <c r="Z3" i="9"/>
  <c r="Y3" i="9"/>
  <c r="X3" i="9"/>
  <c r="W3" i="9"/>
  <c r="V3" i="9"/>
  <c r="U3" i="9"/>
  <c r="AA7" i="9" l="1"/>
  <c r="AE7" i="9" s="1"/>
  <c r="AA4" i="9"/>
  <c r="AE4" i="9" s="1"/>
  <c r="AA5" i="9"/>
  <c r="AD5" i="9" s="1"/>
  <c r="J19" i="9"/>
  <c r="H30" i="9"/>
  <c r="O30" i="9" s="1"/>
  <c r="AA6" i="9"/>
  <c r="AC6" i="9" s="1"/>
  <c r="AE8" i="9"/>
  <c r="AD8" i="9"/>
  <c r="AC8" i="9"/>
  <c r="AB8" i="9"/>
  <c r="O29" i="9"/>
  <c r="H33" i="9"/>
  <c r="J33" i="9" s="1"/>
  <c r="R33" i="9" s="1"/>
  <c r="S33" i="9" s="1"/>
  <c r="AA9" i="9"/>
  <c r="H31" i="9"/>
  <c r="I32" i="9"/>
  <c r="H32" i="9"/>
  <c r="AD7" i="9" l="1"/>
  <c r="AC7" i="9"/>
  <c r="AB7" i="9"/>
  <c r="AD4" i="9"/>
  <c r="AB4" i="9"/>
  <c r="AD6" i="9"/>
  <c r="AE5" i="9"/>
  <c r="AC4" i="9"/>
  <c r="AC5" i="9"/>
  <c r="AB5" i="9"/>
  <c r="J20" i="9"/>
  <c r="L27" i="9" s="1"/>
  <c r="I29" i="9" s="1"/>
  <c r="J29" i="9" s="1"/>
  <c r="R29" i="9" s="1"/>
  <c r="S29" i="9" s="1"/>
  <c r="J30" i="9"/>
  <c r="R30" i="9" s="1"/>
  <c r="S30" i="9" s="1"/>
  <c r="AB6" i="9"/>
  <c r="AE6" i="9"/>
  <c r="O32" i="9"/>
  <c r="J32" i="9"/>
  <c r="R32" i="9" s="1"/>
  <c r="S32" i="9" s="1"/>
  <c r="AD9" i="9"/>
  <c r="AC9" i="9"/>
  <c r="AB9" i="9"/>
  <c r="AE9" i="9"/>
  <c r="J31" i="9"/>
  <c r="R31" i="9" s="1"/>
  <c r="S31" i="9" s="1"/>
  <c r="O31" i="9"/>
  <c r="I28" i="9" l="1"/>
  <c r="J28" i="9" s="1"/>
  <c r="R28" i="9" s="1"/>
  <c r="S28" i="9" s="1"/>
  <c r="J22" i="9"/>
  <c r="C370" i="10" l="1"/>
  <c r="F370" i="10" s="1"/>
  <c r="C371" i="10"/>
  <c r="F371" i="10" s="1"/>
  <c r="C372" i="10"/>
  <c r="F372" i="10" s="1"/>
  <c r="C373" i="10"/>
  <c r="F373" i="10" s="1"/>
  <c r="C374" i="10"/>
  <c r="F374" i="10" s="1"/>
  <c r="C375" i="10"/>
  <c r="F375" i="10" s="1"/>
  <c r="C376" i="10"/>
  <c r="F376" i="10" s="1"/>
  <c r="C377" i="10"/>
  <c r="F377" i="10" s="1"/>
  <c r="C378" i="10"/>
  <c r="F378" i="10" s="1"/>
  <c r="C56" i="10" l="1"/>
  <c r="F56" i="10" s="1"/>
  <c r="C11" i="10"/>
  <c r="F11" i="10" s="1"/>
  <c r="C44" i="10"/>
  <c r="F44" i="10" s="1"/>
  <c r="C49" i="10"/>
  <c r="F49" i="10" s="1"/>
  <c r="C46" i="10"/>
  <c r="F46" i="10" s="1"/>
  <c r="C70" i="10"/>
  <c r="F70" i="10" s="1"/>
  <c r="C15" i="10"/>
  <c r="F15" i="10" s="1"/>
  <c r="C69" i="10"/>
  <c r="F69" i="10" s="1"/>
  <c r="C30" i="10"/>
  <c r="F30" i="10" s="1"/>
  <c r="C71" i="10"/>
  <c r="F71" i="10" s="1"/>
  <c r="C67" i="10"/>
  <c r="F67" i="10" s="1"/>
  <c r="C4" i="10"/>
  <c r="F4" i="10" s="1"/>
  <c r="C66" i="10"/>
  <c r="F66" i="10" s="1"/>
  <c r="C47" i="10"/>
  <c r="F47" i="10" s="1"/>
  <c r="C21" i="10"/>
  <c r="F21" i="10" s="1"/>
  <c r="C48" i="10"/>
  <c r="F48" i="10" s="1"/>
  <c r="C32" i="10"/>
  <c r="F32" i="10" s="1"/>
  <c r="C51" i="10"/>
  <c r="F51" i="10" s="1"/>
  <c r="C10" i="10"/>
  <c r="F10" i="10" s="1"/>
  <c r="C65" i="10"/>
  <c r="F65" i="10" s="1"/>
  <c r="C23" i="10"/>
  <c r="F23" i="10" s="1"/>
  <c r="C45" i="10"/>
  <c r="F45" i="10" s="1"/>
  <c r="C20" i="10"/>
  <c r="F20" i="10" s="1"/>
  <c r="C27" i="10"/>
  <c r="F27" i="10" s="1"/>
  <c r="C28" i="10"/>
  <c r="F28" i="10" s="1"/>
  <c r="C5" i="10"/>
  <c r="F5" i="10" s="1"/>
  <c r="C40" i="10"/>
  <c r="F40" i="10" s="1"/>
  <c r="C9" i="10"/>
  <c r="F9" i="10" s="1"/>
  <c r="C59" i="10"/>
  <c r="F59" i="10" s="1"/>
  <c r="C63" i="10"/>
  <c r="F63" i="10" s="1"/>
  <c r="C39" i="10"/>
  <c r="F39" i="10" s="1"/>
  <c r="C16" i="10"/>
  <c r="F16" i="10" s="1"/>
  <c r="C29" i="10"/>
  <c r="F29" i="10" s="1"/>
  <c r="C58" i="10"/>
  <c r="F58" i="10" s="1"/>
  <c r="C50" i="10"/>
  <c r="F50" i="10" s="1"/>
  <c r="C60" i="10"/>
  <c r="F60" i="10" s="1"/>
  <c r="C62" i="10"/>
  <c r="F62" i="10" s="1"/>
  <c r="C12" i="10"/>
  <c r="F12" i="10" s="1"/>
  <c r="C53" i="10"/>
  <c r="F53" i="10" s="1"/>
  <c r="C6" i="10"/>
  <c r="F6" i="10" s="1"/>
  <c r="C57" i="10"/>
  <c r="F57" i="10" s="1"/>
  <c r="C41" i="10"/>
  <c r="F41" i="10" s="1"/>
  <c r="C18" i="10"/>
  <c r="F18" i="10" s="1"/>
  <c r="C19" i="10"/>
  <c r="F19" i="10" s="1"/>
  <c r="C7" i="10"/>
  <c r="F7" i="10" s="1"/>
  <c r="C68" i="10"/>
  <c r="F68" i="10" s="1"/>
  <c r="C17" i="10"/>
  <c r="F17" i="10" s="1"/>
  <c r="C8" i="10"/>
  <c r="F8" i="10" s="1"/>
  <c r="C24" i="10"/>
  <c r="F24" i="10" s="1"/>
  <c r="C64" i="10"/>
  <c r="F64" i="10" s="1"/>
  <c r="C52" i="10"/>
  <c r="F52" i="10" s="1"/>
  <c r="C38" i="10"/>
  <c r="F38" i="10" s="1"/>
  <c r="C61" i="10"/>
  <c r="F61" i="10" s="1"/>
  <c r="C33" i="10"/>
  <c r="F33" i="10" s="1"/>
  <c r="C14" i="10"/>
  <c r="F14" i="10" s="1"/>
  <c r="C13" i="10"/>
  <c r="F13" i="10" s="1"/>
  <c r="C43" i="10"/>
  <c r="F43" i="10" s="1"/>
  <c r="C36" i="10"/>
  <c r="F36" i="10" s="1"/>
  <c r="C31" i="10"/>
  <c r="F31" i="10" s="1"/>
  <c r="C25" i="10"/>
  <c r="F25" i="10" s="1"/>
  <c r="C37" i="10"/>
  <c r="F37" i="10" s="1"/>
  <c r="C22" i="10"/>
  <c r="F22" i="10" s="1"/>
  <c r="C54" i="10"/>
  <c r="F54" i="10" s="1"/>
  <c r="C55" i="10"/>
  <c r="F55" i="10" s="1"/>
  <c r="C72" i="10"/>
  <c r="F72" i="10" s="1"/>
  <c r="C35" i="10"/>
  <c r="F35" i="10" s="1"/>
  <c r="C26" i="10"/>
  <c r="F26" i="10" s="1"/>
  <c r="C27" i="9" s="1"/>
  <c r="C42" i="10"/>
  <c r="F42" i="10" s="1"/>
  <c r="C34" i="10"/>
  <c r="C73" i="10"/>
  <c r="F73" i="10" s="1"/>
  <c r="C74" i="10"/>
  <c r="F74" i="10" s="1"/>
  <c r="C75" i="10"/>
  <c r="F75" i="10" s="1"/>
  <c r="C76" i="10"/>
  <c r="F76" i="10" s="1"/>
  <c r="C77" i="10"/>
  <c r="F77" i="10" s="1"/>
  <c r="C78" i="10"/>
  <c r="F78" i="10" s="1"/>
  <c r="C79" i="10"/>
  <c r="F79" i="10" s="1"/>
  <c r="C80" i="10"/>
  <c r="F80" i="10" s="1"/>
  <c r="C81" i="10"/>
  <c r="F81" i="10" s="1"/>
  <c r="C82" i="10"/>
  <c r="F82" i="10" s="1"/>
  <c r="C83" i="10"/>
  <c r="F83" i="10" s="1"/>
  <c r="C84" i="10"/>
  <c r="F84" i="10" s="1"/>
  <c r="C85" i="10"/>
  <c r="F85" i="10" s="1"/>
  <c r="C86" i="10"/>
  <c r="F86" i="10" s="1"/>
  <c r="C87" i="10"/>
  <c r="F87" i="10" s="1"/>
  <c r="C88" i="10"/>
  <c r="F88" i="10" s="1"/>
  <c r="C89" i="10"/>
  <c r="F89" i="10" s="1"/>
  <c r="C90" i="10"/>
  <c r="F90" i="10" s="1"/>
  <c r="C91" i="10"/>
  <c r="F91" i="10" s="1"/>
  <c r="C92" i="10"/>
  <c r="F92" i="10" s="1"/>
  <c r="C93" i="10"/>
  <c r="F93" i="10" s="1"/>
  <c r="C94" i="10"/>
  <c r="F94" i="10" s="1"/>
  <c r="C95" i="10"/>
  <c r="F95" i="10" s="1"/>
  <c r="C96" i="10"/>
  <c r="F96" i="10" s="1"/>
  <c r="C97" i="10"/>
  <c r="F97" i="10" s="1"/>
  <c r="C98" i="10"/>
  <c r="F98" i="10" s="1"/>
  <c r="C99" i="10"/>
  <c r="F99" i="10" s="1"/>
  <c r="C100" i="10"/>
  <c r="F100" i="10" s="1"/>
  <c r="C101" i="10"/>
  <c r="F101" i="10" s="1"/>
  <c r="C102" i="10"/>
  <c r="F102" i="10" s="1"/>
  <c r="C103" i="10"/>
  <c r="F103" i="10" s="1"/>
  <c r="C104" i="10"/>
  <c r="F104" i="10" s="1"/>
  <c r="C105" i="10"/>
  <c r="F105" i="10" s="1"/>
  <c r="C106" i="10"/>
  <c r="F106" i="10" s="1"/>
  <c r="C107" i="10"/>
  <c r="F107" i="10" s="1"/>
  <c r="C108" i="10"/>
  <c r="F108" i="10" s="1"/>
  <c r="C109" i="10"/>
  <c r="F109" i="10" s="1"/>
  <c r="C110" i="10"/>
  <c r="F110" i="10" s="1"/>
  <c r="C111" i="10"/>
  <c r="F111" i="10" s="1"/>
  <c r="C112" i="10"/>
  <c r="F112" i="10" s="1"/>
  <c r="C113" i="10"/>
  <c r="F113" i="10" s="1"/>
  <c r="C114" i="10"/>
  <c r="F114" i="10" s="1"/>
  <c r="C115" i="10"/>
  <c r="F115" i="10" s="1"/>
  <c r="C116" i="10"/>
  <c r="F116" i="10" s="1"/>
  <c r="C117" i="10"/>
  <c r="F117" i="10" s="1"/>
  <c r="C118" i="10"/>
  <c r="F118" i="10" s="1"/>
  <c r="C119" i="10"/>
  <c r="F119" i="10" s="1"/>
  <c r="C120" i="10"/>
  <c r="F120" i="10" s="1"/>
  <c r="C121" i="10"/>
  <c r="F121" i="10" s="1"/>
  <c r="C122" i="10"/>
  <c r="F122" i="10" s="1"/>
  <c r="C123" i="10"/>
  <c r="F123" i="10" s="1"/>
  <c r="C124" i="10"/>
  <c r="F124" i="10" s="1"/>
  <c r="C125" i="10"/>
  <c r="F125" i="10" s="1"/>
  <c r="C126" i="10"/>
  <c r="F126" i="10" s="1"/>
  <c r="C127" i="10"/>
  <c r="F127" i="10" s="1"/>
  <c r="C128" i="10"/>
  <c r="F128" i="10" s="1"/>
  <c r="C129" i="10"/>
  <c r="F129" i="10" s="1"/>
  <c r="C130" i="10"/>
  <c r="F130" i="10" s="1"/>
  <c r="C131" i="10"/>
  <c r="F131" i="10" s="1"/>
  <c r="C132" i="10"/>
  <c r="F132" i="10" s="1"/>
  <c r="C133" i="10"/>
  <c r="F133" i="10" s="1"/>
  <c r="C134" i="10"/>
  <c r="F134" i="10" s="1"/>
  <c r="C135" i="10"/>
  <c r="F135" i="10" s="1"/>
  <c r="C136" i="10"/>
  <c r="F136" i="10" s="1"/>
  <c r="C137" i="10"/>
  <c r="F137" i="10" s="1"/>
  <c r="C138" i="10"/>
  <c r="F138" i="10" s="1"/>
  <c r="C139" i="10"/>
  <c r="F139" i="10" s="1"/>
  <c r="C140" i="10"/>
  <c r="F140" i="10" s="1"/>
  <c r="C141" i="10"/>
  <c r="F141" i="10" s="1"/>
  <c r="C142" i="10"/>
  <c r="F142" i="10" s="1"/>
  <c r="C143" i="10"/>
  <c r="F143" i="10" s="1"/>
  <c r="C144" i="10"/>
  <c r="F144" i="10" s="1"/>
  <c r="C145" i="10"/>
  <c r="F145" i="10" s="1"/>
  <c r="C146" i="10"/>
  <c r="F146" i="10" s="1"/>
  <c r="C147" i="10"/>
  <c r="F147" i="10" s="1"/>
  <c r="C148" i="10"/>
  <c r="F148" i="10" s="1"/>
  <c r="C149" i="10"/>
  <c r="F149" i="10" s="1"/>
  <c r="C150" i="10"/>
  <c r="F150" i="10" s="1"/>
  <c r="C151" i="10"/>
  <c r="F151" i="10" s="1"/>
  <c r="C152" i="10"/>
  <c r="F152" i="10" s="1"/>
  <c r="C153" i="10"/>
  <c r="F153" i="10" s="1"/>
  <c r="C154" i="10"/>
  <c r="F154" i="10" s="1"/>
  <c r="C155" i="10"/>
  <c r="F155" i="10" s="1"/>
  <c r="C156" i="10"/>
  <c r="F156" i="10" s="1"/>
  <c r="C157" i="10"/>
  <c r="F157" i="10" s="1"/>
  <c r="C158" i="10"/>
  <c r="F158" i="10" s="1"/>
  <c r="C159" i="10"/>
  <c r="F159" i="10" s="1"/>
  <c r="C160" i="10"/>
  <c r="F160" i="10" s="1"/>
  <c r="C161" i="10"/>
  <c r="F161" i="10" s="1"/>
  <c r="C162" i="10"/>
  <c r="F162" i="10" s="1"/>
  <c r="C163" i="10"/>
  <c r="F163" i="10" s="1"/>
  <c r="C164" i="10"/>
  <c r="F164" i="10" s="1"/>
  <c r="C165" i="10"/>
  <c r="F165" i="10" s="1"/>
  <c r="C166" i="10"/>
  <c r="F166" i="10" s="1"/>
  <c r="C167" i="10"/>
  <c r="F167" i="10" s="1"/>
  <c r="C168" i="10"/>
  <c r="F168" i="10" s="1"/>
  <c r="C169" i="10"/>
  <c r="F169" i="10" s="1"/>
  <c r="C170" i="10"/>
  <c r="F170" i="10" s="1"/>
  <c r="C171" i="10"/>
  <c r="F171" i="10" s="1"/>
  <c r="C172" i="10"/>
  <c r="F172" i="10" s="1"/>
  <c r="C173" i="10"/>
  <c r="F173" i="10" s="1"/>
  <c r="C174" i="10"/>
  <c r="F174" i="10" s="1"/>
  <c r="C175" i="10"/>
  <c r="F175" i="10" s="1"/>
  <c r="C176" i="10"/>
  <c r="F176" i="10" s="1"/>
  <c r="C177" i="10"/>
  <c r="F177" i="10" s="1"/>
  <c r="C178" i="10"/>
  <c r="F178" i="10" s="1"/>
  <c r="C179" i="10"/>
  <c r="F179" i="10" s="1"/>
  <c r="C180" i="10"/>
  <c r="F180" i="10" s="1"/>
  <c r="C181" i="10"/>
  <c r="F181" i="10" s="1"/>
  <c r="C182" i="10"/>
  <c r="F182" i="10" s="1"/>
  <c r="C183" i="10"/>
  <c r="F183" i="10" s="1"/>
  <c r="C184" i="10"/>
  <c r="F184" i="10" s="1"/>
  <c r="C185" i="10"/>
  <c r="F185" i="10" s="1"/>
  <c r="C186" i="10"/>
  <c r="F186" i="10" s="1"/>
  <c r="C187" i="10"/>
  <c r="F187" i="10" s="1"/>
  <c r="C188" i="10"/>
  <c r="F188" i="10" s="1"/>
  <c r="C189" i="10"/>
  <c r="F189" i="10" s="1"/>
  <c r="C190" i="10"/>
  <c r="F190" i="10" s="1"/>
  <c r="C191" i="10"/>
  <c r="F191" i="10" s="1"/>
  <c r="C192" i="10"/>
  <c r="F192" i="10" s="1"/>
  <c r="C193" i="10"/>
  <c r="F193" i="10" s="1"/>
  <c r="C194" i="10"/>
  <c r="F194" i="10" s="1"/>
  <c r="C195" i="10"/>
  <c r="F195" i="10" s="1"/>
  <c r="C196" i="10"/>
  <c r="F196" i="10" s="1"/>
  <c r="C197" i="10"/>
  <c r="F197" i="10" s="1"/>
  <c r="C198" i="10"/>
  <c r="F198" i="10" s="1"/>
  <c r="C199" i="10"/>
  <c r="F199" i="10" s="1"/>
  <c r="C200" i="10"/>
  <c r="F200" i="10" s="1"/>
  <c r="C201" i="10"/>
  <c r="F201" i="10" s="1"/>
  <c r="C202" i="10"/>
  <c r="F202" i="10" s="1"/>
  <c r="C203" i="10"/>
  <c r="F203" i="10" s="1"/>
  <c r="C204" i="10"/>
  <c r="F204" i="10" s="1"/>
  <c r="C205" i="10"/>
  <c r="F205" i="10" s="1"/>
  <c r="C206" i="10"/>
  <c r="F206" i="10" s="1"/>
  <c r="C207" i="10"/>
  <c r="F207" i="10" s="1"/>
  <c r="C208" i="10"/>
  <c r="F208" i="10" s="1"/>
  <c r="C209" i="10"/>
  <c r="F209" i="10" s="1"/>
  <c r="C210" i="10"/>
  <c r="F210" i="10" s="1"/>
  <c r="C211" i="10"/>
  <c r="F211" i="10" s="1"/>
  <c r="C212" i="10"/>
  <c r="F212" i="10" s="1"/>
  <c r="C213" i="10"/>
  <c r="F213" i="10" s="1"/>
  <c r="C214" i="10"/>
  <c r="F214" i="10" s="1"/>
  <c r="C215" i="10"/>
  <c r="F215" i="10" s="1"/>
  <c r="C216" i="10"/>
  <c r="F216" i="10" s="1"/>
  <c r="C217" i="10"/>
  <c r="F217" i="10" s="1"/>
  <c r="C218" i="10"/>
  <c r="F218" i="10" s="1"/>
  <c r="C219" i="10"/>
  <c r="F219" i="10" s="1"/>
  <c r="C220" i="10"/>
  <c r="F220" i="10" s="1"/>
  <c r="C221" i="10"/>
  <c r="F221" i="10" s="1"/>
  <c r="C222" i="10"/>
  <c r="F222" i="10" s="1"/>
  <c r="C223" i="10"/>
  <c r="F223" i="10" s="1"/>
  <c r="C224" i="10"/>
  <c r="F224" i="10" s="1"/>
  <c r="C225" i="10"/>
  <c r="F225" i="10" s="1"/>
  <c r="C226" i="10"/>
  <c r="F226" i="10" s="1"/>
  <c r="C227" i="10"/>
  <c r="F227" i="10" s="1"/>
  <c r="C228" i="10"/>
  <c r="F228" i="10" s="1"/>
  <c r="C229" i="10"/>
  <c r="F229" i="10" s="1"/>
  <c r="C230" i="10"/>
  <c r="F230" i="10" s="1"/>
  <c r="C231" i="10"/>
  <c r="F231" i="10" s="1"/>
  <c r="C232" i="10"/>
  <c r="F232" i="10" s="1"/>
  <c r="C233" i="10"/>
  <c r="F233" i="10" s="1"/>
  <c r="C234" i="10"/>
  <c r="F234" i="10" s="1"/>
  <c r="C235" i="10"/>
  <c r="F235" i="10" s="1"/>
  <c r="C236" i="10"/>
  <c r="F236" i="10" s="1"/>
  <c r="C237" i="10"/>
  <c r="F237" i="10" s="1"/>
  <c r="C238" i="10"/>
  <c r="F238" i="10" s="1"/>
  <c r="C239" i="10"/>
  <c r="F239" i="10" s="1"/>
  <c r="C240" i="10"/>
  <c r="F240" i="10" s="1"/>
  <c r="C241" i="10"/>
  <c r="F241" i="10" s="1"/>
  <c r="C242" i="10"/>
  <c r="F242" i="10" s="1"/>
  <c r="C243" i="10"/>
  <c r="F243" i="10" s="1"/>
  <c r="C244" i="10"/>
  <c r="F244" i="10" s="1"/>
  <c r="C245" i="10"/>
  <c r="F245" i="10" s="1"/>
  <c r="C246" i="10"/>
  <c r="F246" i="10" s="1"/>
  <c r="C247" i="10"/>
  <c r="F247" i="10" s="1"/>
  <c r="C248" i="10"/>
  <c r="F248" i="10" s="1"/>
  <c r="C249" i="10"/>
  <c r="F249" i="10" s="1"/>
  <c r="C250" i="10"/>
  <c r="F250" i="10" s="1"/>
  <c r="C251" i="10"/>
  <c r="F251" i="10" s="1"/>
  <c r="C252" i="10"/>
  <c r="F252" i="10" s="1"/>
  <c r="C253" i="10"/>
  <c r="F253" i="10" s="1"/>
  <c r="C254" i="10"/>
  <c r="F254" i="10" s="1"/>
  <c r="C255" i="10"/>
  <c r="F255" i="10" s="1"/>
  <c r="C256" i="10"/>
  <c r="F256" i="10" s="1"/>
  <c r="C257" i="10"/>
  <c r="F257" i="10" s="1"/>
  <c r="C258" i="10"/>
  <c r="F258" i="10" s="1"/>
  <c r="C259" i="10"/>
  <c r="F259" i="10" s="1"/>
  <c r="C260" i="10"/>
  <c r="F260" i="10" s="1"/>
  <c r="O260" i="10"/>
  <c r="C261" i="10"/>
  <c r="F261" i="10" s="1"/>
  <c r="O261" i="10"/>
  <c r="C262" i="10"/>
  <c r="F262" i="10" s="1"/>
  <c r="O262" i="10"/>
  <c r="C263" i="10"/>
  <c r="F263" i="10" s="1"/>
  <c r="O263" i="10"/>
  <c r="C264" i="10"/>
  <c r="F264" i="10" s="1"/>
  <c r="O264" i="10"/>
  <c r="C265" i="10"/>
  <c r="F265" i="10" s="1"/>
  <c r="O265" i="10"/>
  <c r="C266" i="10"/>
  <c r="F266" i="10" s="1"/>
  <c r="O266" i="10"/>
  <c r="C267" i="10"/>
  <c r="F267" i="10" s="1"/>
  <c r="O267" i="10"/>
  <c r="C268" i="10"/>
  <c r="F268" i="10" s="1"/>
  <c r="O268" i="10"/>
  <c r="C269" i="10"/>
  <c r="F269" i="10" s="1"/>
  <c r="O269" i="10"/>
  <c r="C270" i="10"/>
  <c r="F270" i="10" s="1"/>
  <c r="O270" i="10"/>
  <c r="C271" i="10"/>
  <c r="F271" i="10" s="1"/>
  <c r="O271" i="10"/>
  <c r="C272" i="10"/>
  <c r="F272" i="10" s="1"/>
  <c r="O272" i="10"/>
  <c r="C273" i="10"/>
  <c r="F273" i="10" s="1"/>
  <c r="O273" i="10"/>
  <c r="C274" i="10"/>
  <c r="F274" i="10" s="1"/>
  <c r="O274" i="10"/>
  <c r="C275" i="10"/>
  <c r="F275" i="10" s="1"/>
  <c r="O275" i="10"/>
  <c r="C276" i="10"/>
  <c r="F276" i="10" s="1"/>
  <c r="O276" i="10"/>
  <c r="C277" i="10"/>
  <c r="F277" i="10" s="1"/>
  <c r="O277" i="10"/>
  <c r="C278" i="10"/>
  <c r="F278" i="10" s="1"/>
  <c r="O278" i="10"/>
  <c r="C279" i="10"/>
  <c r="F279" i="10" s="1"/>
  <c r="O279" i="10"/>
  <c r="C280" i="10"/>
  <c r="F280" i="10" s="1"/>
  <c r="M280" i="10"/>
  <c r="O280" i="10"/>
  <c r="C281" i="10"/>
  <c r="F281" i="10" s="1"/>
  <c r="M281" i="10"/>
  <c r="O281" i="10"/>
  <c r="C282" i="10"/>
  <c r="F282" i="10" s="1"/>
  <c r="M282" i="10"/>
  <c r="O282" i="10"/>
  <c r="C283" i="10"/>
  <c r="F283" i="10" s="1"/>
  <c r="M283" i="10"/>
  <c r="O283" i="10"/>
  <c r="C284" i="10"/>
  <c r="F284" i="10" s="1"/>
  <c r="M284" i="10"/>
  <c r="O284" i="10"/>
  <c r="C285" i="10"/>
  <c r="F285" i="10" s="1"/>
  <c r="M285" i="10"/>
  <c r="O285" i="10"/>
  <c r="H27" i="9" l="1"/>
  <c r="AA3" i="9"/>
  <c r="M27" i="9"/>
  <c r="I27" i="9"/>
  <c r="G2" i="26"/>
  <c r="F34" i="10"/>
  <c r="C11" i="9" s="1"/>
  <c r="D1" i="21"/>
  <c r="H44" i="19"/>
  <c r="E48" i="19" s="1"/>
  <c r="N43" i="19"/>
  <c r="K43" i="19"/>
  <c r="N42" i="19"/>
  <c r="K42" i="19"/>
  <c r="N41" i="19"/>
  <c r="K41" i="19"/>
  <c r="N40" i="19"/>
  <c r="K40" i="19"/>
  <c r="N39" i="19"/>
  <c r="K39" i="19"/>
  <c r="N38" i="19"/>
  <c r="K38" i="19"/>
  <c r="N37" i="19"/>
  <c r="K37" i="19"/>
  <c r="N36" i="19"/>
  <c r="K36" i="19"/>
  <c r="J27" i="9" l="1"/>
  <c r="O27" i="9" s="1"/>
  <c r="AB3" i="9"/>
  <c r="AD3" i="9"/>
  <c r="AE3" i="9"/>
  <c r="AC3" i="9"/>
  <c r="E49" i="19"/>
  <c r="I58" i="21"/>
  <c r="I7" i="21"/>
  <c r="I26" i="21"/>
  <c r="I32" i="21"/>
  <c r="I90" i="21"/>
  <c r="I154" i="21"/>
  <c r="I10" i="21"/>
  <c r="I16" i="21"/>
  <c r="I18" i="21"/>
  <c r="I25" i="21"/>
  <c r="I138" i="21"/>
  <c r="I146" i="21"/>
  <c r="I42" i="21"/>
  <c r="I98" i="21"/>
  <c r="I73" i="21"/>
  <c r="I130" i="21"/>
  <c r="I85" i="21"/>
  <c r="I131" i="21"/>
  <c r="I134" i="21"/>
  <c r="I84" i="21"/>
  <c r="I87" i="21"/>
  <c r="I37" i="21"/>
  <c r="I9" i="21"/>
  <c r="I6" i="21"/>
  <c r="I128" i="21"/>
  <c r="I51" i="21"/>
  <c r="I54" i="21"/>
  <c r="I97" i="21"/>
  <c r="I106" i="21"/>
  <c r="I144" i="21"/>
  <c r="I64" i="21"/>
  <c r="I122" i="21"/>
  <c r="I74" i="21"/>
  <c r="I81" i="21"/>
  <c r="I115" i="21"/>
  <c r="I118" i="21"/>
  <c r="I35" i="21"/>
  <c r="I38" i="21"/>
  <c r="I48" i="21"/>
  <c r="I50" i="21"/>
  <c r="I57" i="21"/>
  <c r="I69" i="21"/>
  <c r="I116" i="21"/>
  <c r="I119" i="21"/>
  <c r="I66" i="21"/>
  <c r="I19" i="21"/>
  <c r="I22" i="21"/>
  <c r="I34" i="21"/>
  <c r="I41" i="21"/>
  <c r="I53" i="21"/>
  <c r="I103" i="21"/>
  <c r="I113" i="21"/>
  <c r="I147" i="21"/>
  <c r="I150" i="21"/>
  <c r="I21" i="21"/>
  <c r="I149" i="21"/>
  <c r="I99" i="21"/>
  <c r="I102" i="21"/>
  <c r="I36" i="21"/>
  <c r="I39" i="21"/>
  <c r="I83" i="21"/>
  <c r="I86" i="21"/>
  <c r="I96" i="21"/>
  <c r="I117" i="21"/>
  <c r="I68" i="21"/>
  <c r="I71" i="21"/>
  <c r="I55" i="21"/>
  <c r="I114" i="21"/>
  <c r="I133" i="21"/>
  <c r="I20" i="21"/>
  <c r="I23" i="21"/>
  <c r="I67" i="21"/>
  <c r="I70" i="21"/>
  <c r="I80" i="21"/>
  <c r="I82" i="21"/>
  <c r="I89" i="21"/>
  <c r="I101" i="21"/>
  <c r="I17" i="21"/>
  <c r="I49" i="21"/>
  <c r="I13" i="21"/>
  <c r="I29" i="21"/>
  <c r="I45" i="21"/>
  <c r="I61" i="21"/>
  <c r="I77" i="21"/>
  <c r="I93" i="21"/>
  <c r="I109" i="21"/>
  <c r="I125" i="21"/>
  <c r="I141" i="21"/>
  <c r="I112" i="21"/>
  <c r="I12" i="21"/>
  <c r="I15" i="21"/>
  <c r="I31" i="21"/>
  <c r="I44" i="21"/>
  <c r="I47" i="21"/>
  <c r="I60" i="21"/>
  <c r="I63" i="21"/>
  <c r="I79" i="21"/>
  <c r="I92" i="21"/>
  <c r="I95" i="21"/>
  <c r="I105" i="21"/>
  <c r="I108" i="21"/>
  <c r="I111" i="21"/>
  <c r="I121" i="21"/>
  <c r="I127" i="21"/>
  <c r="I137" i="21"/>
  <c r="I140" i="21"/>
  <c r="I143" i="21"/>
  <c r="I153" i="21"/>
  <c r="I8" i="21"/>
  <c r="I11" i="21"/>
  <c r="I14" i="21"/>
  <c r="I24" i="21"/>
  <c r="I27" i="21"/>
  <c r="I30" i="21"/>
  <c r="I40" i="21"/>
  <c r="I43" i="21"/>
  <c r="I46" i="21"/>
  <c r="I56" i="21"/>
  <c r="I59" i="21"/>
  <c r="I62" i="21"/>
  <c r="I72" i="21"/>
  <c r="I75" i="21"/>
  <c r="I78" i="21"/>
  <c r="I88" i="21"/>
  <c r="I91" i="21"/>
  <c r="I94" i="21"/>
  <c r="I104" i="21"/>
  <c r="I107" i="21"/>
  <c r="I110" i="21"/>
  <c r="I120" i="21"/>
  <c r="I123" i="21"/>
  <c r="I126" i="21"/>
  <c r="I136" i="21"/>
  <c r="I139" i="21"/>
  <c r="I142" i="21"/>
  <c r="I152" i="21"/>
  <c r="I155" i="21"/>
  <c r="I33" i="21"/>
  <c r="I65" i="21"/>
  <c r="I129" i="21"/>
  <c r="I132" i="21"/>
  <c r="I145" i="21"/>
  <c r="I151" i="21"/>
  <c r="I135" i="21"/>
  <c r="I28" i="21"/>
  <c r="I52" i="21"/>
  <c r="I76" i="21"/>
  <c r="I100" i="21"/>
  <c r="I124" i="21"/>
  <c r="I148" i="21"/>
  <c r="R27" i="9" l="1"/>
  <c r="S27" i="9" s="1"/>
  <c r="F4" i="21"/>
  <c r="K13" i="19" l="1"/>
  <c r="K19" i="19"/>
  <c r="K29" i="19"/>
  <c r="K26" i="19"/>
  <c r="K22" i="19"/>
  <c r="K25" i="19"/>
  <c r="K17" i="19"/>
  <c r="K5" i="19"/>
  <c r="K35" i="19"/>
  <c r="K12" i="19"/>
  <c r="K33" i="19"/>
  <c r="K28" i="19"/>
  <c r="K31" i="19"/>
  <c r="K34" i="19"/>
  <c r="K6" i="19"/>
  <c r="K8" i="19"/>
  <c r="K11" i="19"/>
  <c r="K18" i="19"/>
  <c r="K32" i="19"/>
  <c r="K16" i="19"/>
  <c r="K23" i="19"/>
  <c r="K7" i="19"/>
  <c r="K21" i="19"/>
  <c r="K10" i="19"/>
  <c r="K27" i="19"/>
  <c r="K30" i="19"/>
  <c r="K24" i="19"/>
  <c r="K4" i="19"/>
  <c r="K14" i="19"/>
  <c r="K15" i="19"/>
  <c r="K9" i="19"/>
  <c r="K20" i="19"/>
  <c r="N11" i="19" l="1"/>
  <c r="N17" i="19"/>
  <c r="N20" i="19"/>
  <c r="N14" i="19"/>
  <c r="N30" i="19"/>
  <c r="N32" i="19"/>
  <c r="N28" i="19"/>
  <c r="N35" i="19"/>
  <c r="N26" i="19"/>
  <c r="K44" i="19"/>
  <c r="N4" i="19"/>
  <c r="N18" i="19"/>
  <c r="N5" i="19"/>
  <c r="N19" i="19"/>
  <c r="N9" i="19"/>
  <c r="N7" i="19"/>
  <c r="N33" i="19"/>
  <c r="N23" i="19"/>
  <c r="N27" i="19"/>
  <c r="N6" i="19"/>
  <c r="N29" i="19"/>
  <c r="N10" i="19"/>
  <c r="N34" i="19"/>
  <c r="N22" i="19"/>
  <c r="N15" i="19"/>
  <c r="N24" i="19"/>
  <c r="N21" i="19"/>
  <c r="N16" i="19"/>
  <c r="N8" i="19"/>
  <c r="N31" i="19"/>
  <c r="N12" i="19"/>
  <c r="N25" i="19"/>
  <c r="N13" i="19"/>
  <c r="M44" i="19" l="1"/>
  <c r="E46" i="19" s="1"/>
  <c r="P44" i="19"/>
  <c r="N47" i="19" s="1"/>
  <c r="N44" i="19"/>
  <c r="O161" i="17"/>
  <c r="O160" i="17"/>
  <c r="O159" i="17"/>
  <c r="O158" i="17"/>
  <c r="O157" i="17"/>
  <c r="O156" i="17"/>
  <c r="O155" i="17"/>
  <c r="O154" i="17"/>
  <c r="O153" i="17"/>
  <c r="O152" i="17"/>
  <c r="O151" i="17"/>
  <c r="O150" i="17"/>
  <c r="O149" i="17"/>
  <c r="O148" i="17"/>
  <c r="O147" i="17"/>
  <c r="O146" i="17"/>
  <c r="O145" i="17"/>
  <c r="O144" i="17"/>
  <c r="O143" i="17"/>
  <c r="O142" i="17"/>
  <c r="O141" i="17"/>
  <c r="O140" i="17"/>
  <c r="O139" i="17"/>
  <c r="O138" i="17"/>
  <c r="O137" i="17"/>
  <c r="O136" i="17"/>
  <c r="O135" i="17"/>
  <c r="O134" i="17"/>
  <c r="O133" i="17"/>
  <c r="O132" i="17"/>
  <c r="O131" i="17"/>
  <c r="O130" i="17"/>
  <c r="O129" i="17"/>
  <c r="O128" i="17"/>
  <c r="O127" i="17"/>
  <c r="O126" i="17"/>
  <c r="O125" i="17"/>
  <c r="O124" i="17"/>
  <c r="O123" i="17"/>
  <c r="O122" i="17"/>
  <c r="O121" i="17"/>
  <c r="O120" i="17"/>
  <c r="O119" i="17"/>
  <c r="O118" i="17"/>
  <c r="O117" i="17"/>
  <c r="O116" i="17"/>
  <c r="O115" i="17"/>
  <c r="O114" i="17"/>
  <c r="O113" i="17"/>
  <c r="O112" i="17"/>
  <c r="O111" i="17"/>
  <c r="O110" i="17"/>
  <c r="O109" i="17"/>
  <c r="O108" i="17"/>
  <c r="O107" i="17"/>
  <c r="O106" i="17"/>
  <c r="O105" i="17"/>
  <c r="O104" i="17"/>
  <c r="O103" i="17"/>
  <c r="O102" i="17"/>
  <c r="O101" i="17"/>
  <c r="O100" i="17"/>
  <c r="O99" i="17"/>
  <c r="O98" i="17"/>
  <c r="O97" i="17"/>
  <c r="O96" i="17"/>
  <c r="O95" i="17"/>
  <c r="O94" i="17"/>
  <c r="O93" i="17"/>
  <c r="O92" i="17"/>
  <c r="O91" i="17"/>
  <c r="O90" i="17"/>
  <c r="O89" i="17"/>
  <c r="O88" i="17"/>
  <c r="O87" i="17"/>
  <c r="O86" i="17"/>
  <c r="O85" i="17"/>
  <c r="O84" i="17"/>
  <c r="O83" i="17"/>
  <c r="O82" i="17"/>
  <c r="O81" i="17"/>
  <c r="O80" i="17"/>
  <c r="O79" i="17"/>
  <c r="O78" i="17"/>
  <c r="O77" i="17"/>
  <c r="O76" i="17"/>
  <c r="O75" i="17"/>
  <c r="O74" i="17"/>
  <c r="O73" i="17"/>
  <c r="O72" i="17"/>
  <c r="O71" i="17"/>
  <c r="O70" i="17"/>
  <c r="O69" i="17"/>
  <c r="O68" i="17"/>
  <c r="O67" i="17"/>
  <c r="O66" i="17"/>
  <c r="O65" i="17"/>
  <c r="O64" i="17"/>
  <c r="O63" i="17"/>
  <c r="O62" i="17"/>
  <c r="O61" i="17"/>
  <c r="O60" i="17"/>
  <c r="O59" i="17"/>
  <c r="O58" i="17"/>
  <c r="O57" i="17"/>
  <c r="O56" i="17"/>
  <c r="O55" i="17"/>
  <c r="O54" i="17"/>
  <c r="O53" i="17"/>
  <c r="O52" i="17"/>
  <c r="O51" i="17"/>
  <c r="O50" i="17"/>
  <c r="O49" i="17"/>
  <c r="O48" i="17"/>
  <c r="O47" i="17"/>
  <c r="O46" i="17"/>
  <c r="O45" i="17"/>
  <c r="O44" i="17"/>
  <c r="O43" i="17"/>
  <c r="O42" i="17"/>
  <c r="O41" i="17"/>
  <c r="O40" i="17"/>
  <c r="O39" i="17"/>
  <c r="O38" i="17"/>
  <c r="O37" i="17"/>
  <c r="F37" i="17"/>
  <c r="H37" i="17" s="1"/>
  <c r="O36" i="17"/>
  <c r="O35" i="17"/>
  <c r="O34" i="17"/>
  <c r="O33" i="17"/>
  <c r="O32" i="17"/>
  <c r="O31" i="17"/>
  <c r="O30" i="17"/>
  <c r="O29" i="17"/>
  <c r="F29" i="17"/>
  <c r="H29" i="17" s="1"/>
  <c r="O28" i="17"/>
  <c r="O27" i="17"/>
  <c r="O26" i="17"/>
  <c r="O25" i="17"/>
  <c r="O24" i="17"/>
  <c r="O23" i="17"/>
  <c r="O22" i="17"/>
  <c r="O21" i="17"/>
  <c r="F21" i="17"/>
  <c r="H21" i="17" s="1"/>
  <c r="O20" i="17"/>
  <c r="O19" i="17"/>
  <c r="O18" i="17"/>
  <c r="O17" i="17"/>
  <c r="O16" i="17"/>
  <c r="O15" i="17"/>
  <c r="O14" i="17"/>
  <c r="O13" i="17"/>
  <c r="O12" i="17"/>
  <c r="P141" i="17" s="1"/>
  <c r="G6" i="17"/>
  <c r="Y99" i="16"/>
  <c r="X99" i="16"/>
  <c r="W99" i="16"/>
  <c r="V99" i="16"/>
  <c r="U99" i="16"/>
  <c r="T99" i="16"/>
  <c r="S99" i="16"/>
  <c r="R99" i="16"/>
  <c r="Q99" i="16"/>
  <c r="P99" i="16"/>
  <c r="O99" i="16"/>
  <c r="N99" i="16"/>
  <c r="M99" i="16"/>
  <c r="L99" i="16"/>
  <c r="K99" i="16"/>
  <c r="J99" i="16"/>
  <c r="I99" i="16"/>
  <c r="H99" i="16"/>
  <c r="G99" i="16"/>
  <c r="F99" i="16"/>
  <c r="E99" i="16"/>
  <c r="D99" i="16"/>
  <c r="C99" i="16"/>
  <c r="B99" i="16"/>
  <c r="Y98" i="16"/>
  <c r="X98" i="16"/>
  <c r="W98" i="16"/>
  <c r="V98" i="16"/>
  <c r="U98" i="16"/>
  <c r="T98" i="16"/>
  <c r="S98" i="16"/>
  <c r="R98" i="16"/>
  <c r="Q98" i="16"/>
  <c r="P98" i="16"/>
  <c r="O98" i="16"/>
  <c r="N98" i="16"/>
  <c r="M98" i="16"/>
  <c r="L98" i="16"/>
  <c r="K98" i="16"/>
  <c r="J98" i="16"/>
  <c r="I98" i="16"/>
  <c r="H98" i="16"/>
  <c r="G98" i="16"/>
  <c r="F98" i="16"/>
  <c r="E98" i="16"/>
  <c r="D98" i="16"/>
  <c r="C98" i="16"/>
  <c r="B98" i="16"/>
  <c r="BH11" i="16"/>
  <c r="BG11" i="16"/>
  <c r="BE11" i="16"/>
  <c r="BD11" i="16"/>
  <c r="BB11" i="16"/>
  <c r="BA11" i="16"/>
  <c r="AY11" i="16"/>
  <c r="AX11" i="16"/>
  <c r="AV11" i="16"/>
  <c r="AU11" i="16"/>
  <c r="AS11" i="16"/>
  <c r="AR11" i="16"/>
  <c r="AP11" i="16"/>
  <c r="AO11" i="16"/>
  <c r="AM11" i="16"/>
  <c r="AL11" i="16"/>
  <c r="AJ11" i="16"/>
  <c r="AI11" i="16"/>
  <c r="AG11" i="16"/>
  <c r="AF11" i="16"/>
  <c r="AD11" i="16"/>
  <c r="AC11" i="16"/>
  <c r="AE11" i="16" s="1"/>
  <c r="AA11" i="16"/>
  <c r="AB11" i="16" s="1"/>
  <c r="Z11" i="16"/>
  <c r="BH10" i="16"/>
  <c r="BG10" i="16"/>
  <c r="BE10" i="16"/>
  <c r="BD10" i="16"/>
  <c r="BB10" i="16"/>
  <c r="BA10" i="16"/>
  <c r="AY10" i="16"/>
  <c r="AX10" i="16"/>
  <c r="AV10" i="16"/>
  <c r="AU10" i="16"/>
  <c r="AS10" i="16"/>
  <c r="AR10" i="16"/>
  <c r="AP10" i="16"/>
  <c r="AO10" i="16"/>
  <c r="AM10" i="16"/>
  <c r="AL10" i="16"/>
  <c r="AJ10" i="16"/>
  <c r="AI10" i="16"/>
  <c r="AG10" i="16"/>
  <c r="AF10" i="16"/>
  <c r="AD10" i="16"/>
  <c r="AC10" i="16"/>
  <c r="AE10" i="16" s="1"/>
  <c r="AA10" i="16"/>
  <c r="AB10" i="16" s="1"/>
  <c r="Z10" i="16"/>
  <c r="BH9" i="16"/>
  <c r="BG9" i="16"/>
  <c r="BE9" i="16"/>
  <c r="BD9" i="16"/>
  <c r="BB9" i="16"/>
  <c r="BA9" i="16"/>
  <c r="AY9" i="16"/>
  <c r="AX9" i="16"/>
  <c r="AV9" i="16"/>
  <c r="AU9" i="16"/>
  <c r="AS9" i="16"/>
  <c r="AR9" i="16"/>
  <c r="AP9" i="16"/>
  <c r="AO9" i="16"/>
  <c r="AM9" i="16"/>
  <c r="AL9" i="16"/>
  <c r="AJ9" i="16"/>
  <c r="AI9" i="16"/>
  <c r="AG9" i="16"/>
  <c r="AF9" i="16"/>
  <c r="AE9" i="16"/>
  <c r="AD9" i="16"/>
  <c r="AC9" i="16"/>
  <c r="AA9" i="16"/>
  <c r="Z9" i="16"/>
  <c r="AB9" i="16" s="1"/>
  <c r="BH8" i="16"/>
  <c r="BG8" i="16"/>
  <c r="BE8" i="16"/>
  <c r="BD8" i="16"/>
  <c r="BB8" i="16"/>
  <c r="BA8" i="16"/>
  <c r="AY8" i="16"/>
  <c r="AX8" i="16"/>
  <c r="AV8" i="16"/>
  <c r="AU8" i="16"/>
  <c r="AS8" i="16"/>
  <c r="AR8" i="16"/>
  <c r="AP8" i="16"/>
  <c r="AO8" i="16"/>
  <c r="AM8" i="16"/>
  <c r="AL8" i="16"/>
  <c r="AJ8" i="16"/>
  <c r="AI8" i="16"/>
  <c r="AG8" i="16"/>
  <c r="AF8" i="16"/>
  <c r="AE8" i="16"/>
  <c r="AD8" i="16"/>
  <c r="AC8" i="16"/>
  <c r="AA8" i="16"/>
  <c r="Z8" i="16"/>
  <c r="AB8" i="16" s="1"/>
  <c r="BH7" i="16"/>
  <c r="BG7" i="16"/>
  <c r="BE7" i="16"/>
  <c r="BD7" i="16"/>
  <c r="BB7" i="16"/>
  <c r="BA7" i="16"/>
  <c r="AY7" i="16"/>
  <c r="AX7" i="16"/>
  <c r="AV7" i="16"/>
  <c r="AU7" i="16"/>
  <c r="AS7" i="16"/>
  <c r="AR7" i="16"/>
  <c r="AP7" i="16"/>
  <c r="AO7" i="16"/>
  <c r="AM7" i="16"/>
  <c r="AL7" i="16"/>
  <c r="AJ7" i="16"/>
  <c r="AI7" i="16"/>
  <c r="AG7" i="16"/>
  <c r="AF7" i="16"/>
  <c r="AD7" i="16"/>
  <c r="AC7" i="16"/>
  <c r="AE7" i="16" s="1"/>
  <c r="AA7" i="16"/>
  <c r="AB7" i="16" s="1"/>
  <c r="Z7" i="16"/>
  <c r="BH6" i="16"/>
  <c r="BG6" i="16"/>
  <c r="BE6" i="16"/>
  <c r="BD6" i="16"/>
  <c r="BB6" i="16"/>
  <c r="BA6" i="16"/>
  <c r="AY6" i="16"/>
  <c r="AX6" i="16"/>
  <c r="AV6" i="16"/>
  <c r="AU6" i="16"/>
  <c r="AS6" i="16"/>
  <c r="AR6" i="16"/>
  <c r="AP6" i="16"/>
  <c r="AO6" i="16"/>
  <c r="AM6" i="16"/>
  <c r="AL6" i="16"/>
  <c r="AJ6" i="16"/>
  <c r="AI6" i="16"/>
  <c r="AG6" i="16"/>
  <c r="AF6" i="16"/>
  <c r="AD6" i="16"/>
  <c r="AC6" i="16"/>
  <c r="AE6" i="16" s="1"/>
  <c r="AA6" i="16"/>
  <c r="AB6" i="16" s="1"/>
  <c r="Z6" i="16"/>
  <c r="F33" i="17" l="1"/>
  <c r="H33" i="17" s="1"/>
  <c r="F41" i="17"/>
  <c r="H41" i="17" s="1"/>
  <c r="L41" i="17" s="1"/>
  <c r="F24" i="17"/>
  <c r="H24" i="17" s="1"/>
  <c r="L24" i="17" s="1"/>
  <c r="F51" i="17"/>
  <c r="N48" i="19"/>
  <c r="H48" i="19"/>
  <c r="P16" i="17"/>
  <c r="F31" i="17"/>
  <c r="F39" i="17"/>
  <c r="F22" i="17"/>
  <c r="F30" i="17"/>
  <c r="F38" i="17"/>
  <c r="F46" i="17"/>
  <c r="F43" i="17"/>
  <c r="P125" i="17"/>
  <c r="F23" i="17"/>
  <c r="F32" i="17"/>
  <c r="F40" i="17"/>
  <c r="P42" i="17"/>
  <c r="P61" i="17"/>
  <c r="I14" i="18"/>
  <c r="R19" i="18"/>
  <c r="F45" i="17"/>
  <c r="F49" i="17"/>
  <c r="D22" i="18"/>
  <c r="I19" i="18"/>
  <c r="R16" i="18"/>
  <c r="P24" i="17"/>
  <c r="P119" i="17"/>
  <c r="F19" i="17"/>
  <c r="P69" i="17"/>
  <c r="D17" i="18"/>
  <c r="P18" i="17"/>
  <c r="F26" i="17"/>
  <c r="F34" i="17"/>
  <c r="F42" i="17"/>
  <c r="I22" i="18"/>
  <c r="D20" i="18"/>
  <c r="D23" i="18"/>
  <c r="R20" i="18"/>
  <c r="R15" i="18"/>
  <c r="I18" i="18"/>
  <c r="R23" i="18"/>
  <c r="I13" i="18"/>
  <c r="D16" i="18"/>
  <c r="R18" i="18"/>
  <c r="I21" i="18"/>
  <c r="D12" i="18"/>
  <c r="I17" i="18"/>
  <c r="I12" i="18"/>
  <c r="D15" i="18"/>
  <c r="I20" i="18"/>
  <c r="D18" i="18"/>
  <c r="D13" i="18"/>
  <c r="R13" i="18"/>
  <c r="I16" i="18"/>
  <c r="D19" i="18"/>
  <c r="R21" i="18"/>
  <c r="R14" i="18"/>
  <c r="R22" i="18"/>
  <c r="R17" i="18"/>
  <c r="R12" i="18"/>
  <c r="I15" i="18"/>
  <c r="I23" i="18"/>
  <c r="D21" i="18"/>
  <c r="D14" i="18"/>
  <c r="P143" i="17"/>
  <c r="P154" i="17"/>
  <c r="P156" i="17"/>
  <c r="P85" i="17"/>
  <c r="P55" i="17"/>
  <c r="F35" i="17"/>
  <c r="F15" i="17"/>
  <c r="F16" i="17"/>
  <c r="F18" i="17"/>
  <c r="F25" i="17"/>
  <c r="F27" i="17"/>
  <c r="P34" i="17"/>
  <c r="P40" i="17"/>
  <c r="F47" i="17"/>
  <c r="F48" i="17"/>
  <c r="P79" i="17"/>
  <c r="P90" i="17"/>
  <c r="P92" i="17"/>
  <c r="P114" i="17"/>
  <c r="P116" i="17"/>
  <c r="P63" i="17"/>
  <c r="F13" i="17"/>
  <c r="F17" i="17"/>
  <c r="P26" i="17"/>
  <c r="P32" i="17"/>
  <c r="F50" i="17"/>
  <c r="P149" i="17"/>
  <c r="N29" i="17"/>
  <c r="M29" i="17"/>
  <c r="K29" i="17"/>
  <c r="L29" i="17"/>
  <c r="N37" i="17"/>
  <c r="M37" i="17"/>
  <c r="K37" i="17"/>
  <c r="L37" i="17"/>
  <c r="M21" i="17"/>
  <c r="N21" i="17"/>
  <c r="K21" i="17"/>
  <c r="L21" i="17"/>
  <c r="M41" i="17"/>
  <c r="K24" i="17"/>
  <c r="N24" i="17"/>
  <c r="M24" i="17"/>
  <c r="M33" i="17"/>
  <c r="L33" i="17"/>
  <c r="K33" i="17"/>
  <c r="N33" i="17"/>
  <c r="P98" i="17"/>
  <c r="P100" i="17"/>
  <c r="P127" i="17"/>
  <c r="P133" i="17"/>
  <c r="P50" i="17"/>
  <c r="P52" i="17"/>
  <c r="P71" i="17"/>
  <c r="P77" i="17"/>
  <c r="P106" i="17"/>
  <c r="P108" i="17"/>
  <c r="P135" i="17"/>
  <c r="P160" i="17"/>
  <c r="P152" i="17"/>
  <c r="P144" i="17"/>
  <c r="P136" i="17"/>
  <c r="P128" i="17"/>
  <c r="P120" i="17"/>
  <c r="P112" i="17"/>
  <c r="P104" i="17"/>
  <c r="P96" i="17"/>
  <c r="P88" i="17"/>
  <c r="P80" i="17"/>
  <c r="P72" i="17"/>
  <c r="P64" i="17"/>
  <c r="P56" i="17"/>
  <c r="P53" i="17"/>
  <c r="P44" i="17"/>
  <c r="P36" i="17"/>
  <c r="P28" i="17"/>
  <c r="P20" i="17"/>
  <c r="P12" i="17"/>
  <c r="P14" i="17"/>
  <c r="P161" i="17"/>
  <c r="P137" i="17"/>
  <c r="P113" i="17"/>
  <c r="P89" i="17"/>
  <c r="P65" i="17"/>
  <c r="P47" i="17"/>
  <c r="P155" i="17"/>
  <c r="P147" i="17"/>
  <c r="P139" i="17"/>
  <c r="P131" i="17"/>
  <c r="P123" i="17"/>
  <c r="P115" i="17"/>
  <c r="P107" i="17"/>
  <c r="P99" i="17"/>
  <c r="P91" i="17"/>
  <c r="P83" i="17"/>
  <c r="P75" i="17"/>
  <c r="P67" i="17"/>
  <c r="P59" i="17"/>
  <c r="P45" i="17"/>
  <c r="P37" i="17"/>
  <c r="P29" i="17"/>
  <c r="P21" i="17"/>
  <c r="P13" i="17"/>
  <c r="P145" i="17"/>
  <c r="P121" i="17"/>
  <c r="P97" i="17"/>
  <c r="P73" i="17"/>
  <c r="P158" i="17"/>
  <c r="P150" i="17"/>
  <c r="P142" i="17"/>
  <c r="P134" i="17"/>
  <c r="P126" i="17"/>
  <c r="P118" i="17"/>
  <c r="P110" i="17"/>
  <c r="P102" i="17"/>
  <c r="P94" i="17"/>
  <c r="P86" i="17"/>
  <c r="P78" i="17"/>
  <c r="P70" i="17"/>
  <c r="P62" i="17"/>
  <c r="P54" i="17"/>
  <c r="P46" i="17"/>
  <c r="P38" i="17"/>
  <c r="P30" i="17"/>
  <c r="P22" i="17"/>
  <c r="P153" i="17"/>
  <c r="P129" i="17"/>
  <c r="P105" i="17"/>
  <c r="P81" i="17"/>
  <c r="P57" i="17"/>
  <c r="F14" i="17"/>
  <c r="H14" i="17" s="1"/>
  <c r="E52" i="17"/>
  <c r="P43" i="17"/>
  <c r="P48" i="17"/>
  <c r="P58" i="17"/>
  <c r="P60" i="17"/>
  <c r="P87" i="17"/>
  <c r="P93" i="17"/>
  <c r="P122" i="17"/>
  <c r="P124" i="17"/>
  <c r="P151" i="17"/>
  <c r="P157" i="17"/>
  <c r="F44" i="17"/>
  <c r="P101" i="17"/>
  <c r="P130" i="17"/>
  <c r="P132" i="17"/>
  <c r="F20" i="17"/>
  <c r="P74" i="17"/>
  <c r="P76" i="17"/>
  <c r="P103" i="17"/>
  <c r="P109" i="17"/>
  <c r="P138" i="17"/>
  <c r="P140" i="17"/>
  <c r="P51" i="17"/>
  <c r="P66" i="17"/>
  <c r="P68" i="17"/>
  <c r="P95" i="17"/>
  <c r="P159" i="17"/>
  <c r="F12" i="17"/>
  <c r="H12" i="17" s="1"/>
  <c r="G52" i="17"/>
  <c r="F28" i="17"/>
  <c r="H28" i="17" s="1"/>
  <c r="F36" i="17"/>
  <c r="P41" i="17"/>
  <c r="P15" i="17"/>
  <c r="P17" i="17"/>
  <c r="P19" i="17"/>
  <c r="P23" i="17"/>
  <c r="P25" i="17"/>
  <c r="P27" i="17"/>
  <c r="P31" i="17"/>
  <c r="P33" i="17"/>
  <c r="P35" i="17"/>
  <c r="P39" i="17"/>
  <c r="P49" i="17"/>
  <c r="P82" i="17"/>
  <c r="P84" i="17"/>
  <c r="P111" i="17"/>
  <c r="P117" i="17"/>
  <c r="P146" i="17"/>
  <c r="P148" i="17"/>
  <c r="K41" i="17" l="1"/>
  <c r="N41" i="17"/>
  <c r="H45" i="17"/>
  <c r="M45" i="17" s="1"/>
  <c r="H19" i="17"/>
  <c r="M19" i="17" s="1"/>
  <c r="H43" i="17"/>
  <c r="N43" i="17" s="1"/>
  <c r="H18" i="17"/>
  <c r="K18" i="17" s="1"/>
  <c r="H42" i="17"/>
  <c r="H46" i="17"/>
  <c r="M46" i="17" s="1"/>
  <c r="H34" i="17"/>
  <c r="M34" i="17" s="1"/>
  <c r="H38" i="17"/>
  <c r="L38" i="17" s="1"/>
  <c r="H51" i="17"/>
  <c r="L51" i="17" s="1"/>
  <c r="H20" i="17"/>
  <c r="N20" i="17" s="1"/>
  <c r="H13" i="17"/>
  <c r="K13" i="17" s="1"/>
  <c r="H47" i="17"/>
  <c r="L47" i="17" s="1"/>
  <c r="H15" i="17"/>
  <c r="M15" i="17" s="1"/>
  <c r="H26" i="17"/>
  <c r="N26" i="17" s="1"/>
  <c r="H30" i="17"/>
  <c r="N30" i="17" s="1"/>
  <c r="H49" i="17"/>
  <c r="K49" i="17" s="1"/>
  <c r="H23" i="17"/>
  <c r="K23" i="17" s="1"/>
  <c r="H31" i="17"/>
  <c r="M31" i="17" s="1"/>
  <c r="H50" i="17"/>
  <c r="L50" i="17" s="1"/>
  <c r="H27" i="17"/>
  <c r="N27" i="17" s="1"/>
  <c r="H44" i="17"/>
  <c r="N44" i="17" s="1"/>
  <c r="H25" i="17"/>
  <c r="L25" i="17" s="1"/>
  <c r="H36" i="17"/>
  <c r="L36" i="17" s="1"/>
  <c r="H17" i="17"/>
  <c r="M17" i="17" s="1"/>
  <c r="H48" i="17"/>
  <c r="K48" i="17" s="1"/>
  <c r="H16" i="17"/>
  <c r="M16" i="17" s="1"/>
  <c r="H35" i="17"/>
  <c r="N35" i="17" s="1"/>
  <c r="H40" i="17"/>
  <c r="K40" i="17" s="1"/>
  <c r="H22" i="17"/>
  <c r="M22" i="17" s="1"/>
  <c r="H32" i="17"/>
  <c r="L32" i="17" s="1"/>
  <c r="H39" i="17"/>
  <c r="K51" i="17"/>
  <c r="M23" i="17"/>
  <c r="N23" i="17"/>
  <c r="M51" i="17"/>
  <c r="K19" i="17"/>
  <c r="K45" i="17"/>
  <c r="N45" i="17"/>
  <c r="D25" i="18"/>
  <c r="R25" i="18"/>
  <c r="I25" i="18"/>
  <c r="F52" i="17"/>
  <c r="L28" i="17"/>
  <c r="K28" i="17"/>
  <c r="M28" i="17"/>
  <c r="L14" i="17"/>
  <c r="K14" i="17"/>
  <c r="N14" i="17"/>
  <c r="M14" i="17"/>
  <c r="N28" i="17"/>
  <c r="L23" i="17" l="1"/>
  <c r="M20" i="17"/>
  <c r="N22" i="17"/>
  <c r="N16" i="17"/>
  <c r="L19" i="17"/>
  <c r="K16" i="17"/>
  <c r="N31" i="17"/>
  <c r="M48" i="17"/>
  <c r="M26" i="17"/>
  <c r="K20" i="17"/>
  <c r="N19" i="17"/>
  <c r="L15" i="17"/>
  <c r="K25" i="17"/>
  <c r="K43" i="17"/>
  <c r="M25" i="17"/>
  <c r="L35" i="17"/>
  <c r="M18" i="17"/>
  <c r="N49" i="17"/>
  <c r="M30" i="17"/>
  <c r="N15" i="17"/>
  <c r="K44" i="17"/>
  <c r="K22" i="17"/>
  <c r="M44" i="17"/>
  <c r="K15" i="17"/>
  <c r="L17" i="17"/>
  <c r="L44" i="17"/>
  <c r="L26" i="17"/>
  <c r="N50" i="17"/>
  <c r="M47" i="17"/>
  <c r="N39" i="17"/>
  <c r="K39" i="17"/>
  <c r="M39" i="17"/>
  <c r="L18" i="17"/>
  <c r="K27" i="17"/>
  <c r="M38" i="17"/>
  <c r="K26" i="17"/>
  <c r="K34" i="17"/>
  <c r="L31" i="17"/>
  <c r="L39" i="17"/>
  <c r="K35" i="17"/>
  <c r="N36" i="17"/>
  <c r="K50" i="17"/>
  <c r="N13" i="17"/>
  <c r="M43" i="17"/>
  <c r="N17" i="17"/>
  <c r="M27" i="17"/>
  <c r="N18" i="17"/>
  <c r="N38" i="17"/>
  <c r="K30" i="17"/>
  <c r="L30" i="17"/>
  <c r="L20" i="17"/>
  <c r="M36" i="17"/>
  <c r="N25" i="17"/>
  <c r="L46" i="17"/>
  <c r="M32" i="17"/>
  <c r="L13" i="17"/>
  <c r="N47" i="17"/>
  <c r="M35" i="17"/>
  <c r="N32" i="17"/>
  <c r="L16" i="17"/>
  <c r="K31" i="17"/>
  <c r="N46" i="17"/>
  <c r="L40" i="17"/>
  <c r="N40" i="17"/>
  <c r="K47" i="17"/>
  <c r="M49" i="17"/>
  <c r="K17" i="17"/>
  <c r="N34" i="17"/>
  <c r="L34" i="17"/>
  <c r="M13" i="17"/>
  <c r="K36" i="17"/>
  <c r="M50" i="17"/>
  <c r="K42" i="17"/>
  <c r="M42" i="17"/>
  <c r="N42" i="17"/>
  <c r="M40" i="17"/>
  <c r="K38" i="17"/>
  <c r="L27" i="17"/>
  <c r="K32" i="17"/>
  <c r="L48" i="17"/>
  <c r="L49" i="17"/>
  <c r="K46" i="17"/>
  <c r="L43" i="17"/>
  <c r="L22" i="17"/>
  <c r="N48" i="17"/>
  <c r="N51" i="17"/>
  <c r="L42" i="17"/>
  <c r="L45" i="17"/>
  <c r="H52" i="17"/>
  <c r="L12" i="17"/>
  <c r="M12" i="17"/>
  <c r="K12" i="17"/>
  <c r="N12" i="17"/>
  <c r="GO317" i="14" l="1"/>
  <c r="GN317" i="14"/>
  <c r="GM317" i="14"/>
  <c r="GL317" i="14"/>
  <c r="GK317" i="14"/>
  <c r="GJ317" i="14"/>
  <c r="GI317" i="14"/>
  <c r="GH317" i="14"/>
  <c r="GG317" i="14"/>
  <c r="GF317" i="14"/>
  <c r="GE317" i="14"/>
  <c r="GD317" i="14"/>
  <c r="GC317" i="14"/>
  <c r="GB317" i="14"/>
  <c r="GA317" i="14"/>
  <c r="FZ317" i="14"/>
  <c r="FY317" i="14"/>
  <c r="FX317" i="14"/>
  <c r="FW317" i="14"/>
  <c r="FV317" i="14"/>
  <c r="FU317" i="14"/>
  <c r="FT317" i="14"/>
  <c r="FS317" i="14"/>
  <c r="FR317" i="14"/>
  <c r="FQ317" i="14"/>
  <c r="FP317" i="14"/>
  <c r="FO317" i="14"/>
  <c r="FN317" i="14"/>
  <c r="FM317" i="14"/>
  <c r="FL317" i="14"/>
  <c r="FK317" i="14"/>
  <c r="FJ317" i="14"/>
  <c r="FI317" i="14"/>
  <c r="FH317" i="14"/>
  <c r="FG317" i="14"/>
  <c r="FF317" i="14"/>
  <c r="FE317" i="14"/>
  <c r="FD317" i="14"/>
  <c r="FC317" i="14"/>
  <c r="FB317" i="14"/>
  <c r="FA317" i="14"/>
  <c r="EZ317" i="14"/>
  <c r="EY317" i="14"/>
  <c r="EX317" i="14"/>
  <c r="EW317" i="14"/>
  <c r="EV317" i="14"/>
  <c r="EU317" i="14"/>
  <c r="ET317" i="14"/>
  <c r="ES317" i="14"/>
  <c r="ER317" i="14"/>
  <c r="EQ317" i="14"/>
  <c r="EP317" i="14"/>
  <c r="EO317" i="14"/>
  <c r="EN317" i="14"/>
  <c r="EM317" i="14"/>
  <c r="EL317" i="14"/>
  <c r="EK317" i="14"/>
  <c r="EJ317" i="14"/>
  <c r="EI317" i="14"/>
  <c r="EH317" i="14"/>
  <c r="EG317" i="14"/>
  <c r="EF317" i="14"/>
  <c r="EE317" i="14"/>
  <c r="ED317" i="14"/>
  <c r="EC317" i="14"/>
  <c r="EB317" i="14"/>
  <c r="EA317" i="14"/>
  <c r="DZ317" i="14"/>
  <c r="DY317" i="14"/>
  <c r="DX317" i="14"/>
  <c r="DW317" i="14"/>
  <c r="DV317" i="14"/>
  <c r="DU317" i="14"/>
  <c r="DT317" i="14"/>
  <c r="DS317" i="14"/>
  <c r="DR317" i="14"/>
  <c r="DQ317" i="14"/>
  <c r="DP317" i="14"/>
  <c r="DO317" i="14"/>
  <c r="DN317" i="14"/>
  <c r="DM317" i="14"/>
  <c r="DL317" i="14"/>
  <c r="DK317" i="14"/>
  <c r="DJ317" i="14"/>
  <c r="DI317" i="14"/>
  <c r="DH317" i="14"/>
  <c r="DG317" i="14"/>
  <c r="DF317" i="14"/>
  <c r="DE317" i="14"/>
  <c r="DD317" i="14"/>
  <c r="DC317" i="14"/>
  <c r="DB317" i="14"/>
  <c r="DA317" i="14"/>
  <c r="CZ317" i="14"/>
  <c r="CY317" i="14"/>
  <c r="CX317" i="14"/>
  <c r="CW317" i="14"/>
  <c r="CV317" i="14"/>
  <c r="CU317" i="14"/>
  <c r="CT317" i="14"/>
  <c r="CS317" i="14"/>
  <c r="CR317" i="14"/>
  <c r="CQ317" i="14"/>
  <c r="CP317" i="14"/>
  <c r="CO317" i="14"/>
  <c r="CN317" i="14"/>
  <c r="CM317" i="14"/>
  <c r="CL317" i="14"/>
  <c r="CK317" i="14"/>
  <c r="CJ317" i="14"/>
  <c r="CI317" i="14"/>
  <c r="CH317" i="14"/>
  <c r="CG317" i="14"/>
  <c r="CF317" i="14"/>
  <c r="CE317" i="14"/>
  <c r="CD317" i="14"/>
  <c r="CC317" i="14"/>
  <c r="CB317" i="14"/>
  <c r="CA317" i="14"/>
  <c r="BZ317" i="14"/>
  <c r="BY317" i="14"/>
  <c r="BX317" i="14"/>
  <c r="BW317" i="14"/>
  <c r="BV317" i="14"/>
  <c r="BU317" i="14"/>
  <c r="BT317" i="14"/>
  <c r="BS317" i="14"/>
  <c r="BR317" i="14"/>
  <c r="BQ317" i="14"/>
  <c r="BP317" i="14"/>
  <c r="BO317" i="14"/>
  <c r="BN317" i="14"/>
  <c r="BM317" i="14"/>
  <c r="BL317" i="14"/>
  <c r="BK317" i="14"/>
  <c r="BJ317" i="14"/>
  <c r="BI317" i="14"/>
  <c r="BH317" i="14"/>
  <c r="BG317" i="14"/>
  <c r="BF317" i="14"/>
  <c r="BE317" i="14"/>
  <c r="BD317" i="14"/>
  <c r="BC317" i="14"/>
  <c r="BB317" i="14"/>
  <c r="BA317" i="14"/>
  <c r="AZ317" i="14"/>
  <c r="AY317" i="14"/>
  <c r="AX317" i="14"/>
  <c r="AW317" i="14"/>
  <c r="AV317" i="14"/>
  <c r="AU317" i="14"/>
  <c r="AT317" i="14"/>
  <c r="AS317" i="14"/>
  <c r="AR317" i="14"/>
  <c r="AQ317" i="14"/>
  <c r="AP317" i="14"/>
  <c r="AO317" i="14"/>
  <c r="AN317" i="14"/>
  <c r="AM317" i="14"/>
  <c r="AL317" i="14"/>
  <c r="AK317" i="14"/>
  <c r="AJ317" i="14"/>
  <c r="AI317" i="14"/>
  <c r="AH317" i="14"/>
  <c r="AG317" i="14"/>
  <c r="AF317" i="14"/>
  <c r="AE317" i="14"/>
  <c r="AD317" i="14"/>
  <c r="AC317" i="14"/>
  <c r="AB317" i="14"/>
  <c r="AA317" i="14"/>
  <c r="Z317" i="14"/>
  <c r="Y317" i="14"/>
  <c r="X317" i="14"/>
  <c r="W317" i="14"/>
  <c r="V317" i="14"/>
  <c r="U317" i="14"/>
  <c r="T317" i="14"/>
  <c r="S317" i="14"/>
  <c r="R317" i="14"/>
  <c r="Q317" i="14"/>
  <c r="P317" i="14"/>
  <c r="O317" i="14"/>
  <c r="N317" i="14"/>
  <c r="M317" i="14"/>
  <c r="L317" i="14"/>
  <c r="K317" i="14"/>
  <c r="J317" i="14"/>
  <c r="I317" i="14"/>
  <c r="H317" i="14"/>
  <c r="G317" i="14"/>
  <c r="F317" i="14"/>
  <c r="E317" i="14"/>
  <c r="D317" i="14"/>
  <c r="C317" i="14"/>
  <c r="GT315" i="14"/>
  <c r="GH315" i="14"/>
  <c r="FU315" i="14"/>
  <c r="BE315" i="14"/>
  <c r="FN314" i="14"/>
  <c r="FL314" i="14"/>
  <c r="EZ314" i="14"/>
  <c r="DP314" i="14"/>
  <c r="DO314" i="14"/>
  <c r="DM314" i="14"/>
  <c r="CB314" i="14"/>
  <c r="CA314" i="14"/>
  <c r="BV314" i="14"/>
  <c r="AK314" i="14"/>
  <c r="AH314" i="14"/>
  <c r="S314" i="14"/>
  <c r="GK314" i="14"/>
  <c r="GR313" i="14"/>
  <c r="GD313" i="14"/>
  <c r="FW313" i="14"/>
  <c r="EO313" i="14"/>
  <c r="EH313" i="14"/>
  <c r="DT313" i="14"/>
  <c r="DP313" i="14"/>
  <c r="CJ313" i="14"/>
  <c r="CE313" i="14"/>
  <c r="BQ313" i="14"/>
  <c r="BL313" i="14"/>
  <c r="AI313" i="14"/>
  <c r="S313" i="14"/>
  <c r="Q313" i="14"/>
  <c r="J313" i="14"/>
  <c r="EQ313" i="14"/>
  <c r="FY312" i="14"/>
  <c r="FU312" i="14"/>
  <c r="EU312" i="14"/>
  <c r="BD312" i="14"/>
  <c r="DH312" i="14"/>
  <c r="DF311" i="14"/>
  <c r="DN310" i="14"/>
  <c r="GO309" i="14"/>
  <c r="GJ309" i="14"/>
  <c r="FU308" i="14"/>
  <c r="DA308" i="14"/>
  <c r="BS308" i="14"/>
  <c r="GK307" i="14"/>
  <c r="DK307" i="14"/>
  <c r="CZ307" i="14"/>
  <c r="CQ307" i="14"/>
  <c r="BV307" i="14"/>
  <c r="BF307" i="14"/>
  <c r="CK306" i="14"/>
  <c r="C305" i="14"/>
  <c r="AE304" i="14"/>
  <c r="GR303" i="14"/>
  <c r="GK303" i="14"/>
  <c r="FV303" i="14"/>
  <c r="EV303" i="14"/>
  <c r="EH303" i="14"/>
  <c r="DP303" i="14"/>
  <c r="DB303" i="14"/>
  <c r="CR303" i="14"/>
  <c r="CI303" i="14"/>
  <c r="BT303" i="14"/>
  <c r="AW303" i="14"/>
  <c r="AP303" i="14"/>
  <c r="AM303" i="14"/>
  <c r="Y303" i="14"/>
  <c r="M303" i="14"/>
  <c r="J303" i="14"/>
  <c r="GG303" i="14"/>
  <c r="FQ301" i="14"/>
  <c r="EX301" i="14"/>
  <c r="EN301" i="14"/>
  <c r="EF301" i="14"/>
  <c r="DV301" i="14"/>
  <c r="BN301" i="14"/>
  <c r="GR300" i="14"/>
  <c r="GA300" i="14"/>
  <c r="DA299" i="14"/>
  <c r="GJ298" i="14"/>
  <c r="FO298" i="14"/>
  <c r="FI298" i="14"/>
  <c r="EI298" i="14"/>
  <c r="CK298" i="14"/>
  <c r="BM298" i="14"/>
  <c r="BA298" i="14"/>
  <c r="AG298" i="14"/>
  <c r="AA298" i="14"/>
  <c r="W298" i="14"/>
  <c r="FV298" i="14"/>
  <c r="CI296" i="14"/>
  <c r="FD295" i="14"/>
  <c r="V295" i="14"/>
  <c r="FT293" i="14"/>
  <c r="DL293" i="14"/>
  <c r="DB293" i="14"/>
  <c r="CB293" i="14"/>
  <c r="BN293" i="14"/>
  <c r="AZ293" i="14"/>
  <c r="J293" i="14"/>
  <c r="DS292" i="14"/>
  <c r="FF291" i="14"/>
  <c r="EU291" i="14"/>
  <c r="CS291" i="14"/>
  <c r="D291" i="14"/>
  <c r="GP289" i="14"/>
  <c r="FS289" i="14"/>
  <c r="EQ289" i="14"/>
  <c r="ED289" i="14"/>
  <c r="EA289" i="14"/>
  <c r="CY289" i="14"/>
  <c r="CI289" i="14"/>
  <c r="BL289" i="14"/>
  <c r="AY289" i="14"/>
  <c r="AS289" i="14"/>
  <c r="AK289" i="14"/>
  <c r="AC289" i="14"/>
  <c r="V289" i="14"/>
  <c r="CW289" i="14"/>
  <c r="GS288" i="14"/>
  <c r="GF288" i="14"/>
  <c r="GA288" i="14"/>
  <c r="FR288" i="14"/>
  <c r="FE288" i="14"/>
  <c r="DY288" i="14"/>
  <c r="DG288" i="14"/>
  <c r="CJ288" i="14"/>
  <c r="BS288" i="14"/>
  <c r="BB288" i="14"/>
  <c r="O288" i="14"/>
  <c r="N288" i="14"/>
  <c r="L288" i="14"/>
  <c r="H288" i="14"/>
  <c r="CY288" i="14"/>
  <c r="BV287" i="14"/>
  <c r="FL286" i="14"/>
  <c r="EL286" i="14"/>
  <c r="DY286" i="14"/>
  <c r="CL286" i="14"/>
  <c r="DT285" i="14"/>
  <c r="GM284" i="14"/>
  <c r="FH284" i="14"/>
  <c r="FB284" i="14"/>
  <c r="EN284" i="14"/>
  <c r="EL284" i="14"/>
  <c r="EF284" i="14"/>
  <c r="DS284" i="14"/>
  <c r="DN284" i="14"/>
  <c r="DD284" i="14"/>
  <c r="CV284" i="14"/>
  <c r="CE284" i="14"/>
  <c r="CD284" i="14"/>
  <c r="BS284" i="14"/>
  <c r="BR284" i="14"/>
  <c r="BQ284" i="14"/>
  <c r="AQ284" i="14"/>
  <c r="AI284" i="14"/>
  <c r="AF284" i="14"/>
  <c r="AA284" i="14"/>
  <c r="S284" i="14"/>
  <c r="J284" i="14"/>
  <c r="G284" i="14"/>
  <c r="GE284" i="14"/>
  <c r="EZ283" i="14"/>
  <c r="EM283" i="14"/>
  <c r="DV283" i="14"/>
  <c r="CB283" i="14"/>
  <c r="AD283" i="14"/>
  <c r="X283" i="14"/>
  <c r="P283" i="14"/>
  <c r="GD282" i="14"/>
  <c r="GB281" i="14"/>
  <c r="FL281" i="14"/>
  <c r="CR281" i="14"/>
  <c r="BU281" i="14"/>
  <c r="BR281" i="14"/>
  <c r="BI281" i="14"/>
  <c r="DO281" i="14"/>
  <c r="FD280" i="14"/>
  <c r="DQ280" i="14"/>
  <c r="BY280" i="14"/>
  <c r="AG280" i="14"/>
  <c r="EE280" i="14"/>
  <c r="GM278" i="14"/>
  <c r="GE278" i="14"/>
  <c r="GA278" i="14"/>
  <c r="CQ278" i="14"/>
  <c r="AW278" i="14"/>
  <c r="AF278" i="14"/>
  <c r="GR277" i="14"/>
  <c r="FT277" i="14"/>
  <c r="FG277" i="14"/>
  <c r="EW277" i="14"/>
  <c r="EU277" i="14"/>
  <c r="DY277" i="14"/>
  <c r="CV277" i="14"/>
  <c r="CJ277" i="14"/>
  <c r="CB277" i="14"/>
  <c r="AS277" i="14"/>
  <c r="AE277" i="14"/>
  <c r="AB277" i="14"/>
  <c r="W277" i="14"/>
  <c r="G277" i="14"/>
  <c r="CL277" i="14"/>
  <c r="EV276" i="14"/>
  <c r="ES276" i="14"/>
  <c r="DA276" i="14"/>
  <c r="CW276" i="14"/>
  <c r="CU276" i="14"/>
  <c r="AR276" i="14"/>
  <c r="AG276" i="14"/>
  <c r="P276" i="14"/>
  <c r="H276" i="14"/>
  <c r="FG275" i="14"/>
  <c r="FE275" i="14"/>
  <c r="DV273" i="14"/>
  <c r="DD273" i="14"/>
  <c r="BS273" i="14"/>
  <c r="CC272" i="14"/>
  <c r="ET271" i="14"/>
  <c r="EE271" i="14"/>
  <c r="BS270" i="14"/>
  <c r="FC269" i="14"/>
  <c r="GK268" i="14"/>
  <c r="GC268" i="14"/>
  <c r="DI268" i="14"/>
  <c r="AL268" i="14"/>
  <c r="N268" i="14"/>
  <c r="GO267" i="14"/>
  <c r="EG267" i="14"/>
  <c r="CV267" i="14"/>
  <c r="BZ267" i="14"/>
  <c r="F267" i="14"/>
  <c r="AF264" i="14"/>
  <c r="EF263" i="14"/>
  <c r="GC262" i="14"/>
  <c r="GA261" i="14"/>
  <c r="FG261" i="14"/>
  <c r="EX261" i="14"/>
  <c r="EM261" i="14"/>
  <c r="CQ261" i="14"/>
  <c r="AY261" i="14"/>
  <c r="AE261" i="14"/>
  <c r="U261" i="14"/>
  <c r="H261" i="14"/>
  <c r="GS260" i="14"/>
  <c r="FP260" i="14"/>
  <c r="FL260" i="14"/>
  <c r="EV260" i="14"/>
  <c r="DT260" i="14"/>
  <c r="DR260" i="14"/>
  <c r="DI260" i="14"/>
  <c r="BQ260" i="14"/>
  <c r="BF260" i="14"/>
  <c r="AW260" i="14"/>
  <c r="AR260" i="14"/>
  <c r="U260" i="14"/>
  <c r="N260" i="14"/>
  <c r="FY260" i="14"/>
  <c r="FN259" i="14"/>
  <c r="FI259" i="14"/>
  <c r="ES259" i="14"/>
  <c r="EP259" i="14"/>
  <c r="CS259" i="14"/>
  <c r="CP259" i="14"/>
  <c r="CN259" i="14"/>
  <c r="CM259" i="14"/>
  <c r="AW259" i="14"/>
  <c r="AP259" i="14"/>
  <c r="AJ259" i="14"/>
  <c r="AB259" i="14"/>
  <c r="FZ259" i="14"/>
  <c r="FT258" i="14"/>
  <c r="DO258" i="14"/>
  <c r="DB258" i="14"/>
  <c r="C258" i="14"/>
  <c r="AN257" i="14"/>
  <c r="FQ256" i="14"/>
  <c r="EV256" i="14"/>
  <c r="CQ256" i="14"/>
  <c r="AC256" i="14"/>
  <c r="AF256" i="14"/>
  <c r="CY255" i="14"/>
  <c r="EH254" i="14"/>
  <c r="EF254" i="14"/>
  <c r="AC254" i="14"/>
  <c r="DO254" i="14"/>
  <c r="GT253" i="14"/>
  <c r="FI253" i="14"/>
  <c r="ED253" i="14"/>
  <c r="CA253" i="14"/>
  <c r="AH253" i="14"/>
  <c r="FG252" i="14"/>
  <c r="CU252" i="14"/>
  <c r="BZ252" i="14"/>
  <c r="EO251" i="14"/>
  <c r="EM251" i="14"/>
  <c r="BY251" i="14"/>
  <c r="AR251" i="14"/>
  <c r="AO251" i="14"/>
  <c r="I251" i="14"/>
  <c r="GR250" i="14"/>
  <c r="FF250" i="14"/>
  <c r="EZ250" i="14"/>
  <c r="EK250" i="14"/>
  <c r="DL250" i="14"/>
  <c r="DB250" i="14"/>
  <c r="CW250" i="14"/>
  <c r="BZ250" i="14"/>
  <c r="AS250" i="14"/>
  <c r="AG250" i="14"/>
  <c r="AB250" i="14"/>
  <c r="V250" i="14"/>
  <c r="R250" i="14"/>
  <c r="FO250" i="14"/>
  <c r="EQ249" i="14"/>
  <c r="EG249" i="14"/>
  <c r="EC249" i="14"/>
  <c r="BV249" i="14"/>
  <c r="BP249" i="14"/>
  <c r="BH249" i="14"/>
  <c r="AE249" i="14"/>
  <c r="BL248" i="14"/>
  <c r="AW248" i="14"/>
  <c r="EA246" i="14"/>
  <c r="FX245" i="14"/>
  <c r="GK244" i="14"/>
  <c r="GI244" i="14"/>
  <c r="BB243" i="14"/>
  <c r="C242" i="14"/>
  <c r="FL241" i="14"/>
  <c r="EX241" i="14"/>
  <c r="DA241" i="14"/>
  <c r="BF241" i="14"/>
  <c r="S241" i="14"/>
  <c r="EB240" i="14"/>
  <c r="CM238" i="14"/>
  <c r="GG237" i="14"/>
  <c r="GF237" i="14"/>
  <c r="FG237" i="14"/>
  <c r="FD237" i="14"/>
  <c r="EZ237" i="14"/>
  <c r="DX237" i="14"/>
  <c r="DA237" i="14"/>
  <c r="CY237" i="14"/>
  <c r="CG237" i="14"/>
  <c r="CE237" i="14"/>
  <c r="CC237" i="14"/>
  <c r="AJ237" i="14"/>
  <c r="AI237" i="14"/>
  <c r="AG237" i="14"/>
  <c r="AE237" i="14"/>
  <c r="M237" i="14"/>
  <c r="I237" i="14"/>
  <c r="EE237" i="14"/>
  <c r="EO236" i="14"/>
  <c r="CN236" i="14"/>
  <c r="CB236" i="14"/>
  <c r="AU236" i="14"/>
  <c r="CQ235" i="14"/>
  <c r="CG235" i="14"/>
  <c r="V235" i="14"/>
  <c r="FK234" i="14"/>
  <c r="AV233" i="14"/>
  <c r="CG231" i="14"/>
  <c r="U231" i="14"/>
  <c r="GS229" i="14"/>
  <c r="GR229" i="14"/>
  <c r="GE229" i="14"/>
  <c r="GC229" i="14"/>
  <c r="FX229" i="14"/>
  <c r="FQ229" i="14"/>
  <c r="FP229" i="14"/>
  <c r="FK229" i="14"/>
  <c r="EW229" i="14"/>
  <c r="EV229" i="14"/>
  <c r="ET229" i="14"/>
  <c r="EK229" i="14"/>
  <c r="EJ229" i="14"/>
  <c r="EG229" i="14"/>
  <c r="DU229" i="14"/>
  <c r="DT229" i="14"/>
  <c r="DQ229" i="14"/>
  <c r="DI229" i="14"/>
  <c r="DH229" i="14"/>
  <c r="DF229" i="14"/>
  <c r="CU229" i="14"/>
  <c r="CS229" i="14"/>
  <c r="CN229" i="14"/>
  <c r="CI229" i="14"/>
  <c r="CH229" i="14"/>
  <c r="CE229" i="14"/>
  <c r="BS229" i="14"/>
  <c r="BQ229" i="14"/>
  <c r="BO229" i="14"/>
  <c r="BH229" i="14"/>
  <c r="BE229" i="14"/>
  <c r="BC229" i="14"/>
  <c r="AR229" i="14"/>
  <c r="AO229" i="14"/>
  <c r="AM229" i="14"/>
  <c r="AE229" i="14"/>
  <c r="AD229" i="14"/>
  <c r="AB229" i="14"/>
  <c r="P229" i="14"/>
  <c r="O229" i="14"/>
  <c r="M229" i="14"/>
  <c r="E229" i="14"/>
  <c r="D229" i="14"/>
  <c r="C229" i="14"/>
  <c r="GN229" i="14"/>
  <c r="BN228" i="14"/>
  <c r="GJ225" i="14"/>
  <c r="EB225" i="14"/>
  <c r="DP225" i="14"/>
  <c r="BO225" i="14"/>
  <c r="BG225" i="14"/>
  <c r="AU225" i="14"/>
  <c r="Q225" i="14"/>
  <c r="CB225" i="14"/>
  <c r="GS224" i="14"/>
  <c r="CX224" i="14"/>
  <c r="BP224" i="14"/>
  <c r="BH224" i="14"/>
  <c r="BC224" i="14"/>
  <c r="FU224" i="14"/>
  <c r="GT223" i="14"/>
  <c r="GG223" i="14"/>
  <c r="GB223" i="14"/>
  <c r="FR223" i="14"/>
  <c r="FL223" i="14"/>
  <c r="FA223" i="14"/>
  <c r="EQ223" i="14"/>
  <c r="EK223" i="14"/>
  <c r="EE223" i="14"/>
  <c r="ED223" i="14"/>
  <c r="DM223" i="14"/>
  <c r="CZ223" i="14"/>
  <c r="CW223" i="14"/>
  <c r="CT223" i="14"/>
  <c r="CO223" i="14"/>
  <c r="CH223" i="14"/>
  <c r="BJ223" i="14"/>
  <c r="BI223" i="14"/>
  <c r="BF223" i="14"/>
  <c r="AU223" i="14"/>
  <c r="AT223" i="14"/>
  <c r="AQ223" i="14"/>
  <c r="X223" i="14"/>
  <c r="V223" i="14"/>
  <c r="M223" i="14"/>
  <c r="J223" i="14"/>
  <c r="I223" i="14"/>
  <c r="F223" i="14"/>
  <c r="FO223" i="14"/>
  <c r="N222" i="14"/>
  <c r="DZ221" i="14"/>
  <c r="BS220" i="14"/>
  <c r="V220" i="14"/>
  <c r="EP219" i="14"/>
  <c r="EC219" i="14"/>
  <c r="CT219" i="14"/>
  <c r="T219" i="14"/>
  <c r="I219" i="14"/>
  <c r="ES219" i="14"/>
  <c r="ET218" i="14"/>
  <c r="CV217" i="14"/>
  <c r="CQ217" i="14"/>
  <c r="FD216" i="14"/>
  <c r="CX216" i="14"/>
  <c r="CR216" i="14"/>
  <c r="CD216" i="14"/>
  <c r="BK216" i="14"/>
  <c r="K216" i="14"/>
  <c r="GJ215" i="14"/>
  <c r="GC215" i="14"/>
  <c r="GA215" i="14"/>
  <c r="BL215" i="14"/>
  <c r="GT214" i="14"/>
  <c r="GL214" i="14"/>
  <c r="EZ214" i="14"/>
  <c r="EM214" i="14"/>
  <c r="EJ214" i="14"/>
  <c r="DU214" i="14"/>
  <c r="CX214" i="14"/>
  <c r="CS214" i="14"/>
  <c r="BR214" i="14"/>
  <c r="AL214" i="14"/>
  <c r="AC214" i="14"/>
  <c r="T214" i="14"/>
  <c r="R214" i="14"/>
  <c r="L214" i="14"/>
  <c r="FJ214" i="14"/>
  <c r="GM212" i="14"/>
  <c r="EL212" i="14"/>
  <c r="EI212" i="14"/>
  <c r="O212" i="14"/>
  <c r="GS211" i="14"/>
  <c r="GF211" i="14"/>
  <c r="CR211" i="14"/>
  <c r="L211" i="14"/>
  <c r="I211" i="14"/>
  <c r="BD210" i="14"/>
  <c r="CO207" i="14"/>
  <c r="DL206" i="14"/>
  <c r="FP206" i="14"/>
  <c r="BR204" i="14"/>
  <c r="GJ203" i="14"/>
  <c r="EP203" i="14"/>
  <c r="Z203" i="14"/>
  <c r="U202" i="14"/>
  <c r="FN201" i="14"/>
  <c r="AM200" i="14"/>
  <c r="GQ199" i="14"/>
  <c r="GN199" i="14"/>
  <c r="GI199" i="14"/>
  <c r="GG199" i="14"/>
  <c r="GB199" i="14"/>
  <c r="FY199" i="14"/>
  <c r="FU199" i="14"/>
  <c r="FR199" i="14"/>
  <c r="FQ199" i="14"/>
  <c r="FI199" i="14"/>
  <c r="FG199" i="14"/>
  <c r="FA199" i="14"/>
  <c r="EY199" i="14"/>
  <c r="EW199" i="14"/>
  <c r="EV199" i="14"/>
  <c r="EQ199" i="14"/>
  <c r="EI199" i="14"/>
  <c r="EF199" i="14"/>
  <c r="ED199" i="14"/>
  <c r="EB199" i="14"/>
  <c r="DX199" i="14"/>
  <c r="DQ199" i="14"/>
  <c r="DP199" i="14"/>
  <c r="DL199" i="14"/>
  <c r="DH199" i="14"/>
  <c r="DD199" i="14"/>
  <c r="CX199" i="14"/>
  <c r="CW199" i="14"/>
  <c r="CV199" i="14"/>
  <c r="CS199" i="14"/>
  <c r="CK199" i="14"/>
  <c r="CF199" i="14"/>
  <c r="CC199" i="14"/>
  <c r="CB199" i="14"/>
  <c r="CA199" i="14"/>
  <c r="BU199" i="14"/>
  <c r="BR199" i="14"/>
  <c r="BK199" i="14"/>
  <c r="BI199" i="14"/>
  <c r="BE199" i="14"/>
  <c r="BC199" i="14"/>
  <c r="AW199" i="14"/>
  <c r="AU199" i="14"/>
  <c r="AS199" i="14"/>
  <c r="AM199" i="14"/>
  <c r="AL199" i="14"/>
  <c r="AI199" i="14"/>
  <c r="AD199" i="14"/>
  <c r="AB199" i="14"/>
  <c r="AA199" i="14"/>
  <c r="X199" i="14"/>
  <c r="S199" i="14"/>
  <c r="M199" i="14"/>
  <c r="K199" i="14"/>
  <c r="I199" i="14"/>
  <c r="H199" i="14"/>
  <c r="G199" i="14"/>
  <c r="C199" i="14"/>
  <c r="GP199" i="14"/>
  <c r="GA198" i="14"/>
  <c r="FQ198" i="14"/>
  <c r="FL198" i="14"/>
  <c r="EB198" i="14"/>
  <c r="CH198" i="14"/>
  <c r="BY198" i="14"/>
  <c r="BX198" i="14"/>
  <c r="AB198" i="14"/>
  <c r="FQ197" i="14"/>
  <c r="ET197" i="14"/>
  <c r="ES197" i="14"/>
  <c r="BM197" i="14"/>
  <c r="BI197" i="14"/>
  <c r="FN196" i="14"/>
  <c r="FW195" i="14"/>
  <c r="FV195" i="14"/>
  <c r="Y195" i="14"/>
  <c r="R195" i="14"/>
  <c r="GF195" i="14"/>
  <c r="R194" i="14"/>
  <c r="FH193" i="14"/>
  <c r="F192" i="14"/>
  <c r="AT191" i="14"/>
  <c r="CP190" i="14"/>
  <c r="GN188" i="14"/>
  <c r="GA188" i="14"/>
  <c r="FO188" i="14"/>
  <c r="EP188" i="14"/>
  <c r="EL188" i="14"/>
  <c r="EE188" i="14"/>
  <c r="DQ188" i="14"/>
  <c r="CI188" i="14"/>
  <c r="BU188" i="14"/>
  <c r="AX188" i="14"/>
  <c r="AV188" i="14"/>
  <c r="AJ188" i="14"/>
  <c r="X188" i="14"/>
  <c r="G188" i="14"/>
  <c r="CT188" i="14"/>
  <c r="CN186" i="14"/>
  <c r="CF186" i="14"/>
  <c r="BI186" i="14"/>
  <c r="GB186" i="14"/>
  <c r="DL185" i="14"/>
  <c r="CX185" i="14"/>
  <c r="CN185" i="14"/>
  <c r="GF185" i="14"/>
  <c r="DS184" i="14"/>
  <c r="CZ184" i="14"/>
  <c r="CF184" i="14"/>
  <c r="K184" i="14"/>
  <c r="FT183" i="14"/>
  <c r="DU183" i="14"/>
  <c r="CC183" i="14"/>
  <c r="AN183" i="14"/>
  <c r="GR183" i="14"/>
  <c r="FC182" i="14"/>
  <c r="FE181" i="14"/>
  <c r="FT180" i="14"/>
  <c r="CQ179" i="14"/>
  <c r="BW178" i="14"/>
  <c r="V178" i="14"/>
  <c r="FI177" i="14"/>
  <c r="DK175" i="14"/>
  <c r="EW175" i="14"/>
  <c r="FN174" i="14"/>
  <c r="FI174" i="14"/>
  <c r="FG174" i="14"/>
  <c r="DY174" i="14"/>
  <c r="DU174" i="14"/>
  <c r="DS174" i="14"/>
  <c r="DF174" i="14"/>
  <c r="CH174" i="14"/>
  <c r="CC174" i="14"/>
  <c r="BZ174" i="14"/>
  <c r="AX174" i="14"/>
  <c r="AQ174" i="14"/>
  <c r="AP174" i="14"/>
  <c r="AK174" i="14"/>
  <c r="J174" i="14"/>
  <c r="G174" i="14"/>
  <c r="E174" i="14"/>
  <c r="AO172" i="14"/>
  <c r="FS171" i="14"/>
  <c r="EG171" i="14"/>
  <c r="W171" i="14"/>
  <c r="FR171" i="14"/>
  <c r="EP170" i="14"/>
  <c r="EL170" i="14"/>
  <c r="FZ169" i="14"/>
  <c r="FL169" i="14"/>
  <c r="CR169" i="14"/>
  <c r="CP169" i="14"/>
  <c r="BB169" i="14"/>
  <c r="AM169" i="14"/>
  <c r="GA169" i="14"/>
  <c r="GA168" i="14"/>
  <c r="FX168" i="14"/>
  <c r="DX168" i="14"/>
  <c r="AM168" i="14"/>
  <c r="AG168" i="14"/>
  <c r="AJ168" i="14"/>
  <c r="DP167" i="14"/>
  <c r="CO167" i="14"/>
  <c r="GS166" i="14"/>
  <c r="GT164" i="14"/>
  <c r="GS164" i="14"/>
  <c r="GR164" i="14"/>
  <c r="GQ164" i="14"/>
  <c r="GP164" i="14"/>
  <c r="GO164" i="14"/>
  <c r="GN164" i="14"/>
  <c r="GM164" i="14"/>
  <c r="GL164" i="14"/>
  <c r="GK164" i="14"/>
  <c r="GJ164" i="14"/>
  <c r="GI164" i="14"/>
  <c r="GH164" i="14"/>
  <c r="GG164" i="14"/>
  <c r="GF164" i="14"/>
  <c r="GE164" i="14"/>
  <c r="GD164" i="14"/>
  <c r="GC164" i="14"/>
  <c r="GB164" i="14"/>
  <c r="GA164" i="14"/>
  <c r="FZ164" i="14"/>
  <c r="FY164" i="14"/>
  <c r="FX164" i="14"/>
  <c r="FW164" i="14"/>
  <c r="FV164" i="14"/>
  <c r="FU164" i="14"/>
  <c r="FT164" i="14"/>
  <c r="FS164" i="14"/>
  <c r="FR164" i="14"/>
  <c r="FQ164" i="14"/>
  <c r="FP164" i="14"/>
  <c r="FO164" i="14"/>
  <c r="FN164" i="14"/>
  <c r="FM164" i="14"/>
  <c r="FL164" i="14"/>
  <c r="FK164" i="14"/>
  <c r="FJ164" i="14"/>
  <c r="FI164" i="14"/>
  <c r="FH164" i="14"/>
  <c r="FG164" i="14"/>
  <c r="FF164" i="14"/>
  <c r="FE164" i="14"/>
  <c r="FD164" i="14"/>
  <c r="FC164" i="14"/>
  <c r="FB164" i="14"/>
  <c r="FA164" i="14"/>
  <c r="EZ164" i="14"/>
  <c r="EY164" i="14"/>
  <c r="EX164" i="14"/>
  <c r="EW164" i="14"/>
  <c r="EV164" i="14"/>
  <c r="EU164" i="14"/>
  <c r="ET164" i="14"/>
  <c r="ES164" i="14"/>
  <c r="ER164" i="14"/>
  <c r="EQ164" i="14"/>
  <c r="EP164" i="14"/>
  <c r="EO164" i="14"/>
  <c r="EN164" i="14"/>
  <c r="EM164" i="14"/>
  <c r="EL164" i="14"/>
  <c r="EK164" i="14"/>
  <c r="EJ164" i="14"/>
  <c r="EI164" i="14"/>
  <c r="EH164" i="14"/>
  <c r="EG164" i="14"/>
  <c r="EF164" i="14"/>
  <c r="EE164" i="14"/>
  <c r="ED164" i="14"/>
  <c r="EC164" i="14"/>
  <c r="EB164" i="14"/>
  <c r="EA164" i="14"/>
  <c r="DZ164" i="14"/>
  <c r="DY164" i="14"/>
  <c r="DX164" i="14"/>
  <c r="DW164" i="14"/>
  <c r="DV164" i="14"/>
  <c r="DU164" i="14"/>
  <c r="DT164" i="14"/>
  <c r="DS164" i="14"/>
  <c r="DR164" i="14"/>
  <c r="DQ164" i="14"/>
  <c r="DP164" i="14"/>
  <c r="DO164" i="14"/>
  <c r="DN164" i="14"/>
  <c r="DM164" i="14"/>
  <c r="DL164" i="14"/>
  <c r="DK164" i="14"/>
  <c r="DJ164" i="14"/>
  <c r="DI164" i="14"/>
  <c r="DH164" i="14"/>
  <c r="DG164" i="14"/>
  <c r="DF164" i="14"/>
  <c r="DE164" i="14"/>
  <c r="DD164" i="14"/>
  <c r="DC164" i="14"/>
  <c r="DB164" i="14"/>
  <c r="DA164" i="14"/>
  <c r="CZ164" i="14"/>
  <c r="CY164" i="14"/>
  <c r="CX164" i="14"/>
  <c r="CW164" i="14"/>
  <c r="CV164" i="14"/>
  <c r="CU164" i="14"/>
  <c r="CT164" i="14"/>
  <c r="CS164" i="14"/>
  <c r="CR164" i="14"/>
  <c r="CQ164" i="14"/>
  <c r="CP164" i="14"/>
  <c r="CO164" i="14"/>
  <c r="CN164" i="14"/>
  <c r="CM164" i="14"/>
  <c r="CL164" i="14"/>
  <c r="CK164" i="14"/>
  <c r="CJ164" i="14"/>
  <c r="CI164" i="14"/>
  <c r="CH164" i="14"/>
  <c r="CG164" i="14"/>
  <c r="CF164" i="14"/>
  <c r="CE164" i="14"/>
  <c r="CD164" i="14"/>
  <c r="CC164" i="14"/>
  <c r="CB164" i="14"/>
  <c r="CA164" i="14"/>
  <c r="BZ164" i="14"/>
  <c r="BY164" i="14"/>
  <c r="BX164" i="14"/>
  <c r="BW164" i="14"/>
  <c r="BV164" i="14"/>
  <c r="BU164" i="14"/>
  <c r="BT164" i="14"/>
  <c r="BS164" i="14"/>
  <c r="BR164" i="14"/>
  <c r="BQ164" i="14"/>
  <c r="BP164" i="14"/>
  <c r="BO164" i="14"/>
  <c r="BN164" i="14"/>
  <c r="BM164" i="14"/>
  <c r="BL164" i="14"/>
  <c r="BK164" i="14"/>
  <c r="BJ164" i="14"/>
  <c r="BI164" i="14"/>
  <c r="BH164" i="14"/>
  <c r="BG164" i="14"/>
  <c r="BF164" i="14"/>
  <c r="BE164" i="14"/>
  <c r="BD164" i="14"/>
  <c r="BC164" i="14"/>
  <c r="BB164" i="14"/>
  <c r="BA164" i="14"/>
  <c r="AZ164" i="14"/>
  <c r="AY164" i="14"/>
  <c r="AX164" i="14"/>
  <c r="AW164" i="14"/>
  <c r="AV164" i="14"/>
  <c r="AU164" i="14"/>
  <c r="AT164" i="14"/>
  <c r="AS164" i="14"/>
  <c r="AR164" i="14"/>
  <c r="AQ164" i="14"/>
  <c r="AP164" i="14"/>
  <c r="AO164" i="14"/>
  <c r="AN164" i="14"/>
  <c r="AM164" i="14"/>
  <c r="AL164" i="14"/>
  <c r="AK164" i="14"/>
  <c r="AJ164" i="14"/>
  <c r="AI164" i="14"/>
  <c r="AH164" i="14"/>
  <c r="AG164" i="14"/>
  <c r="AF164" i="14"/>
  <c r="AE164" i="14"/>
  <c r="AD164" i="14"/>
  <c r="AC164" i="14"/>
  <c r="AB164" i="14"/>
  <c r="AA164" i="14"/>
  <c r="Z164" i="14"/>
  <c r="Y164" i="14"/>
  <c r="X164" i="14"/>
  <c r="W164" i="14"/>
  <c r="V164" i="14"/>
  <c r="U164" i="14"/>
  <c r="T164" i="14"/>
  <c r="S164" i="14"/>
  <c r="R164" i="14"/>
  <c r="Q164" i="14"/>
  <c r="P164" i="14"/>
  <c r="O164" i="14"/>
  <c r="N164" i="14"/>
  <c r="M164" i="14"/>
  <c r="L164" i="14"/>
  <c r="K164" i="14"/>
  <c r="J164" i="14"/>
  <c r="I164" i="14"/>
  <c r="H164" i="14"/>
  <c r="G164" i="14"/>
  <c r="F164" i="14"/>
  <c r="E164" i="14"/>
  <c r="D164" i="14"/>
  <c r="C164" i="14"/>
  <c r="CR173" i="14" l="1"/>
  <c r="GJ173" i="14"/>
  <c r="BV173" i="14"/>
  <c r="FO173" i="14"/>
  <c r="BC173" i="14"/>
  <c r="EX173" i="14"/>
  <c r="BA173" i="14"/>
  <c r="EV173" i="14"/>
  <c r="AK173" i="14"/>
  <c r="GK207" i="14"/>
  <c r="GE232" i="14"/>
  <c r="CT232" i="14"/>
  <c r="CR232" i="14"/>
  <c r="CF232" i="14"/>
  <c r="AZ232" i="14"/>
  <c r="AV232" i="14"/>
  <c r="AA232" i="14"/>
  <c r="CE183" i="14"/>
  <c r="FX183" i="14"/>
  <c r="AR183" i="14"/>
  <c r="GC183" i="14"/>
  <c r="BY173" i="14"/>
  <c r="BL179" i="14"/>
  <c r="DQ179" i="14"/>
  <c r="DA179" i="14"/>
  <c r="M183" i="14"/>
  <c r="BH183" i="14"/>
  <c r="CW183" i="14"/>
  <c r="EQ183" i="14"/>
  <c r="GP183" i="14"/>
  <c r="GL184" i="14"/>
  <c r="FW185" i="14"/>
  <c r="EK186" i="14"/>
  <c r="FY198" i="14"/>
  <c r="FE198" i="14"/>
  <c r="DU198" i="14"/>
  <c r="CF198" i="14"/>
  <c r="AN198" i="14"/>
  <c r="D198" i="14"/>
  <c r="FD198" i="14"/>
  <c r="DH198" i="14"/>
  <c r="BL198" i="14"/>
  <c r="P198" i="14"/>
  <c r="ET198" i="14"/>
  <c r="BA198" i="14"/>
  <c r="GQ198" i="14"/>
  <c r="FA198" i="14"/>
  <c r="DF198" i="14"/>
  <c r="BH198" i="14"/>
  <c r="N198" i="14"/>
  <c r="GP198" i="14"/>
  <c r="CX198" i="14"/>
  <c r="M198" i="14"/>
  <c r="GJ198" i="14"/>
  <c r="EN198" i="14"/>
  <c r="CV198" i="14"/>
  <c r="AZ198" i="14"/>
  <c r="G198" i="14"/>
  <c r="CI198" i="14"/>
  <c r="GB198" i="14"/>
  <c r="Q202" i="14"/>
  <c r="CH207" i="14"/>
  <c r="W227" i="14"/>
  <c r="C227" i="14"/>
  <c r="EQ227" i="14"/>
  <c r="EO227" i="14"/>
  <c r="CW227" i="14"/>
  <c r="FA232" i="14"/>
  <c r="ER236" i="14"/>
  <c r="GP267" i="14"/>
  <c r="FK267" i="14"/>
  <c r="EB267" i="14"/>
  <c r="CO267" i="14"/>
  <c r="AY267" i="14"/>
  <c r="L267" i="14"/>
  <c r="FJ267" i="14"/>
  <c r="DT267" i="14"/>
  <c r="CM267" i="14"/>
  <c r="AS267" i="14"/>
  <c r="K267" i="14"/>
  <c r="FX267" i="14"/>
  <c r="DR267" i="14"/>
  <c r="BR267" i="14"/>
  <c r="V267" i="14"/>
  <c r="FU267" i="14"/>
  <c r="DQ267" i="14"/>
  <c r="BQ267" i="14"/>
  <c r="T267" i="14"/>
  <c r="GG267" i="14"/>
  <c r="EC267" i="14"/>
  <c r="BG267" i="14"/>
  <c r="DA267" i="14"/>
  <c r="EY267" i="14"/>
  <c r="GF267" i="14"/>
  <c r="DC267" i="14"/>
  <c r="AQ267" i="14"/>
  <c r="GD267" i="14"/>
  <c r="AM267" i="14"/>
  <c r="AH267" i="14"/>
  <c r="FA267" i="14"/>
  <c r="CY267" i="14"/>
  <c r="AJ267" i="14"/>
  <c r="ES267" i="14"/>
  <c r="DK173" i="14"/>
  <c r="BV175" i="14"/>
  <c r="BV179" i="14"/>
  <c r="Q183" i="14"/>
  <c r="BI183" i="14"/>
  <c r="CY183" i="14"/>
  <c r="ES183" i="14"/>
  <c r="GT184" i="14"/>
  <c r="EW186" i="14"/>
  <c r="V198" i="14"/>
  <c r="DI198" i="14"/>
  <c r="EQ220" i="14"/>
  <c r="AU220" i="14"/>
  <c r="GN220" i="14"/>
  <c r="AQ220" i="14"/>
  <c r="ET220" i="14"/>
  <c r="DT220" i="14"/>
  <c r="CH220" i="14"/>
  <c r="CE220" i="14"/>
  <c r="CC227" i="14"/>
  <c r="FB232" i="14"/>
  <c r="FJ236" i="14"/>
  <c r="E267" i="14"/>
  <c r="EW267" i="14"/>
  <c r="CA296" i="14"/>
  <c r="BR296" i="14"/>
  <c r="AS296" i="14"/>
  <c r="W296" i="14"/>
  <c r="V296" i="14"/>
  <c r="FC296" i="14"/>
  <c r="GN296" i="14"/>
  <c r="GE296" i="14"/>
  <c r="BS306" i="14"/>
  <c r="GI207" i="14"/>
  <c r="EY207" i="14"/>
  <c r="CG207" i="14"/>
  <c r="V207" i="14"/>
  <c r="ED207" i="14"/>
  <c r="BP207" i="14"/>
  <c r="H207" i="14"/>
  <c r="FJ207" i="14"/>
  <c r="BK207" i="14"/>
  <c r="EB207" i="14"/>
  <c r="FB207" i="14"/>
  <c r="BD207" i="14"/>
  <c r="AK207" i="14"/>
  <c r="DQ207" i="14"/>
  <c r="AJ207" i="14"/>
  <c r="CW282" i="14"/>
  <c r="W282" i="14"/>
  <c r="GS282" i="14"/>
  <c r="CT282" i="14"/>
  <c r="Q282" i="14"/>
  <c r="DP282" i="14"/>
  <c r="CR282" i="14"/>
  <c r="BZ282" i="14"/>
  <c r="GO282" i="14"/>
  <c r="BH282" i="14"/>
  <c r="BA282" i="14"/>
  <c r="GQ282" i="14"/>
  <c r="AR282" i="14"/>
  <c r="Z282" i="14"/>
  <c r="GQ183" i="14"/>
  <c r="GN183" i="14"/>
  <c r="FL183" i="14"/>
  <c r="EN183" i="14"/>
  <c r="DM183" i="14"/>
  <c r="CR183" i="14"/>
  <c r="BX183" i="14"/>
  <c r="BA183" i="14"/>
  <c r="AF183" i="14"/>
  <c r="L183" i="14"/>
  <c r="FI183" i="14"/>
  <c r="CM183" i="14"/>
  <c r="AW183" i="14"/>
  <c r="G183" i="14"/>
  <c r="GH183" i="14"/>
  <c r="FK183" i="14"/>
  <c r="EM183" i="14"/>
  <c r="DL183" i="14"/>
  <c r="CQ183" i="14"/>
  <c r="BT183" i="14"/>
  <c r="AY183" i="14"/>
  <c r="AE183" i="14"/>
  <c r="H183" i="14"/>
  <c r="GF183" i="14"/>
  <c r="EF183" i="14"/>
  <c r="DK183" i="14"/>
  <c r="BR183" i="14"/>
  <c r="AB183" i="14"/>
  <c r="GE183" i="14"/>
  <c r="FC183" i="14"/>
  <c r="EE183" i="14"/>
  <c r="DE183" i="14"/>
  <c r="CJ183" i="14"/>
  <c r="BP183" i="14"/>
  <c r="AT183" i="14"/>
  <c r="Y183" i="14"/>
  <c r="E183" i="14"/>
  <c r="DV183" i="14"/>
  <c r="X207" i="14"/>
  <c r="AX222" i="14"/>
  <c r="GF222" i="14"/>
  <c r="DX222" i="14"/>
  <c r="CK222" i="14"/>
  <c r="BZ222" i="14"/>
  <c r="BJ222" i="14"/>
  <c r="V232" i="14"/>
  <c r="EH282" i="14"/>
  <c r="P173" i="14"/>
  <c r="C183" i="14"/>
  <c r="EC183" i="14"/>
  <c r="AE207" i="14"/>
  <c r="EB245" i="14"/>
  <c r="FU245" i="14"/>
  <c r="CP245" i="14"/>
  <c r="BQ245" i="14"/>
  <c r="CZ183" i="14"/>
  <c r="EQ185" i="14"/>
  <c r="FH185" i="14"/>
  <c r="BE185" i="14"/>
  <c r="FC185" i="14"/>
  <c r="AK185" i="14"/>
  <c r="EY185" i="14"/>
  <c r="AG185" i="14"/>
  <c r="DO185" i="14"/>
  <c r="Y185" i="14"/>
  <c r="FH232" i="14"/>
  <c r="FT236" i="14"/>
  <c r="ED173" i="14"/>
  <c r="EZ175" i="14"/>
  <c r="V183" i="14"/>
  <c r="BK183" i="14"/>
  <c r="DA183" i="14"/>
  <c r="FB183" i="14"/>
  <c r="V185" i="14"/>
  <c r="K186" i="14"/>
  <c r="EM195" i="14"/>
  <c r="CU195" i="14"/>
  <c r="EP195" i="14"/>
  <c r="DG195" i="14"/>
  <c r="CA195" i="14"/>
  <c r="BT195" i="14"/>
  <c r="AM198" i="14"/>
  <c r="EE198" i="14"/>
  <c r="FK203" i="14"/>
  <c r="AW203" i="14"/>
  <c r="AE203" i="14"/>
  <c r="EO203" i="14"/>
  <c r="DD203" i="14"/>
  <c r="CZ203" i="14"/>
  <c r="BP203" i="14"/>
  <c r="DN207" i="14"/>
  <c r="CX213" i="14"/>
  <c r="FE213" i="14"/>
  <c r="EH213" i="14"/>
  <c r="AY213" i="14"/>
  <c r="FG225" i="14"/>
  <c r="DE225" i="14"/>
  <c r="BC225" i="14"/>
  <c r="M225" i="14"/>
  <c r="FD225" i="14"/>
  <c r="CR225" i="14"/>
  <c r="AV225" i="14"/>
  <c r="G225" i="14"/>
  <c r="FZ225" i="14"/>
  <c r="DN225" i="14"/>
  <c r="AN225" i="14"/>
  <c r="FH225" i="14"/>
  <c r="AA225" i="14"/>
  <c r="FR225" i="14"/>
  <c r="CO225" i="14"/>
  <c r="AI225" i="14"/>
  <c r="CI225" i="14"/>
  <c r="ES225" i="14"/>
  <c r="CE225" i="14"/>
  <c r="W225" i="14"/>
  <c r="DX225" i="14"/>
  <c r="DE244" i="14"/>
  <c r="BY244" i="14"/>
  <c r="AM244" i="14"/>
  <c r="GC244" i="14"/>
  <c r="CQ244" i="14"/>
  <c r="DH244" i="14"/>
  <c r="AK244" i="14"/>
  <c r="BP267" i="14"/>
  <c r="DF271" i="14"/>
  <c r="AF271" i="14"/>
  <c r="GE271" i="14"/>
  <c r="CY271" i="14"/>
  <c r="Y271" i="14"/>
  <c r="DU271" i="14"/>
  <c r="O271" i="14"/>
  <c r="CU271" i="14"/>
  <c r="E271" i="14"/>
  <c r="BQ271" i="14"/>
  <c r="FS271" i="14"/>
  <c r="U271" i="14"/>
  <c r="BK271" i="14"/>
  <c r="BE271" i="14"/>
  <c r="FR271" i="14"/>
  <c r="BB271" i="14"/>
  <c r="FK271" i="14"/>
  <c r="CS292" i="14"/>
  <c r="CK292" i="14"/>
  <c r="CE292" i="14"/>
  <c r="GK292" i="14"/>
  <c r="FZ292" i="14"/>
  <c r="BZ304" i="14"/>
  <c r="BD304" i="14"/>
  <c r="GS304" i="14"/>
  <c r="AZ304" i="14"/>
  <c r="EG304" i="14"/>
  <c r="DY304" i="14"/>
  <c r="DP304" i="14"/>
  <c r="FE304" i="14"/>
  <c r="DA304" i="14"/>
  <c r="AR304" i="14"/>
  <c r="O173" i="14"/>
  <c r="AO183" i="14"/>
  <c r="CH183" i="14"/>
  <c r="CO202" i="14"/>
  <c r="CG202" i="14"/>
  <c r="FT202" i="14"/>
  <c r="EA202" i="14"/>
  <c r="CC202" i="14"/>
  <c r="BO202" i="14"/>
  <c r="BF209" i="14"/>
  <c r="DB209" i="14"/>
  <c r="J209" i="14"/>
  <c r="ED209" i="14"/>
  <c r="DC209" i="14"/>
  <c r="EN232" i="14"/>
  <c r="FQ282" i="14"/>
  <c r="GR172" i="14"/>
  <c r="DV172" i="14"/>
  <c r="CF172" i="14"/>
  <c r="DA172" i="14"/>
  <c r="BK172" i="14"/>
  <c r="EC173" i="14"/>
  <c r="U183" i="14"/>
  <c r="BJ183" i="14"/>
  <c r="EW183" i="14"/>
  <c r="GJ184" i="14"/>
  <c r="FV184" i="14"/>
  <c r="BH184" i="14"/>
  <c r="ED184" i="14"/>
  <c r="FN184" i="14"/>
  <c r="AX184" i="14"/>
  <c r="S184" i="14"/>
  <c r="DX184" i="14"/>
  <c r="M184" i="14"/>
  <c r="GK186" i="14"/>
  <c r="EQ186" i="14"/>
  <c r="BU186" i="14"/>
  <c r="ED186" i="14"/>
  <c r="AK186" i="14"/>
  <c r="X186" i="14"/>
  <c r="GT186" i="14"/>
  <c r="DS186" i="14"/>
  <c r="Y186" i="14"/>
  <c r="GL186" i="14"/>
  <c r="DA186" i="14"/>
  <c r="GG186" i="14"/>
  <c r="CS186" i="14"/>
  <c r="S186" i="14"/>
  <c r="FA186" i="14"/>
  <c r="GB202" i="14"/>
  <c r="CQ207" i="14"/>
  <c r="GN236" i="14"/>
  <c r="EF236" i="14"/>
  <c r="BK236" i="14"/>
  <c r="H236" i="14"/>
  <c r="GH236" i="14"/>
  <c r="EC236" i="14"/>
  <c r="BI236" i="14"/>
  <c r="G236" i="14"/>
  <c r="DT236" i="14"/>
  <c r="AL236" i="14"/>
  <c r="CY236" i="14"/>
  <c r="CZ236" i="14"/>
  <c r="T236" i="14"/>
  <c r="GG236" i="14"/>
  <c r="M236" i="14"/>
  <c r="FU236" i="14"/>
  <c r="CO236" i="14"/>
  <c r="I236" i="14"/>
  <c r="CG167" i="14"/>
  <c r="EV167" i="14"/>
  <c r="DU167" i="14"/>
  <c r="EY172" i="14"/>
  <c r="FR174" i="14"/>
  <c r="GQ174" i="14"/>
  <c r="EZ174" i="14"/>
  <c r="DC174" i="14"/>
  <c r="BR174" i="14"/>
  <c r="Z174" i="14"/>
  <c r="BC174" i="14"/>
  <c r="GP174" i="14"/>
  <c r="EX174" i="14"/>
  <c r="CW174" i="14"/>
  <c r="BJ174" i="14"/>
  <c r="W174" i="14"/>
  <c r="GK174" i="14"/>
  <c r="EL174" i="14"/>
  <c r="CT174" i="14"/>
  <c r="S174" i="14"/>
  <c r="GF174" i="14"/>
  <c r="ED174" i="14"/>
  <c r="CS174" i="14"/>
  <c r="AZ174" i="14"/>
  <c r="M174" i="14"/>
  <c r="BY174" i="14"/>
  <c r="FE174" i="14"/>
  <c r="AG183" i="14"/>
  <c r="BZ183" i="14"/>
  <c r="DS183" i="14"/>
  <c r="FM183" i="14"/>
  <c r="BI184" i="14"/>
  <c r="CM185" i="14"/>
  <c r="AX186" i="14"/>
  <c r="C195" i="14"/>
  <c r="AT198" i="14"/>
  <c r="EF198" i="14"/>
  <c r="FK200" i="14"/>
  <c r="DL200" i="14"/>
  <c r="GF200" i="14"/>
  <c r="BK200" i="14"/>
  <c r="BX200" i="14"/>
  <c r="AY200" i="14"/>
  <c r="L203" i="14"/>
  <c r="FO207" i="14"/>
  <c r="EV220" i="14"/>
  <c r="D225" i="14"/>
  <c r="EA225" i="14"/>
  <c r="AV236" i="14"/>
  <c r="I244" i="14"/>
  <c r="FA263" i="14"/>
  <c r="BX267" i="14"/>
  <c r="CG271" i="14"/>
  <c r="D292" i="14"/>
  <c r="I304" i="14"/>
  <c r="FK309" i="14"/>
  <c r="FI309" i="14"/>
  <c r="AM309" i="14"/>
  <c r="FB309" i="14"/>
  <c r="AK309" i="14"/>
  <c r="EK309" i="14"/>
  <c r="V309" i="14"/>
  <c r="CQ309" i="14"/>
  <c r="BY309" i="14"/>
  <c r="DG309" i="14"/>
  <c r="BU309" i="14"/>
  <c r="BH309" i="14"/>
  <c r="K309" i="14"/>
  <c r="D309" i="14"/>
  <c r="GA314" i="14"/>
  <c r="DA169" i="14"/>
  <c r="CZ194" i="14"/>
  <c r="BH194" i="14"/>
  <c r="FO216" i="14"/>
  <c r="EM216" i="14"/>
  <c r="AK216" i="14"/>
  <c r="EI216" i="14"/>
  <c r="AF216" i="14"/>
  <c r="DT216" i="14"/>
  <c r="DD224" i="14"/>
  <c r="BU233" i="14"/>
  <c r="EP233" i="14"/>
  <c r="BF233" i="14"/>
  <c r="FD241" i="14"/>
  <c r="FH241" i="14"/>
  <c r="CV241" i="14"/>
  <c r="CE241" i="14"/>
  <c r="EM242" i="14"/>
  <c r="CH242" i="14"/>
  <c r="BB259" i="14"/>
  <c r="DO259" i="14"/>
  <c r="AY285" i="14"/>
  <c r="FK285" i="14"/>
  <c r="EC285" i="14"/>
  <c r="J308" i="14"/>
  <c r="AZ311" i="14"/>
  <c r="AL311" i="14"/>
  <c r="Y311" i="14"/>
  <c r="CY311" i="14"/>
  <c r="BJ311" i="14"/>
  <c r="AN313" i="14"/>
  <c r="CK313" i="14"/>
  <c r="C314" i="14"/>
  <c r="AQ314" i="14"/>
  <c r="CE314" i="14"/>
  <c r="EJ314" i="14"/>
  <c r="GB314" i="14"/>
  <c r="DF169" i="14"/>
  <c r="DN215" i="14"/>
  <c r="FK215" i="14"/>
  <c r="BO215" i="14"/>
  <c r="FC224" i="14"/>
  <c r="FQ259" i="14"/>
  <c r="EO259" i="14"/>
  <c r="DF259" i="14"/>
  <c r="BU259" i="14"/>
  <c r="AM259" i="14"/>
  <c r="J259" i="14"/>
  <c r="FP259" i="14"/>
  <c r="EH259" i="14"/>
  <c r="DD259" i="14"/>
  <c r="BS259" i="14"/>
  <c r="AK259" i="14"/>
  <c r="C259" i="14"/>
  <c r="GT259" i="14"/>
  <c r="FH259" i="14"/>
  <c r="DK259" i="14"/>
  <c r="BQ259" i="14"/>
  <c r="U259" i="14"/>
  <c r="GM259" i="14"/>
  <c r="EY259" i="14"/>
  <c r="DI259" i="14"/>
  <c r="BJ259" i="14"/>
  <c r="S259" i="14"/>
  <c r="DV259" i="14"/>
  <c r="FC281" i="14"/>
  <c r="CA281" i="14"/>
  <c r="AA281" i="14"/>
  <c r="EL281" i="14"/>
  <c r="BZ281" i="14"/>
  <c r="Q281" i="14"/>
  <c r="GJ281" i="14"/>
  <c r="DM281" i="14"/>
  <c r="AG281" i="14"/>
  <c r="GD281" i="14"/>
  <c r="DF281" i="14"/>
  <c r="O281" i="14"/>
  <c r="GN313" i="14"/>
  <c r="GO313" i="14"/>
  <c r="FI313" i="14"/>
  <c r="EG313" i="14"/>
  <c r="DB313" i="14"/>
  <c r="CB313" i="14"/>
  <c r="BA313" i="14"/>
  <c r="AD313" i="14"/>
  <c r="H313" i="14"/>
  <c r="GK313" i="14"/>
  <c r="FG313" i="14"/>
  <c r="EF313" i="14"/>
  <c r="CW313" i="14"/>
  <c r="BV313" i="14"/>
  <c r="AZ313" i="14"/>
  <c r="Z313" i="14"/>
  <c r="F313" i="14"/>
  <c r="GF313" i="14"/>
  <c r="FF313" i="14"/>
  <c r="DX313" i="14"/>
  <c r="CU313" i="14"/>
  <c r="BT313" i="14"/>
  <c r="AY313" i="14"/>
  <c r="X313" i="14"/>
  <c r="E313" i="14"/>
  <c r="GT313" i="14"/>
  <c r="EW313" i="14"/>
  <c r="DK313" i="14"/>
  <c r="BO313" i="14"/>
  <c r="AG313" i="14"/>
  <c r="GS313" i="14"/>
  <c r="EV313" i="14"/>
  <c r="DI313" i="14"/>
  <c r="BM313" i="14"/>
  <c r="U313" i="14"/>
  <c r="CL313" i="14"/>
  <c r="BA314" i="14"/>
  <c r="GJ314" i="14"/>
  <c r="AA169" i="14"/>
  <c r="ER169" i="14"/>
  <c r="BI171" i="14"/>
  <c r="AN194" i="14"/>
  <c r="BQ197" i="14"/>
  <c r="AT206" i="14"/>
  <c r="AM215" i="14"/>
  <c r="S216" i="14"/>
  <c r="GO216" i="14"/>
  <c r="F224" i="14"/>
  <c r="AO241" i="14"/>
  <c r="AA242" i="14"/>
  <c r="DK252" i="14"/>
  <c r="DJ252" i="14"/>
  <c r="BW255" i="14"/>
  <c r="L259" i="14"/>
  <c r="BZ259" i="14"/>
  <c r="DY259" i="14"/>
  <c r="GH259" i="14"/>
  <c r="GC269" i="14"/>
  <c r="DE269" i="14"/>
  <c r="DA269" i="14"/>
  <c r="AI281" i="14"/>
  <c r="EF281" i="14"/>
  <c r="X286" i="14"/>
  <c r="H286" i="14"/>
  <c r="CD301" i="14"/>
  <c r="BR301" i="14"/>
  <c r="BQ301" i="14"/>
  <c r="AK301" i="14"/>
  <c r="N301" i="14"/>
  <c r="FD311" i="14"/>
  <c r="C313" i="14"/>
  <c r="AT313" i="14"/>
  <c r="CS313" i="14"/>
  <c r="FP313" i="14"/>
  <c r="J314" i="14"/>
  <c r="BD314" i="14"/>
  <c r="CZ314" i="14"/>
  <c r="EN314" i="14"/>
  <c r="ED264" i="14"/>
  <c r="FI264" i="14"/>
  <c r="DO264" i="14"/>
  <c r="BS264" i="14"/>
  <c r="BL264" i="14"/>
  <c r="GT308" i="14"/>
  <c r="FE308" i="14"/>
  <c r="AF308" i="14"/>
  <c r="DZ308" i="14"/>
  <c r="AE308" i="14"/>
  <c r="DY308" i="14"/>
  <c r="AB308" i="14"/>
  <c r="FP308" i="14"/>
  <c r="DI308" i="14"/>
  <c r="GS314" i="14"/>
  <c r="FV314" i="14"/>
  <c r="EY314" i="14"/>
  <c r="EF314" i="14"/>
  <c r="DL314" i="14"/>
  <c r="CN314" i="14"/>
  <c r="BS314" i="14"/>
  <c r="AY314" i="14"/>
  <c r="AB314" i="14"/>
  <c r="H314" i="14"/>
  <c r="GT314" i="14"/>
  <c r="FT314" i="14"/>
  <c r="EX314" i="14"/>
  <c r="EC314" i="14"/>
  <c r="DG314" i="14"/>
  <c r="CL314" i="14"/>
  <c r="BQ314" i="14"/>
  <c r="AS314" i="14"/>
  <c r="Z314" i="14"/>
  <c r="G314" i="14"/>
  <c r="GM314" i="14"/>
  <c r="FQ314" i="14"/>
  <c r="EW314" i="14"/>
  <c r="EA314" i="14"/>
  <c r="DC314" i="14"/>
  <c r="CJ314" i="14"/>
  <c r="BO314" i="14"/>
  <c r="AR314" i="14"/>
  <c r="X314" i="14"/>
  <c r="E314" i="14"/>
  <c r="FH314" i="14"/>
  <c r="DW314" i="14"/>
  <c r="CU314" i="14"/>
  <c r="BH314" i="14"/>
  <c r="AE314" i="14"/>
  <c r="GL314" i="14"/>
  <c r="FE314" i="14"/>
  <c r="DT314" i="14"/>
  <c r="CQ314" i="14"/>
  <c r="BF314" i="14"/>
  <c r="U314" i="14"/>
  <c r="AP314" i="14"/>
  <c r="CD314" i="14"/>
  <c r="EH314" i="14"/>
  <c r="DO212" i="14"/>
  <c r="BO212" i="14"/>
  <c r="EH224" i="14"/>
  <c r="O224" i="14"/>
  <c r="DJ224" i="14"/>
  <c r="M224" i="14"/>
  <c r="EB257" i="14"/>
  <c r="DI257" i="14"/>
  <c r="DH257" i="14"/>
  <c r="BF259" i="14"/>
  <c r="GF259" i="14"/>
  <c r="GL264" i="14"/>
  <c r="DP281" i="14"/>
  <c r="DG295" i="14"/>
  <c r="CB295" i="14"/>
  <c r="BS295" i="14"/>
  <c r="BD308" i="14"/>
  <c r="AP313" i="14"/>
  <c r="FN313" i="14"/>
  <c r="I314" i="14"/>
  <c r="CW314" i="14"/>
  <c r="EM314" i="14"/>
  <c r="T168" i="14"/>
  <c r="AL169" i="14"/>
  <c r="ET169" i="14"/>
  <c r="CV171" i="14"/>
  <c r="FF194" i="14"/>
  <c r="CC197" i="14"/>
  <c r="BD206" i="14"/>
  <c r="GB211" i="14"/>
  <c r="CQ211" i="14"/>
  <c r="AO211" i="14"/>
  <c r="P212" i="14"/>
  <c r="BK215" i="14"/>
  <c r="BB216" i="14"/>
  <c r="AU224" i="14"/>
  <c r="GJ224" i="14"/>
  <c r="BT228" i="14"/>
  <c r="FT228" i="14"/>
  <c r="BN231" i="14"/>
  <c r="GM231" i="14"/>
  <c r="FS231" i="14"/>
  <c r="AZ241" i="14"/>
  <c r="FG242" i="14"/>
  <c r="GA251" i="14"/>
  <c r="M251" i="14"/>
  <c r="DD251" i="14"/>
  <c r="DC251" i="14"/>
  <c r="P252" i="14"/>
  <c r="CO257" i="14"/>
  <c r="N259" i="14"/>
  <c r="CI259" i="14"/>
  <c r="EG259" i="14"/>
  <c r="GK259" i="14"/>
  <c r="BN269" i="14"/>
  <c r="AK281" i="14"/>
  <c r="FI281" i="14"/>
  <c r="AH286" i="14"/>
  <c r="DQ295" i="14"/>
  <c r="H301" i="14"/>
  <c r="BX308" i="14"/>
  <c r="GI311" i="14"/>
  <c r="I313" i="14"/>
  <c r="BB313" i="14"/>
  <c r="DM313" i="14"/>
  <c r="FU313" i="14"/>
  <c r="O314" i="14"/>
  <c r="BK314" i="14"/>
  <c r="DB314" i="14"/>
  <c r="EV314" i="14"/>
  <c r="U199" i="14"/>
  <c r="AN199" i="14"/>
  <c r="BM199" i="14"/>
  <c r="CP199" i="14"/>
  <c r="DN199" i="14"/>
  <c r="EK199" i="14"/>
  <c r="FO199" i="14"/>
  <c r="GM199" i="14"/>
  <c r="BV214" i="14"/>
  <c r="FB214" i="14"/>
  <c r="AA223" i="14"/>
  <c r="BV223" i="14"/>
  <c r="DP223" i="14"/>
  <c r="FN223" i="14"/>
  <c r="Q229" i="14"/>
  <c r="AS229" i="14"/>
  <c r="BT229" i="14"/>
  <c r="CV229" i="14"/>
  <c r="DW229" i="14"/>
  <c r="FC229" i="14"/>
  <c r="GF229" i="14"/>
  <c r="BB237" i="14"/>
  <c r="ED237" i="14"/>
  <c r="GN249" i="14"/>
  <c r="FN249" i="14"/>
  <c r="S249" i="14"/>
  <c r="GI249" i="14"/>
  <c r="CE250" i="14"/>
  <c r="CC261" i="14"/>
  <c r="BO261" i="14"/>
  <c r="FF261" i="14"/>
  <c r="BF276" i="14"/>
  <c r="GP276" i="14"/>
  <c r="AT276" i="14"/>
  <c r="EA276" i="14"/>
  <c r="FT307" i="14"/>
  <c r="AV307" i="14"/>
  <c r="EN307" i="14"/>
  <c r="AO307" i="14"/>
  <c r="DO307" i="14"/>
  <c r="AN307" i="14"/>
  <c r="GO307" i="14"/>
  <c r="CF214" i="14"/>
  <c r="GG214" i="14"/>
  <c r="AL223" i="14"/>
  <c r="CA223" i="14"/>
  <c r="EA223" i="14"/>
  <c r="Y229" i="14"/>
  <c r="AZ229" i="14"/>
  <c r="CA229" i="14"/>
  <c r="DD229" i="14"/>
  <c r="ED229" i="14"/>
  <c r="FH229" i="14"/>
  <c r="BZ237" i="14"/>
  <c r="GN250" i="14"/>
  <c r="EN250" i="14"/>
  <c r="AX250" i="14"/>
  <c r="CK250" i="14"/>
  <c r="GE250" i="14"/>
  <c r="EH293" i="14"/>
  <c r="FF293" i="14"/>
  <c r="AJ293" i="14"/>
  <c r="ES293" i="14"/>
  <c r="AF293" i="14"/>
  <c r="DX293" i="14"/>
  <c r="T293" i="14"/>
  <c r="GE293" i="14"/>
  <c r="J307" i="14"/>
  <c r="GR307" i="14"/>
  <c r="CS260" i="14"/>
  <c r="FR260" i="14"/>
  <c r="CW298" i="14"/>
  <c r="H260" i="14"/>
  <c r="CU260" i="14"/>
  <c r="BC284" i="14"/>
  <c r="DF284" i="14"/>
  <c r="G298" i="14"/>
  <c r="DJ298" i="14"/>
  <c r="P300" i="14"/>
  <c r="CG303" i="14"/>
  <c r="BA312" i="14"/>
  <c r="CR187" i="14"/>
  <c r="EI187" i="14"/>
  <c r="T187" i="14"/>
  <c r="EE187" i="14"/>
  <c r="S187" i="14"/>
  <c r="DZ187" i="14"/>
  <c r="M187" i="14"/>
  <c r="FT187" i="14"/>
  <c r="BE187" i="14"/>
  <c r="BJ171" i="14"/>
  <c r="GP176" i="14"/>
  <c r="EC176" i="14"/>
  <c r="DX176" i="14"/>
  <c r="CX176" i="14"/>
  <c r="AF176" i="14"/>
  <c r="GT240" i="14"/>
  <c r="GR240" i="14"/>
  <c r="FE240" i="14"/>
  <c r="DL240" i="14"/>
  <c r="BY240" i="14"/>
  <c r="AI240" i="14"/>
  <c r="FI240" i="14"/>
  <c r="DJ240" i="14"/>
  <c r="BM240" i="14"/>
  <c r="Q240" i="14"/>
  <c r="GK240" i="14"/>
  <c r="EO240" i="14"/>
  <c r="CW240" i="14"/>
  <c r="BE240" i="14"/>
  <c r="J240" i="14"/>
  <c r="FM240" i="14"/>
  <c r="CO240" i="14"/>
  <c r="AO240" i="14"/>
  <c r="EK240" i="14"/>
  <c r="EX240" i="14"/>
  <c r="CN240" i="14"/>
  <c r="AC240" i="14"/>
  <c r="P240" i="14"/>
  <c r="EN240" i="14"/>
  <c r="CL240" i="14"/>
  <c r="U240" i="14"/>
  <c r="CC240" i="14"/>
  <c r="FV240" i="14"/>
  <c r="DQ240" i="14"/>
  <c r="AV240" i="14"/>
  <c r="BU171" i="14"/>
  <c r="AA181" i="14"/>
  <c r="U238" i="14"/>
  <c r="DE245" i="14"/>
  <c r="GI275" i="14"/>
  <c r="GT275" i="14"/>
  <c r="FQ275" i="14"/>
  <c r="EL275" i="14"/>
  <c r="DI275" i="14"/>
  <c r="CD275" i="14"/>
  <c r="AY275" i="14"/>
  <c r="S275" i="14"/>
  <c r="GA275" i="14"/>
  <c r="ET275" i="14"/>
  <c r="DK275" i="14"/>
  <c r="BZ275" i="14"/>
  <c r="AQ275" i="14"/>
  <c r="G275" i="14"/>
  <c r="FZ275" i="14"/>
  <c r="EP275" i="14"/>
  <c r="DB275" i="14"/>
  <c r="BV275" i="14"/>
  <c r="AO275" i="14"/>
  <c r="F275" i="14"/>
  <c r="GM275" i="14"/>
  <c r="EJ275" i="14"/>
  <c r="CU275" i="14"/>
  <c r="BA275" i="14"/>
  <c r="D275" i="14"/>
  <c r="FV275" i="14"/>
  <c r="EA275" i="14"/>
  <c r="CK275" i="14"/>
  <c r="AI275" i="14"/>
  <c r="GO275" i="14"/>
  <c r="EX275" i="14"/>
  <c r="CW275" i="14"/>
  <c r="BG275" i="14"/>
  <c r="J275" i="14"/>
  <c r="EE275" i="14"/>
  <c r="BO275" i="14"/>
  <c r="DU275" i="14"/>
  <c r="BK275" i="14"/>
  <c r="DS275" i="14"/>
  <c r="GP275" i="14"/>
  <c r="DT275" i="14"/>
  <c r="AT275" i="14"/>
  <c r="GE275" i="14"/>
  <c r="AD275" i="14"/>
  <c r="FF275" i="14"/>
  <c r="CI275" i="14"/>
  <c r="Q275" i="14"/>
  <c r="DB166" i="14"/>
  <c r="DL171" i="14"/>
  <c r="AQ176" i="14"/>
  <c r="CN187" i="14"/>
  <c r="AQ240" i="14"/>
  <c r="Y245" i="14"/>
  <c r="U167" i="14"/>
  <c r="X169" i="14"/>
  <c r="BP169" i="14"/>
  <c r="EF169" i="14"/>
  <c r="GP169" i="14"/>
  <c r="T171" i="14"/>
  <c r="CO171" i="14"/>
  <c r="EB171" i="14"/>
  <c r="FP171" i="14"/>
  <c r="FF181" i="14"/>
  <c r="FV187" i="14"/>
  <c r="Y169" i="14"/>
  <c r="CA169" i="14"/>
  <c r="EG169" i="14"/>
  <c r="U171" i="14"/>
  <c r="BH171" i="14"/>
  <c r="CS171" i="14"/>
  <c r="EE171" i="14"/>
  <c r="FB178" i="14"/>
  <c r="DB178" i="14"/>
  <c r="EB180" i="14"/>
  <c r="DF180" i="14"/>
  <c r="T180" i="14"/>
  <c r="GP180" i="14"/>
  <c r="GL181" i="14"/>
  <c r="FN188" i="14"/>
  <c r="FJ188" i="14"/>
  <c r="DL188" i="14"/>
  <c r="BP188" i="14"/>
  <c r="S188" i="14"/>
  <c r="FD188" i="14"/>
  <c r="DF188" i="14"/>
  <c r="BJ188" i="14"/>
  <c r="N188" i="14"/>
  <c r="GT188" i="14"/>
  <c r="EW188" i="14"/>
  <c r="DA188" i="14"/>
  <c r="BD188" i="14"/>
  <c r="K188" i="14"/>
  <c r="FV188" i="14"/>
  <c r="ED188" i="14"/>
  <c r="CB188" i="14"/>
  <c r="AF188" i="14"/>
  <c r="CS188" i="14"/>
  <c r="GL188" i="14"/>
  <c r="GS202" i="14"/>
  <c r="DU202" i="14"/>
  <c r="AP202" i="14"/>
  <c r="GM202" i="14"/>
  <c r="DS202" i="14"/>
  <c r="AC202" i="14"/>
  <c r="GE202" i="14"/>
  <c r="DR202" i="14"/>
  <c r="X202" i="14"/>
  <c r="EO202" i="14"/>
  <c r="BU202" i="14"/>
  <c r="FN202" i="14"/>
  <c r="GJ212" i="14"/>
  <c r="BL212" i="14"/>
  <c r="FJ212" i="14"/>
  <c r="BK212" i="14"/>
  <c r="EN212" i="14"/>
  <c r="V212" i="14"/>
  <c r="CJ212" i="14"/>
  <c r="Q215" i="14"/>
  <c r="EG215" i="14"/>
  <c r="AN220" i="14"/>
  <c r="GN238" i="14"/>
  <c r="DX240" i="14"/>
  <c r="BP245" i="14"/>
  <c r="FH245" i="14"/>
  <c r="P269" i="14"/>
  <c r="CY275" i="14"/>
  <c r="BS285" i="14"/>
  <c r="GF171" i="14"/>
  <c r="FI171" i="14"/>
  <c r="ER171" i="14"/>
  <c r="DW171" i="14"/>
  <c r="DE171" i="14"/>
  <c r="CK171" i="14"/>
  <c r="BS171" i="14"/>
  <c r="BB171" i="14"/>
  <c r="AE171" i="14"/>
  <c r="M171" i="14"/>
  <c r="FZ171" i="14"/>
  <c r="FH171" i="14"/>
  <c r="EO171" i="14"/>
  <c r="DV171" i="14"/>
  <c r="DD171" i="14"/>
  <c r="CI171" i="14"/>
  <c r="BR171" i="14"/>
  <c r="AU171" i="14"/>
  <c r="AD171" i="14"/>
  <c r="L171" i="14"/>
  <c r="GQ171" i="14"/>
  <c r="FX171" i="14"/>
  <c r="FE171" i="14"/>
  <c r="EM171" i="14"/>
  <c r="DT171" i="14"/>
  <c r="DA171" i="14"/>
  <c r="CH171" i="14"/>
  <c r="BK171" i="14"/>
  <c r="AT171" i="14"/>
  <c r="AC171" i="14"/>
  <c r="I171" i="14"/>
  <c r="GH171" i="14"/>
  <c r="FQ171" i="14"/>
  <c r="EU171" i="14"/>
  <c r="EC171" i="14"/>
  <c r="DI171" i="14"/>
  <c r="CP171" i="14"/>
  <c r="BX171" i="14"/>
  <c r="BE171" i="14"/>
  <c r="AL171" i="14"/>
  <c r="EK171" i="14"/>
  <c r="ES171" i="14"/>
  <c r="D240" i="14"/>
  <c r="AO171" i="14"/>
  <c r="GI171" i="14"/>
  <c r="FE166" i="14"/>
  <c r="EN168" i="14"/>
  <c r="DG168" i="14"/>
  <c r="DA168" i="14"/>
  <c r="CK168" i="14"/>
  <c r="GR168" i="14"/>
  <c r="BL169" i="14"/>
  <c r="DG169" i="14"/>
  <c r="F171" i="14"/>
  <c r="AR171" i="14"/>
  <c r="CA171" i="14"/>
  <c r="DO171" i="14"/>
  <c r="FB171" i="14"/>
  <c r="GN171" i="14"/>
  <c r="GN175" i="14"/>
  <c r="BG175" i="14"/>
  <c r="GH175" i="14"/>
  <c r="AO175" i="14"/>
  <c r="FR175" i="14"/>
  <c r="AI175" i="14"/>
  <c r="CR175" i="14"/>
  <c r="AY176" i="14"/>
  <c r="CQ181" i="14"/>
  <c r="CT187" i="14"/>
  <c r="GC209" i="14"/>
  <c r="GD209" i="14"/>
  <c r="BE209" i="14"/>
  <c r="EY209" i="14"/>
  <c r="AL209" i="14"/>
  <c r="EW209" i="14"/>
  <c r="Y209" i="14"/>
  <c r="CK209" i="14"/>
  <c r="CV215" i="14"/>
  <c r="GQ222" i="14"/>
  <c r="DO222" i="14"/>
  <c r="AM222" i="14"/>
  <c r="GK222" i="14"/>
  <c r="CN222" i="14"/>
  <c r="Y222" i="14"/>
  <c r="GH222" i="14"/>
  <c r="CM222" i="14"/>
  <c r="R222" i="14"/>
  <c r="EE222" i="14"/>
  <c r="BE222" i="14"/>
  <c r="EN222" i="14"/>
  <c r="DZ226" i="14"/>
  <c r="CL226" i="14"/>
  <c r="GF228" i="14"/>
  <c r="FU228" i="14"/>
  <c r="X228" i="14"/>
  <c r="FE228" i="14"/>
  <c r="DV228" i="14"/>
  <c r="DT228" i="14"/>
  <c r="V228" i="14"/>
  <c r="GI230" i="14"/>
  <c r="CY230" i="14"/>
  <c r="BL240" i="14"/>
  <c r="AE245" i="14"/>
  <c r="AB275" i="14"/>
  <c r="E285" i="14"/>
  <c r="AA290" i="14"/>
  <c r="DR290" i="14"/>
  <c r="EA290" i="14"/>
  <c r="DL290" i="14"/>
  <c r="O290" i="14"/>
  <c r="AJ290" i="14"/>
  <c r="CL290" i="14"/>
  <c r="CX171" i="14"/>
  <c r="FU171" i="14"/>
  <c r="BC187" i="14"/>
  <c r="GA238" i="14"/>
  <c r="EE238" i="14"/>
  <c r="BK238" i="14"/>
  <c r="M238" i="14"/>
  <c r="FK238" i="14"/>
  <c r="CY238" i="14"/>
  <c r="W238" i="14"/>
  <c r="FH238" i="14"/>
  <c r="CI238" i="14"/>
  <c r="R238" i="14"/>
  <c r="GF238" i="14"/>
  <c r="BO238" i="14"/>
  <c r="FJ238" i="14"/>
  <c r="BI238" i="14"/>
  <c r="AT238" i="14"/>
  <c r="EY238" i="14"/>
  <c r="BC238" i="14"/>
  <c r="EM238" i="14"/>
  <c r="DF238" i="14"/>
  <c r="C238" i="14"/>
  <c r="AJ171" i="14"/>
  <c r="GG171" i="14"/>
  <c r="AG176" i="14"/>
  <c r="BG187" i="14"/>
  <c r="DQ234" i="14"/>
  <c r="DF234" i="14"/>
  <c r="DI234" i="14"/>
  <c r="BN234" i="14"/>
  <c r="R234" i="14"/>
  <c r="GE240" i="14"/>
  <c r="GT245" i="14"/>
  <c r="GH245" i="14"/>
  <c r="FQ245" i="14"/>
  <c r="EZ245" i="14"/>
  <c r="EK245" i="14"/>
  <c r="DS245" i="14"/>
  <c r="DC245" i="14"/>
  <c r="CK245" i="14"/>
  <c r="BT245" i="14"/>
  <c r="BE245" i="14"/>
  <c r="AM245" i="14"/>
  <c r="W245" i="14"/>
  <c r="F245" i="14"/>
  <c r="GF245" i="14"/>
  <c r="FP245" i="14"/>
  <c r="EW245" i="14"/>
  <c r="EG245" i="14"/>
  <c r="DQ245" i="14"/>
  <c r="CZ245" i="14"/>
  <c r="CJ245" i="14"/>
  <c r="BR245" i="14"/>
  <c r="BB245" i="14"/>
  <c r="AK245" i="14"/>
  <c r="U245" i="14"/>
  <c r="E245" i="14"/>
  <c r="GJ245" i="14"/>
  <c r="FK245" i="14"/>
  <c r="EO245" i="14"/>
  <c r="DU245" i="14"/>
  <c r="CV245" i="14"/>
  <c r="CA245" i="14"/>
  <c r="BG245" i="14"/>
  <c r="AG245" i="14"/>
  <c r="M245" i="14"/>
  <c r="GA245" i="14"/>
  <c r="FG245" i="14"/>
  <c r="EL245" i="14"/>
  <c r="DM245" i="14"/>
  <c r="CR245" i="14"/>
  <c r="BX245" i="14"/>
  <c r="AW245" i="14"/>
  <c r="AB245" i="14"/>
  <c r="G245" i="14"/>
  <c r="GM245" i="14"/>
  <c r="FM245" i="14"/>
  <c r="ES245" i="14"/>
  <c r="DW245" i="14"/>
  <c r="CW245" i="14"/>
  <c r="CB245" i="14"/>
  <c r="BH245" i="14"/>
  <c r="AJ245" i="14"/>
  <c r="O245" i="14"/>
  <c r="GP245" i="14"/>
  <c r="FE245" i="14"/>
  <c r="EA245" i="14"/>
  <c r="CM245" i="14"/>
  <c r="AZ245" i="14"/>
  <c r="Q245" i="14"/>
  <c r="GN245" i="14"/>
  <c r="FC245" i="14"/>
  <c r="DO245" i="14"/>
  <c r="CH245" i="14"/>
  <c r="AV245" i="14"/>
  <c r="P245" i="14"/>
  <c r="DH245" i="14"/>
  <c r="GC245" i="14"/>
  <c r="EV245" i="14"/>
  <c r="DK245" i="14"/>
  <c r="CE245" i="14"/>
  <c r="AT245" i="14"/>
  <c r="I245" i="14"/>
  <c r="FZ245" i="14"/>
  <c r="EU245" i="14"/>
  <c r="BZ245" i="14"/>
  <c r="AR245" i="14"/>
  <c r="C245" i="14"/>
  <c r="FR245" i="14"/>
  <c r="EC245" i="14"/>
  <c r="CU245" i="14"/>
  <c r="BL245" i="14"/>
  <c r="AA245" i="14"/>
  <c r="BY171" i="14"/>
  <c r="AC181" i="14"/>
  <c r="EZ191" i="14"/>
  <c r="FX191" i="14"/>
  <c r="FB191" i="14"/>
  <c r="X191" i="14"/>
  <c r="EV210" i="14"/>
  <c r="DX210" i="14"/>
  <c r="BA210" i="14"/>
  <c r="GJ240" i="14"/>
  <c r="DF245" i="14"/>
  <c r="GC167" i="14"/>
  <c r="BE167" i="14"/>
  <c r="GB167" i="14"/>
  <c r="BD167" i="14"/>
  <c r="FA167" i="14"/>
  <c r="AC167" i="14"/>
  <c r="FK169" i="14"/>
  <c r="DT169" i="14"/>
  <c r="CN169" i="14"/>
  <c r="AZ169" i="14"/>
  <c r="N169" i="14"/>
  <c r="FJ169" i="14"/>
  <c r="DS169" i="14"/>
  <c r="CC169" i="14"/>
  <c r="AY169" i="14"/>
  <c r="K169" i="14"/>
  <c r="GQ169" i="14"/>
  <c r="EV169" i="14"/>
  <c r="DQ169" i="14"/>
  <c r="CB169" i="14"/>
  <c r="AN169" i="14"/>
  <c r="H169" i="14"/>
  <c r="BO169" i="14"/>
  <c r="EE169" i="14"/>
  <c r="GB169" i="14"/>
  <c r="O171" i="14"/>
  <c r="AS171" i="14"/>
  <c r="CF171" i="14"/>
  <c r="DQ171" i="14"/>
  <c r="FC171" i="14"/>
  <c r="GO171" i="14"/>
  <c r="EV176" i="14"/>
  <c r="FM187" i="14"/>
  <c r="CN191" i="14"/>
  <c r="GC204" i="14"/>
  <c r="EU204" i="14"/>
  <c r="ET204" i="14"/>
  <c r="BT204" i="14"/>
  <c r="F209" i="14"/>
  <c r="BL210" i="14"/>
  <c r="EY220" i="14"/>
  <c r="GE220" i="14"/>
  <c r="DF220" i="14"/>
  <c r="BP220" i="14"/>
  <c r="K220" i="14"/>
  <c r="GC220" i="14"/>
  <c r="DC220" i="14"/>
  <c r="BH220" i="14"/>
  <c r="I220" i="14"/>
  <c r="FE220" i="14"/>
  <c r="CZ220" i="14"/>
  <c r="AV220" i="14"/>
  <c r="G220" i="14"/>
  <c r="ED220" i="14"/>
  <c r="CB220" i="14"/>
  <c r="Y220" i="14"/>
  <c r="CX220" i="14"/>
  <c r="J222" i="14"/>
  <c r="FF222" i="14"/>
  <c r="GG227" i="14"/>
  <c r="DQ227" i="14"/>
  <c r="J227" i="14"/>
  <c r="GM227" i="14"/>
  <c r="BS227" i="14"/>
  <c r="FQ227" i="14"/>
  <c r="BC227" i="14"/>
  <c r="FI227" i="14"/>
  <c r="Y227" i="14"/>
  <c r="CS227" i="14"/>
  <c r="AW228" i="14"/>
  <c r="DK238" i="14"/>
  <c r="BP240" i="14"/>
  <c r="AO245" i="14"/>
  <c r="EE245" i="14"/>
  <c r="GQ273" i="14"/>
  <c r="EN273" i="14"/>
  <c r="BZ273" i="14"/>
  <c r="FM273" i="14"/>
  <c r="CR273" i="14"/>
  <c r="AC273" i="14"/>
  <c r="FJ273" i="14"/>
  <c r="CO273" i="14"/>
  <c r="W273" i="14"/>
  <c r="DY273" i="14"/>
  <c r="AU273" i="14"/>
  <c r="DP273" i="14"/>
  <c r="P273" i="14"/>
  <c r="EU273" i="14"/>
  <c r="BA273" i="14"/>
  <c r="BD273" i="14"/>
  <c r="GK273" i="14"/>
  <c r="AI273" i="14"/>
  <c r="FY273" i="14"/>
  <c r="K273" i="14"/>
  <c r="FA273" i="14"/>
  <c r="E273" i="14"/>
  <c r="CF273" i="14"/>
  <c r="BP275" i="14"/>
  <c r="GI305" i="14"/>
  <c r="FQ305" i="14"/>
  <c r="DV305" i="14"/>
  <c r="BP305" i="14"/>
  <c r="FM305" i="14"/>
  <c r="DE305" i="14"/>
  <c r="BO305" i="14"/>
  <c r="W305" i="14"/>
  <c r="GS305" i="14"/>
  <c r="EG305" i="14"/>
  <c r="CN305" i="14"/>
  <c r="AN305" i="14"/>
  <c r="L305" i="14"/>
  <c r="GK305" i="14"/>
  <c r="CR305" i="14"/>
  <c r="AK305" i="14"/>
  <c r="GH305" i="14"/>
  <c r="CQ305" i="14"/>
  <c r="Y305" i="14"/>
  <c r="FB305" i="14"/>
  <c r="BX305" i="14"/>
  <c r="N305" i="14"/>
  <c r="EK305" i="14"/>
  <c r="AM305" i="14"/>
  <c r="DX305" i="14"/>
  <c r="U305" i="14"/>
  <c r="DW305" i="14"/>
  <c r="M305" i="14"/>
  <c r="BZ305" i="14"/>
  <c r="AY305" i="14"/>
  <c r="CZ305" i="14"/>
  <c r="FD305" i="14"/>
  <c r="BL305" i="14"/>
  <c r="AV305" i="14"/>
  <c r="AP279" i="14"/>
  <c r="GG279" i="14"/>
  <c r="FQ279" i="14"/>
  <c r="DP279" i="14"/>
  <c r="BD279" i="14"/>
  <c r="Y171" i="14"/>
  <c r="GC181" i="14"/>
  <c r="CO181" i="14"/>
  <c r="BI181" i="14"/>
  <c r="GM181" i="14"/>
  <c r="BG181" i="14"/>
  <c r="DV181" i="14"/>
  <c r="FT240" i="14"/>
  <c r="D171" i="14"/>
  <c r="DG171" i="14"/>
  <c r="GR245" i="14"/>
  <c r="FO275" i="14"/>
  <c r="E171" i="14"/>
  <c r="FA171" i="14"/>
  <c r="K234" i="14"/>
  <c r="AL238" i="14"/>
  <c r="AA275" i="14"/>
  <c r="GQ285" i="14"/>
  <c r="GT285" i="14"/>
  <c r="FM285" i="14"/>
  <c r="EH285" i="14"/>
  <c r="DF285" i="14"/>
  <c r="CI285" i="14"/>
  <c r="BH285" i="14"/>
  <c r="AH285" i="14"/>
  <c r="GI285" i="14"/>
  <c r="EX285" i="14"/>
  <c r="DS285" i="14"/>
  <c r="CL285" i="14"/>
  <c r="BM285" i="14"/>
  <c r="AD285" i="14"/>
  <c r="F285" i="14"/>
  <c r="FY285" i="14"/>
  <c r="ES285" i="14"/>
  <c r="EY285" i="14"/>
  <c r="DI285" i="14"/>
  <c r="BZ285" i="14"/>
  <c r="AW285" i="14"/>
  <c r="O285" i="14"/>
  <c r="GN285" i="14"/>
  <c r="EQ285" i="14"/>
  <c r="DD285" i="14"/>
  <c r="BX285" i="14"/>
  <c r="AS285" i="14"/>
  <c r="M285" i="14"/>
  <c r="EO285" i="14"/>
  <c r="CU285" i="14"/>
  <c r="AZ285" i="14"/>
  <c r="I285" i="14"/>
  <c r="GL285" i="14"/>
  <c r="DZ285" i="14"/>
  <c r="CK285" i="14"/>
  <c r="AO285" i="14"/>
  <c r="D285" i="14"/>
  <c r="FE285" i="14"/>
  <c r="CW285" i="14"/>
  <c r="BB285" i="14"/>
  <c r="Q285" i="14"/>
  <c r="DM285" i="14"/>
  <c r="AJ285" i="14"/>
  <c r="FW285" i="14"/>
  <c r="DA285" i="14"/>
  <c r="AB285" i="14"/>
  <c r="FO285" i="14"/>
  <c r="FS285" i="14"/>
  <c r="CN285" i="14"/>
  <c r="AA285" i="14"/>
  <c r="CE285" i="14"/>
  <c r="U285" i="14"/>
  <c r="DU285" i="14"/>
  <c r="BO285" i="14"/>
  <c r="BC171" i="14"/>
  <c r="DH191" i="14"/>
  <c r="DP210" i="14"/>
  <c r="GI215" i="14"/>
  <c r="FB215" i="14"/>
  <c r="CP215" i="14"/>
  <c r="AA215" i="14"/>
  <c r="EO215" i="14"/>
  <c r="CN215" i="14"/>
  <c r="U215" i="14"/>
  <c r="EJ215" i="14"/>
  <c r="BU215" i="14"/>
  <c r="S215" i="14"/>
  <c r="FQ215" i="14"/>
  <c r="DF215" i="14"/>
  <c r="AV215" i="14"/>
  <c r="EF215" i="14"/>
  <c r="DO238" i="14"/>
  <c r="DC240" i="14"/>
  <c r="BJ245" i="14"/>
  <c r="EM245" i="14"/>
  <c r="GR269" i="14"/>
  <c r="GA269" i="14"/>
  <c r="EE269" i="14"/>
  <c r="CM269" i="14"/>
  <c r="AY269" i="14"/>
  <c r="M269" i="14"/>
  <c r="FS269" i="14"/>
  <c r="DX269" i="14"/>
  <c r="CG269" i="14"/>
  <c r="AP269" i="14"/>
  <c r="G269" i="14"/>
  <c r="EK269" i="14"/>
  <c r="CE269" i="14"/>
  <c r="AA269" i="14"/>
  <c r="GK269" i="14"/>
  <c r="DW269" i="14"/>
  <c r="BQ269" i="14"/>
  <c r="S269" i="14"/>
  <c r="EY269" i="14"/>
  <c r="CR269" i="14"/>
  <c r="AM269" i="14"/>
  <c r="FA269" i="14"/>
  <c r="BK269" i="14"/>
  <c r="EG269" i="14"/>
  <c r="BF269" i="14"/>
  <c r="DP269" i="14"/>
  <c r="AO269" i="14"/>
  <c r="DI269" i="14"/>
  <c r="X269" i="14"/>
  <c r="FM269" i="14"/>
  <c r="CD269" i="14"/>
  <c r="CM275" i="14"/>
  <c r="BQ285" i="14"/>
  <c r="BC184" i="14"/>
  <c r="DP184" i="14"/>
  <c r="FO184" i="14"/>
  <c r="BU195" i="14"/>
  <c r="EW195" i="14"/>
  <c r="GF224" i="14"/>
  <c r="DU224" i="14"/>
  <c r="BU224" i="14"/>
  <c r="X224" i="14"/>
  <c r="AZ224" i="14"/>
  <c r="DA224" i="14"/>
  <c r="FF224" i="14"/>
  <c r="GT229" i="14"/>
  <c r="GJ229" i="14"/>
  <c r="FY229" i="14"/>
  <c r="FM229" i="14"/>
  <c r="EZ229" i="14"/>
  <c r="EN229" i="14"/>
  <c r="GO229" i="14"/>
  <c r="GA229" i="14"/>
  <c r="FO229" i="14"/>
  <c r="EY229" i="14"/>
  <c r="EL229" i="14"/>
  <c r="EA229" i="14"/>
  <c r="DN229" i="14"/>
  <c r="DC229" i="14"/>
  <c r="CP229" i="14"/>
  <c r="CC229" i="14"/>
  <c r="BR229" i="14"/>
  <c r="BG229" i="14"/>
  <c r="AT229" i="14"/>
  <c r="AI229" i="14"/>
  <c r="W229" i="14"/>
  <c r="I229" i="14"/>
  <c r="N229" i="14"/>
  <c r="AA229" i="14"/>
  <c r="AN229" i="14"/>
  <c r="BB229" i="14"/>
  <c r="BP229" i="14"/>
  <c r="CB229" i="14"/>
  <c r="CR229" i="14"/>
  <c r="DE229" i="14"/>
  <c r="DS229" i="14"/>
  <c r="EE229" i="14"/>
  <c r="EU229" i="14"/>
  <c r="FI229" i="14"/>
  <c r="FZ229" i="14"/>
  <c r="GP229" i="14"/>
  <c r="BU235" i="14"/>
  <c r="GA235" i="14"/>
  <c r="FB235" i="14"/>
  <c r="Z241" i="14"/>
  <c r="CR241" i="14"/>
  <c r="EY246" i="14"/>
  <c r="BZ246" i="14"/>
  <c r="W246" i="14"/>
  <c r="DZ246" i="14"/>
  <c r="AU264" i="14"/>
  <c r="GB283" i="14"/>
  <c r="GS283" i="14"/>
  <c r="EW283" i="14"/>
  <c r="CV283" i="14"/>
  <c r="AU283" i="14"/>
  <c r="K283" i="14"/>
  <c r="FU283" i="14"/>
  <c r="DM283" i="14"/>
  <c r="BC283" i="14"/>
  <c r="L283" i="14"/>
  <c r="FL283" i="14"/>
  <c r="DD283" i="14"/>
  <c r="BA283" i="14"/>
  <c r="F283" i="14"/>
  <c r="DX283" i="14"/>
  <c r="AS283" i="14"/>
  <c r="GA283" i="14"/>
  <c r="CW283" i="14"/>
  <c r="AE283" i="14"/>
  <c r="EA283" i="14"/>
  <c r="BR283" i="14"/>
  <c r="CP283" i="14"/>
  <c r="GK241" i="14"/>
  <c r="GF241" i="14"/>
  <c r="EQ241" i="14"/>
  <c r="DH241" i="14"/>
  <c r="BV241" i="14"/>
  <c r="AF241" i="14"/>
  <c r="GD241" i="14"/>
  <c r="EP241" i="14"/>
  <c r="GI241" i="14"/>
  <c r="EB241" i="14"/>
  <c r="CL241" i="14"/>
  <c r="AV241" i="14"/>
  <c r="D241" i="14"/>
  <c r="FT241" i="14"/>
  <c r="DT241" i="14"/>
  <c r="CD241" i="14"/>
  <c r="AN241" i="14"/>
  <c r="DL241" i="14"/>
  <c r="FX241" i="14"/>
  <c r="GA264" i="14"/>
  <c r="FC264" i="14"/>
  <c r="CW264" i="14"/>
  <c r="BC264" i="14"/>
  <c r="V264" i="14"/>
  <c r="ET264" i="14"/>
  <c r="CQ264" i="14"/>
  <c r="BB264" i="14"/>
  <c r="O264" i="14"/>
  <c r="FM264" i="14"/>
  <c r="CH264" i="14"/>
  <c r="AP264" i="14"/>
  <c r="EN264" i="14"/>
  <c r="CA264" i="14"/>
  <c r="AB264" i="14"/>
  <c r="FX264" i="14"/>
  <c r="DA264" i="14"/>
  <c r="AR264" i="14"/>
  <c r="GS264" i="14"/>
  <c r="W184" i="14"/>
  <c r="CH184" i="14"/>
  <c r="EK184" i="14"/>
  <c r="BI185" i="14"/>
  <c r="DS185" i="14"/>
  <c r="GG185" i="14"/>
  <c r="BX194" i="14"/>
  <c r="AE195" i="14"/>
  <c r="DJ195" i="14"/>
  <c r="GM195" i="14"/>
  <c r="Q199" i="14"/>
  <c r="AE199" i="14"/>
  <c r="AV199" i="14"/>
  <c r="BP199" i="14"/>
  <c r="CH199" i="14"/>
  <c r="CZ199" i="14"/>
  <c r="DS199" i="14"/>
  <c r="EN199" i="14"/>
  <c r="FH199" i="14"/>
  <c r="GA199" i="14"/>
  <c r="GS199" i="14"/>
  <c r="DW200" i="14"/>
  <c r="FD206" i="14"/>
  <c r="CZ211" i="14"/>
  <c r="GP213" i="14"/>
  <c r="BC214" i="14"/>
  <c r="CY214" i="14"/>
  <c r="FE214" i="14"/>
  <c r="BV216" i="14"/>
  <c r="ER216" i="14"/>
  <c r="T224" i="14"/>
  <c r="BV224" i="14"/>
  <c r="EN224" i="14"/>
  <c r="GB225" i="14"/>
  <c r="GA225" i="14"/>
  <c r="EL225" i="14"/>
  <c r="DF225" i="14"/>
  <c r="BX225" i="14"/>
  <c r="AT225" i="14"/>
  <c r="P225" i="14"/>
  <c r="AD225" i="14"/>
  <c r="BJ225" i="14"/>
  <c r="CU225" i="14"/>
  <c r="EI225" i="14"/>
  <c r="GI225" i="14"/>
  <c r="F229" i="14"/>
  <c r="S229" i="14"/>
  <c r="AG229" i="14"/>
  <c r="AV229" i="14"/>
  <c r="BI229" i="14"/>
  <c r="BX229" i="14"/>
  <c r="CJ229" i="14"/>
  <c r="CW229" i="14"/>
  <c r="DK229" i="14"/>
  <c r="DX229" i="14"/>
  <c r="EM229" i="14"/>
  <c r="FD229" i="14"/>
  <c r="FR229" i="14"/>
  <c r="GH229" i="14"/>
  <c r="CY235" i="14"/>
  <c r="AE236" i="14"/>
  <c r="BP236" i="14"/>
  <c r="DF236" i="14"/>
  <c r="EV236" i="14"/>
  <c r="J241" i="14"/>
  <c r="BH241" i="14"/>
  <c r="DR241" i="14"/>
  <c r="GN241" i="14"/>
  <c r="BL243" i="14"/>
  <c r="CP243" i="14"/>
  <c r="BZ249" i="14"/>
  <c r="GB252" i="14"/>
  <c r="EX252" i="14"/>
  <c r="BM252" i="14"/>
  <c r="EP252" i="14"/>
  <c r="BD252" i="14"/>
  <c r="FP252" i="14"/>
  <c r="AJ252" i="14"/>
  <c r="DV252" i="14"/>
  <c r="S252" i="14"/>
  <c r="GI252" i="14"/>
  <c r="BV252" i="14"/>
  <c r="GT252" i="14"/>
  <c r="GK254" i="14"/>
  <c r="BS254" i="14"/>
  <c r="FZ254" i="14"/>
  <c r="BJ254" i="14"/>
  <c r="AL254" i="14"/>
  <c r="EZ254" i="14"/>
  <c r="W254" i="14"/>
  <c r="CA254" i="14"/>
  <c r="D264" i="14"/>
  <c r="CC264" i="14"/>
  <c r="CU265" i="14"/>
  <c r="BA265" i="14"/>
  <c r="AL265" i="14"/>
  <c r="FE265" i="14"/>
  <c r="CO265" i="14"/>
  <c r="GH265" i="14"/>
  <c r="AG283" i="14"/>
  <c r="FA283" i="14"/>
  <c r="BV264" i="14"/>
  <c r="FZ172" i="14"/>
  <c r="X184" i="14"/>
  <c r="CN184" i="14"/>
  <c r="FA184" i="14"/>
  <c r="E185" i="14"/>
  <c r="BN185" i="14"/>
  <c r="DZ185" i="14"/>
  <c r="BD186" i="14"/>
  <c r="DE186" i="14"/>
  <c r="FN186" i="14"/>
  <c r="CD194" i="14"/>
  <c r="AN195" i="14"/>
  <c r="EG195" i="14"/>
  <c r="EH200" i="14"/>
  <c r="DX211" i="14"/>
  <c r="BD214" i="14"/>
  <c r="DG214" i="14"/>
  <c r="FS214" i="14"/>
  <c r="Y224" i="14"/>
  <c r="CJ224" i="14"/>
  <c r="EP224" i="14"/>
  <c r="G229" i="14"/>
  <c r="U229" i="14"/>
  <c r="AJ229" i="14"/>
  <c r="AW229" i="14"/>
  <c r="BJ229" i="14"/>
  <c r="BY229" i="14"/>
  <c r="CK229" i="14"/>
  <c r="CY229" i="14"/>
  <c r="DM229" i="14"/>
  <c r="EB229" i="14"/>
  <c r="EO229" i="14"/>
  <c r="FE229" i="14"/>
  <c r="FT229" i="14"/>
  <c r="GI229" i="14"/>
  <c r="GR236" i="14"/>
  <c r="FX236" i="14"/>
  <c r="ES236" i="14"/>
  <c r="DP236" i="14"/>
  <c r="CK236" i="14"/>
  <c r="AZ236" i="14"/>
  <c r="U236" i="14"/>
  <c r="FS236" i="14"/>
  <c r="ED236" i="14"/>
  <c r="CP236" i="14"/>
  <c r="BJ236" i="14"/>
  <c r="X236" i="14"/>
  <c r="AJ236" i="14"/>
  <c r="BU236" i="14"/>
  <c r="DM236" i="14"/>
  <c r="FC236" i="14"/>
  <c r="GS236" i="14"/>
  <c r="P241" i="14"/>
  <c r="BK241" i="14"/>
  <c r="DW241" i="14"/>
  <c r="GT241" i="14"/>
  <c r="EY249" i="14"/>
  <c r="DC249" i="14"/>
  <c r="AZ249" i="14"/>
  <c r="K249" i="14"/>
  <c r="EU249" i="14"/>
  <c r="CS249" i="14"/>
  <c r="AX249" i="14"/>
  <c r="D249" i="14"/>
  <c r="FV249" i="14"/>
  <c r="DF249" i="14"/>
  <c r="AH249" i="14"/>
  <c r="FI249" i="14"/>
  <c r="CK249" i="14"/>
  <c r="T249" i="14"/>
  <c r="GA249" i="14"/>
  <c r="DN249" i="14"/>
  <c r="AK249" i="14"/>
  <c r="CN249" i="14"/>
  <c r="FA253" i="14"/>
  <c r="AC253" i="14"/>
  <c r="EM253" i="14"/>
  <c r="J253" i="14"/>
  <c r="CO253" i="14"/>
  <c r="BR253" i="14"/>
  <c r="CT253" i="14"/>
  <c r="DG256" i="14"/>
  <c r="BH256" i="14"/>
  <c r="AT256" i="14"/>
  <c r="DY256" i="14"/>
  <c r="BV256" i="14"/>
  <c r="EB256" i="14"/>
  <c r="L264" i="14"/>
  <c r="DL264" i="14"/>
  <c r="BZ265" i="14"/>
  <c r="GR276" i="14"/>
  <c r="FM276" i="14"/>
  <c r="DU276" i="14"/>
  <c r="CJ276" i="14"/>
  <c r="BA276" i="14"/>
  <c r="U276" i="14"/>
  <c r="FX276" i="14"/>
  <c r="DP276" i="14"/>
  <c r="BY276" i="14"/>
  <c r="AI276" i="14"/>
  <c r="E276" i="14"/>
  <c r="FH276" i="14"/>
  <c r="DL276" i="14"/>
  <c r="BX276" i="14"/>
  <c r="AH276" i="14"/>
  <c r="D276" i="14"/>
  <c r="GS276" i="14"/>
  <c r="EF276" i="14"/>
  <c r="BU276" i="14"/>
  <c r="V276" i="14"/>
  <c r="GD276" i="14"/>
  <c r="DD276" i="14"/>
  <c r="BH276" i="14"/>
  <c r="L276" i="14"/>
  <c r="EK276" i="14"/>
  <c r="CC276" i="14"/>
  <c r="Y276" i="14"/>
  <c r="BL276" i="14"/>
  <c r="EX276" i="14"/>
  <c r="BU283" i="14"/>
  <c r="FY283" i="14"/>
  <c r="GN315" i="14"/>
  <c r="FR315" i="14"/>
  <c r="DY315" i="14"/>
  <c r="CI315" i="14"/>
  <c r="AU315" i="14"/>
  <c r="I315" i="14"/>
  <c r="FN315" i="14"/>
  <c r="DW315" i="14"/>
  <c r="CC315" i="14"/>
  <c r="AR315" i="14"/>
  <c r="G315" i="14"/>
  <c r="GR315" i="14"/>
  <c r="EU315" i="14"/>
  <c r="DD315" i="14"/>
  <c r="BK315" i="14"/>
  <c r="Y315" i="14"/>
  <c r="EW315" i="14"/>
  <c r="CK315" i="14"/>
  <c r="Z315" i="14"/>
  <c r="EV315" i="14"/>
  <c r="CA315" i="14"/>
  <c r="W315" i="14"/>
  <c r="EB315" i="14"/>
  <c r="BM315" i="14"/>
  <c r="D315" i="14"/>
  <c r="EM315" i="14"/>
  <c r="AM315" i="14"/>
  <c r="DQ315" i="14"/>
  <c r="AB315" i="14"/>
  <c r="DG315" i="14"/>
  <c r="L315" i="14"/>
  <c r="DF315" i="14"/>
  <c r="CT315" i="14"/>
  <c r="BP315" i="14"/>
  <c r="FJ315" i="14"/>
  <c r="DF170" i="14"/>
  <c r="T172" i="14"/>
  <c r="AG174" i="14"/>
  <c r="BP174" i="14"/>
  <c r="CU174" i="14"/>
  <c r="EK174" i="14"/>
  <c r="GE174" i="14"/>
  <c r="S183" i="14"/>
  <c r="AJ183" i="14"/>
  <c r="BB183" i="14"/>
  <c r="BU183" i="14"/>
  <c r="CN183" i="14"/>
  <c r="DH183" i="14"/>
  <c r="ED183" i="14"/>
  <c r="EY183" i="14"/>
  <c r="FU183" i="14"/>
  <c r="AU184" i="14"/>
  <c r="CR184" i="14"/>
  <c r="FC184" i="14"/>
  <c r="F185" i="14"/>
  <c r="BQ185" i="14"/>
  <c r="F186" i="14"/>
  <c r="BH186" i="14"/>
  <c r="DL186" i="14"/>
  <c r="FZ186" i="14"/>
  <c r="DT194" i="14"/>
  <c r="BE195" i="14"/>
  <c r="AG198" i="14"/>
  <c r="BS198" i="14"/>
  <c r="DD198" i="14"/>
  <c r="EG198" i="14"/>
  <c r="F199" i="14"/>
  <c r="T199" i="14"/>
  <c r="AK199" i="14"/>
  <c r="BA199" i="14"/>
  <c r="BS199" i="14"/>
  <c r="CM199" i="14"/>
  <c r="DG199" i="14"/>
  <c r="EA199" i="14"/>
  <c r="ES199" i="14"/>
  <c r="FK199" i="14"/>
  <c r="GC199" i="14"/>
  <c r="L200" i="14"/>
  <c r="FI200" i="14"/>
  <c r="DX203" i="14"/>
  <c r="BI207" i="14"/>
  <c r="DP207" i="14"/>
  <c r="H211" i="14"/>
  <c r="I214" i="14"/>
  <c r="BI214" i="14"/>
  <c r="DP214" i="14"/>
  <c r="GB214" i="14"/>
  <c r="R216" i="14"/>
  <c r="CE216" i="14"/>
  <c r="GE216" i="14"/>
  <c r="L219" i="14"/>
  <c r="GO223" i="14"/>
  <c r="GH223" i="14"/>
  <c r="EY223" i="14"/>
  <c r="DO223" i="14"/>
  <c r="CE223" i="14"/>
  <c r="AE223" i="14"/>
  <c r="BO223" i="14"/>
  <c r="DG223" i="14"/>
  <c r="EW223" i="14"/>
  <c r="GM223" i="14"/>
  <c r="AK224" i="14"/>
  <c r="CK224" i="14"/>
  <c r="ET224" i="14"/>
  <c r="E225" i="14"/>
  <c r="AJ225" i="14"/>
  <c r="BQ225" i="14"/>
  <c r="DG225" i="14"/>
  <c r="ET225" i="14"/>
  <c r="GM225" i="14"/>
  <c r="H229" i="14"/>
  <c r="X229" i="14"/>
  <c r="AK229" i="14"/>
  <c r="AY229" i="14"/>
  <c r="BL229" i="14"/>
  <c r="BZ229" i="14"/>
  <c r="CM229" i="14"/>
  <c r="CZ229" i="14"/>
  <c r="DO229" i="14"/>
  <c r="EC229" i="14"/>
  <c r="ES229" i="14"/>
  <c r="FG229" i="14"/>
  <c r="FU229" i="14"/>
  <c r="GM229" i="14"/>
  <c r="AJ231" i="14"/>
  <c r="F236" i="14"/>
  <c r="AK236" i="14"/>
  <c r="BZ236" i="14"/>
  <c r="DQ236" i="14"/>
  <c r="FH236" i="14"/>
  <c r="FE237" i="14"/>
  <c r="DC237" i="14"/>
  <c r="BG237" i="14"/>
  <c r="L237" i="14"/>
  <c r="GA237" i="14"/>
  <c r="DD237" i="14"/>
  <c r="BE237" i="14"/>
  <c r="F237" i="14"/>
  <c r="BI237" i="14"/>
  <c r="EB237" i="14"/>
  <c r="GI237" i="14"/>
  <c r="R241" i="14"/>
  <c r="CB241" i="14"/>
  <c r="EN241" i="14"/>
  <c r="EO242" i="14"/>
  <c r="FW242" i="14"/>
  <c r="BB242" i="14"/>
  <c r="FM242" i="14"/>
  <c r="AY242" i="14"/>
  <c r="DA242" i="14"/>
  <c r="BE242" i="14"/>
  <c r="DI242" i="14"/>
  <c r="ET243" i="14"/>
  <c r="Q249" i="14"/>
  <c r="DU249" i="14"/>
  <c r="AA252" i="14"/>
  <c r="F253" i="14"/>
  <c r="CV254" i="14"/>
  <c r="D256" i="14"/>
  <c r="W264" i="14"/>
  <c r="DM264" i="14"/>
  <c r="EM265" i="14"/>
  <c r="AH274" i="14"/>
  <c r="EF274" i="14"/>
  <c r="C276" i="14"/>
  <c r="CM276" i="14"/>
  <c r="FZ276" i="14"/>
  <c r="BW283" i="14"/>
  <c r="GQ283" i="14"/>
  <c r="CA306" i="14"/>
  <c r="FL306" i="14"/>
  <c r="EA306" i="14"/>
  <c r="GH306" i="14"/>
  <c r="AV315" i="14"/>
  <c r="FW258" i="14"/>
  <c r="CN258" i="14"/>
  <c r="BH258" i="14"/>
  <c r="GT271" i="14"/>
  <c r="GS271" i="14"/>
  <c r="FE271" i="14"/>
  <c r="DS271" i="14"/>
  <c r="CA271" i="14"/>
  <c r="AU271" i="14"/>
  <c r="K271" i="14"/>
  <c r="GQ271" i="14"/>
  <c r="EY271" i="14"/>
  <c r="DM271" i="14"/>
  <c r="BW271" i="14"/>
  <c r="AO271" i="14"/>
  <c r="I271" i="14"/>
  <c r="BA271" i="14"/>
  <c r="CS271" i="14"/>
  <c r="ES271" i="14"/>
  <c r="GI277" i="14"/>
  <c r="GM277" i="14"/>
  <c r="EM277" i="14"/>
  <c r="CM277" i="14"/>
  <c r="AW277" i="14"/>
  <c r="L277" i="14"/>
  <c r="FS277" i="14"/>
  <c r="DR277" i="14"/>
  <c r="BO277" i="14"/>
  <c r="Q277" i="14"/>
  <c r="FO277" i="14"/>
  <c r="DG277" i="14"/>
  <c r="BG277" i="14"/>
  <c r="O277" i="14"/>
  <c r="BQ277" i="14"/>
  <c r="EC277" i="14"/>
  <c r="GN288" i="14"/>
  <c r="GH288" i="14"/>
  <c r="EU288" i="14"/>
  <c r="DH288" i="14"/>
  <c r="BT288" i="14"/>
  <c r="AG288" i="14"/>
  <c r="FM288" i="14"/>
  <c r="DX288" i="14"/>
  <c r="CH288" i="14"/>
  <c r="AL288" i="14"/>
  <c r="FL288" i="14"/>
  <c r="DV288" i="14"/>
  <c r="BU288" i="14"/>
  <c r="AD288" i="14"/>
  <c r="EW288" i="14"/>
  <c r="CR288" i="14"/>
  <c r="AT288" i="14"/>
  <c r="ER288" i="14"/>
  <c r="CN288" i="14"/>
  <c r="Y288" i="14"/>
  <c r="BM288" i="14"/>
  <c r="EM288" i="14"/>
  <c r="GP259" i="14"/>
  <c r="GQ259" i="14"/>
  <c r="FY259" i="14"/>
  <c r="FE259" i="14"/>
  <c r="EL259" i="14"/>
  <c r="DT259" i="14"/>
  <c r="DB259" i="14"/>
  <c r="CG259" i="14"/>
  <c r="BM259" i="14"/>
  <c r="AT259" i="14"/>
  <c r="AA259" i="14"/>
  <c r="I259" i="14"/>
  <c r="GO259" i="14"/>
  <c r="FW259" i="14"/>
  <c r="FB259" i="14"/>
  <c r="EJ259" i="14"/>
  <c r="DR259" i="14"/>
  <c r="CW259" i="14"/>
  <c r="CD259" i="14"/>
  <c r="BK259" i="14"/>
  <c r="AR259" i="14"/>
  <c r="Z259" i="14"/>
  <c r="G259" i="14"/>
  <c r="W259" i="14"/>
  <c r="BA259" i="14"/>
  <c r="BX259" i="14"/>
  <c r="CU259" i="14"/>
  <c r="DW259" i="14"/>
  <c r="EX259" i="14"/>
  <c r="FR259" i="14"/>
  <c r="GB260" i="14"/>
  <c r="GR260" i="14"/>
  <c r="EP260" i="14"/>
  <c r="CP260" i="14"/>
  <c r="AK260" i="14"/>
  <c r="GM260" i="14"/>
  <c r="EJ260" i="14"/>
  <c r="CE260" i="14"/>
  <c r="AI260" i="14"/>
  <c r="BO260" i="14"/>
  <c r="DV260" i="14"/>
  <c r="DZ261" i="14"/>
  <c r="DW261" i="14"/>
  <c r="AK261" i="14"/>
  <c r="DE261" i="14"/>
  <c r="AJ261" i="14"/>
  <c r="CL261" i="14"/>
  <c r="Z262" i="14"/>
  <c r="T262" i="14"/>
  <c r="AE271" i="14"/>
  <c r="BU271" i="14"/>
  <c r="DY271" i="14"/>
  <c r="FY271" i="14"/>
  <c r="AN277" i="14"/>
  <c r="DD277" i="14"/>
  <c r="GD277" i="14"/>
  <c r="GD280" i="14"/>
  <c r="AZ288" i="14"/>
  <c r="DI288" i="14"/>
  <c r="GI288" i="14"/>
  <c r="ED244" i="14"/>
  <c r="EZ244" i="14"/>
  <c r="AJ244" i="14"/>
  <c r="DM244" i="14"/>
  <c r="X244" i="14"/>
  <c r="FR244" i="14"/>
  <c r="EN251" i="14"/>
  <c r="FY251" i="14"/>
  <c r="BU251" i="14"/>
  <c r="FX251" i="14"/>
  <c r="AS251" i="14"/>
  <c r="DE251" i="14"/>
  <c r="E259" i="14"/>
  <c r="AG259" i="14"/>
  <c r="BC259" i="14"/>
  <c r="CC259" i="14"/>
  <c r="DE259" i="14"/>
  <c r="EA259" i="14"/>
  <c r="EZ259" i="14"/>
  <c r="GD259" i="14"/>
  <c r="J260" i="14"/>
  <c r="BU260" i="14"/>
  <c r="EX260" i="14"/>
  <c r="I261" i="14"/>
  <c r="CS261" i="14"/>
  <c r="AK271" i="14"/>
  <c r="CM271" i="14"/>
  <c r="EL271" i="14"/>
  <c r="GK271" i="14"/>
  <c r="AX277" i="14"/>
  <c r="EB277" i="14"/>
  <c r="DK278" i="14"/>
  <c r="FE278" i="14"/>
  <c r="BG278" i="14"/>
  <c r="BC278" i="14"/>
  <c r="FY284" i="14"/>
  <c r="FI284" i="14"/>
  <c r="DV284" i="14"/>
  <c r="CP284" i="14"/>
  <c r="BJ284" i="14"/>
  <c r="AD284" i="14"/>
  <c r="FW284" i="14"/>
  <c r="EB284" i="14"/>
  <c r="CM284" i="14"/>
  <c r="BA284" i="14"/>
  <c r="P284" i="14"/>
  <c r="FQ284" i="14"/>
  <c r="DT284" i="14"/>
  <c r="CG284" i="14"/>
  <c r="AX284" i="14"/>
  <c r="L284" i="14"/>
  <c r="AV284" i="14"/>
  <c r="CZ284" i="14"/>
  <c r="EP284" i="14"/>
  <c r="BC288" i="14"/>
  <c r="EB288" i="14"/>
  <c r="FF292" i="14"/>
  <c r="DI292" i="14"/>
  <c r="Y292" i="14"/>
  <c r="FG292" i="14"/>
  <c r="BG292" i="14"/>
  <c r="FA292" i="14"/>
  <c r="AA292" i="14"/>
  <c r="DZ292" i="14"/>
  <c r="R292" i="14"/>
  <c r="AW292" i="14"/>
  <c r="GO292" i="14"/>
  <c r="AQ292" i="14"/>
  <c r="BC299" i="14"/>
  <c r="EZ299" i="14"/>
  <c r="BH250" i="14"/>
  <c r="DY250" i="14"/>
  <c r="GG250" i="14"/>
  <c r="W267" i="14"/>
  <c r="BE267" i="14"/>
  <c r="CF267" i="14"/>
  <c r="DE267" i="14"/>
  <c r="EK267" i="14"/>
  <c r="FM267" i="14"/>
  <c r="GS267" i="14"/>
  <c r="GO281" i="14"/>
  <c r="FZ281" i="14"/>
  <c r="EC281" i="14"/>
  <c r="CK281" i="14"/>
  <c r="AW281" i="14"/>
  <c r="G281" i="14"/>
  <c r="AY281" i="14"/>
  <c r="CU281" i="14"/>
  <c r="EM281" i="14"/>
  <c r="FR282" i="14"/>
  <c r="EW282" i="14"/>
  <c r="CL282" i="14"/>
  <c r="Y282" i="14"/>
  <c r="BI282" i="14"/>
  <c r="EN282" i="14"/>
  <c r="GR289" i="14"/>
  <c r="FL289" i="14"/>
  <c r="DK289" i="14"/>
  <c r="BR289" i="14"/>
  <c r="AA289" i="14"/>
  <c r="GI289" i="14"/>
  <c r="EL289" i="14"/>
  <c r="CP289" i="14"/>
  <c r="GA289" i="14"/>
  <c r="DV289" i="14"/>
  <c r="BD289" i="14"/>
  <c r="M289" i="14"/>
  <c r="FZ289" i="14"/>
  <c r="DE289" i="14"/>
  <c r="BC289" i="14"/>
  <c r="F289" i="14"/>
  <c r="BW289" i="14"/>
  <c r="ET289" i="14"/>
  <c r="GS296" i="14"/>
  <c r="FM296" i="14"/>
  <c r="CM296" i="14"/>
  <c r="AM296" i="14"/>
  <c r="DW296" i="14"/>
  <c r="BJ296" i="14"/>
  <c r="N296" i="14"/>
  <c r="ES296" i="14"/>
  <c r="BI296" i="14"/>
  <c r="EB296" i="14"/>
  <c r="BF296" i="14"/>
  <c r="DI296" i="14"/>
  <c r="AD296" i="14"/>
  <c r="CP296" i="14"/>
  <c r="GT303" i="14"/>
  <c r="FN303" i="14"/>
  <c r="EA303" i="14"/>
  <c r="CS303" i="14"/>
  <c r="BM303" i="14"/>
  <c r="AI303" i="14"/>
  <c r="H303" i="14"/>
  <c r="GL303" i="14"/>
  <c r="EU303" i="14"/>
  <c r="DJ303" i="14"/>
  <c r="CD303" i="14"/>
  <c r="AX303" i="14"/>
  <c r="U303" i="14"/>
  <c r="FL303" i="14"/>
  <c r="DO303" i="14"/>
  <c r="BS303" i="14"/>
  <c r="AC303" i="14"/>
  <c r="FD303" i="14"/>
  <c r="DG303" i="14"/>
  <c r="BO303" i="14"/>
  <c r="AA303" i="14"/>
  <c r="EP303" i="14"/>
  <c r="CT303" i="14"/>
  <c r="BD303" i="14"/>
  <c r="O303" i="14"/>
  <c r="BA303" i="14"/>
  <c r="DY303" i="14"/>
  <c r="FU311" i="14"/>
  <c r="EK311" i="14"/>
  <c r="CG311" i="14"/>
  <c r="AJ311" i="14"/>
  <c r="GS311" i="14"/>
  <c r="EF311" i="14"/>
  <c r="CF311" i="14"/>
  <c r="AC311" i="14"/>
  <c r="FH311" i="14"/>
  <c r="DD311" i="14"/>
  <c r="BE311" i="14"/>
  <c r="I311" i="14"/>
  <c r="FQ311" i="14"/>
  <c r="CN311" i="14"/>
  <c r="K311" i="14"/>
  <c r="FP311" i="14"/>
  <c r="BX311" i="14"/>
  <c r="F311" i="14"/>
  <c r="EL311" i="14"/>
  <c r="BI311" i="14"/>
  <c r="DM311" i="14"/>
  <c r="DI232" i="14"/>
  <c r="E250" i="14"/>
  <c r="BU250" i="14"/>
  <c r="EC250" i="14"/>
  <c r="T257" i="14"/>
  <c r="C267" i="14"/>
  <c r="AA267" i="14"/>
  <c r="BF267" i="14"/>
  <c r="CI267" i="14"/>
  <c r="DL267" i="14"/>
  <c r="EL267" i="14"/>
  <c r="FQ267" i="14"/>
  <c r="J281" i="14"/>
  <c r="BB281" i="14"/>
  <c r="CW281" i="14"/>
  <c r="EY281" i="14"/>
  <c r="F282" i="14"/>
  <c r="BK282" i="14"/>
  <c r="EP282" i="14"/>
  <c r="FZ286" i="14"/>
  <c r="DK286" i="14"/>
  <c r="BM286" i="14"/>
  <c r="AT286" i="14"/>
  <c r="DH287" i="14"/>
  <c r="GB287" i="14"/>
  <c r="DX287" i="14"/>
  <c r="DR287" i="14"/>
  <c r="O289" i="14"/>
  <c r="CH289" i="14"/>
  <c r="FB289" i="14"/>
  <c r="FC295" i="14"/>
  <c r="GA295" i="14"/>
  <c r="CA295" i="14"/>
  <c r="DX295" i="14"/>
  <c r="W295" i="14"/>
  <c r="GQ295" i="14"/>
  <c r="BC295" i="14"/>
  <c r="FZ295" i="14"/>
  <c r="AG295" i="14"/>
  <c r="EF295" i="14"/>
  <c r="H295" i="14"/>
  <c r="G296" i="14"/>
  <c r="DS296" i="14"/>
  <c r="EY301" i="14"/>
  <c r="FG301" i="14"/>
  <c r="CX301" i="14"/>
  <c r="AX301" i="14"/>
  <c r="F301" i="14"/>
  <c r="GL301" i="14"/>
  <c r="EA301" i="14"/>
  <c r="BZ301" i="14"/>
  <c r="V301" i="14"/>
  <c r="DO301" i="14"/>
  <c r="AT301" i="14"/>
  <c r="GK301" i="14"/>
  <c r="CY301" i="14"/>
  <c r="AM301" i="14"/>
  <c r="FP301" i="14"/>
  <c r="CP301" i="14"/>
  <c r="U301" i="14"/>
  <c r="CW301" i="14"/>
  <c r="G303" i="14"/>
  <c r="BL303" i="14"/>
  <c r="EF303" i="14"/>
  <c r="L311" i="14"/>
  <c r="DV311" i="14"/>
  <c r="GA304" i="14"/>
  <c r="GB304" i="14"/>
  <c r="DQ304" i="14"/>
  <c r="BM304" i="14"/>
  <c r="L304" i="14"/>
  <c r="FC304" i="14"/>
  <c r="CS304" i="14"/>
  <c r="AH304" i="14"/>
  <c r="BU304" i="14"/>
  <c r="EL304" i="14"/>
  <c r="FW307" i="14"/>
  <c r="FI307" i="14"/>
  <c r="DJ307" i="14"/>
  <c r="BQ307" i="14"/>
  <c r="AC307" i="14"/>
  <c r="FD307" i="14"/>
  <c r="DC307" i="14"/>
  <c r="BL307" i="14"/>
  <c r="W307" i="14"/>
  <c r="GA307" i="14"/>
  <c r="EC307" i="14"/>
  <c r="CL307" i="14"/>
  <c r="AP307" i="14"/>
  <c r="E307" i="14"/>
  <c r="BK307" i="14"/>
  <c r="EI307" i="14"/>
  <c r="CX300" i="14"/>
  <c r="N304" i="14"/>
  <c r="CQ304" i="14"/>
  <c r="FF304" i="14"/>
  <c r="K307" i="14"/>
  <c r="CD307" i="14"/>
  <c r="EQ307" i="14"/>
  <c r="U291" i="14"/>
  <c r="GC291" i="14"/>
  <c r="GG300" i="14"/>
  <c r="T304" i="14"/>
  <c r="CT304" i="14"/>
  <c r="FX304" i="14"/>
  <c r="R307" i="14"/>
  <c r="CO307" i="14"/>
  <c r="FN307" i="14"/>
  <c r="BW298" i="14"/>
  <c r="FU298" i="14"/>
  <c r="L309" i="14"/>
  <c r="BW309" i="14"/>
  <c r="FD309" i="14"/>
  <c r="CV293" i="14"/>
  <c r="AF298" i="14"/>
  <c r="DQ298" i="14"/>
  <c r="CC308" i="14"/>
  <c r="FZ308" i="14"/>
  <c r="AT309" i="14"/>
  <c r="DM309" i="14"/>
  <c r="R313" i="14"/>
  <c r="AK313" i="14"/>
  <c r="BD313" i="14"/>
  <c r="CC313" i="14"/>
  <c r="CZ313" i="14"/>
  <c r="DY313" i="14"/>
  <c r="EX313" i="14"/>
  <c r="GB313" i="14"/>
  <c r="R314" i="14"/>
  <c r="AI314" i="14"/>
  <c r="BC314" i="14"/>
  <c r="BT314" i="14"/>
  <c r="CM314" i="14"/>
  <c r="DD314" i="14"/>
  <c r="DX314" i="14"/>
  <c r="EQ314" i="14"/>
  <c r="FI314" i="14"/>
  <c r="GD314" i="14"/>
  <c r="AY309" i="14"/>
  <c r="DO309" i="14"/>
  <c r="AK177" i="14"/>
  <c r="FO177" i="14"/>
  <c r="AQ172" i="14"/>
  <c r="CJ172" i="14"/>
  <c r="GE172" i="14"/>
  <c r="F177" i="14"/>
  <c r="DF177" i="14"/>
  <c r="EY189" i="14"/>
  <c r="W189" i="14"/>
  <c r="EM189" i="14"/>
  <c r="U189" i="14"/>
  <c r="DK189" i="14"/>
  <c r="I189" i="14"/>
  <c r="FA189" i="14"/>
  <c r="CT189" i="14"/>
  <c r="GH189" i="14"/>
  <c r="GS167" i="14"/>
  <c r="FQ167" i="14"/>
  <c r="EN167" i="14"/>
  <c r="DM167" i="14"/>
  <c r="CJ167" i="14"/>
  <c r="BI167" i="14"/>
  <c r="AG167" i="14"/>
  <c r="H167" i="14"/>
  <c r="CR167" i="14"/>
  <c r="FD167" i="14"/>
  <c r="E172" i="14"/>
  <c r="CK172" i="14"/>
  <c r="EF172" i="14"/>
  <c r="BY177" i="14"/>
  <c r="FV177" i="14"/>
  <c r="AL190" i="14"/>
  <c r="GA191" i="14"/>
  <c r="BW204" i="14"/>
  <c r="E167" i="14"/>
  <c r="BM167" i="14"/>
  <c r="FE167" i="14"/>
  <c r="GT169" i="14"/>
  <c r="GR169" i="14"/>
  <c r="GC169" i="14"/>
  <c r="FO169" i="14"/>
  <c r="FB169" i="14"/>
  <c r="EN169" i="14"/>
  <c r="EB169" i="14"/>
  <c r="DP169" i="14"/>
  <c r="DC169" i="14"/>
  <c r="CQ169" i="14"/>
  <c r="CE169" i="14"/>
  <c r="BS169" i="14"/>
  <c r="BG169" i="14"/>
  <c r="AU169" i="14"/>
  <c r="AI169" i="14"/>
  <c r="V169" i="14"/>
  <c r="I169" i="14"/>
  <c r="AB169" i="14"/>
  <c r="AO169" i="14"/>
  <c r="BR169" i="14"/>
  <c r="CF169" i="14"/>
  <c r="DH169" i="14"/>
  <c r="DV169" i="14"/>
  <c r="EW169" i="14"/>
  <c r="FM169" i="14"/>
  <c r="Z170" i="14"/>
  <c r="GD170" i="14"/>
  <c r="AA172" i="14"/>
  <c r="AY172" i="14"/>
  <c r="CN172" i="14"/>
  <c r="EG172" i="14"/>
  <c r="GO172" i="14"/>
  <c r="AW177" i="14"/>
  <c r="DI177" i="14"/>
  <c r="BN189" i="14"/>
  <c r="BD191" i="14"/>
  <c r="CA204" i="14"/>
  <c r="AX166" i="14"/>
  <c r="Q167" i="14"/>
  <c r="BA167" i="14"/>
  <c r="CC167" i="14"/>
  <c r="DI167" i="14"/>
  <c r="ES167" i="14"/>
  <c r="FY167" i="14"/>
  <c r="Q168" i="14"/>
  <c r="CJ168" i="14"/>
  <c r="FH168" i="14"/>
  <c r="G169" i="14"/>
  <c r="T169" i="14"/>
  <c r="AJ169" i="14"/>
  <c r="AW169" i="14"/>
  <c r="BK169" i="14"/>
  <c r="BZ169" i="14"/>
  <c r="CM169" i="14"/>
  <c r="CZ169" i="14"/>
  <c r="DN169" i="14"/>
  <c r="ED169" i="14"/>
  <c r="EQ169" i="14"/>
  <c r="FE169" i="14"/>
  <c r="FW169" i="14"/>
  <c r="GM169" i="14"/>
  <c r="CX170" i="14"/>
  <c r="P172" i="14"/>
  <c r="AM172" i="14"/>
  <c r="BI172" i="14"/>
  <c r="CE172" i="14"/>
  <c r="CY172" i="14"/>
  <c r="DU172" i="14"/>
  <c r="ET172" i="14"/>
  <c r="FS172" i="14"/>
  <c r="GA174" i="14"/>
  <c r="AB176" i="14"/>
  <c r="CW176" i="14"/>
  <c r="AE177" i="14"/>
  <c r="BK177" i="14"/>
  <c r="CT177" i="14"/>
  <c r="EB177" i="14"/>
  <c r="GS178" i="14"/>
  <c r="GG178" i="14"/>
  <c r="DL178" i="14"/>
  <c r="AG178" i="14"/>
  <c r="GE180" i="14"/>
  <c r="CI180" i="14"/>
  <c r="AP180" i="14"/>
  <c r="BL180" i="14"/>
  <c r="EY180" i="14"/>
  <c r="GT189" i="14"/>
  <c r="EJ190" i="14"/>
  <c r="W191" i="14"/>
  <c r="CF191" i="14"/>
  <c r="AT204" i="14"/>
  <c r="DS204" i="14"/>
  <c r="EM205" i="14"/>
  <c r="FS205" i="14"/>
  <c r="DG205" i="14"/>
  <c r="GM211" i="14"/>
  <c r="GN211" i="14"/>
  <c r="FS211" i="14"/>
  <c r="EW211" i="14"/>
  <c r="EB211" i="14"/>
  <c r="DG211" i="14"/>
  <c r="CK211" i="14"/>
  <c r="BP211" i="14"/>
  <c r="AU211" i="14"/>
  <c r="Y211" i="14"/>
  <c r="D211" i="14"/>
  <c r="GC211" i="14"/>
  <c r="FH211" i="14"/>
  <c r="EM211" i="14"/>
  <c r="DQ211" i="14"/>
  <c r="CV211" i="14"/>
  <c r="CA211" i="14"/>
  <c r="BE211" i="14"/>
  <c r="AJ211" i="14"/>
  <c r="O211" i="14"/>
  <c r="GR211" i="14"/>
  <c r="FM211" i="14"/>
  <c r="EJ211" i="14"/>
  <c r="DH211" i="14"/>
  <c r="CF211" i="14"/>
  <c r="BD211" i="14"/>
  <c r="AB211" i="14"/>
  <c r="GJ211" i="14"/>
  <c r="FL211" i="14"/>
  <c r="EG211" i="14"/>
  <c r="DD211" i="14"/>
  <c r="CB211" i="14"/>
  <c r="AZ211" i="14"/>
  <c r="X211" i="14"/>
  <c r="GI211" i="14"/>
  <c r="FD211" i="14"/>
  <c r="EF211" i="14"/>
  <c r="DA211" i="14"/>
  <c r="BX211" i="14"/>
  <c r="AV211" i="14"/>
  <c r="T211" i="14"/>
  <c r="FP211" i="14"/>
  <c r="DT211" i="14"/>
  <c r="BU211" i="14"/>
  <c r="AF211" i="14"/>
  <c r="FC211" i="14"/>
  <c r="DP211" i="14"/>
  <c r="BT211" i="14"/>
  <c r="AE211" i="14"/>
  <c r="EZ211" i="14"/>
  <c r="DL211" i="14"/>
  <c r="BL211" i="14"/>
  <c r="P211" i="14"/>
  <c r="FT211" i="14"/>
  <c r="DW211" i="14"/>
  <c r="CJ211" i="14"/>
  <c r="AN211" i="14"/>
  <c r="CN211" i="14"/>
  <c r="FX211" i="14"/>
  <c r="GC177" i="14"/>
  <c r="GP177" i="14"/>
  <c r="FZ177" i="14"/>
  <c r="FF177" i="14"/>
  <c r="EL177" i="14"/>
  <c r="DS177" i="14"/>
  <c r="DA177" i="14"/>
  <c r="CI177" i="14"/>
  <c r="BO177" i="14"/>
  <c r="AU177" i="14"/>
  <c r="AB177" i="14"/>
  <c r="I177" i="14"/>
  <c r="GM177" i="14"/>
  <c r="FS177" i="14"/>
  <c r="FA177" i="14"/>
  <c r="EJ177" i="14"/>
  <c r="DQ177" i="14"/>
  <c r="CV177" i="14"/>
  <c r="CA177" i="14"/>
  <c r="BH177" i="14"/>
  <c r="AP177" i="14"/>
  <c r="Y177" i="14"/>
  <c r="E177" i="14"/>
  <c r="GN177" i="14"/>
  <c r="FQ177" i="14"/>
  <c r="EQ177" i="14"/>
  <c r="DR177" i="14"/>
  <c r="CP177" i="14"/>
  <c r="BR177" i="14"/>
  <c r="AT177" i="14"/>
  <c r="S177" i="14"/>
  <c r="GA177" i="14"/>
  <c r="EY177" i="14"/>
  <c r="EA177" i="14"/>
  <c r="DE177" i="14"/>
  <c r="BZ177" i="14"/>
  <c r="BE177" i="14"/>
  <c r="AC177" i="14"/>
  <c r="D177" i="14"/>
  <c r="EG177" i="14"/>
  <c r="CY208" i="14"/>
  <c r="CF208" i="14"/>
  <c r="FK208" i="14"/>
  <c r="EX208" i="14"/>
  <c r="CL208" i="14"/>
  <c r="BO172" i="14"/>
  <c r="EB172" i="14"/>
  <c r="BV177" i="14"/>
  <c r="Y190" i="14"/>
  <c r="DX167" i="14"/>
  <c r="BQ172" i="14"/>
  <c r="FD172" i="14"/>
  <c r="DG177" i="14"/>
  <c r="GP191" i="14"/>
  <c r="GF191" i="14"/>
  <c r="FK191" i="14"/>
  <c r="ER191" i="14"/>
  <c r="DY191" i="14"/>
  <c r="DG191" i="14"/>
  <c r="CP191" i="14"/>
  <c r="BY191" i="14"/>
  <c r="BH191" i="14"/>
  <c r="AR191" i="14"/>
  <c r="AB191" i="14"/>
  <c r="GO191" i="14"/>
  <c r="FS191" i="14"/>
  <c r="EW191" i="14"/>
  <c r="EA191" i="14"/>
  <c r="DD191" i="14"/>
  <c r="CK191" i="14"/>
  <c r="BR191" i="14"/>
  <c r="AZ191" i="14"/>
  <c r="AG191" i="14"/>
  <c r="N191" i="14"/>
  <c r="GM191" i="14"/>
  <c r="FP191" i="14"/>
  <c r="EU191" i="14"/>
  <c r="DV191" i="14"/>
  <c r="DC191" i="14"/>
  <c r="CI191" i="14"/>
  <c r="BQ191" i="14"/>
  <c r="AW191" i="14"/>
  <c r="AE191" i="14"/>
  <c r="M191" i="14"/>
  <c r="GJ191" i="14"/>
  <c r="FO191" i="14"/>
  <c r="EQ191" i="14"/>
  <c r="DT191" i="14"/>
  <c r="CZ191" i="14"/>
  <c r="CH191" i="14"/>
  <c r="BO191" i="14"/>
  <c r="AV191" i="14"/>
  <c r="AC191" i="14"/>
  <c r="K191" i="14"/>
  <c r="FJ191" i="14"/>
  <c r="EE191" i="14"/>
  <c r="CW191" i="14"/>
  <c r="BU191" i="14"/>
  <c r="AM191" i="14"/>
  <c r="G191" i="14"/>
  <c r="FG191" i="14"/>
  <c r="ED191" i="14"/>
  <c r="CS191" i="14"/>
  <c r="BM191" i="14"/>
  <c r="AL191" i="14"/>
  <c r="GQ191" i="14"/>
  <c r="FD191" i="14"/>
  <c r="DQ191" i="14"/>
  <c r="CR191" i="14"/>
  <c r="BJ191" i="14"/>
  <c r="AI191" i="14"/>
  <c r="D191" i="14"/>
  <c r="FW191" i="14"/>
  <c r="EI191" i="14"/>
  <c r="CX191" i="14"/>
  <c r="BX191" i="14"/>
  <c r="AO191" i="14"/>
  <c r="P191" i="14"/>
  <c r="FC204" i="14"/>
  <c r="CW167" i="14"/>
  <c r="FE204" i="14"/>
  <c r="I167" i="14"/>
  <c r="AN167" i="14"/>
  <c r="BT167" i="14"/>
  <c r="CZ167" i="14"/>
  <c r="EF167" i="14"/>
  <c r="FI167" i="14"/>
  <c r="GR167" i="14"/>
  <c r="BC168" i="14"/>
  <c r="C169" i="14"/>
  <c r="P169" i="14"/>
  <c r="AD169" i="14"/>
  <c r="AQ169" i="14"/>
  <c r="BE169" i="14"/>
  <c r="BT169" i="14"/>
  <c r="CH169" i="14"/>
  <c r="CV169" i="14"/>
  <c r="DI169" i="14"/>
  <c r="DW169" i="14"/>
  <c r="EL169" i="14"/>
  <c r="EY169" i="14"/>
  <c r="FR169" i="14"/>
  <c r="GI169" i="14"/>
  <c r="AH170" i="14"/>
  <c r="H172" i="14"/>
  <c r="AD172" i="14"/>
  <c r="AZ172" i="14"/>
  <c r="BT172" i="14"/>
  <c r="CU172" i="14"/>
  <c r="DO172" i="14"/>
  <c r="EL172" i="14"/>
  <c r="FJ172" i="14"/>
  <c r="GQ172" i="14"/>
  <c r="GM176" i="14"/>
  <c r="FV176" i="14"/>
  <c r="DU176" i="14"/>
  <c r="BT176" i="14"/>
  <c r="FC176" i="14"/>
  <c r="CZ176" i="14"/>
  <c r="AZ176" i="14"/>
  <c r="O176" i="14"/>
  <c r="GD176" i="14"/>
  <c r="DN176" i="14"/>
  <c r="AU176" i="14"/>
  <c r="D176" i="14"/>
  <c r="EP176" i="14"/>
  <c r="BX176" i="14"/>
  <c r="X176" i="14"/>
  <c r="BN176" i="14"/>
  <c r="EZ176" i="14"/>
  <c r="O177" i="14"/>
  <c r="AZ177" i="14"/>
  <c r="CK177" i="14"/>
  <c r="DK177" i="14"/>
  <c r="EW177" i="14"/>
  <c r="GF177" i="14"/>
  <c r="FU179" i="14"/>
  <c r="FA179" i="14"/>
  <c r="BP179" i="14"/>
  <c r="EK179" i="14"/>
  <c r="AY179" i="14"/>
  <c r="DJ179" i="14"/>
  <c r="J179" i="14"/>
  <c r="FF179" i="14"/>
  <c r="AE179" i="14"/>
  <c r="EV179" i="14"/>
  <c r="BQ189" i="14"/>
  <c r="F191" i="14"/>
  <c r="BG191" i="14"/>
  <c r="DO191" i="14"/>
  <c r="GH191" i="14"/>
  <c r="AA204" i="14"/>
  <c r="CX204" i="14"/>
  <c r="AR211" i="14"/>
  <c r="EN211" i="14"/>
  <c r="BQ177" i="14"/>
  <c r="GN190" i="14"/>
  <c r="EF190" i="14"/>
  <c r="BX190" i="14"/>
  <c r="X190" i="14"/>
  <c r="FZ190" i="14"/>
  <c r="DU190" i="14"/>
  <c r="BP190" i="14"/>
  <c r="N190" i="14"/>
  <c r="FX190" i="14"/>
  <c r="DT190" i="14"/>
  <c r="BM190" i="14"/>
  <c r="L190" i="14"/>
  <c r="EU190" i="14"/>
  <c r="AZ190" i="14"/>
  <c r="DF190" i="14"/>
  <c r="AF190" i="14"/>
  <c r="FD190" i="14"/>
  <c r="BB190" i="14"/>
  <c r="U172" i="14"/>
  <c r="FC172" i="14"/>
  <c r="EK177" i="14"/>
  <c r="BL167" i="14"/>
  <c r="AU172" i="14"/>
  <c r="GK172" i="14"/>
  <c r="AM177" i="14"/>
  <c r="BC191" i="14"/>
  <c r="GK204" i="14"/>
  <c r="GR204" i="14"/>
  <c r="FU204" i="14"/>
  <c r="EV204" i="14"/>
  <c r="ED204" i="14"/>
  <c r="DG204" i="14"/>
  <c r="CH204" i="14"/>
  <c r="BK204" i="14"/>
  <c r="AQ204" i="14"/>
  <c r="W204" i="14"/>
  <c r="F204" i="14"/>
  <c r="GP204" i="14"/>
  <c r="FL204" i="14"/>
  <c r="EO204" i="14"/>
  <c r="DN204" i="14"/>
  <c r="CQ204" i="14"/>
  <c r="BM204" i="14"/>
  <c r="AN204" i="14"/>
  <c r="Q204" i="14"/>
  <c r="GI204" i="14"/>
  <c r="FJ204" i="14"/>
  <c r="EI204" i="14"/>
  <c r="DI204" i="14"/>
  <c r="CJ204" i="14"/>
  <c r="BJ204" i="14"/>
  <c r="AL204" i="14"/>
  <c r="O204" i="14"/>
  <c r="GE204" i="14"/>
  <c r="FG204" i="14"/>
  <c r="EF204" i="14"/>
  <c r="DH204" i="14"/>
  <c r="CE204" i="14"/>
  <c r="BG204" i="14"/>
  <c r="AG204" i="14"/>
  <c r="K204" i="14"/>
  <c r="FZ204" i="14"/>
  <c r="EE204" i="14"/>
  <c r="CS204" i="14"/>
  <c r="AW204" i="14"/>
  <c r="V204" i="14"/>
  <c r="FS204" i="14"/>
  <c r="DY204" i="14"/>
  <c r="CR204" i="14"/>
  <c r="AV204" i="14"/>
  <c r="I204" i="14"/>
  <c r="FO204" i="14"/>
  <c r="DW204" i="14"/>
  <c r="CC204" i="14"/>
  <c r="AU204" i="14"/>
  <c r="H204" i="14"/>
  <c r="GB204" i="14"/>
  <c r="EQ204" i="14"/>
  <c r="CU204" i="14"/>
  <c r="BD204" i="14"/>
  <c r="X204" i="14"/>
  <c r="BS172" i="14"/>
  <c r="FE172" i="14"/>
  <c r="N177" i="14"/>
  <c r="CD177" i="14"/>
  <c r="GD177" i="14"/>
  <c r="C191" i="14"/>
  <c r="DM191" i="14"/>
  <c r="G204" i="14"/>
  <c r="M167" i="14"/>
  <c r="AO167" i="14"/>
  <c r="BY167" i="14"/>
  <c r="DA167" i="14"/>
  <c r="EG167" i="14"/>
  <c r="FL167" i="14"/>
  <c r="GQ168" i="14"/>
  <c r="DW168" i="14"/>
  <c r="AZ168" i="14"/>
  <c r="BS168" i="14"/>
  <c r="EO168" i="14"/>
  <c r="D169" i="14"/>
  <c r="Q169" i="14"/>
  <c r="AE169" i="14"/>
  <c r="AT169" i="14"/>
  <c r="BH169" i="14"/>
  <c r="BU169" i="14"/>
  <c r="CJ169" i="14"/>
  <c r="CX169" i="14"/>
  <c r="DK169" i="14"/>
  <c r="DX169" i="14"/>
  <c r="EM169" i="14"/>
  <c r="FC169" i="14"/>
  <c r="FS169" i="14"/>
  <c r="GJ169" i="14"/>
  <c r="BQ170" i="14"/>
  <c r="I172" i="14"/>
  <c r="AF172" i="14"/>
  <c r="BA172" i="14"/>
  <c r="BZ172" i="14"/>
  <c r="CV172" i="14"/>
  <c r="DP172" i="14"/>
  <c r="EN172" i="14"/>
  <c r="FP172" i="14"/>
  <c r="DL174" i="14"/>
  <c r="EM174" i="14"/>
  <c r="GR175" i="14"/>
  <c r="FP175" i="14"/>
  <c r="CT175" i="14"/>
  <c r="S175" i="14"/>
  <c r="EF175" i="14"/>
  <c r="BD175" i="14"/>
  <c r="FD175" i="14"/>
  <c r="BZ175" i="14"/>
  <c r="DL175" i="14"/>
  <c r="H176" i="14"/>
  <c r="CA176" i="14"/>
  <c r="FR176" i="14"/>
  <c r="U177" i="14"/>
  <c r="BF177" i="14"/>
  <c r="CM177" i="14"/>
  <c r="DU177" i="14"/>
  <c r="FE177" i="14"/>
  <c r="GK177" i="14"/>
  <c r="T179" i="14"/>
  <c r="GE179" i="14"/>
  <c r="DG189" i="14"/>
  <c r="CR190" i="14"/>
  <c r="S191" i="14"/>
  <c r="CA191" i="14"/>
  <c r="EL191" i="14"/>
  <c r="FU197" i="14"/>
  <c r="DW197" i="14"/>
  <c r="CB197" i="14"/>
  <c r="W197" i="14"/>
  <c r="FL197" i="14"/>
  <c r="DE197" i="14"/>
  <c r="BE197" i="14"/>
  <c r="FB197" i="14"/>
  <c r="DA197" i="14"/>
  <c r="AP197" i="14"/>
  <c r="EX197" i="14"/>
  <c r="CY197" i="14"/>
  <c r="AM197" i="14"/>
  <c r="GT197" i="14"/>
  <c r="DU197" i="14"/>
  <c r="V197" i="14"/>
  <c r="GR197" i="14"/>
  <c r="DI197" i="14"/>
  <c r="P197" i="14"/>
  <c r="GJ197" i="14"/>
  <c r="CK197" i="14"/>
  <c r="J197" i="14"/>
  <c r="ED197" i="14"/>
  <c r="AK197" i="14"/>
  <c r="GI197" i="14"/>
  <c r="AE204" i="14"/>
  <c r="DC204" i="14"/>
  <c r="GQ204" i="14"/>
  <c r="BH211" i="14"/>
  <c r="ER211" i="14"/>
  <c r="CX177" i="14"/>
  <c r="FJ190" i="14"/>
  <c r="GP297" i="14"/>
  <c r="GJ297" i="14"/>
  <c r="FH297" i="14"/>
  <c r="EI297" i="14"/>
  <c r="DL297" i="14"/>
  <c r="CP297" i="14"/>
  <c r="BP297" i="14"/>
  <c r="AY297" i="14"/>
  <c r="AF297" i="14"/>
  <c r="M297" i="14"/>
  <c r="FW297" i="14"/>
  <c r="ET297" i="14"/>
  <c r="DR297" i="14"/>
  <c r="CR297" i="14"/>
  <c r="BN297" i="14"/>
  <c r="AQ297" i="14"/>
  <c r="X297" i="14"/>
  <c r="E297" i="14"/>
  <c r="GT297" i="14"/>
  <c r="FT297" i="14"/>
  <c r="ER297" i="14"/>
  <c r="DN297" i="14"/>
  <c r="CL297" i="14"/>
  <c r="BM297" i="14"/>
  <c r="AP297" i="14"/>
  <c r="V297" i="14"/>
  <c r="D297" i="14"/>
  <c r="GS297" i="14"/>
  <c r="FO297" i="14"/>
  <c r="EN297" i="14"/>
  <c r="DK297" i="14"/>
  <c r="CH297" i="14"/>
  <c r="BJ297" i="14"/>
  <c r="AO297" i="14"/>
  <c r="U297" i="14"/>
  <c r="C297" i="14"/>
  <c r="FZ297" i="14"/>
  <c r="FB297" i="14"/>
  <c r="DY297" i="14"/>
  <c r="CV297" i="14"/>
  <c r="BV297" i="14"/>
  <c r="AZ297" i="14"/>
  <c r="AA297" i="14"/>
  <c r="I297" i="14"/>
  <c r="FX297" i="14"/>
  <c r="DX297" i="14"/>
  <c r="BU297" i="14"/>
  <c r="Y297" i="14"/>
  <c r="FN297" i="14"/>
  <c r="DH297" i="14"/>
  <c r="BF297" i="14"/>
  <c r="R297" i="14"/>
  <c r="FE297" i="14"/>
  <c r="DC297" i="14"/>
  <c r="BD297" i="14"/>
  <c r="P297" i="14"/>
  <c r="GK297" i="14"/>
  <c r="EG297" i="14"/>
  <c r="CB297" i="14"/>
  <c r="AH297" i="14"/>
  <c r="EB297" i="14"/>
  <c r="AG297" i="14"/>
  <c r="DB297" i="14"/>
  <c r="L297" i="14"/>
  <c r="CS297" i="14"/>
  <c r="F297" i="14"/>
  <c r="EX297" i="14"/>
  <c r="AV297" i="14"/>
  <c r="BW297" i="14"/>
  <c r="BB297" i="14"/>
  <c r="AJ297" i="14"/>
  <c r="EH297" i="14"/>
  <c r="GD297" i="14"/>
  <c r="FD297" i="14"/>
  <c r="CF297" i="14"/>
  <c r="GN297" i="14"/>
  <c r="GP172" i="14"/>
  <c r="GG172" i="14"/>
  <c r="FL172" i="14"/>
  <c r="ER172" i="14"/>
  <c r="DY172" i="14"/>
  <c r="DH172" i="14"/>
  <c r="CP172" i="14"/>
  <c r="CA172" i="14"/>
  <c r="BJ172" i="14"/>
  <c r="AT172" i="14"/>
  <c r="AC172" i="14"/>
  <c r="K172" i="14"/>
  <c r="FX172" i="14"/>
  <c r="EZ172" i="14"/>
  <c r="EE172" i="14"/>
  <c r="DK172" i="14"/>
  <c r="CO172" i="14"/>
  <c r="BU172" i="14"/>
  <c r="BD172" i="14"/>
  <c r="AK172" i="14"/>
  <c r="S172" i="14"/>
  <c r="GF172" i="14"/>
  <c r="DE172" i="14"/>
  <c r="AL177" i="14"/>
  <c r="FR177" i="14"/>
  <c r="FK190" i="14"/>
  <c r="T208" i="14"/>
  <c r="AF167" i="14"/>
  <c r="GG167" i="14"/>
  <c r="FZ170" i="14"/>
  <c r="Y172" i="14"/>
  <c r="DF172" i="14"/>
  <c r="K177" i="14"/>
  <c r="EM177" i="14"/>
  <c r="BD189" i="14"/>
  <c r="DK191" i="14"/>
  <c r="AM208" i="14"/>
  <c r="AK167" i="14"/>
  <c r="DY167" i="14"/>
  <c r="GJ167" i="14"/>
  <c r="O169" i="14"/>
  <c r="BD169" i="14"/>
  <c r="CU169" i="14"/>
  <c r="EI169" i="14"/>
  <c r="GE169" i="14"/>
  <c r="F172" i="14"/>
  <c r="DL172" i="14"/>
  <c r="ET177" i="14"/>
  <c r="CC190" i="14"/>
  <c r="GB191" i="14"/>
  <c r="P167" i="14"/>
  <c r="AS167" i="14"/>
  <c r="CB167" i="14"/>
  <c r="DE167" i="14"/>
  <c r="EK167" i="14"/>
  <c r="FU167" i="14"/>
  <c r="P168" i="14"/>
  <c r="BT168" i="14"/>
  <c r="FE168" i="14"/>
  <c r="F169" i="14"/>
  <c r="S169" i="14"/>
  <c r="AF169" i="14"/>
  <c r="AV169" i="14"/>
  <c r="BJ169" i="14"/>
  <c r="BW169" i="14"/>
  <c r="CK169" i="14"/>
  <c r="CY169" i="14"/>
  <c r="DL169" i="14"/>
  <c r="EA169" i="14"/>
  <c r="EO169" i="14"/>
  <c r="FD169" i="14"/>
  <c r="FU169" i="14"/>
  <c r="GK169" i="14"/>
  <c r="BR170" i="14"/>
  <c r="O172" i="14"/>
  <c r="AJ172" i="14"/>
  <c r="BE172" i="14"/>
  <c r="CC172" i="14"/>
  <c r="CX172" i="14"/>
  <c r="DT172" i="14"/>
  <c r="EQ172" i="14"/>
  <c r="FQ172" i="14"/>
  <c r="GO174" i="14"/>
  <c r="GG174" i="14"/>
  <c r="FO174" i="14"/>
  <c r="EU174" i="14"/>
  <c r="EB174" i="14"/>
  <c r="DJ174" i="14"/>
  <c r="CN174" i="14"/>
  <c r="BS174" i="14"/>
  <c r="BA174" i="14"/>
  <c r="AH174" i="14"/>
  <c r="N174" i="14"/>
  <c r="GN174" i="14"/>
  <c r="FP174" i="14"/>
  <c r="ET174" i="14"/>
  <c r="DV174" i="14"/>
  <c r="DB174" i="14"/>
  <c r="CE174" i="14"/>
  <c r="BI174" i="14"/>
  <c r="AO174" i="14"/>
  <c r="Q174" i="14"/>
  <c r="GT174" i="14"/>
  <c r="FX174" i="14"/>
  <c r="FC174" i="14"/>
  <c r="EE174" i="14"/>
  <c r="DK174" i="14"/>
  <c r="CL174" i="14"/>
  <c r="BQ174" i="14"/>
  <c r="AT174" i="14"/>
  <c r="Y174" i="14"/>
  <c r="D174" i="14"/>
  <c r="AB174" i="14"/>
  <c r="BG174" i="14"/>
  <c r="CI174" i="14"/>
  <c r="DO174" i="14"/>
  <c r="EO174" i="14"/>
  <c r="FW174" i="14"/>
  <c r="P175" i="14"/>
  <c r="EC175" i="14"/>
  <c r="M176" i="14"/>
  <c r="CO176" i="14"/>
  <c r="GB176" i="14"/>
  <c r="AA177" i="14"/>
  <c r="BG177" i="14"/>
  <c r="CN177" i="14"/>
  <c r="DZ177" i="14"/>
  <c r="FH177" i="14"/>
  <c r="GL177" i="14"/>
  <c r="U179" i="14"/>
  <c r="GO179" i="14"/>
  <c r="GS189" i="14"/>
  <c r="DE190" i="14"/>
  <c r="U191" i="14"/>
  <c r="CB191" i="14"/>
  <c r="EM191" i="14"/>
  <c r="AF204" i="14"/>
  <c r="DP204" i="14"/>
  <c r="GS204" i="14"/>
  <c r="BK211" i="14"/>
  <c r="EV211" i="14"/>
  <c r="FU219" i="14"/>
  <c r="DU219" i="14"/>
  <c r="CD219" i="14"/>
  <c r="AN219" i="14"/>
  <c r="FE219" i="14"/>
  <c r="DJ219" i="14"/>
  <c r="BV219" i="14"/>
  <c r="X219" i="14"/>
  <c r="GC219" i="14"/>
  <c r="EK219" i="14"/>
  <c r="CL219" i="14"/>
  <c r="AV219" i="14"/>
  <c r="H219" i="14"/>
  <c r="GS219" i="14"/>
  <c r="DR219" i="14"/>
  <c r="AZ219" i="14"/>
  <c r="GG219" i="14"/>
  <c r="DH219" i="14"/>
  <c r="AR219" i="14"/>
  <c r="FV219" i="14"/>
  <c r="DE219" i="14"/>
  <c r="AF219" i="14"/>
  <c r="BX219" i="14"/>
  <c r="FI219" i="14"/>
  <c r="BL219" i="14"/>
  <c r="EX219" i="14"/>
  <c r="BF219" i="14"/>
  <c r="CJ219" i="14"/>
  <c r="GT183" i="14"/>
  <c r="GM183" i="14"/>
  <c r="GA183" i="14"/>
  <c r="FQ183" i="14"/>
  <c r="FG183" i="14"/>
  <c r="EV183" i="14"/>
  <c r="EL183" i="14"/>
  <c r="EB183" i="14"/>
  <c r="DQ183" i="14"/>
  <c r="DF183" i="14"/>
  <c r="CV183" i="14"/>
  <c r="CK183" i="14"/>
  <c r="CA183" i="14"/>
  <c r="BQ183" i="14"/>
  <c r="BG183" i="14"/>
  <c r="AV183" i="14"/>
  <c r="AK183" i="14"/>
  <c r="AA183" i="14"/>
  <c r="P183" i="14"/>
  <c r="F183" i="14"/>
  <c r="GJ183" i="14"/>
  <c r="FZ183" i="14"/>
  <c r="FP183" i="14"/>
  <c r="FE183" i="14"/>
  <c r="EU183" i="14"/>
  <c r="EK183" i="14"/>
  <c r="EA183" i="14"/>
  <c r="DO183" i="14"/>
  <c r="GS183" i="14"/>
  <c r="GI183" i="14"/>
  <c r="FY183" i="14"/>
  <c r="FO183" i="14"/>
  <c r="FD183" i="14"/>
  <c r="ET183" i="14"/>
  <c r="EJ183" i="14"/>
  <c r="DX183" i="14"/>
  <c r="DN183" i="14"/>
  <c r="DD183" i="14"/>
  <c r="CS183" i="14"/>
  <c r="CI183" i="14"/>
  <c r="BY183" i="14"/>
  <c r="BO183" i="14"/>
  <c r="BC183" i="14"/>
  <c r="AS183" i="14"/>
  <c r="AI183" i="14"/>
  <c r="X183" i="14"/>
  <c r="N183" i="14"/>
  <c r="D183" i="14"/>
  <c r="O183" i="14"/>
  <c r="AD183" i="14"/>
  <c r="AQ183" i="14"/>
  <c r="BE183" i="14"/>
  <c r="BS183" i="14"/>
  <c r="CG183" i="14"/>
  <c r="CU183" i="14"/>
  <c r="DI183" i="14"/>
  <c r="DW183" i="14"/>
  <c r="EO183" i="14"/>
  <c r="FH183" i="14"/>
  <c r="FW183" i="14"/>
  <c r="GO183" i="14"/>
  <c r="GN185" i="14"/>
  <c r="FS185" i="14"/>
  <c r="EL185" i="14"/>
  <c r="DF185" i="14"/>
  <c r="CD185" i="14"/>
  <c r="AX185" i="14"/>
  <c r="S185" i="14"/>
  <c r="GT185" i="14"/>
  <c r="FM185" i="14"/>
  <c r="EK185" i="14"/>
  <c r="DC185" i="14"/>
  <c r="BZ185" i="14"/>
  <c r="AS185" i="14"/>
  <c r="M185" i="14"/>
  <c r="GS185" i="14"/>
  <c r="FJ185" i="14"/>
  <c r="ED185" i="14"/>
  <c r="DA185" i="14"/>
  <c r="BR185" i="14"/>
  <c r="AQ185" i="14"/>
  <c r="J185" i="14"/>
  <c r="BB185" i="14"/>
  <c r="CQ185" i="14"/>
  <c r="EU185" i="14"/>
  <c r="GK185" i="14"/>
  <c r="GK195" i="14"/>
  <c r="GR195" i="14"/>
  <c r="FG195" i="14"/>
  <c r="EA195" i="14"/>
  <c r="CQ195" i="14"/>
  <c r="BH195" i="14"/>
  <c r="AB195" i="14"/>
  <c r="FS195" i="14"/>
  <c r="EF195" i="14"/>
  <c r="CN195" i="14"/>
  <c r="AY195" i="14"/>
  <c r="O195" i="14"/>
  <c r="FL195" i="14"/>
  <c r="DT195" i="14"/>
  <c r="CK195" i="14"/>
  <c r="AX195" i="14"/>
  <c r="I195" i="14"/>
  <c r="GS195" i="14"/>
  <c r="FC195" i="14"/>
  <c r="DQ195" i="14"/>
  <c r="CD195" i="14"/>
  <c r="AU195" i="14"/>
  <c r="H195" i="14"/>
  <c r="BO195" i="14"/>
  <c r="DK195" i="14"/>
  <c r="GC195" i="14"/>
  <c r="J200" i="14"/>
  <c r="DK200" i="14"/>
  <c r="GM200" i="14"/>
  <c r="L215" i="14"/>
  <c r="AT215" i="14"/>
  <c r="CM215" i="14"/>
  <c r="DQ215" i="14"/>
  <c r="FI215" i="14"/>
  <c r="D220" i="14"/>
  <c r="AE220" i="14"/>
  <c r="BL220" i="14"/>
  <c r="CU220" i="14"/>
  <c r="DX220" i="14"/>
  <c r="GB220" i="14"/>
  <c r="GR272" i="14"/>
  <c r="EC272" i="14"/>
  <c r="AN272" i="14"/>
  <c r="DW272" i="14"/>
  <c r="AG272" i="14"/>
  <c r="DG272" i="14"/>
  <c r="O272" i="14"/>
  <c r="FA272" i="14"/>
  <c r="BK272" i="14"/>
  <c r="FX272" i="14"/>
  <c r="FS272" i="14"/>
  <c r="EF272" i="14"/>
  <c r="AP272" i="14"/>
  <c r="GB272" i="14"/>
  <c r="CJ272" i="14"/>
  <c r="CI272" i="14"/>
  <c r="GR171" i="14"/>
  <c r="GP171" i="14"/>
  <c r="GA171" i="14"/>
  <c r="FM171" i="14"/>
  <c r="EW171" i="14"/>
  <c r="EJ171" i="14"/>
  <c r="DU171" i="14"/>
  <c r="DF171" i="14"/>
  <c r="CQ171" i="14"/>
  <c r="CC171" i="14"/>
  <c r="BP171" i="14"/>
  <c r="AZ171" i="14"/>
  <c r="AK171" i="14"/>
  <c r="V171" i="14"/>
  <c r="G171" i="14"/>
  <c r="Q171" i="14"/>
  <c r="AG171" i="14"/>
  <c r="AW171" i="14"/>
  <c r="BQ171" i="14"/>
  <c r="CG171" i="14"/>
  <c r="CW171" i="14"/>
  <c r="DN171" i="14"/>
  <c r="ED171" i="14"/>
  <c r="ET171" i="14"/>
  <c r="FJ171" i="14"/>
  <c r="GC171" i="14"/>
  <c r="GS171" i="14"/>
  <c r="GP173" i="14"/>
  <c r="GH173" i="14"/>
  <c r="DJ173" i="14"/>
  <c r="AI173" i="14"/>
  <c r="CQ173" i="14"/>
  <c r="FP173" i="14"/>
  <c r="I183" i="14"/>
  <c r="W183" i="14"/>
  <c r="AM183" i="14"/>
  <c r="AZ183" i="14"/>
  <c r="BL183" i="14"/>
  <c r="CB183" i="14"/>
  <c r="CP183" i="14"/>
  <c r="DC183" i="14"/>
  <c r="DT183" i="14"/>
  <c r="EG183" i="14"/>
  <c r="EZ183" i="14"/>
  <c r="FR183" i="14"/>
  <c r="GG183" i="14"/>
  <c r="AE185" i="14"/>
  <c r="CE185" i="14"/>
  <c r="DY185" i="14"/>
  <c r="FX185" i="14"/>
  <c r="AI195" i="14"/>
  <c r="CZ195" i="14"/>
  <c r="EZ195" i="14"/>
  <c r="BN200" i="14"/>
  <c r="GM207" i="14"/>
  <c r="FL207" i="14"/>
  <c r="EK207" i="14"/>
  <c r="GA207" i="14"/>
  <c r="FA207" i="14"/>
  <c r="DY207" i="14"/>
  <c r="CS207" i="14"/>
  <c r="BT207" i="14"/>
  <c r="AS207" i="14"/>
  <c r="M207" i="14"/>
  <c r="GB207" i="14"/>
  <c r="EQ207" i="14"/>
  <c r="DG207" i="14"/>
  <c r="CF207" i="14"/>
  <c r="AV207" i="14"/>
  <c r="T207" i="14"/>
  <c r="FZ207" i="14"/>
  <c r="EO207" i="14"/>
  <c r="DF207" i="14"/>
  <c r="CC207" i="14"/>
  <c r="AU207" i="14"/>
  <c r="L207" i="14"/>
  <c r="FU207" i="14"/>
  <c r="EF207" i="14"/>
  <c r="DE207" i="14"/>
  <c r="BU207" i="14"/>
  <c r="AL207" i="14"/>
  <c r="K207" i="14"/>
  <c r="BG207" i="14"/>
  <c r="CZ207" i="14"/>
  <c r="FC207" i="14"/>
  <c r="GE212" i="14"/>
  <c r="GA212" i="14"/>
  <c r="EA212" i="14"/>
  <c r="CB212" i="14"/>
  <c r="AD212" i="14"/>
  <c r="FB212" i="14"/>
  <c r="DA212" i="14"/>
  <c r="BC212" i="14"/>
  <c r="K212" i="14"/>
  <c r="GI212" i="14"/>
  <c r="DK212" i="14"/>
  <c r="AO212" i="14"/>
  <c r="FM212" i="14"/>
  <c r="DI212" i="14"/>
  <c r="AM212" i="14"/>
  <c r="FK212" i="14"/>
  <c r="CP212" i="14"/>
  <c r="AL212" i="14"/>
  <c r="CK212" i="14"/>
  <c r="AK215" i="14"/>
  <c r="BT215" i="14"/>
  <c r="DH215" i="14"/>
  <c r="EQ215" i="14"/>
  <c r="X220" i="14"/>
  <c r="AW220" i="14"/>
  <c r="CF220" i="14"/>
  <c r="DS220" i="14"/>
  <c r="FN200" i="14"/>
  <c r="DM200" i="14"/>
  <c r="BO200" i="14"/>
  <c r="O200" i="14"/>
  <c r="FG200" i="14"/>
  <c r="CW200" i="14"/>
  <c r="AK200" i="14"/>
  <c r="EX200" i="14"/>
  <c r="CL200" i="14"/>
  <c r="AI200" i="14"/>
  <c r="EM200" i="14"/>
  <c r="CG200" i="14"/>
  <c r="Z200" i="14"/>
  <c r="DG200" i="14"/>
  <c r="GL200" i="14"/>
  <c r="GT215" i="14"/>
  <c r="GP215" i="14"/>
  <c r="FX215" i="14"/>
  <c r="FE215" i="14"/>
  <c r="EM215" i="14"/>
  <c r="DU215" i="14"/>
  <c r="DC215" i="14"/>
  <c r="CJ215" i="14"/>
  <c r="BR215" i="14"/>
  <c r="AZ215" i="14"/>
  <c r="AG215" i="14"/>
  <c r="O215" i="14"/>
  <c r="GG215" i="14"/>
  <c r="FO215" i="14"/>
  <c r="EV215" i="14"/>
  <c r="ED215" i="14"/>
  <c r="DL215" i="14"/>
  <c r="CS215" i="14"/>
  <c r="CA215" i="14"/>
  <c r="BI215" i="14"/>
  <c r="AQ215" i="14"/>
  <c r="X215" i="14"/>
  <c r="F215" i="14"/>
  <c r="FZ215" i="14"/>
  <c r="EZ215" i="14"/>
  <c r="EA215" i="14"/>
  <c r="DE215" i="14"/>
  <c r="CE215" i="14"/>
  <c r="BE215" i="14"/>
  <c r="AJ215" i="14"/>
  <c r="I215" i="14"/>
  <c r="GS215" i="14"/>
  <c r="FT215" i="14"/>
  <c r="EY215" i="14"/>
  <c r="DX215" i="14"/>
  <c r="CY215" i="14"/>
  <c r="CC215" i="14"/>
  <c r="BC215" i="14"/>
  <c r="AD215" i="14"/>
  <c r="H215" i="14"/>
  <c r="GR215" i="14"/>
  <c r="FR215" i="14"/>
  <c r="ES215" i="14"/>
  <c r="DW215" i="14"/>
  <c r="CW215" i="14"/>
  <c r="BX215" i="14"/>
  <c r="BB215" i="14"/>
  <c r="AB215" i="14"/>
  <c r="C215" i="14"/>
  <c r="AS215" i="14"/>
  <c r="CG215" i="14"/>
  <c r="DO215" i="14"/>
  <c r="FH215" i="14"/>
  <c r="GM215" i="14"/>
  <c r="GM218" i="14"/>
  <c r="FY218" i="14"/>
  <c r="DZ218" i="14"/>
  <c r="AA218" i="14"/>
  <c r="CU218" i="14"/>
  <c r="BZ218" i="14"/>
  <c r="AW218" i="14"/>
  <c r="GT220" i="14"/>
  <c r="GM220" i="14"/>
  <c r="FU220" i="14"/>
  <c r="FD220" i="14"/>
  <c r="EO220" i="14"/>
  <c r="EA220" i="14"/>
  <c r="DL220" i="14"/>
  <c r="CY220" i="14"/>
  <c r="CM220" i="14"/>
  <c r="CA220" i="14"/>
  <c r="BO220" i="14"/>
  <c r="BB220" i="14"/>
  <c r="AO220" i="14"/>
  <c r="AD220" i="14"/>
  <c r="Q220" i="14"/>
  <c r="F220" i="14"/>
  <c r="GK220" i="14"/>
  <c r="FS220" i="14"/>
  <c r="FC220" i="14"/>
  <c r="EN220" i="14"/>
  <c r="GI220" i="14"/>
  <c r="FP220" i="14"/>
  <c r="EZ220" i="14"/>
  <c r="EL220" i="14"/>
  <c r="DW220" i="14"/>
  <c r="DI220" i="14"/>
  <c r="CV220" i="14"/>
  <c r="CJ220" i="14"/>
  <c r="BW220" i="14"/>
  <c r="BK220" i="14"/>
  <c r="AY220" i="14"/>
  <c r="AM220" i="14"/>
  <c r="AA220" i="14"/>
  <c r="O220" i="14"/>
  <c r="C220" i="14"/>
  <c r="GQ220" i="14"/>
  <c r="GA220" i="14"/>
  <c r="FH220" i="14"/>
  <c r="ER220" i="14"/>
  <c r="EE220" i="14"/>
  <c r="DP220" i="14"/>
  <c r="DA220" i="14"/>
  <c r="CP220" i="14"/>
  <c r="CC220" i="14"/>
  <c r="BR220" i="14"/>
  <c r="BE220" i="14"/>
  <c r="AT220" i="14"/>
  <c r="AF220" i="14"/>
  <c r="T220" i="14"/>
  <c r="H220" i="14"/>
  <c r="FO220" i="14"/>
  <c r="EI220" i="14"/>
  <c r="DN220" i="14"/>
  <c r="CR220" i="14"/>
  <c r="BZ220" i="14"/>
  <c r="BG220" i="14"/>
  <c r="AL220" i="14"/>
  <c r="S220" i="14"/>
  <c r="FM220" i="14"/>
  <c r="EG220" i="14"/>
  <c r="DK220" i="14"/>
  <c r="CQ220" i="14"/>
  <c r="BU220" i="14"/>
  <c r="BD220" i="14"/>
  <c r="AJ220" i="14"/>
  <c r="P220" i="14"/>
  <c r="GR220" i="14"/>
  <c r="FL220" i="14"/>
  <c r="EF220" i="14"/>
  <c r="DH220" i="14"/>
  <c r="CN220" i="14"/>
  <c r="BT220" i="14"/>
  <c r="AZ220" i="14"/>
  <c r="AI220" i="14"/>
  <c r="N220" i="14"/>
  <c r="AB220" i="14"/>
  <c r="BJ220" i="14"/>
  <c r="CK220" i="14"/>
  <c r="DV220" i="14"/>
  <c r="FX220" i="14"/>
  <c r="GN231" i="14"/>
  <c r="EY231" i="14"/>
  <c r="CD231" i="14"/>
  <c r="R231" i="14"/>
  <c r="EA231" i="14"/>
  <c r="BI231" i="14"/>
  <c r="DZ231" i="14"/>
  <c r="AO231" i="14"/>
  <c r="GP231" i="14"/>
  <c r="DS231" i="14"/>
  <c r="AL231" i="14"/>
  <c r="FM231" i="14"/>
  <c r="CA231" i="14"/>
  <c r="FQ231" i="14"/>
  <c r="BN233" i="14"/>
  <c r="EI233" i="14"/>
  <c r="EA233" i="14"/>
  <c r="DQ233" i="14"/>
  <c r="FA233" i="14"/>
  <c r="AJ233" i="14"/>
  <c r="GT237" i="14"/>
  <c r="GR237" i="14"/>
  <c r="GH237" i="14"/>
  <c r="FX237" i="14"/>
  <c r="FM237" i="14"/>
  <c r="FC237" i="14"/>
  <c r="ES237" i="14"/>
  <c r="EG237" i="14"/>
  <c r="DW237" i="14"/>
  <c r="DM237" i="14"/>
  <c r="GN237" i="14"/>
  <c r="GC237" i="14"/>
  <c r="FR237" i="14"/>
  <c r="FH237" i="14"/>
  <c r="EW237" i="14"/>
  <c r="EM237" i="14"/>
  <c r="EC237" i="14"/>
  <c r="DS237" i="14"/>
  <c r="DH237" i="14"/>
  <c r="CW237" i="14"/>
  <c r="CM237" i="14"/>
  <c r="CB237" i="14"/>
  <c r="BR237" i="14"/>
  <c r="BH237" i="14"/>
  <c r="AW237" i="14"/>
  <c r="AM237" i="14"/>
  <c r="AB237" i="14"/>
  <c r="Q237" i="14"/>
  <c r="G237" i="14"/>
  <c r="GO237" i="14"/>
  <c r="FZ237" i="14"/>
  <c r="FL237" i="14"/>
  <c r="EY237" i="14"/>
  <c r="EK237" i="14"/>
  <c r="DV237" i="14"/>
  <c r="DI237" i="14"/>
  <c r="CV237" i="14"/>
  <c r="CJ237" i="14"/>
  <c r="BY237" i="14"/>
  <c r="BL237" i="14"/>
  <c r="BA237" i="14"/>
  <c r="AO237" i="14"/>
  <c r="AD237" i="14"/>
  <c r="P237" i="14"/>
  <c r="E237" i="14"/>
  <c r="GM237" i="14"/>
  <c r="FY237" i="14"/>
  <c r="FK237" i="14"/>
  <c r="EV237" i="14"/>
  <c r="EJ237" i="14"/>
  <c r="DU237" i="14"/>
  <c r="DF237" i="14"/>
  <c r="CU237" i="14"/>
  <c r="CI237" i="14"/>
  <c r="BX237" i="14"/>
  <c r="BK237" i="14"/>
  <c r="AZ237" i="14"/>
  <c r="AN237" i="14"/>
  <c r="AA237" i="14"/>
  <c r="O237" i="14"/>
  <c r="D237" i="14"/>
  <c r="GJ237" i="14"/>
  <c r="FW237" i="14"/>
  <c r="FI237" i="14"/>
  <c r="EU237" i="14"/>
  <c r="EF237" i="14"/>
  <c r="DT237" i="14"/>
  <c r="DE237" i="14"/>
  <c r="CS237" i="14"/>
  <c r="CH237" i="14"/>
  <c r="BU237" i="14"/>
  <c r="BJ237" i="14"/>
  <c r="AY237" i="14"/>
  <c r="AK237" i="14"/>
  <c r="Y237" i="14"/>
  <c r="N237" i="14"/>
  <c r="C237" i="14"/>
  <c r="GQ237" i="14"/>
  <c r="GE237" i="14"/>
  <c r="FP237" i="14"/>
  <c r="FB237" i="14"/>
  <c r="EN237" i="14"/>
  <c r="EA237" i="14"/>
  <c r="DL237" i="14"/>
  <c r="CZ237" i="14"/>
  <c r="CN237" i="14"/>
  <c r="CA237" i="14"/>
  <c r="BP237" i="14"/>
  <c r="BC237" i="14"/>
  <c r="AR237" i="14"/>
  <c r="AF237" i="14"/>
  <c r="U237" i="14"/>
  <c r="H237" i="14"/>
  <c r="X237" i="14"/>
  <c r="AV237" i="14"/>
  <c r="BT237" i="14"/>
  <c r="CR237" i="14"/>
  <c r="DQ237" i="14"/>
  <c r="ET237" i="14"/>
  <c r="FU237" i="14"/>
  <c r="GQ253" i="14"/>
  <c r="GS253" i="14"/>
  <c r="GA253" i="14"/>
  <c r="GI253" i="14"/>
  <c r="FO253" i="14"/>
  <c r="EY253" i="14"/>
  <c r="EL253" i="14"/>
  <c r="DS253" i="14"/>
  <c r="DC253" i="14"/>
  <c r="CM253" i="14"/>
  <c r="BU253" i="14"/>
  <c r="BG253" i="14"/>
  <c r="AQ253" i="14"/>
  <c r="Y253" i="14"/>
  <c r="I253" i="14"/>
  <c r="GH253" i="14"/>
  <c r="FN253" i="14"/>
  <c r="EX253" i="14"/>
  <c r="EH253" i="14"/>
  <c r="DP253" i="14"/>
  <c r="DB253" i="14"/>
  <c r="CL253" i="14"/>
  <c r="BT253" i="14"/>
  <c r="BD253" i="14"/>
  <c r="AP253" i="14"/>
  <c r="X253" i="14"/>
  <c r="H253" i="14"/>
  <c r="GG253" i="14"/>
  <c r="FM253" i="14"/>
  <c r="EW253" i="14"/>
  <c r="EE253" i="14"/>
  <c r="DO253" i="14"/>
  <c r="DA253" i="14"/>
  <c r="CI253" i="14"/>
  <c r="BS253" i="14"/>
  <c r="BC253" i="14"/>
  <c r="AK253" i="14"/>
  <c r="W253" i="14"/>
  <c r="G253" i="14"/>
  <c r="GK253" i="14"/>
  <c r="FV253" i="14"/>
  <c r="FD253" i="14"/>
  <c r="EN253" i="14"/>
  <c r="DX253" i="14"/>
  <c r="DF253" i="14"/>
  <c r="CR253" i="14"/>
  <c r="CB253" i="14"/>
  <c r="BJ253" i="14"/>
  <c r="AT253" i="14"/>
  <c r="AF253" i="14"/>
  <c r="N253" i="14"/>
  <c r="FZ253" i="14"/>
  <c r="EV253" i="14"/>
  <c r="DN253" i="14"/>
  <c r="CE253" i="14"/>
  <c r="BB253" i="14"/>
  <c r="S253" i="14"/>
  <c r="FY253" i="14"/>
  <c r="EP253" i="14"/>
  <c r="DM253" i="14"/>
  <c r="CD253" i="14"/>
  <c r="AX253" i="14"/>
  <c r="R253" i="14"/>
  <c r="FW253" i="14"/>
  <c r="EO253" i="14"/>
  <c r="DK253" i="14"/>
  <c r="CC253" i="14"/>
  <c r="AU253" i="14"/>
  <c r="Q253" i="14"/>
  <c r="GO253" i="14"/>
  <c r="FG253" i="14"/>
  <c r="DY253" i="14"/>
  <c r="CS253" i="14"/>
  <c r="BM253" i="14"/>
  <c r="AG253" i="14"/>
  <c r="BQ253" i="14"/>
  <c r="EC253" i="14"/>
  <c r="GR253" i="14"/>
  <c r="FT262" i="14"/>
  <c r="BL262" i="14"/>
  <c r="DQ262" i="14"/>
  <c r="N262" i="14"/>
  <c r="DC262" i="14"/>
  <c r="BZ262" i="14"/>
  <c r="BU262" i="14"/>
  <c r="ED262" i="14"/>
  <c r="C262" i="14"/>
  <c r="FG262" i="14"/>
  <c r="DX262" i="14"/>
  <c r="AY262" i="14"/>
  <c r="GF262" i="14"/>
  <c r="EC266" i="14"/>
  <c r="BT266" i="14"/>
  <c r="AV266" i="14"/>
  <c r="EF266" i="14"/>
  <c r="FC266" i="14"/>
  <c r="ES266" i="14"/>
  <c r="CV266" i="14"/>
  <c r="GD266" i="14"/>
  <c r="BF266" i="14"/>
  <c r="M266" i="14"/>
  <c r="DZ181" i="14"/>
  <c r="AE184" i="14"/>
  <c r="BT184" i="14"/>
  <c r="DE184" i="14"/>
  <c r="EP184" i="14"/>
  <c r="FZ184" i="14"/>
  <c r="AF186" i="14"/>
  <c r="BV186" i="14"/>
  <c r="DQ186" i="14"/>
  <c r="FD186" i="14"/>
  <c r="AQ188" i="14"/>
  <c r="CF188" i="14"/>
  <c r="DY188" i="14"/>
  <c r="FR198" i="14"/>
  <c r="ES198" i="14"/>
  <c r="DO198" i="14"/>
  <c r="CJ198" i="14"/>
  <c r="BK198" i="14"/>
  <c r="AL198" i="14"/>
  <c r="I198" i="14"/>
  <c r="AC198" i="14"/>
  <c r="BJ198" i="14"/>
  <c r="CQ198" i="14"/>
  <c r="DV198" i="14"/>
  <c r="FC198" i="14"/>
  <c r="GF198" i="14"/>
  <c r="AV202" i="14"/>
  <c r="CS202" i="14"/>
  <c r="ES202" i="14"/>
  <c r="BS203" i="14"/>
  <c r="GH206" i="14"/>
  <c r="CZ206" i="14"/>
  <c r="AK214" i="14"/>
  <c r="CA214" i="14"/>
  <c r="DQ214" i="14"/>
  <c r="AP216" i="14"/>
  <c r="CW216" i="14"/>
  <c r="BU228" i="14"/>
  <c r="DA231" i="14"/>
  <c r="GS234" i="14"/>
  <c r="CQ234" i="14"/>
  <c r="C234" i="14"/>
  <c r="FH234" i="14"/>
  <c r="BE234" i="14"/>
  <c r="FB234" i="14"/>
  <c r="BC234" i="14"/>
  <c r="ET234" i="14"/>
  <c r="V234" i="14"/>
  <c r="BU234" i="14"/>
  <c r="S237" i="14"/>
  <c r="AQ237" i="14"/>
  <c r="BO237" i="14"/>
  <c r="CK237" i="14"/>
  <c r="DK237" i="14"/>
  <c r="EL237" i="14"/>
  <c r="FO237" i="14"/>
  <c r="GP237" i="14"/>
  <c r="AI238" i="14"/>
  <c r="BZ238" i="14"/>
  <c r="EB238" i="14"/>
  <c r="BE244" i="14"/>
  <c r="AI253" i="14"/>
  <c r="CX253" i="14"/>
  <c r="FJ253" i="14"/>
  <c r="AK184" i="14"/>
  <c r="BV184" i="14"/>
  <c r="DF184" i="14"/>
  <c r="EQ184" i="14"/>
  <c r="GA184" i="14"/>
  <c r="FU202" i="14"/>
  <c r="GR202" i="14"/>
  <c r="EV202" i="14"/>
  <c r="DB202" i="14"/>
  <c r="BG202" i="14"/>
  <c r="S202" i="14"/>
  <c r="AW202" i="14"/>
  <c r="CT202" i="14"/>
  <c r="FA202" i="14"/>
  <c r="GK203" i="14"/>
  <c r="DY203" i="14"/>
  <c r="AZ203" i="14"/>
  <c r="CJ203" i="14"/>
  <c r="FP203" i="14"/>
  <c r="CZ210" i="14"/>
  <c r="FL210" i="14"/>
  <c r="AN210" i="14"/>
  <c r="FY210" i="14"/>
  <c r="ER228" i="14"/>
  <c r="CT228" i="14"/>
  <c r="BF228" i="14"/>
  <c r="I228" i="14"/>
  <c r="ET228" i="14"/>
  <c r="CS228" i="14"/>
  <c r="AT228" i="14"/>
  <c r="EN228" i="14"/>
  <c r="CN228" i="14"/>
  <c r="AH228" i="14"/>
  <c r="GO228" i="14"/>
  <c r="EF228" i="14"/>
  <c r="CH228" i="14"/>
  <c r="AG228" i="14"/>
  <c r="FR228" i="14"/>
  <c r="DF228" i="14"/>
  <c r="BH228" i="14"/>
  <c r="H228" i="14"/>
  <c r="CV228" i="14"/>
  <c r="DG231" i="14"/>
  <c r="V237" i="14"/>
  <c r="AS237" i="14"/>
  <c r="BQ237" i="14"/>
  <c r="CP237" i="14"/>
  <c r="DN237" i="14"/>
  <c r="EO237" i="14"/>
  <c r="FQ237" i="14"/>
  <c r="GS237" i="14"/>
  <c r="GR244" i="14"/>
  <c r="GA244" i="14"/>
  <c r="FJ244" i="14"/>
  <c r="EN244" i="14"/>
  <c r="DU244" i="14"/>
  <c r="DA244" i="14"/>
  <c r="CG244" i="14"/>
  <c r="BQ244" i="14"/>
  <c r="AU244" i="14"/>
  <c r="AB244" i="14"/>
  <c r="H244" i="14"/>
  <c r="GS244" i="14"/>
  <c r="FY244" i="14"/>
  <c r="FE244" i="14"/>
  <c r="EM244" i="14"/>
  <c r="DQ244" i="14"/>
  <c r="CZ244" i="14"/>
  <c r="CF244" i="14"/>
  <c r="BK244" i="14"/>
  <c r="GP244" i="14"/>
  <c r="FX244" i="14"/>
  <c r="FB244" i="14"/>
  <c r="EL244" i="14"/>
  <c r="DP244" i="14"/>
  <c r="CW244" i="14"/>
  <c r="CC244" i="14"/>
  <c r="BI244" i="14"/>
  <c r="AS244" i="14"/>
  <c r="W244" i="14"/>
  <c r="D244" i="14"/>
  <c r="GH244" i="14"/>
  <c r="FL244" i="14"/>
  <c r="ES244" i="14"/>
  <c r="EB244" i="14"/>
  <c r="DF244" i="14"/>
  <c r="CO244" i="14"/>
  <c r="BS244" i="14"/>
  <c r="AZ244" i="14"/>
  <c r="AG244" i="14"/>
  <c r="M244" i="14"/>
  <c r="FM244" i="14"/>
  <c r="EC244" i="14"/>
  <c r="CP244" i="14"/>
  <c r="BD244" i="14"/>
  <c r="U244" i="14"/>
  <c r="FK244" i="14"/>
  <c r="DY244" i="14"/>
  <c r="CJ244" i="14"/>
  <c r="AV244" i="14"/>
  <c r="T244" i="14"/>
  <c r="GN244" i="14"/>
  <c r="FA244" i="14"/>
  <c r="DO244" i="14"/>
  <c r="CB244" i="14"/>
  <c r="AT244" i="14"/>
  <c r="O244" i="14"/>
  <c r="FU244" i="14"/>
  <c r="EF244" i="14"/>
  <c r="CS244" i="14"/>
  <c r="BH244" i="14"/>
  <c r="AE244" i="14"/>
  <c r="BR244" i="14"/>
  <c r="EO244" i="14"/>
  <c r="AS253" i="14"/>
  <c r="DE253" i="14"/>
  <c r="FS253" i="14"/>
  <c r="FT257" i="14"/>
  <c r="GM257" i="14"/>
  <c r="ES257" i="14"/>
  <c r="CY257" i="14"/>
  <c r="BG257" i="14"/>
  <c r="U257" i="14"/>
  <c r="GC257" i="14"/>
  <c r="EA257" i="14"/>
  <c r="CG257" i="14"/>
  <c r="AM257" i="14"/>
  <c r="FL257" i="14"/>
  <c r="DY257" i="14"/>
  <c r="BY257" i="14"/>
  <c r="AD257" i="14"/>
  <c r="FK257" i="14"/>
  <c r="DQ257" i="14"/>
  <c r="BX257" i="14"/>
  <c r="V257" i="14"/>
  <c r="EJ257" i="14"/>
  <c r="CP257" i="14"/>
  <c r="AV257" i="14"/>
  <c r="C257" i="14"/>
  <c r="FJ257" i="14"/>
  <c r="BO257" i="14"/>
  <c r="FB257" i="14"/>
  <c r="BE257" i="14"/>
  <c r="ET257" i="14"/>
  <c r="BD257" i="14"/>
  <c r="CQ257" i="14"/>
  <c r="D257" i="14"/>
  <c r="GE257" i="14"/>
  <c r="GE300" i="14"/>
  <c r="FM300" i="14"/>
  <c r="ET300" i="14"/>
  <c r="DX300" i="14"/>
  <c r="DH300" i="14"/>
  <c r="GM300" i="14"/>
  <c r="FT300" i="14"/>
  <c r="FC300" i="14"/>
  <c r="EI300" i="14"/>
  <c r="DS300" i="14"/>
  <c r="CY300" i="14"/>
  <c r="CH300" i="14"/>
  <c r="BL300" i="14"/>
  <c r="AV300" i="14"/>
  <c r="AC300" i="14"/>
  <c r="K300" i="14"/>
  <c r="GQ300" i="14"/>
  <c r="FQ300" i="14"/>
  <c r="EQ300" i="14"/>
  <c r="DU300" i="14"/>
  <c r="CS300" i="14"/>
  <c r="BY300" i="14"/>
  <c r="BC300" i="14"/>
  <c r="AL300" i="14"/>
  <c r="N300" i="14"/>
  <c r="GK300" i="14"/>
  <c r="FO300" i="14"/>
  <c r="EO300" i="14"/>
  <c r="DP300" i="14"/>
  <c r="CR300" i="14"/>
  <c r="BW300" i="14"/>
  <c r="BB300" i="14"/>
  <c r="AE300" i="14"/>
  <c r="M300" i="14"/>
  <c r="GH300" i="14"/>
  <c r="FJ300" i="14"/>
  <c r="EK300" i="14"/>
  <c r="DM300" i="14"/>
  <c r="CO300" i="14"/>
  <c r="BU300" i="14"/>
  <c r="BA300" i="14"/>
  <c r="AD300" i="14"/>
  <c r="G300" i="14"/>
  <c r="GS300" i="14"/>
  <c r="FU300" i="14"/>
  <c r="EV300" i="14"/>
  <c r="DW300" i="14"/>
  <c r="CZ300" i="14"/>
  <c r="CB300" i="14"/>
  <c r="BJ300" i="14"/>
  <c r="AN300" i="14"/>
  <c r="S300" i="14"/>
  <c r="FR300" i="14"/>
  <c r="DV300" i="14"/>
  <c r="BZ300" i="14"/>
  <c r="AM300" i="14"/>
  <c r="FE300" i="14"/>
  <c r="DI300" i="14"/>
  <c r="BT300" i="14"/>
  <c r="AA300" i="14"/>
  <c r="FD300" i="14"/>
  <c r="DF300" i="14"/>
  <c r="BO300" i="14"/>
  <c r="X300" i="14"/>
  <c r="GB300" i="14"/>
  <c r="EF300" i="14"/>
  <c r="CJ300" i="14"/>
  <c r="AQ300" i="14"/>
  <c r="C300" i="14"/>
  <c r="EG300" i="14"/>
  <c r="AW300" i="14"/>
  <c r="EE300" i="14"/>
  <c r="AO300" i="14"/>
  <c r="DE300" i="14"/>
  <c r="W300" i="14"/>
  <c r="FB300" i="14"/>
  <c r="BK300" i="14"/>
  <c r="CM300" i="14"/>
  <c r="CI300" i="14"/>
  <c r="BI300" i="14"/>
  <c r="EU300" i="14"/>
  <c r="F184" i="14"/>
  <c r="AQ184" i="14"/>
  <c r="CA184" i="14"/>
  <c r="DL184" i="14"/>
  <c r="EV184" i="14"/>
  <c r="GG184" i="14"/>
  <c r="AQ186" i="14"/>
  <c r="CH186" i="14"/>
  <c r="DY186" i="14"/>
  <c r="FO186" i="14"/>
  <c r="BE196" i="14"/>
  <c r="C202" i="14"/>
  <c r="BD202" i="14"/>
  <c r="DP202" i="14"/>
  <c r="FF202" i="14"/>
  <c r="J203" i="14"/>
  <c r="CK203" i="14"/>
  <c r="GI203" i="14"/>
  <c r="X210" i="14"/>
  <c r="GJ210" i="14"/>
  <c r="GK214" i="14"/>
  <c r="GS214" i="14"/>
  <c r="FI214" i="14"/>
  <c r="ED214" i="14"/>
  <c r="CW214" i="14"/>
  <c r="BL214" i="14"/>
  <c r="AG214" i="14"/>
  <c r="GA214" i="14"/>
  <c r="EP214" i="14"/>
  <c r="DO214" i="14"/>
  <c r="CD214" i="14"/>
  <c r="AV214" i="14"/>
  <c r="O214" i="14"/>
  <c r="AP214" i="14"/>
  <c r="CN214" i="14"/>
  <c r="EH214" i="14"/>
  <c r="FX214" i="14"/>
  <c r="FZ216" i="14"/>
  <c r="FL216" i="14"/>
  <c r="DP216" i="14"/>
  <c r="EY216" i="14"/>
  <c r="DE216" i="14"/>
  <c r="BN216" i="14"/>
  <c r="AA216" i="14"/>
  <c r="FX216" i="14"/>
  <c r="DX216" i="14"/>
  <c r="CI216" i="14"/>
  <c r="AT216" i="14"/>
  <c r="E216" i="14"/>
  <c r="BH216" i="14"/>
  <c r="DN216" i="14"/>
  <c r="GI216" i="14"/>
  <c r="CA221" i="14"/>
  <c r="T228" i="14"/>
  <c r="DH228" i="14"/>
  <c r="ET231" i="14"/>
  <c r="W237" i="14"/>
  <c r="AT237" i="14"/>
  <c r="BS237" i="14"/>
  <c r="CQ237" i="14"/>
  <c r="DO237" i="14"/>
  <c r="EQ237" i="14"/>
  <c r="FT237" i="14"/>
  <c r="GP238" i="14"/>
  <c r="GM238" i="14"/>
  <c r="FV238" i="14"/>
  <c r="FG238" i="14"/>
  <c r="EP238" i="14"/>
  <c r="EA238" i="14"/>
  <c r="DG238" i="14"/>
  <c r="CQ238" i="14"/>
  <c r="CA238" i="14"/>
  <c r="GG238" i="14"/>
  <c r="FR238" i="14"/>
  <c r="FA238" i="14"/>
  <c r="EK238" i="14"/>
  <c r="DT238" i="14"/>
  <c r="DE238" i="14"/>
  <c r="CN238" i="14"/>
  <c r="BY238" i="14"/>
  <c r="BH238" i="14"/>
  <c r="AS238" i="14"/>
  <c r="AA238" i="14"/>
  <c r="K238" i="14"/>
  <c r="GO238" i="14"/>
  <c r="FY238" i="14"/>
  <c r="FI238" i="14"/>
  <c r="ES238" i="14"/>
  <c r="EC238" i="14"/>
  <c r="DM238" i="14"/>
  <c r="CW238" i="14"/>
  <c r="CE238" i="14"/>
  <c r="BP238" i="14"/>
  <c r="AY238" i="14"/>
  <c r="AJ238" i="14"/>
  <c r="S238" i="14"/>
  <c r="D238" i="14"/>
  <c r="FW238" i="14"/>
  <c r="EX238" i="14"/>
  <c r="DU238" i="14"/>
  <c r="CX238" i="14"/>
  <c r="BW238" i="14"/>
  <c r="BA238" i="14"/>
  <c r="AE238" i="14"/>
  <c r="G238" i="14"/>
  <c r="FS238" i="14"/>
  <c r="EU238" i="14"/>
  <c r="DS238" i="14"/>
  <c r="CU238" i="14"/>
  <c r="BS238" i="14"/>
  <c r="AX238" i="14"/>
  <c r="AC238" i="14"/>
  <c r="F238" i="14"/>
  <c r="GQ238" i="14"/>
  <c r="FQ238" i="14"/>
  <c r="EQ238" i="14"/>
  <c r="DR238" i="14"/>
  <c r="CO238" i="14"/>
  <c r="BQ238" i="14"/>
  <c r="AU238" i="14"/>
  <c r="Z238" i="14"/>
  <c r="E238" i="14"/>
  <c r="GE238" i="14"/>
  <c r="FC238" i="14"/>
  <c r="ED238" i="14"/>
  <c r="DC238" i="14"/>
  <c r="CD238" i="14"/>
  <c r="BG238" i="14"/>
  <c r="AK238" i="14"/>
  <c r="O238" i="14"/>
  <c r="AM238" i="14"/>
  <c r="CL238" i="14"/>
  <c r="EI238" i="14"/>
  <c r="GI238" i="14"/>
  <c r="G244" i="14"/>
  <c r="BT244" i="14"/>
  <c r="EW244" i="14"/>
  <c r="GO250" i="14"/>
  <c r="GK250" i="14"/>
  <c r="FX250" i="14"/>
  <c r="FI250" i="14"/>
  <c r="EW250" i="14"/>
  <c r="EH250" i="14"/>
  <c r="DU250" i="14"/>
  <c r="DE250" i="14"/>
  <c r="CS250" i="14"/>
  <c r="CD250" i="14"/>
  <c r="BQ250" i="14"/>
  <c r="BB250" i="14"/>
  <c r="AP250" i="14"/>
  <c r="AA250" i="14"/>
  <c r="M250" i="14"/>
  <c r="GJ250" i="14"/>
  <c r="FW250" i="14"/>
  <c r="FH250" i="14"/>
  <c r="EV250" i="14"/>
  <c r="EG250" i="14"/>
  <c r="DS250" i="14"/>
  <c r="DD250" i="14"/>
  <c r="CR250" i="14"/>
  <c r="CC250" i="14"/>
  <c r="BP250" i="14"/>
  <c r="BA250" i="14"/>
  <c r="AO250" i="14"/>
  <c r="Y250" i="14"/>
  <c r="J250" i="14"/>
  <c r="GH250" i="14"/>
  <c r="FV250" i="14"/>
  <c r="FG250" i="14"/>
  <c r="ET250" i="14"/>
  <c r="ED250" i="14"/>
  <c r="DP250" i="14"/>
  <c r="DC250" i="14"/>
  <c r="CN250" i="14"/>
  <c r="CB250" i="14"/>
  <c r="BM250" i="14"/>
  <c r="AZ250" i="14"/>
  <c r="AJ250" i="14"/>
  <c r="X250" i="14"/>
  <c r="I250" i="14"/>
  <c r="GP250" i="14"/>
  <c r="FZ250" i="14"/>
  <c r="FN250" i="14"/>
  <c r="EY250" i="14"/>
  <c r="EL250" i="14"/>
  <c r="DX250" i="14"/>
  <c r="DK250" i="14"/>
  <c r="CV250" i="14"/>
  <c r="CH250" i="14"/>
  <c r="BT250" i="14"/>
  <c r="BG250" i="14"/>
  <c r="AR250" i="14"/>
  <c r="AF250" i="14"/>
  <c r="Q250" i="14"/>
  <c r="D250" i="14"/>
  <c r="FY250" i="14"/>
  <c r="EX250" i="14"/>
  <c r="DV250" i="14"/>
  <c r="CT250" i="14"/>
  <c r="BR250" i="14"/>
  <c r="AQ250" i="14"/>
  <c r="P250" i="14"/>
  <c r="GT250" i="14"/>
  <c r="FR250" i="14"/>
  <c r="EP250" i="14"/>
  <c r="DN250" i="14"/>
  <c r="CM250" i="14"/>
  <c r="BL250" i="14"/>
  <c r="AI250" i="14"/>
  <c r="H250" i="14"/>
  <c r="GS250" i="14"/>
  <c r="FQ250" i="14"/>
  <c r="EO250" i="14"/>
  <c r="DM250" i="14"/>
  <c r="CL250" i="14"/>
  <c r="BI250" i="14"/>
  <c r="AH250" i="14"/>
  <c r="F250" i="14"/>
  <c r="GF250" i="14"/>
  <c r="FD250" i="14"/>
  <c r="EB250" i="14"/>
  <c r="DA250" i="14"/>
  <c r="BY250" i="14"/>
  <c r="AT250" i="14"/>
  <c r="S250" i="14"/>
  <c r="BD250" i="14"/>
  <c r="DJ250" i="14"/>
  <c r="FM250" i="14"/>
  <c r="BI253" i="14"/>
  <c r="DW253" i="14"/>
  <c r="GJ253" i="14"/>
  <c r="L257" i="14"/>
  <c r="CJ274" i="14"/>
  <c r="GD274" i="14"/>
  <c r="CD274" i="14"/>
  <c r="FV274" i="14"/>
  <c r="BL274" i="14"/>
  <c r="DX274" i="14"/>
  <c r="R274" i="14"/>
  <c r="DJ274" i="14"/>
  <c r="AS274" i="14"/>
  <c r="AP274" i="14"/>
  <c r="EK274" i="14"/>
  <c r="FD274" i="14"/>
  <c r="F300" i="14"/>
  <c r="FL194" i="14"/>
  <c r="P199" i="14"/>
  <c r="AC199" i="14"/>
  <c r="AQ199" i="14"/>
  <c r="BG199" i="14"/>
  <c r="BX199" i="14"/>
  <c r="CN199" i="14"/>
  <c r="DF199" i="14"/>
  <c r="DV199" i="14"/>
  <c r="EM199" i="14"/>
  <c r="FC199" i="14"/>
  <c r="FS199" i="14"/>
  <c r="GK199" i="14"/>
  <c r="AI209" i="14"/>
  <c r="EA209" i="14"/>
  <c r="M222" i="14"/>
  <c r="AS222" i="14"/>
  <c r="CE222" i="14"/>
  <c r="DP222" i="14"/>
  <c r="FX222" i="14"/>
  <c r="G223" i="14"/>
  <c r="W223" i="14"/>
  <c r="AP223" i="14"/>
  <c r="BG223" i="14"/>
  <c r="BY223" i="14"/>
  <c r="CQ223" i="14"/>
  <c r="DK223" i="14"/>
  <c r="EC223" i="14"/>
  <c r="ET223" i="14"/>
  <c r="FM223" i="14"/>
  <c r="GD223" i="14"/>
  <c r="FE224" i="14"/>
  <c r="DP224" i="14"/>
  <c r="BZ224" i="14"/>
  <c r="AO224" i="14"/>
  <c r="J224" i="14"/>
  <c r="AN224" i="14"/>
  <c r="CF224" i="14"/>
  <c r="DX224" i="14"/>
  <c r="GB224" i="14"/>
  <c r="I225" i="14"/>
  <c r="AF225" i="14"/>
  <c r="AY225" i="14"/>
  <c r="BY225" i="14"/>
  <c r="CY225" i="14"/>
  <c r="DY225" i="14"/>
  <c r="EW225" i="14"/>
  <c r="E227" i="14"/>
  <c r="BV227" i="14"/>
  <c r="EP227" i="14"/>
  <c r="FT230" i="14"/>
  <c r="Y232" i="14"/>
  <c r="CG232" i="14"/>
  <c r="EY232" i="14"/>
  <c r="H240" i="14"/>
  <c r="AF240" i="14"/>
  <c r="BG240" i="14"/>
  <c r="CE240" i="14"/>
  <c r="DI240" i="14"/>
  <c r="EH240" i="14"/>
  <c r="FG240" i="14"/>
  <c r="GG240" i="14"/>
  <c r="AA246" i="14"/>
  <c r="GM249" i="14"/>
  <c r="GS249" i="14"/>
  <c r="FZ249" i="14"/>
  <c r="FH249" i="14"/>
  <c r="EL249" i="14"/>
  <c r="DT249" i="14"/>
  <c r="DB249" i="14"/>
  <c r="CE249" i="14"/>
  <c r="BM249" i="14"/>
  <c r="AT249" i="14"/>
  <c r="Y249" i="14"/>
  <c r="I249" i="14"/>
  <c r="GP249" i="14"/>
  <c r="FX249" i="14"/>
  <c r="FF249" i="14"/>
  <c r="EK249" i="14"/>
  <c r="DS249" i="14"/>
  <c r="DA249" i="14"/>
  <c r="CD249" i="14"/>
  <c r="BK249" i="14"/>
  <c r="AS249" i="14"/>
  <c r="X249" i="14"/>
  <c r="H249" i="14"/>
  <c r="GO249" i="14"/>
  <c r="FW249" i="14"/>
  <c r="EZ249" i="14"/>
  <c r="EH249" i="14"/>
  <c r="DO249" i="14"/>
  <c r="CT249" i="14"/>
  <c r="CA249" i="14"/>
  <c r="BI249" i="14"/>
  <c r="AO249" i="14"/>
  <c r="W249" i="14"/>
  <c r="G249" i="14"/>
  <c r="GE249" i="14"/>
  <c r="FM249" i="14"/>
  <c r="ET249" i="14"/>
  <c r="DW249" i="14"/>
  <c r="DE249" i="14"/>
  <c r="CM249" i="14"/>
  <c r="BQ249" i="14"/>
  <c r="AY249" i="14"/>
  <c r="AG249" i="14"/>
  <c r="L249" i="14"/>
  <c r="AJ249" i="14"/>
  <c r="BY249" i="14"/>
  <c r="DJ249" i="14"/>
  <c r="EW249" i="14"/>
  <c r="GK249" i="14"/>
  <c r="AS265" i="14"/>
  <c r="EU265" i="14"/>
  <c r="GD268" i="14"/>
  <c r="CJ268" i="14"/>
  <c r="FE268" i="14"/>
  <c r="AY268" i="14"/>
  <c r="CV268" i="14"/>
  <c r="C268" i="14"/>
  <c r="CP268" i="14"/>
  <c r="BL268" i="14"/>
  <c r="AN268" i="14"/>
  <c r="EG268" i="14"/>
  <c r="CE209" i="14"/>
  <c r="AE222" i="14"/>
  <c r="BK222" i="14"/>
  <c r="CT222" i="14"/>
  <c r="EV222" i="14"/>
  <c r="O223" i="14"/>
  <c r="AF223" i="14"/>
  <c r="AX223" i="14"/>
  <c r="BR223" i="14"/>
  <c r="CI223" i="14"/>
  <c r="DA223" i="14"/>
  <c r="DR223" i="14"/>
  <c r="EL223" i="14"/>
  <c r="FC223" i="14"/>
  <c r="FV223" i="14"/>
  <c r="FP225" i="14"/>
  <c r="EO225" i="14"/>
  <c r="DT225" i="14"/>
  <c r="CV225" i="14"/>
  <c r="BZ225" i="14"/>
  <c r="BE225" i="14"/>
  <c r="AK225" i="14"/>
  <c r="T225" i="14"/>
  <c r="C225" i="14"/>
  <c r="V225" i="14"/>
  <c r="AS225" i="14"/>
  <c r="BM225" i="14"/>
  <c r="CM225" i="14"/>
  <c r="DI225" i="14"/>
  <c r="EK225" i="14"/>
  <c r="FM225" i="14"/>
  <c r="AX227" i="14"/>
  <c r="DO227" i="14"/>
  <c r="BB232" i="14"/>
  <c r="DJ232" i="14"/>
  <c r="S240" i="14"/>
  <c r="AS240" i="14"/>
  <c r="BT240" i="14"/>
  <c r="CR240" i="14"/>
  <c r="DU240" i="14"/>
  <c r="ES240" i="14"/>
  <c r="FU240" i="14"/>
  <c r="BB249" i="14"/>
  <c r="CQ249" i="14"/>
  <c r="ED249" i="14"/>
  <c r="FO249" i="14"/>
  <c r="EL268" i="14"/>
  <c r="EH270" i="14"/>
  <c r="CZ270" i="14"/>
  <c r="GE222" i="14"/>
  <c r="FO222" i="14"/>
  <c r="DS222" i="14"/>
  <c r="AK222" i="14"/>
  <c r="BM222" i="14"/>
  <c r="DB222" i="14"/>
  <c r="EW222" i="14"/>
  <c r="GJ223" i="14"/>
  <c r="FU223" i="14"/>
  <c r="FD223" i="14"/>
  <c r="EN223" i="14"/>
  <c r="DY223" i="14"/>
  <c r="DI223" i="14"/>
  <c r="CS223" i="14"/>
  <c r="CB223" i="14"/>
  <c r="BL223" i="14"/>
  <c r="AW223" i="14"/>
  <c r="AG223" i="14"/>
  <c r="R223" i="14"/>
  <c r="E223" i="14"/>
  <c r="P223" i="14"/>
  <c r="AH223" i="14"/>
  <c r="AY223" i="14"/>
  <c r="BS223" i="14"/>
  <c r="CJ223" i="14"/>
  <c r="DB223" i="14"/>
  <c r="DU223" i="14"/>
  <c r="EM223" i="14"/>
  <c r="FE223" i="14"/>
  <c r="FY223" i="14"/>
  <c r="GP223" i="14"/>
  <c r="GC232" i="14"/>
  <c r="GD232" i="14"/>
  <c r="DU232" i="14"/>
  <c r="BO232" i="14"/>
  <c r="R232" i="14"/>
  <c r="BE232" i="14"/>
  <c r="DX232" i="14"/>
  <c r="GL232" i="14"/>
  <c r="FZ265" i="14"/>
  <c r="GG265" i="14"/>
  <c r="EQ265" i="14"/>
  <c r="DK265" i="14"/>
  <c r="CI265" i="14"/>
  <c r="AY265" i="14"/>
  <c r="P265" i="14"/>
  <c r="FQ265" i="14"/>
  <c r="EG265" i="14"/>
  <c r="DF265" i="14"/>
  <c r="BU265" i="14"/>
  <c r="AO265" i="14"/>
  <c r="N265" i="14"/>
  <c r="GI265" i="14"/>
  <c r="FD265" i="14"/>
  <c r="DT265" i="14"/>
  <c r="CK265" i="14"/>
  <c r="BJ265" i="14"/>
  <c r="Y265" i="14"/>
  <c r="FW265" i="14"/>
  <c r="DV265" i="14"/>
  <c r="BR265" i="14"/>
  <c r="T265" i="14"/>
  <c r="FM265" i="14"/>
  <c r="DN265" i="14"/>
  <c r="BL265" i="14"/>
  <c r="O265" i="14"/>
  <c r="FG265" i="14"/>
  <c r="DG265" i="14"/>
  <c r="BK265" i="14"/>
  <c r="E265" i="14"/>
  <c r="GP265" i="14"/>
  <c r="EF265" i="14"/>
  <c r="CJ265" i="14"/>
  <c r="AK265" i="14"/>
  <c r="CW265" i="14"/>
  <c r="GR278" i="14"/>
  <c r="FW278" i="14"/>
  <c r="EO278" i="14"/>
  <c r="DG278" i="14"/>
  <c r="BW278" i="14"/>
  <c r="AU278" i="14"/>
  <c r="Q278" i="14"/>
  <c r="FN278" i="14"/>
  <c r="EG278" i="14"/>
  <c r="CY278" i="14"/>
  <c r="BO278" i="14"/>
  <c r="AP278" i="14"/>
  <c r="O278" i="14"/>
  <c r="GT278" i="14"/>
  <c r="FM278" i="14"/>
  <c r="EE278" i="14"/>
  <c r="CU278" i="14"/>
  <c r="BM278" i="14"/>
  <c r="AM278" i="14"/>
  <c r="K278" i="14"/>
  <c r="GC278" i="14"/>
  <c r="EU278" i="14"/>
  <c r="DN278" i="14"/>
  <c r="CE278" i="14"/>
  <c r="AY278" i="14"/>
  <c r="Y278" i="14"/>
  <c r="EW278" i="14"/>
  <c r="CH278" i="14"/>
  <c r="AE278" i="14"/>
  <c r="ET278" i="14"/>
  <c r="CC278" i="14"/>
  <c r="V278" i="14"/>
  <c r="GS278" i="14"/>
  <c r="EA278" i="14"/>
  <c r="BL278" i="14"/>
  <c r="I278" i="14"/>
  <c r="FK278" i="14"/>
  <c r="CS278" i="14"/>
  <c r="AG278" i="14"/>
  <c r="DO278" i="14"/>
  <c r="F222" i="14"/>
  <c r="AL222" i="14"/>
  <c r="BR222" i="14"/>
  <c r="DJ222" i="14"/>
  <c r="EZ222" i="14"/>
  <c r="C223" i="14"/>
  <c r="S223" i="14"/>
  <c r="AK223" i="14"/>
  <c r="BD223" i="14"/>
  <c r="BU223" i="14"/>
  <c r="CM223" i="14"/>
  <c r="DC223" i="14"/>
  <c r="DX223" i="14"/>
  <c r="EP223" i="14"/>
  <c r="FI223" i="14"/>
  <c r="GA223" i="14"/>
  <c r="GS223" i="14"/>
  <c r="FG227" i="14"/>
  <c r="CU227" i="14"/>
  <c r="AG227" i="14"/>
  <c r="BE227" i="14"/>
  <c r="DU227" i="14"/>
  <c r="GO227" i="14"/>
  <c r="BG230" i="14"/>
  <c r="L232" i="14"/>
  <c r="CD232" i="14"/>
  <c r="DZ232" i="14"/>
  <c r="GS232" i="14"/>
  <c r="GN240" i="14"/>
  <c r="GS240" i="14"/>
  <c r="GD240" i="14"/>
  <c r="FL240" i="14"/>
  <c r="EW240" i="14"/>
  <c r="EG240" i="14"/>
  <c r="DM240" i="14"/>
  <c r="CZ240" i="14"/>
  <c r="CK240" i="14"/>
  <c r="BQ240" i="14"/>
  <c r="BA240" i="14"/>
  <c r="AN240" i="14"/>
  <c r="T240" i="14"/>
  <c r="E240" i="14"/>
  <c r="GO240" i="14"/>
  <c r="FW240" i="14"/>
  <c r="FH240" i="14"/>
  <c r="ER240" i="14"/>
  <c r="EA240" i="14"/>
  <c r="DK240" i="14"/>
  <c r="CV240" i="14"/>
  <c r="CD240" i="14"/>
  <c r="BO240" i="14"/>
  <c r="AY240" i="14"/>
  <c r="AG240" i="14"/>
  <c r="R240" i="14"/>
  <c r="C240" i="14"/>
  <c r="GF240" i="14"/>
  <c r="FQ240" i="14"/>
  <c r="EY240" i="14"/>
  <c r="EI240" i="14"/>
  <c r="DT240" i="14"/>
  <c r="DB240" i="14"/>
  <c r="CM240" i="14"/>
  <c r="BW240" i="14"/>
  <c r="BF240" i="14"/>
  <c r="AP240" i="14"/>
  <c r="AA240" i="14"/>
  <c r="I240" i="14"/>
  <c r="AB240" i="14"/>
  <c r="AZ240" i="14"/>
  <c r="CB240" i="14"/>
  <c r="DA240" i="14"/>
  <c r="DY240" i="14"/>
  <c r="EZ240" i="14"/>
  <c r="FX240" i="14"/>
  <c r="FZ246" i="14"/>
  <c r="BW246" i="14"/>
  <c r="FX246" i="14"/>
  <c r="AZ246" i="14"/>
  <c r="FV246" i="14"/>
  <c r="AB246" i="14"/>
  <c r="CA246" i="14"/>
  <c r="AB265" i="14"/>
  <c r="EE265" i="14"/>
  <c r="C278" i="14"/>
  <c r="DX278" i="14"/>
  <c r="GO291" i="14"/>
  <c r="FZ291" i="14"/>
  <c r="EI291" i="14"/>
  <c r="CP291" i="14"/>
  <c r="BF291" i="14"/>
  <c r="Q291" i="14"/>
  <c r="FP291" i="14"/>
  <c r="DZ291" i="14"/>
  <c r="CK291" i="14"/>
  <c r="AW291" i="14"/>
  <c r="M291" i="14"/>
  <c r="FK291" i="14"/>
  <c r="DQ291" i="14"/>
  <c r="CA291" i="14"/>
  <c r="AQ291" i="14"/>
  <c r="F291" i="14"/>
  <c r="GG291" i="14"/>
  <c r="EL291" i="14"/>
  <c r="CU291" i="14"/>
  <c r="BI291" i="14"/>
  <c r="W291" i="14"/>
  <c r="EJ291" i="14"/>
  <c r="BH291" i="14"/>
  <c r="DN291" i="14"/>
  <c r="AP291" i="14"/>
  <c r="DM291" i="14"/>
  <c r="AJ291" i="14"/>
  <c r="FC291" i="14"/>
  <c r="BX291" i="14"/>
  <c r="C291" i="14"/>
  <c r="BZ291" i="14"/>
  <c r="BO291" i="14"/>
  <c r="GN291" i="14"/>
  <c r="AD291" i="14"/>
  <c r="DD291" i="14"/>
  <c r="L229" i="14"/>
  <c r="V229" i="14"/>
  <c r="AF229" i="14"/>
  <c r="AQ229" i="14"/>
  <c r="BA229" i="14"/>
  <c r="BK229" i="14"/>
  <c r="BU229" i="14"/>
  <c r="CG229" i="14"/>
  <c r="CQ229" i="14"/>
  <c r="DA229" i="14"/>
  <c r="DL229" i="14"/>
  <c r="DV229" i="14"/>
  <c r="EF229" i="14"/>
  <c r="EQ229" i="14"/>
  <c r="FB229" i="14"/>
  <c r="FL229" i="14"/>
  <c r="FW229" i="14"/>
  <c r="GG229" i="14"/>
  <c r="GQ229" i="14"/>
  <c r="W236" i="14"/>
  <c r="AW236" i="14"/>
  <c r="CA236" i="14"/>
  <c r="DA236" i="14"/>
  <c r="EE236" i="14"/>
  <c r="FI236" i="14"/>
  <c r="GI236" i="14"/>
  <c r="AJ241" i="14"/>
  <c r="BP241" i="14"/>
  <c r="CZ241" i="14"/>
  <c r="EH241" i="14"/>
  <c r="FM241" i="14"/>
  <c r="DB242" i="14"/>
  <c r="D245" i="14"/>
  <c r="N245" i="14"/>
  <c r="X245" i="14"/>
  <c r="AI245" i="14"/>
  <c r="AS245" i="14"/>
  <c r="BC245" i="14"/>
  <c r="BO245" i="14"/>
  <c r="BY245" i="14"/>
  <c r="CI245" i="14"/>
  <c r="CS245" i="14"/>
  <c r="DD245" i="14"/>
  <c r="DN245" i="14"/>
  <c r="DX245" i="14"/>
  <c r="EJ245" i="14"/>
  <c r="ET245" i="14"/>
  <c r="FD245" i="14"/>
  <c r="FO245" i="14"/>
  <c r="FY245" i="14"/>
  <c r="GI245" i="14"/>
  <c r="GS245" i="14"/>
  <c r="S251" i="14"/>
  <c r="CE251" i="14"/>
  <c r="EX251" i="14"/>
  <c r="Q252" i="14"/>
  <c r="BJ252" i="14"/>
  <c r="DB252" i="14"/>
  <c r="EV252" i="14"/>
  <c r="GN252" i="14"/>
  <c r="AK254" i="14"/>
  <c r="DE254" i="14"/>
  <c r="AD256" i="14"/>
  <c r="I260" i="14"/>
  <c r="AJ260" i="14"/>
  <c r="BL260" i="14"/>
  <c r="CN260" i="14"/>
  <c r="DM260" i="14"/>
  <c r="EL260" i="14"/>
  <c r="FN260" i="14"/>
  <c r="GO260" i="14"/>
  <c r="J264" i="14"/>
  <c r="AM264" i="14"/>
  <c r="BM264" i="14"/>
  <c r="CS264" i="14"/>
  <c r="EM264" i="14"/>
  <c r="J282" i="14"/>
  <c r="AT282" i="14"/>
  <c r="CA282" i="14"/>
  <c r="DV282" i="14"/>
  <c r="H245" i="14"/>
  <c r="S245" i="14"/>
  <c r="AD245" i="14"/>
  <c r="AN245" i="14"/>
  <c r="AY245" i="14"/>
  <c r="BI245" i="14"/>
  <c r="BS245" i="14"/>
  <c r="CC245" i="14"/>
  <c r="CN245" i="14"/>
  <c r="CY245" i="14"/>
  <c r="DI245" i="14"/>
  <c r="DT245" i="14"/>
  <c r="ED245" i="14"/>
  <c r="EN245" i="14"/>
  <c r="EY245" i="14"/>
  <c r="FI245" i="14"/>
  <c r="FT245" i="14"/>
  <c r="GE245" i="14"/>
  <c r="GO245" i="14"/>
  <c r="AY251" i="14"/>
  <c r="DM251" i="14"/>
  <c r="GJ251" i="14"/>
  <c r="AL252" i="14"/>
  <c r="CJ252" i="14"/>
  <c r="EE252" i="14"/>
  <c r="FR252" i="14"/>
  <c r="GA254" i="14"/>
  <c r="DL254" i="14"/>
  <c r="BI254" i="14"/>
  <c r="BV254" i="14"/>
  <c r="EP254" i="14"/>
  <c r="FN256" i="14"/>
  <c r="CJ256" i="14"/>
  <c r="R256" i="14"/>
  <c r="BI256" i="14"/>
  <c r="FL256" i="14"/>
  <c r="X260" i="14"/>
  <c r="AY260" i="14"/>
  <c r="BZ260" i="14"/>
  <c r="CW260" i="14"/>
  <c r="DX260" i="14"/>
  <c r="EY260" i="14"/>
  <c r="FD287" i="14"/>
  <c r="CW287" i="14"/>
  <c r="AV287" i="14"/>
  <c r="EV287" i="14"/>
  <c r="CR287" i="14"/>
  <c r="AK287" i="14"/>
  <c r="GR287" i="14"/>
  <c r="EN287" i="14"/>
  <c r="CJ287" i="14"/>
  <c r="AC287" i="14"/>
  <c r="FQ287" i="14"/>
  <c r="DP287" i="14"/>
  <c r="BL287" i="14"/>
  <c r="E287" i="14"/>
  <c r="FT287" i="14"/>
  <c r="BT287" i="14"/>
  <c r="FN287" i="14"/>
  <c r="BA287" i="14"/>
  <c r="EF287" i="14"/>
  <c r="Z287" i="14"/>
  <c r="GK287" i="14"/>
  <c r="BY287" i="14"/>
  <c r="AX252" i="14"/>
  <c r="CN252" i="14"/>
  <c r="EF252" i="14"/>
  <c r="FS252" i="14"/>
  <c r="GP260" i="14"/>
  <c r="FZ260" i="14"/>
  <c r="EZ260" i="14"/>
  <c r="EG260" i="14"/>
  <c r="DF260" i="14"/>
  <c r="CJ260" i="14"/>
  <c r="BM260" i="14"/>
  <c r="AN260" i="14"/>
  <c r="S260" i="14"/>
  <c r="Z260" i="14"/>
  <c r="BA260" i="14"/>
  <c r="CC260" i="14"/>
  <c r="DD260" i="14"/>
  <c r="EA260" i="14"/>
  <c r="FE260" i="14"/>
  <c r="GD260" i="14"/>
  <c r="GI282" i="14"/>
  <c r="GK282" i="14"/>
  <c r="FP282" i="14"/>
  <c r="ER282" i="14"/>
  <c r="DY282" i="14"/>
  <c r="DB282" i="14"/>
  <c r="CJ282" i="14"/>
  <c r="BS282" i="14"/>
  <c r="BB282" i="14"/>
  <c r="AL282" i="14"/>
  <c r="X282" i="14"/>
  <c r="G282" i="14"/>
  <c r="GB282" i="14"/>
  <c r="FD282" i="14"/>
  <c r="ED282" i="14"/>
  <c r="DG282" i="14"/>
  <c r="CK282" i="14"/>
  <c r="BP282" i="14"/>
  <c r="AX282" i="14"/>
  <c r="AH282" i="14"/>
  <c r="P282" i="14"/>
  <c r="GA282" i="14"/>
  <c r="FC282" i="14"/>
  <c r="EC282" i="14"/>
  <c r="DD282" i="14"/>
  <c r="CH282" i="14"/>
  <c r="BM282" i="14"/>
  <c r="AW282" i="14"/>
  <c r="AF282" i="14"/>
  <c r="N282" i="14"/>
  <c r="GT282" i="14"/>
  <c r="FY282" i="14"/>
  <c r="FA282" i="14"/>
  <c r="EB282" i="14"/>
  <c r="CX282" i="14"/>
  <c r="CC282" i="14"/>
  <c r="BL282" i="14"/>
  <c r="AU282" i="14"/>
  <c r="AC282" i="14"/>
  <c r="M282" i="14"/>
  <c r="GH282" i="14"/>
  <c r="FL282" i="14"/>
  <c r="EM282" i="14"/>
  <c r="DN282" i="14"/>
  <c r="CQ282" i="14"/>
  <c r="BV282" i="14"/>
  <c r="BF282" i="14"/>
  <c r="AK282" i="14"/>
  <c r="R282" i="14"/>
  <c r="D282" i="14"/>
  <c r="AJ282" i="14"/>
  <c r="BU282" i="14"/>
  <c r="DL282" i="14"/>
  <c r="FE282" i="14"/>
  <c r="M287" i="14"/>
  <c r="L245" i="14"/>
  <c r="V245" i="14"/>
  <c r="AF245" i="14"/>
  <c r="AQ245" i="14"/>
  <c r="BA245" i="14"/>
  <c r="BK245" i="14"/>
  <c r="BU245" i="14"/>
  <c r="CG245" i="14"/>
  <c r="CQ245" i="14"/>
  <c r="DA245" i="14"/>
  <c r="DL245" i="14"/>
  <c r="DV245" i="14"/>
  <c r="EF245" i="14"/>
  <c r="EQ245" i="14"/>
  <c r="FB245" i="14"/>
  <c r="FL245" i="14"/>
  <c r="FW245" i="14"/>
  <c r="GG245" i="14"/>
  <c r="GQ245" i="14"/>
  <c r="J251" i="14"/>
  <c r="BV251" i="14"/>
  <c r="H252" i="14"/>
  <c r="BB252" i="14"/>
  <c r="CT252" i="14"/>
  <c r="EG252" i="14"/>
  <c r="X254" i="14"/>
  <c r="CT254" i="14"/>
  <c r="FA254" i="14"/>
  <c r="E256" i="14"/>
  <c r="CO256" i="14"/>
  <c r="GG256" i="14"/>
  <c r="E260" i="14"/>
  <c r="AB260" i="14"/>
  <c r="BB260" i="14"/>
  <c r="CD260" i="14"/>
  <c r="DE260" i="14"/>
  <c r="EH260" i="14"/>
  <c r="FI260" i="14"/>
  <c r="GH260" i="14"/>
  <c r="GP264" i="14"/>
  <c r="GD264" i="14"/>
  <c r="FE264" i="14"/>
  <c r="EB264" i="14"/>
  <c r="FY264" i="14"/>
  <c r="EV264" i="14"/>
  <c r="DQ264" i="14"/>
  <c r="CR264" i="14"/>
  <c r="BT264" i="14"/>
  <c r="AX264" i="14"/>
  <c r="AD264" i="14"/>
  <c r="H264" i="14"/>
  <c r="GN264" i="14"/>
  <c r="FK264" i="14"/>
  <c r="EG264" i="14"/>
  <c r="DF264" i="14"/>
  <c r="CD264" i="14"/>
  <c r="BJ264" i="14"/>
  <c r="AN264" i="14"/>
  <c r="Q264" i="14"/>
  <c r="AE264" i="14"/>
  <c r="BH264" i="14"/>
  <c r="CI264" i="14"/>
  <c r="DZ264" i="14"/>
  <c r="FU264" i="14"/>
  <c r="E282" i="14"/>
  <c r="AN282" i="14"/>
  <c r="BY282" i="14"/>
  <c r="DO282" i="14"/>
  <c r="FN282" i="14"/>
  <c r="X287" i="14"/>
  <c r="R259" i="14"/>
  <c r="AI259" i="14"/>
  <c r="AY259" i="14"/>
  <c r="BO259" i="14"/>
  <c r="CE259" i="14"/>
  <c r="CV259" i="14"/>
  <c r="DM259" i="14"/>
  <c r="EE259" i="14"/>
  <c r="EU259" i="14"/>
  <c r="FK259" i="14"/>
  <c r="GA259" i="14"/>
  <c r="GS259" i="14"/>
  <c r="BM261" i="14"/>
  <c r="I267" i="14"/>
  <c r="AD267" i="14"/>
  <c r="BB267" i="14"/>
  <c r="BU267" i="14"/>
  <c r="CP267" i="14"/>
  <c r="DN267" i="14"/>
  <c r="EJ267" i="14"/>
  <c r="FB267" i="14"/>
  <c r="FZ267" i="14"/>
  <c r="AN269" i="14"/>
  <c r="BT269" i="14"/>
  <c r="DH269" i="14"/>
  <c r="EV269" i="14"/>
  <c r="GE269" i="14"/>
  <c r="H271" i="14"/>
  <c r="AD271" i="14"/>
  <c r="AY271" i="14"/>
  <c r="BT271" i="14"/>
  <c r="CQ271" i="14"/>
  <c r="DQ271" i="14"/>
  <c r="EQ271" i="14"/>
  <c r="FQ271" i="14"/>
  <c r="GP271" i="14"/>
  <c r="T273" i="14"/>
  <c r="BH273" i="14"/>
  <c r="DK273" i="14"/>
  <c r="FG273" i="14"/>
  <c r="E275" i="14"/>
  <c r="V275" i="14"/>
  <c r="AP275" i="14"/>
  <c r="BJ275" i="14"/>
  <c r="CA275" i="14"/>
  <c r="CV275" i="14"/>
  <c r="DN275" i="14"/>
  <c r="EG275" i="14"/>
  <c r="FB275" i="14"/>
  <c r="FR275" i="14"/>
  <c r="GN275" i="14"/>
  <c r="F276" i="14"/>
  <c r="AF276" i="14"/>
  <c r="AX276" i="14"/>
  <c r="BV276" i="14"/>
  <c r="CR276" i="14"/>
  <c r="DM276" i="14"/>
  <c r="EQ276" i="14"/>
  <c r="FR276" i="14"/>
  <c r="AG277" i="14"/>
  <c r="BS277" i="14"/>
  <c r="DI277" i="14"/>
  <c r="EX277" i="14"/>
  <c r="GS277" i="14"/>
  <c r="BT279" i="14"/>
  <c r="CC280" i="14"/>
  <c r="I281" i="14"/>
  <c r="AE281" i="14"/>
  <c r="AX281" i="14"/>
  <c r="BT281" i="14"/>
  <c r="CL281" i="14"/>
  <c r="DJ281" i="14"/>
  <c r="ED281" i="14"/>
  <c r="FA281" i="14"/>
  <c r="GA281" i="14"/>
  <c r="I283" i="14"/>
  <c r="AB283" i="14"/>
  <c r="AT283" i="14"/>
  <c r="BT283" i="14"/>
  <c r="CS283" i="14"/>
  <c r="DQ283" i="14"/>
  <c r="EO283" i="14"/>
  <c r="FQ283" i="14"/>
  <c r="GR283" i="14"/>
  <c r="Y285" i="14"/>
  <c r="AP285" i="14"/>
  <c r="BJ285" i="14"/>
  <c r="CC285" i="14"/>
  <c r="CV285" i="14"/>
  <c r="DO285" i="14"/>
  <c r="EJ285" i="14"/>
  <c r="FI285" i="14"/>
  <c r="GE285" i="14"/>
  <c r="U267" i="14"/>
  <c r="AP267" i="14"/>
  <c r="BH267" i="14"/>
  <c r="CG267" i="14"/>
  <c r="DB267" i="14"/>
  <c r="DW267" i="14"/>
  <c r="EU267" i="14"/>
  <c r="FN267" i="14"/>
  <c r="GI267" i="14"/>
  <c r="S271" i="14"/>
  <c r="AN271" i="14"/>
  <c r="BJ271" i="14"/>
  <c r="CE271" i="14"/>
  <c r="DE271" i="14"/>
  <c r="ED271" i="14"/>
  <c r="FC271" i="14"/>
  <c r="GC271" i="14"/>
  <c r="AO273" i="14"/>
  <c r="CK273" i="14"/>
  <c r="EC273" i="14"/>
  <c r="GF273" i="14"/>
  <c r="O275" i="14"/>
  <c r="AE275" i="14"/>
  <c r="AZ275" i="14"/>
  <c r="BR275" i="14"/>
  <c r="CL275" i="14"/>
  <c r="DF275" i="14"/>
  <c r="DV275" i="14"/>
  <c r="EQ275" i="14"/>
  <c r="FI275" i="14"/>
  <c r="GD275" i="14"/>
  <c r="R276" i="14"/>
  <c r="AN276" i="14"/>
  <c r="BJ276" i="14"/>
  <c r="CH276" i="14"/>
  <c r="DB276" i="14"/>
  <c r="EC276" i="14"/>
  <c r="FB276" i="14"/>
  <c r="GH276" i="14"/>
  <c r="GM280" i="14"/>
  <c r="R281" i="14"/>
  <c r="AO281" i="14"/>
  <c r="BJ281" i="14"/>
  <c r="CD281" i="14"/>
  <c r="CX281" i="14"/>
  <c r="DS281" i="14"/>
  <c r="EN281" i="14"/>
  <c r="FM281" i="14"/>
  <c r="Q283" i="14"/>
  <c r="AI283" i="14"/>
  <c r="BE283" i="14"/>
  <c r="CG283" i="14"/>
  <c r="DG283" i="14"/>
  <c r="EF283" i="14"/>
  <c r="FB283" i="14"/>
  <c r="FY292" i="14"/>
  <c r="EO292" i="14"/>
  <c r="DC292" i="14"/>
  <c r="BU292" i="14"/>
  <c r="AH292" i="14"/>
  <c r="H292" i="14"/>
  <c r="FW292" i="14"/>
  <c r="EC292" i="14"/>
  <c r="CU292" i="14"/>
  <c r="BN292" i="14"/>
  <c r="AF292" i="14"/>
  <c r="F292" i="14"/>
  <c r="FI292" i="14"/>
  <c r="EA292" i="14"/>
  <c r="CT292" i="14"/>
  <c r="BI292" i="14"/>
  <c r="AC292" i="14"/>
  <c r="E292" i="14"/>
  <c r="GC292" i="14"/>
  <c r="ET292" i="14"/>
  <c r="DK292" i="14"/>
  <c r="CC292" i="14"/>
  <c r="AR292" i="14"/>
  <c r="P292" i="14"/>
  <c r="BB292" i="14"/>
  <c r="DY292" i="14"/>
  <c r="GM292" i="14"/>
  <c r="GM281" i="14"/>
  <c r="FO281" i="14"/>
  <c r="EU281" i="14"/>
  <c r="EA281" i="14"/>
  <c r="DI281" i="14"/>
  <c r="CO281" i="14"/>
  <c r="BV281" i="14"/>
  <c r="BG281" i="14"/>
  <c r="AL281" i="14"/>
  <c r="V281" i="14"/>
  <c r="E281" i="14"/>
  <c r="W281" i="14"/>
  <c r="AT281" i="14"/>
  <c r="BK281" i="14"/>
  <c r="CH281" i="14"/>
  <c r="DA281" i="14"/>
  <c r="DV281" i="14"/>
  <c r="EO281" i="14"/>
  <c r="FQ281" i="14"/>
  <c r="GP281" i="14"/>
  <c r="GK283" i="14"/>
  <c r="GN283" i="14"/>
  <c r="FO283" i="14"/>
  <c r="ES283" i="14"/>
  <c r="DW283" i="14"/>
  <c r="CY283" i="14"/>
  <c r="CF283" i="14"/>
  <c r="BG283" i="14"/>
  <c r="AN283" i="14"/>
  <c r="V283" i="14"/>
  <c r="G283" i="14"/>
  <c r="T283" i="14"/>
  <c r="AJ283" i="14"/>
  <c r="BJ283" i="14"/>
  <c r="CH283" i="14"/>
  <c r="DI283" i="14"/>
  <c r="EI283" i="14"/>
  <c r="FH283" i="14"/>
  <c r="GE283" i="14"/>
  <c r="FE312" i="14"/>
  <c r="DP312" i="14"/>
  <c r="CH312" i="14"/>
  <c r="AR312" i="14"/>
  <c r="J312" i="14"/>
  <c r="GS312" i="14"/>
  <c r="EZ312" i="14"/>
  <c r="DN312" i="14"/>
  <c r="BZ312" i="14"/>
  <c r="AN312" i="14"/>
  <c r="F312" i="14"/>
  <c r="FW312" i="14"/>
  <c r="EH312" i="14"/>
  <c r="CQ312" i="14"/>
  <c r="BJ312" i="14"/>
  <c r="V312" i="14"/>
  <c r="EO312" i="14"/>
  <c r="CJ312" i="14"/>
  <c r="AF312" i="14"/>
  <c r="EL312" i="14"/>
  <c r="BT312" i="14"/>
  <c r="T312" i="14"/>
  <c r="GO312" i="14"/>
  <c r="DV312" i="14"/>
  <c r="BR312" i="14"/>
  <c r="P312" i="14"/>
  <c r="FH312" i="14"/>
  <c r="CX312" i="14"/>
  <c r="AL312" i="14"/>
  <c r="DB312" i="14"/>
  <c r="CN312" i="14"/>
  <c r="GA312" i="14"/>
  <c r="BP312" i="14"/>
  <c r="DT312" i="14"/>
  <c r="D312" i="14"/>
  <c r="V271" i="14"/>
  <c r="AQ271" i="14"/>
  <c r="BL271" i="14"/>
  <c r="CH271" i="14"/>
  <c r="DG271" i="14"/>
  <c r="EG271" i="14"/>
  <c r="FG271" i="14"/>
  <c r="GG271" i="14"/>
  <c r="R275" i="14"/>
  <c r="AM275" i="14"/>
  <c r="BC275" i="14"/>
  <c r="BY275" i="14"/>
  <c r="CP275" i="14"/>
  <c r="DJ275" i="14"/>
  <c r="ED275" i="14"/>
  <c r="EU275" i="14"/>
  <c r="FP275" i="14"/>
  <c r="GG275" i="14"/>
  <c r="AS276" i="14"/>
  <c r="BO276" i="14"/>
  <c r="CK276" i="14"/>
  <c r="DK276" i="14"/>
  <c r="EG276" i="14"/>
  <c r="FL276" i="14"/>
  <c r="BI280" i="14"/>
  <c r="F281" i="14"/>
  <c r="Y281" i="14"/>
  <c r="AU281" i="14"/>
  <c r="BL281" i="14"/>
  <c r="CJ281" i="14"/>
  <c r="DB281" i="14"/>
  <c r="DY281" i="14"/>
  <c r="EX281" i="14"/>
  <c r="FV281" i="14"/>
  <c r="GR281" i="14"/>
  <c r="D283" i="14"/>
  <c r="U283" i="14"/>
  <c r="AR283" i="14"/>
  <c r="BM283" i="14"/>
  <c r="CK283" i="14"/>
  <c r="DL283" i="14"/>
  <c r="EK283" i="14"/>
  <c r="FK283" i="14"/>
  <c r="GI283" i="14"/>
  <c r="GF285" i="14"/>
  <c r="FP285" i="14"/>
  <c r="FC285" i="14"/>
  <c r="EP285" i="14"/>
  <c r="EB285" i="14"/>
  <c r="DN285" i="14"/>
  <c r="DC285" i="14"/>
  <c r="CP285" i="14"/>
  <c r="CD285" i="14"/>
  <c r="BR285" i="14"/>
  <c r="BG285" i="14"/>
  <c r="AT285" i="14"/>
  <c r="AI285" i="14"/>
  <c r="W285" i="14"/>
  <c r="J285" i="14"/>
  <c r="GS285" i="14"/>
  <c r="GA285" i="14"/>
  <c r="FN285" i="14"/>
  <c r="EZ285" i="14"/>
  <c r="EM285" i="14"/>
  <c r="DY285" i="14"/>
  <c r="DK285" i="14"/>
  <c r="CY285" i="14"/>
  <c r="CM285" i="14"/>
  <c r="CA285" i="14"/>
  <c r="BP285" i="14"/>
  <c r="BC285" i="14"/>
  <c r="AR285" i="14"/>
  <c r="AE285" i="14"/>
  <c r="S285" i="14"/>
  <c r="G285" i="14"/>
  <c r="GK285" i="14"/>
  <c r="FV285" i="14"/>
  <c r="FF285" i="14"/>
  <c r="ER285" i="14"/>
  <c r="EE285" i="14"/>
  <c r="DR285" i="14"/>
  <c r="DE285" i="14"/>
  <c r="CT285" i="14"/>
  <c r="CH285" i="14"/>
  <c r="BU285" i="14"/>
  <c r="BI285" i="14"/>
  <c r="AX285" i="14"/>
  <c r="AK285" i="14"/>
  <c r="Z285" i="14"/>
  <c r="N285" i="14"/>
  <c r="C285" i="14"/>
  <c r="R285" i="14"/>
  <c r="AM285" i="14"/>
  <c r="BF285" i="14"/>
  <c r="BY285" i="14"/>
  <c r="CS285" i="14"/>
  <c r="DJ285" i="14"/>
  <c r="EG285" i="14"/>
  <c r="FA285" i="14"/>
  <c r="FX285" i="14"/>
  <c r="EJ290" i="14"/>
  <c r="FX290" i="14"/>
  <c r="CD290" i="14"/>
  <c r="FK290" i="14"/>
  <c r="AZ290" i="14"/>
  <c r="FF290" i="14"/>
  <c r="AS290" i="14"/>
  <c r="GP290" i="14"/>
  <c r="CY290" i="14"/>
  <c r="F290" i="14"/>
  <c r="GH290" i="14"/>
  <c r="M292" i="14"/>
  <c r="BX292" i="14"/>
  <c r="ES292" i="14"/>
  <c r="AJ312" i="14"/>
  <c r="N284" i="14"/>
  <c r="AM284" i="14"/>
  <c r="BO284" i="14"/>
  <c r="CL284" i="14"/>
  <c r="DH284" i="14"/>
  <c r="EJ284" i="14"/>
  <c r="FK284" i="14"/>
  <c r="L286" i="14"/>
  <c r="CZ286" i="14"/>
  <c r="I288" i="14"/>
  <c r="AB288" i="14"/>
  <c r="AV288" i="14"/>
  <c r="BP288" i="14"/>
  <c r="CI288" i="14"/>
  <c r="DA288" i="14"/>
  <c r="DW288" i="14"/>
  <c r="EN288" i="14"/>
  <c r="FJ288" i="14"/>
  <c r="GC288" i="14"/>
  <c r="AN289" i="14"/>
  <c r="CA289" i="14"/>
  <c r="DM289" i="14"/>
  <c r="FI289" i="14"/>
  <c r="X293" i="14"/>
  <c r="CF293" i="14"/>
  <c r="EW293" i="14"/>
  <c r="O295" i="14"/>
  <c r="BE295" i="14"/>
  <c r="DK295" i="14"/>
  <c r="FS295" i="14"/>
  <c r="O296" i="14"/>
  <c r="AT296" i="14"/>
  <c r="CH296" i="14"/>
  <c r="DT296" i="14"/>
  <c r="FV296" i="14"/>
  <c r="K298" i="14"/>
  <c r="BV298" i="14"/>
  <c r="EV298" i="14"/>
  <c r="FC305" i="14"/>
  <c r="AB284" i="14"/>
  <c r="AZ284" i="14"/>
  <c r="BV284" i="14"/>
  <c r="CY284" i="14"/>
  <c r="DU284" i="14"/>
  <c r="ET284" i="14"/>
  <c r="GI284" i="14"/>
  <c r="AX286" i="14"/>
  <c r="EQ286" i="14"/>
  <c r="T288" i="14"/>
  <c r="AM288" i="14"/>
  <c r="BE288" i="14"/>
  <c r="BZ288" i="14"/>
  <c r="CS288" i="14"/>
  <c r="DL288" i="14"/>
  <c r="EF288" i="14"/>
  <c r="EZ288" i="14"/>
  <c r="FS288" i="14"/>
  <c r="GK288" i="14"/>
  <c r="BL293" i="14"/>
  <c r="DR293" i="14"/>
  <c r="AM295" i="14"/>
  <c r="CM295" i="14"/>
  <c r="EG295" i="14"/>
  <c r="AL296" i="14"/>
  <c r="BK296" i="14"/>
  <c r="CQ296" i="14"/>
  <c r="ET296" i="14"/>
  <c r="GT305" i="14"/>
  <c r="GJ305" i="14"/>
  <c r="FW305" i="14"/>
  <c r="FG305" i="14"/>
  <c r="ET305" i="14"/>
  <c r="EF305" i="14"/>
  <c r="DP305" i="14"/>
  <c r="DC305" i="14"/>
  <c r="CP305" i="14"/>
  <c r="CB305" i="14"/>
  <c r="BQ305" i="14"/>
  <c r="BE305" i="14"/>
  <c r="AR305" i="14"/>
  <c r="AF305" i="14"/>
  <c r="GR305" i="14"/>
  <c r="GA305" i="14"/>
  <c r="FL305" i="14"/>
  <c r="EU305" i="14"/>
  <c r="ED305" i="14"/>
  <c r="DN305" i="14"/>
  <c r="CX305" i="14"/>
  <c r="CI305" i="14"/>
  <c r="BU305" i="14"/>
  <c r="BH305" i="14"/>
  <c r="AT305" i="14"/>
  <c r="AE305" i="14"/>
  <c r="S305" i="14"/>
  <c r="F305" i="14"/>
  <c r="GP305" i="14"/>
  <c r="FZ305" i="14"/>
  <c r="FJ305" i="14"/>
  <c r="ES305" i="14"/>
  <c r="EA305" i="14"/>
  <c r="DM305" i="14"/>
  <c r="CU305" i="14"/>
  <c r="CH305" i="14"/>
  <c r="BS305" i="14"/>
  <c r="BG305" i="14"/>
  <c r="AQ305" i="14"/>
  <c r="AD305" i="14"/>
  <c r="P305" i="14"/>
  <c r="E305" i="14"/>
  <c r="GM305" i="14"/>
  <c r="FY305" i="14"/>
  <c r="FE305" i="14"/>
  <c r="EQ305" i="14"/>
  <c r="DY305" i="14"/>
  <c r="DK305" i="14"/>
  <c r="CS305" i="14"/>
  <c r="CG305" i="14"/>
  <c r="BR305" i="14"/>
  <c r="BC305" i="14"/>
  <c r="AO305" i="14"/>
  <c r="AB305" i="14"/>
  <c r="O305" i="14"/>
  <c r="D305" i="14"/>
  <c r="GE305" i="14"/>
  <c r="FO305" i="14"/>
  <c r="EY305" i="14"/>
  <c r="EI305" i="14"/>
  <c r="DS305" i="14"/>
  <c r="DA305" i="14"/>
  <c r="CK305" i="14"/>
  <c r="BY305" i="14"/>
  <c r="BJ305" i="14"/>
  <c r="AW305" i="14"/>
  <c r="AI305" i="14"/>
  <c r="V305" i="14"/>
  <c r="I305" i="14"/>
  <c r="X305" i="14"/>
  <c r="AZ305" i="14"/>
  <c r="CA305" i="14"/>
  <c r="DF305" i="14"/>
  <c r="EL305" i="14"/>
  <c r="FR305" i="14"/>
  <c r="W288" i="14"/>
  <c r="AN288" i="14"/>
  <c r="BH288" i="14"/>
  <c r="CB288" i="14"/>
  <c r="CV288" i="14"/>
  <c r="DN288" i="14"/>
  <c r="EJ288" i="14"/>
  <c r="FB288" i="14"/>
  <c r="FT288" i="14"/>
  <c r="GQ288" i="14"/>
  <c r="AN295" i="14"/>
  <c r="CR295" i="14"/>
  <c r="EV295" i="14"/>
  <c r="BA305" i="14"/>
  <c r="CE305" i="14"/>
  <c r="DH305" i="14"/>
  <c r="EN305" i="14"/>
  <c r="FT305" i="14"/>
  <c r="GN284" i="14"/>
  <c r="CE286" i="14"/>
  <c r="D288" i="14"/>
  <c r="X288" i="14"/>
  <c r="AO288" i="14"/>
  <c r="BK288" i="14"/>
  <c r="CF288" i="14"/>
  <c r="CX288" i="14"/>
  <c r="DQ288" i="14"/>
  <c r="EL288" i="14"/>
  <c r="FD288" i="14"/>
  <c r="FX288" i="14"/>
  <c r="GR288" i="14"/>
  <c r="P293" i="14"/>
  <c r="BV293" i="14"/>
  <c r="C295" i="14"/>
  <c r="AY295" i="14"/>
  <c r="CS295" i="14"/>
  <c r="J296" i="14"/>
  <c r="AP296" i="14"/>
  <c r="BS296" i="14"/>
  <c r="DJ296" i="14"/>
  <c r="FH296" i="14"/>
  <c r="GT298" i="14"/>
  <c r="DX298" i="14"/>
  <c r="BS298" i="14"/>
  <c r="M298" i="14"/>
  <c r="BC298" i="14"/>
  <c r="DU298" i="14"/>
  <c r="G305" i="14"/>
  <c r="AG305" i="14"/>
  <c r="BI305" i="14"/>
  <c r="CJ305" i="14"/>
  <c r="DO305" i="14"/>
  <c r="EV305" i="14"/>
  <c r="GB305" i="14"/>
  <c r="FN310" i="14"/>
  <c r="EB310" i="14"/>
  <c r="R301" i="14"/>
  <c r="BA301" i="14"/>
  <c r="CT301" i="14"/>
  <c r="ED301" i="14"/>
  <c r="FR301" i="14"/>
  <c r="K303" i="14"/>
  <c r="AH303" i="14"/>
  <c r="BC303" i="14"/>
  <c r="BY303" i="14"/>
  <c r="CZ303" i="14"/>
  <c r="DZ303" i="14"/>
  <c r="FA303" i="14"/>
  <c r="GJ303" i="14"/>
  <c r="O304" i="14"/>
  <c r="BK304" i="14"/>
  <c r="CV304" i="14"/>
  <c r="ER304" i="14"/>
  <c r="GI304" i="14"/>
  <c r="H307" i="14"/>
  <c r="AG307" i="14"/>
  <c r="BI307" i="14"/>
  <c r="CG307" i="14"/>
  <c r="DH307" i="14"/>
  <c r="EG307" i="14"/>
  <c r="FE307" i="14"/>
  <c r="GG307" i="14"/>
  <c r="W308" i="14"/>
  <c r="BK308" i="14"/>
  <c r="DF308" i="14"/>
  <c r="FF308" i="14"/>
  <c r="I309" i="14"/>
  <c r="AL309" i="14"/>
  <c r="BQ309" i="14"/>
  <c r="DF309" i="14"/>
  <c r="EM309" i="14"/>
  <c r="GK309" i="14"/>
  <c r="G311" i="14"/>
  <c r="AB311" i="14"/>
  <c r="BA311" i="14"/>
  <c r="BZ311" i="14"/>
  <c r="DC311" i="14"/>
  <c r="EE311" i="14"/>
  <c r="FE311" i="14"/>
  <c r="GJ311" i="14"/>
  <c r="AL301" i="14"/>
  <c r="BS301" i="14"/>
  <c r="DJ301" i="14"/>
  <c r="X303" i="14"/>
  <c r="AQ303" i="14"/>
  <c r="BN303" i="14"/>
  <c r="CJ303" i="14"/>
  <c r="DM303" i="14"/>
  <c r="EI303" i="14"/>
  <c r="FO303" i="14"/>
  <c r="AO304" i="14"/>
  <c r="CF304" i="14"/>
  <c r="DW304" i="14"/>
  <c r="FM304" i="14"/>
  <c r="U307" i="14"/>
  <c r="AQ307" i="14"/>
  <c r="BU307" i="14"/>
  <c r="CR307" i="14"/>
  <c r="DW307" i="14"/>
  <c r="ES307" i="14"/>
  <c r="FV307" i="14"/>
  <c r="GS307" i="14"/>
  <c r="AT308" i="14"/>
  <c r="CH308" i="14"/>
  <c r="EE308" i="14"/>
  <c r="W309" i="14"/>
  <c r="BA309" i="14"/>
  <c r="CJ309" i="14"/>
  <c r="DQ309" i="14"/>
  <c r="S311" i="14"/>
  <c r="AO311" i="14"/>
  <c r="BP311" i="14"/>
  <c r="CO311" i="14"/>
  <c r="DN311" i="14"/>
  <c r="EN311" i="14"/>
  <c r="DX307" i="14"/>
  <c r="EX307" i="14"/>
  <c r="GF308" i="14"/>
  <c r="EH308" i="14"/>
  <c r="CR308" i="14"/>
  <c r="BB308" i="14"/>
  <c r="Q308" i="14"/>
  <c r="AW308" i="14"/>
  <c r="CI308" i="14"/>
  <c r="EJ308" i="14"/>
  <c r="GR309" i="14"/>
  <c r="FZ309" i="14"/>
  <c r="EI309" i="14"/>
  <c r="CW309" i="14"/>
  <c r="BS309" i="14"/>
  <c r="AN309" i="14"/>
  <c r="U309" i="14"/>
  <c r="Y309" i="14"/>
  <c r="BE309" i="14"/>
  <c r="CK309" i="14"/>
  <c r="EF309" i="14"/>
  <c r="FO309" i="14"/>
  <c r="GH311" i="14"/>
  <c r="FM311" i="14"/>
  <c r="EU311" i="14"/>
  <c r="EC311" i="14"/>
  <c r="DK311" i="14"/>
  <c r="CS311" i="14"/>
  <c r="CE311" i="14"/>
  <c r="BM311" i="14"/>
  <c r="AY311" i="14"/>
  <c r="AG311" i="14"/>
  <c r="GG311" i="14"/>
  <c r="FJ311" i="14"/>
  <c r="ET311" i="14"/>
  <c r="DW311" i="14"/>
  <c r="DI311" i="14"/>
  <c r="CQ311" i="14"/>
  <c r="CC311" i="14"/>
  <c r="BK311" i="14"/>
  <c r="AW311" i="14"/>
  <c r="AE311" i="14"/>
  <c r="N311" i="14"/>
  <c r="GO311" i="14"/>
  <c r="FS311" i="14"/>
  <c r="FA311" i="14"/>
  <c r="EI311" i="14"/>
  <c r="DQ311" i="14"/>
  <c r="DA311" i="14"/>
  <c r="CK311" i="14"/>
  <c r="BS311" i="14"/>
  <c r="BB311" i="14"/>
  <c r="AM311" i="14"/>
  <c r="V311" i="14"/>
  <c r="T311" i="14"/>
  <c r="AQ311" i="14"/>
  <c r="BR311" i="14"/>
  <c r="CP311" i="14"/>
  <c r="DT311" i="14"/>
  <c r="EV311" i="14"/>
  <c r="FZ311" i="14"/>
  <c r="FY303" i="14"/>
  <c r="GQ307" i="14"/>
  <c r="GJ307" i="14"/>
  <c r="FL307" i="14"/>
  <c r="EP307" i="14"/>
  <c r="DU307" i="14"/>
  <c r="CS307" i="14"/>
  <c r="BW307" i="14"/>
  <c r="BC307" i="14"/>
  <c r="AE307" i="14"/>
  <c r="I307" i="14"/>
  <c r="Z307" i="14"/>
  <c r="AY307" i="14"/>
  <c r="CB307" i="14"/>
  <c r="DB307" i="14"/>
  <c r="DY307" i="14"/>
  <c r="FC307" i="14"/>
  <c r="FY307" i="14"/>
  <c r="I308" i="14"/>
  <c r="AZ308" i="14"/>
  <c r="CT308" i="14"/>
  <c r="FD308" i="14"/>
  <c r="C309" i="14"/>
  <c r="AB309" i="14"/>
  <c r="BG309" i="14"/>
  <c r="CO309" i="14"/>
  <c r="EG309" i="14"/>
  <c r="GA309" i="14"/>
  <c r="D311" i="14"/>
  <c r="U311" i="14"/>
  <c r="AT311" i="14"/>
  <c r="BW311" i="14"/>
  <c r="CV311" i="14"/>
  <c r="DU311" i="14"/>
  <c r="EW311" i="14"/>
  <c r="GC311" i="14"/>
  <c r="CV313" i="14"/>
  <c r="DL313" i="14"/>
  <c r="EC313" i="14"/>
  <c r="ES313" i="14"/>
  <c r="FH313" i="14"/>
  <c r="FY313" i="14"/>
  <c r="GP313" i="14"/>
  <c r="F315" i="14"/>
  <c r="X315" i="14"/>
  <c r="AO315" i="14"/>
  <c r="BH315" i="14"/>
  <c r="CB315" i="14"/>
  <c r="CV315" i="14"/>
  <c r="DT315" i="14"/>
  <c r="EO315" i="14"/>
  <c r="FL315" i="14"/>
  <c r="GK315" i="14"/>
  <c r="M313" i="14"/>
  <c r="AA313" i="14"/>
  <c r="AQ313" i="14"/>
  <c r="BH313" i="14"/>
  <c r="BX313" i="14"/>
  <c r="CM313" i="14"/>
  <c r="DD313" i="14"/>
  <c r="DU313" i="14"/>
  <c r="EJ313" i="14"/>
  <c r="EZ313" i="14"/>
  <c r="FQ313" i="14"/>
  <c r="GG313" i="14"/>
  <c r="Q314" i="14"/>
  <c r="AG314" i="14"/>
  <c r="AU314" i="14"/>
  <c r="BM314" i="14"/>
  <c r="CC314" i="14"/>
  <c r="CS314" i="14"/>
  <c r="DK314" i="14"/>
  <c r="DY314" i="14"/>
  <c r="EO314" i="14"/>
  <c r="FG314" i="14"/>
  <c r="FY314" i="14"/>
  <c r="GO314" i="14"/>
  <c r="N315" i="14"/>
  <c r="AG315" i="14"/>
  <c r="AZ315" i="14"/>
  <c r="BR315" i="14"/>
  <c r="CN315" i="14"/>
  <c r="DH315" i="14"/>
  <c r="EE315" i="14"/>
  <c r="EX315" i="14"/>
  <c r="FX315" i="14"/>
  <c r="P313" i="14"/>
  <c r="AB313" i="14"/>
  <c r="AR313" i="14"/>
  <c r="BJ313" i="14"/>
  <c r="BZ313" i="14"/>
  <c r="CN313" i="14"/>
  <c r="DF313" i="14"/>
  <c r="DV313" i="14"/>
  <c r="EL313" i="14"/>
  <c r="FE313" i="14"/>
  <c r="FR313" i="14"/>
  <c r="GH313" i="14"/>
  <c r="O315" i="14"/>
  <c r="AJ315" i="14"/>
  <c r="BC315" i="14"/>
  <c r="BS315" i="14"/>
  <c r="CQ315" i="14"/>
  <c r="DI315" i="14"/>
  <c r="EG315" i="14"/>
  <c r="EZ315" i="14"/>
  <c r="GD315" i="14"/>
  <c r="T315" i="14"/>
  <c r="AL315" i="14"/>
  <c r="BD315" i="14"/>
  <c r="BX315" i="14"/>
  <c r="CS315" i="14"/>
  <c r="DO315" i="14"/>
  <c r="EJ315" i="14"/>
  <c r="FH315" i="14"/>
  <c r="GF315" i="14"/>
  <c r="DU193" i="14"/>
  <c r="DH196" i="14"/>
  <c r="DJ166" i="14"/>
  <c r="AT180" i="14"/>
  <c r="ED180" i="14"/>
  <c r="DY193" i="14"/>
  <c r="GI196" i="14"/>
  <c r="BM166" i="14"/>
  <c r="FV166" i="14"/>
  <c r="GM168" i="14"/>
  <c r="GF168" i="14"/>
  <c r="FP168" i="14"/>
  <c r="EZ168" i="14"/>
  <c r="EJ168" i="14"/>
  <c r="DT168" i="14"/>
  <c r="DD168" i="14"/>
  <c r="CN168" i="14"/>
  <c r="BX168" i="14"/>
  <c r="BH168" i="14"/>
  <c r="AR168" i="14"/>
  <c r="AB168" i="14"/>
  <c r="L168" i="14"/>
  <c r="BD168" i="14"/>
  <c r="CQ168" i="14"/>
  <c r="DY168" i="14"/>
  <c r="GB168" i="14"/>
  <c r="GL170" i="14"/>
  <c r="FI170" i="14"/>
  <c r="EC170" i="14"/>
  <c r="CT170" i="14"/>
  <c r="BI170" i="14"/>
  <c r="AC170" i="14"/>
  <c r="AG166" i="14"/>
  <c r="CP166" i="14"/>
  <c r="ET166" i="14"/>
  <c r="GT166" i="14"/>
  <c r="I168" i="14"/>
  <c r="AE168" i="14"/>
  <c r="AV168" i="14"/>
  <c r="BM168" i="14"/>
  <c r="CF168" i="14"/>
  <c r="CY168" i="14"/>
  <c r="DP168" i="14"/>
  <c r="EG168" i="14"/>
  <c r="FC168" i="14"/>
  <c r="FT168" i="14"/>
  <c r="GK168" i="14"/>
  <c r="N170" i="14"/>
  <c r="BB170" i="14"/>
  <c r="CO170" i="14"/>
  <c r="ED170" i="14"/>
  <c r="FR170" i="14"/>
  <c r="J173" i="14"/>
  <c r="AE173" i="14"/>
  <c r="AY173" i="14"/>
  <c r="BQ173" i="14"/>
  <c r="CJ173" i="14"/>
  <c r="DD173" i="14"/>
  <c r="DV173" i="14"/>
  <c r="EQ173" i="14"/>
  <c r="FL173" i="14"/>
  <c r="GE173" i="14"/>
  <c r="M175" i="14"/>
  <c r="AF175" i="14"/>
  <c r="AY175" i="14"/>
  <c r="BR175" i="14"/>
  <c r="CK175" i="14"/>
  <c r="DD175" i="14"/>
  <c r="DY175" i="14"/>
  <c r="EQ175" i="14"/>
  <c r="FM175" i="14"/>
  <c r="GF175" i="14"/>
  <c r="O180" i="14"/>
  <c r="AJ180" i="14"/>
  <c r="BG180" i="14"/>
  <c r="CD180" i="14"/>
  <c r="CZ180" i="14"/>
  <c r="DV180" i="14"/>
  <c r="EQ180" i="14"/>
  <c r="FN180" i="14"/>
  <c r="GK180" i="14"/>
  <c r="P181" i="14"/>
  <c r="AW181" i="14"/>
  <c r="CD181" i="14"/>
  <c r="DK181" i="14"/>
  <c r="EU181" i="14"/>
  <c r="GB181" i="14"/>
  <c r="GS187" i="14"/>
  <c r="FW187" i="14"/>
  <c r="GF187" i="14"/>
  <c r="FI187" i="14"/>
  <c r="EN187" i="14"/>
  <c r="DX187" i="14"/>
  <c r="DB187" i="14"/>
  <c r="CI187" i="14"/>
  <c r="BP187" i="14"/>
  <c r="AU187" i="14"/>
  <c r="AC187" i="14"/>
  <c r="I187" i="14"/>
  <c r="GB187" i="14"/>
  <c r="FH187" i="14"/>
  <c r="EM187" i="14"/>
  <c r="DS187" i="14"/>
  <c r="DA187" i="14"/>
  <c r="CE187" i="14"/>
  <c r="BN187" i="14"/>
  <c r="AS187" i="14"/>
  <c r="Y187" i="14"/>
  <c r="G187" i="14"/>
  <c r="FX187" i="14"/>
  <c r="FD187" i="14"/>
  <c r="EK187" i="14"/>
  <c r="DP187" i="14"/>
  <c r="CY187" i="14"/>
  <c r="CD187" i="14"/>
  <c r="BI187" i="14"/>
  <c r="AQ187" i="14"/>
  <c r="W187" i="14"/>
  <c r="E187" i="14"/>
  <c r="GK187" i="14"/>
  <c r="FO187" i="14"/>
  <c r="EW187" i="14"/>
  <c r="EB187" i="14"/>
  <c r="DK187" i="14"/>
  <c r="CO187" i="14"/>
  <c r="BV187" i="14"/>
  <c r="BD187" i="14"/>
  <c r="AH187" i="14"/>
  <c r="R187" i="14"/>
  <c r="AP187" i="14"/>
  <c r="CB187" i="14"/>
  <c r="DO187" i="14"/>
  <c r="EZ187" i="14"/>
  <c r="GT187" i="14"/>
  <c r="GG189" i="14"/>
  <c r="FK189" i="14"/>
  <c r="EQ189" i="14"/>
  <c r="DY189" i="14"/>
  <c r="DC189" i="14"/>
  <c r="CM189" i="14"/>
  <c r="BR189" i="14"/>
  <c r="AX189" i="14"/>
  <c r="AF189" i="14"/>
  <c r="J189" i="14"/>
  <c r="GO189" i="14"/>
  <c r="FT189" i="14"/>
  <c r="EW189" i="14"/>
  <c r="DZ189" i="14"/>
  <c r="DB189" i="14"/>
  <c r="CE189" i="14"/>
  <c r="BJ189" i="14"/>
  <c r="AP189" i="14"/>
  <c r="S189" i="14"/>
  <c r="GK189" i="14"/>
  <c r="FO189" i="14"/>
  <c r="EV189" i="14"/>
  <c r="DX189" i="14"/>
  <c r="DA189" i="14"/>
  <c r="CD189" i="14"/>
  <c r="BG189" i="14"/>
  <c r="AL189" i="14"/>
  <c r="R189" i="14"/>
  <c r="GJ189" i="14"/>
  <c r="FM189" i="14"/>
  <c r="EN189" i="14"/>
  <c r="DS189" i="14"/>
  <c r="CY189" i="14"/>
  <c r="CB189" i="14"/>
  <c r="BE189" i="14"/>
  <c r="AH189" i="14"/>
  <c r="N189" i="14"/>
  <c r="FY189" i="14"/>
  <c r="FD189" i="14"/>
  <c r="EI189" i="14"/>
  <c r="DM189" i="14"/>
  <c r="CP189" i="14"/>
  <c r="BS189" i="14"/>
  <c r="AU189" i="14"/>
  <c r="Y189" i="14"/>
  <c r="F189" i="14"/>
  <c r="AT189" i="14"/>
  <c r="CO189" i="14"/>
  <c r="EE189" i="14"/>
  <c r="FW189" i="14"/>
  <c r="ER192" i="14"/>
  <c r="AD193" i="14"/>
  <c r="BU193" i="14"/>
  <c r="DL193" i="14"/>
  <c r="FE193" i="14"/>
  <c r="AV196" i="14"/>
  <c r="CX196" i="14"/>
  <c r="FD196" i="14"/>
  <c r="BP201" i="14"/>
  <c r="FG201" i="14"/>
  <c r="AE206" i="14"/>
  <c r="CI206" i="14"/>
  <c r="EN206" i="14"/>
  <c r="GS206" i="14"/>
  <c r="CH239" i="14"/>
  <c r="EZ239" i="14"/>
  <c r="DZ239" i="14"/>
  <c r="BR239" i="14"/>
  <c r="AR239" i="14"/>
  <c r="BG239" i="14"/>
  <c r="AP166" i="14"/>
  <c r="CS166" i="14"/>
  <c r="FB166" i="14"/>
  <c r="GN167" i="14"/>
  <c r="GO167" i="14"/>
  <c r="FT167" i="14"/>
  <c r="EW167" i="14"/>
  <c r="EC167" i="14"/>
  <c r="DH167" i="14"/>
  <c r="CK167" i="14"/>
  <c r="BQ167" i="14"/>
  <c r="AV167" i="14"/>
  <c r="Y167" i="14"/>
  <c r="X167" i="14"/>
  <c r="AW167" i="14"/>
  <c r="BU167" i="14"/>
  <c r="CS167" i="14"/>
  <c r="DQ167" i="14"/>
  <c r="EO167" i="14"/>
  <c r="FM167" i="14"/>
  <c r="GK167" i="14"/>
  <c r="O168" i="14"/>
  <c r="AF168" i="14"/>
  <c r="AW168" i="14"/>
  <c r="BP168" i="14"/>
  <c r="CI168" i="14"/>
  <c r="CZ168" i="14"/>
  <c r="DQ168" i="14"/>
  <c r="EM168" i="14"/>
  <c r="FD168" i="14"/>
  <c r="FU168" i="14"/>
  <c r="GN168" i="14"/>
  <c r="R170" i="14"/>
  <c r="BF170" i="14"/>
  <c r="CW170" i="14"/>
  <c r="EK170" i="14"/>
  <c r="FV170" i="14"/>
  <c r="G172" i="14"/>
  <c r="Q172" i="14"/>
  <c r="AB172" i="14"/>
  <c r="AL172" i="14"/>
  <c r="AV172" i="14"/>
  <c r="BH172" i="14"/>
  <c r="BR172" i="14"/>
  <c r="CB172" i="14"/>
  <c r="CM172" i="14"/>
  <c r="CW172" i="14"/>
  <c r="DG172" i="14"/>
  <c r="DQ172" i="14"/>
  <c r="ED172" i="14"/>
  <c r="EO172" i="14"/>
  <c r="FA172" i="14"/>
  <c r="FM172" i="14"/>
  <c r="GA172" i="14"/>
  <c r="M173" i="14"/>
  <c r="AF173" i="14"/>
  <c r="AZ173" i="14"/>
  <c r="BR173" i="14"/>
  <c r="CL173" i="14"/>
  <c r="DF173" i="14"/>
  <c r="DX173" i="14"/>
  <c r="ET173" i="14"/>
  <c r="FN173" i="14"/>
  <c r="GF173" i="14"/>
  <c r="N175" i="14"/>
  <c r="AH175" i="14"/>
  <c r="BA175" i="14"/>
  <c r="BT175" i="14"/>
  <c r="CN175" i="14"/>
  <c r="DJ175" i="14"/>
  <c r="EB175" i="14"/>
  <c r="EV175" i="14"/>
  <c r="FO175" i="14"/>
  <c r="GG175" i="14"/>
  <c r="G176" i="14"/>
  <c r="Z176" i="14"/>
  <c r="AR176" i="14"/>
  <c r="BQ176" i="14"/>
  <c r="CP176" i="14"/>
  <c r="DS176" i="14"/>
  <c r="ES176" i="14"/>
  <c r="FT176" i="14"/>
  <c r="GT176" i="14"/>
  <c r="K179" i="14"/>
  <c r="BF179" i="14"/>
  <c r="CZ179" i="14"/>
  <c r="EQ179" i="14"/>
  <c r="GF179" i="14"/>
  <c r="R180" i="14"/>
  <c r="AN180" i="14"/>
  <c r="BJ180" i="14"/>
  <c r="CF180" i="14"/>
  <c r="DA180" i="14"/>
  <c r="DY180" i="14"/>
  <c r="EU180" i="14"/>
  <c r="FS180" i="14"/>
  <c r="GN180" i="14"/>
  <c r="R181" i="14"/>
  <c r="AX181" i="14"/>
  <c r="CG181" i="14"/>
  <c r="DP181" i="14"/>
  <c r="EV181" i="14"/>
  <c r="J187" i="14"/>
  <c r="AX187" i="14"/>
  <c r="CM187" i="14"/>
  <c r="DY187" i="14"/>
  <c r="FK187" i="14"/>
  <c r="G189" i="14"/>
  <c r="BC189" i="14"/>
  <c r="CR189" i="14"/>
  <c r="EL189" i="14"/>
  <c r="GB189" i="14"/>
  <c r="FG192" i="14"/>
  <c r="AG193" i="14"/>
  <c r="BV193" i="14"/>
  <c r="DM193" i="14"/>
  <c r="AY196" i="14"/>
  <c r="DB196" i="14"/>
  <c r="CC201" i="14"/>
  <c r="AS206" i="14"/>
  <c r="CX206" i="14"/>
  <c r="FC206" i="14"/>
  <c r="DW217" i="14"/>
  <c r="BN217" i="14"/>
  <c r="K217" i="14"/>
  <c r="GP217" i="14"/>
  <c r="DV217" i="14"/>
  <c r="BB217" i="14"/>
  <c r="F217" i="14"/>
  <c r="FV217" i="14"/>
  <c r="CX217" i="14"/>
  <c r="AX217" i="14"/>
  <c r="EU217" i="14"/>
  <c r="BX217" i="14"/>
  <c r="V217" i="14"/>
  <c r="FJ217" i="14"/>
  <c r="AH217" i="14"/>
  <c r="EX217" i="14"/>
  <c r="AE217" i="14"/>
  <c r="EQ217" i="14"/>
  <c r="L217" i="14"/>
  <c r="BW217" i="14"/>
  <c r="FW217" i="14"/>
  <c r="DK217" i="14"/>
  <c r="BA217" i="14"/>
  <c r="GM193" i="14"/>
  <c r="FX193" i="14"/>
  <c r="FI193" i="14"/>
  <c r="EW193" i="14"/>
  <c r="EH193" i="14"/>
  <c r="DS193" i="14"/>
  <c r="DE193" i="14"/>
  <c r="CP193" i="14"/>
  <c r="CC193" i="14"/>
  <c r="BO193" i="14"/>
  <c r="GH193" i="14"/>
  <c r="FU193" i="14"/>
  <c r="FG193" i="14"/>
  <c r="ER193" i="14"/>
  <c r="EC193" i="14"/>
  <c r="DQ193" i="14"/>
  <c r="DB193" i="14"/>
  <c r="CM193" i="14"/>
  <c r="BY193" i="14"/>
  <c r="BJ193" i="14"/>
  <c r="AW193" i="14"/>
  <c r="AI193" i="14"/>
  <c r="T193" i="14"/>
  <c r="E193" i="14"/>
  <c r="GO193" i="14"/>
  <c r="GC193" i="14"/>
  <c r="FN193" i="14"/>
  <c r="EY193" i="14"/>
  <c r="EK193" i="14"/>
  <c r="DV193" i="14"/>
  <c r="DI193" i="14"/>
  <c r="CU193" i="14"/>
  <c r="CF193" i="14"/>
  <c r="BQ193" i="14"/>
  <c r="BE193" i="14"/>
  <c r="AP193" i="14"/>
  <c r="AA193" i="14"/>
  <c r="M193" i="14"/>
  <c r="FY193" i="14"/>
  <c r="FB193" i="14"/>
  <c r="EG193" i="14"/>
  <c r="DK193" i="14"/>
  <c r="CL193" i="14"/>
  <c r="BP193" i="14"/>
  <c r="AT193" i="14"/>
  <c r="AC193" i="14"/>
  <c r="J193" i="14"/>
  <c r="GT193" i="14"/>
  <c r="FW193" i="14"/>
  <c r="FA193" i="14"/>
  <c r="EB193" i="14"/>
  <c r="DF193" i="14"/>
  <c r="CK193" i="14"/>
  <c r="BM193" i="14"/>
  <c r="AS193" i="14"/>
  <c r="Z193" i="14"/>
  <c r="I193" i="14"/>
  <c r="GS193" i="14"/>
  <c r="FR193" i="14"/>
  <c r="EX193" i="14"/>
  <c r="EA193" i="14"/>
  <c r="DC193" i="14"/>
  <c r="CG193" i="14"/>
  <c r="BI193" i="14"/>
  <c r="AQ193" i="14"/>
  <c r="Y193" i="14"/>
  <c r="D193" i="14"/>
  <c r="GG193" i="14"/>
  <c r="FM193" i="14"/>
  <c r="EO193" i="14"/>
  <c r="DR193" i="14"/>
  <c r="CV193" i="14"/>
  <c r="BW193" i="14"/>
  <c r="BA193" i="14"/>
  <c r="AJ193" i="14"/>
  <c r="Q193" i="14"/>
  <c r="GK196" i="14"/>
  <c r="GT196" i="14"/>
  <c r="GD196" i="14"/>
  <c r="FM196" i="14"/>
  <c r="EW196" i="14"/>
  <c r="EF196" i="14"/>
  <c r="DN196" i="14"/>
  <c r="GH196" i="14"/>
  <c r="FL196" i="14"/>
  <c r="EQ196" i="14"/>
  <c r="DX196" i="14"/>
  <c r="DG196" i="14"/>
  <c r="CP196" i="14"/>
  <c r="BV196" i="14"/>
  <c r="BF196" i="14"/>
  <c r="AO196" i="14"/>
  <c r="Y196" i="14"/>
  <c r="H196" i="14"/>
  <c r="GS196" i="14"/>
  <c r="FZ196" i="14"/>
  <c r="FG196" i="14"/>
  <c r="EN196" i="14"/>
  <c r="DV196" i="14"/>
  <c r="DA196" i="14"/>
  <c r="CK196" i="14"/>
  <c r="BT196" i="14"/>
  <c r="BB196" i="14"/>
  <c r="AL196" i="14"/>
  <c r="S196" i="14"/>
  <c r="C196" i="14"/>
  <c r="GJ196" i="14"/>
  <c r="FS196" i="14"/>
  <c r="EX196" i="14"/>
  <c r="ED196" i="14"/>
  <c r="DJ196" i="14"/>
  <c r="CR196" i="14"/>
  <c r="CB196" i="14"/>
  <c r="BK196" i="14"/>
  <c r="AU196" i="14"/>
  <c r="AD196" i="14"/>
  <c r="J196" i="14"/>
  <c r="GC196" i="14"/>
  <c r="FB196" i="14"/>
  <c r="DR196" i="14"/>
  <c r="CQ196" i="14"/>
  <c r="BO196" i="14"/>
  <c r="AN196" i="14"/>
  <c r="O196" i="14"/>
  <c r="FW196" i="14"/>
  <c r="ET196" i="14"/>
  <c r="DQ196" i="14"/>
  <c r="CL196" i="14"/>
  <c r="BL196" i="14"/>
  <c r="AI196" i="14"/>
  <c r="I196" i="14"/>
  <c r="FV196" i="14"/>
  <c r="EP196" i="14"/>
  <c r="DK196" i="14"/>
  <c r="CH196" i="14"/>
  <c r="BJ196" i="14"/>
  <c r="AF196" i="14"/>
  <c r="F196" i="14"/>
  <c r="GP196" i="14"/>
  <c r="FJ196" i="14"/>
  <c r="EG196" i="14"/>
  <c r="CZ196" i="14"/>
  <c r="CA196" i="14"/>
  <c r="AX196" i="14"/>
  <c r="V196" i="14"/>
  <c r="GH201" i="14"/>
  <c r="FP201" i="14"/>
  <c r="EZ201" i="14"/>
  <c r="EI201" i="14"/>
  <c r="DR201" i="14"/>
  <c r="DB201" i="14"/>
  <c r="CK201" i="14"/>
  <c r="BR201" i="14"/>
  <c r="GM201" i="14"/>
  <c r="FV201" i="14"/>
  <c r="FE201" i="14"/>
  <c r="EO201" i="14"/>
  <c r="DV201" i="14"/>
  <c r="DD201" i="14"/>
  <c r="CN201" i="14"/>
  <c r="BW201" i="14"/>
  <c r="BF201" i="14"/>
  <c r="AP201" i="14"/>
  <c r="Y201" i="14"/>
  <c r="F201" i="14"/>
  <c r="FZ201" i="14"/>
  <c r="FB201" i="14"/>
  <c r="ED201" i="14"/>
  <c r="DJ201" i="14"/>
  <c r="CL201" i="14"/>
  <c r="BO201" i="14"/>
  <c r="AW201" i="14"/>
  <c r="AB201" i="14"/>
  <c r="J201" i="14"/>
  <c r="GT201" i="14"/>
  <c r="FW201" i="14"/>
  <c r="EX201" i="14"/>
  <c r="EB201" i="14"/>
  <c r="DI201" i="14"/>
  <c r="CH201" i="14"/>
  <c r="BM201" i="14"/>
  <c r="AR201" i="14"/>
  <c r="Z201" i="14"/>
  <c r="D201" i="14"/>
  <c r="GP201" i="14"/>
  <c r="FU201" i="14"/>
  <c r="EW201" i="14"/>
  <c r="EA201" i="14"/>
  <c r="DC201" i="14"/>
  <c r="CE201" i="14"/>
  <c r="BJ201" i="14"/>
  <c r="AQ201" i="14"/>
  <c r="V201" i="14"/>
  <c r="C201" i="14"/>
  <c r="GD201" i="14"/>
  <c r="FH201" i="14"/>
  <c r="EJ201" i="14"/>
  <c r="DN201" i="14"/>
  <c r="CS201" i="14"/>
  <c r="BV201" i="14"/>
  <c r="AY201" i="14"/>
  <c r="AG201" i="14"/>
  <c r="L201" i="14"/>
  <c r="GK201" i="14"/>
  <c r="EQ201" i="14"/>
  <c r="CV201" i="14"/>
  <c r="BE201" i="14"/>
  <c r="R201" i="14"/>
  <c r="GF201" i="14"/>
  <c r="EP201" i="14"/>
  <c r="CU201" i="14"/>
  <c r="BB201" i="14"/>
  <c r="Q201" i="14"/>
  <c r="GC201" i="14"/>
  <c r="EH201" i="14"/>
  <c r="CP201" i="14"/>
  <c r="AX201" i="14"/>
  <c r="K201" i="14"/>
  <c r="FJ201" i="14"/>
  <c r="DQ201" i="14"/>
  <c r="BX201" i="14"/>
  <c r="AI201" i="14"/>
  <c r="BB166" i="14"/>
  <c r="BO180" i="14"/>
  <c r="EZ180" i="14"/>
  <c r="CE193" i="14"/>
  <c r="P196" i="14"/>
  <c r="GN201" i="14"/>
  <c r="DN166" i="14"/>
  <c r="BU168" i="14"/>
  <c r="FK168" i="14"/>
  <c r="AK170" i="14"/>
  <c r="EX170" i="14"/>
  <c r="GG170" i="14"/>
  <c r="AN173" i="14"/>
  <c r="BH173" i="14"/>
  <c r="DM173" i="14"/>
  <c r="EZ173" i="14"/>
  <c r="GO173" i="14"/>
  <c r="AP175" i="14"/>
  <c r="CB175" i="14"/>
  <c r="EH175" i="14"/>
  <c r="GO175" i="14"/>
  <c r="C180" i="14"/>
  <c r="BS180" i="14"/>
  <c r="EG180" i="14"/>
  <c r="GK181" i="14"/>
  <c r="FS181" i="14"/>
  <c r="FB181" i="14"/>
  <c r="EL181" i="14"/>
  <c r="DS181" i="14"/>
  <c r="DF181" i="14"/>
  <c r="CM181" i="14"/>
  <c r="BV181" i="14"/>
  <c r="BF181" i="14"/>
  <c r="AN181" i="14"/>
  <c r="Y181" i="14"/>
  <c r="G181" i="14"/>
  <c r="GG181" i="14"/>
  <c r="FR181" i="14"/>
  <c r="EY181" i="14"/>
  <c r="EK181" i="14"/>
  <c r="DR181" i="14"/>
  <c r="DA181" i="14"/>
  <c r="CK181" i="14"/>
  <c r="BS181" i="14"/>
  <c r="BE181" i="14"/>
  <c r="AM181" i="14"/>
  <c r="V181" i="14"/>
  <c r="GD181" i="14"/>
  <c r="FO181" i="14"/>
  <c r="EW181" i="14"/>
  <c r="EG181" i="14"/>
  <c r="DQ181" i="14"/>
  <c r="CY181" i="14"/>
  <c r="CJ181" i="14"/>
  <c r="BR181" i="14"/>
  <c r="BA181" i="14"/>
  <c r="AL181" i="14"/>
  <c r="S181" i="14"/>
  <c r="E181" i="14"/>
  <c r="GO181" i="14"/>
  <c r="GA181" i="14"/>
  <c r="FI181" i="14"/>
  <c r="EQ181" i="14"/>
  <c r="EA181" i="14"/>
  <c r="DI181" i="14"/>
  <c r="CT181" i="14"/>
  <c r="CB181" i="14"/>
  <c r="BL181" i="14"/>
  <c r="AV181" i="14"/>
  <c r="AD181" i="14"/>
  <c r="O181" i="14"/>
  <c r="CW181" i="14"/>
  <c r="FJ181" i="14"/>
  <c r="K193" i="14"/>
  <c r="GD193" i="14"/>
  <c r="R196" i="14"/>
  <c r="DK201" i="14"/>
  <c r="BH206" i="14"/>
  <c r="J166" i="14"/>
  <c r="BU166" i="14"/>
  <c r="DY166" i="14"/>
  <c r="FZ166" i="14"/>
  <c r="D168" i="14"/>
  <c r="W168" i="14"/>
  <c r="AN168" i="14"/>
  <c r="BE168" i="14"/>
  <c r="CA168" i="14"/>
  <c r="CR168" i="14"/>
  <c r="DI168" i="14"/>
  <c r="EB168" i="14"/>
  <c r="EU168" i="14"/>
  <c r="FL168" i="14"/>
  <c r="GC168" i="14"/>
  <c r="E170" i="14"/>
  <c r="AL170" i="14"/>
  <c r="BZ170" i="14"/>
  <c r="DN170" i="14"/>
  <c r="FA170" i="14"/>
  <c r="GT170" i="14"/>
  <c r="GN172" i="14"/>
  <c r="GB172" i="14"/>
  <c r="FR172" i="14"/>
  <c r="FH172" i="14"/>
  <c r="EW172" i="14"/>
  <c r="EM172" i="14"/>
  <c r="EC172" i="14"/>
  <c r="DS172" i="14"/>
  <c r="DI172" i="14"/>
  <c r="CZ172" i="14"/>
  <c r="CQ172" i="14"/>
  <c r="CH172" i="14"/>
  <c r="BY172" i="14"/>
  <c r="BP172" i="14"/>
  <c r="BG172" i="14"/>
  <c r="AW172" i="14"/>
  <c r="AN172" i="14"/>
  <c r="AE172" i="14"/>
  <c r="V172" i="14"/>
  <c r="M172" i="14"/>
  <c r="D172" i="14"/>
  <c r="GS172" i="14"/>
  <c r="GI172" i="14"/>
  <c r="FY172" i="14"/>
  <c r="FO172" i="14"/>
  <c r="L172" i="14"/>
  <c r="W172" i="14"/>
  <c r="AG172" i="14"/>
  <c r="AR172" i="14"/>
  <c r="BB172" i="14"/>
  <c r="BL172" i="14"/>
  <c r="BW172" i="14"/>
  <c r="CG172" i="14"/>
  <c r="CR172" i="14"/>
  <c r="DC172" i="14"/>
  <c r="DM172" i="14"/>
  <c r="DW172" i="14"/>
  <c r="EI172" i="14"/>
  <c r="EU172" i="14"/>
  <c r="FG172" i="14"/>
  <c r="FU172" i="14"/>
  <c r="GH172" i="14"/>
  <c r="D173" i="14"/>
  <c r="W173" i="14"/>
  <c r="AP173" i="14"/>
  <c r="BI173" i="14"/>
  <c r="CB173" i="14"/>
  <c r="CU173" i="14"/>
  <c r="DO173" i="14"/>
  <c r="EK173" i="14"/>
  <c r="FC173" i="14"/>
  <c r="FW173" i="14"/>
  <c r="E175" i="14"/>
  <c r="Y175" i="14"/>
  <c r="AQ175" i="14"/>
  <c r="BJ175" i="14"/>
  <c r="CE175" i="14"/>
  <c r="CW175" i="14"/>
  <c r="DS175" i="14"/>
  <c r="EL175" i="14"/>
  <c r="FE175" i="14"/>
  <c r="FX175" i="14"/>
  <c r="P176" i="14"/>
  <c r="AI176" i="14"/>
  <c r="BD176" i="14"/>
  <c r="CE176" i="14"/>
  <c r="DG176" i="14"/>
  <c r="ED176" i="14"/>
  <c r="FH176" i="14"/>
  <c r="GF176" i="14"/>
  <c r="AK179" i="14"/>
  <c r="CA179" i="14"/>
  <c r="DT179" i="14"/>
  <c r="FL179" i="14"/>
  <c r="G180" i="14"/>
  <c r="AD180" i="14"/>
  <c r="AX180" i="14"/>
  <c r="BU180" i="14"/>
  <c r="CQ180" i="14"/>
  <c r="DO180" i="14"/>
  <c r="EJ180" i="14"/>
  <c r="FE180" i="14"/>
  <c r="GC180" i="14"/>
  <c r="F181" i="14"/>
  <c r="AK181" i="14"/>
  <c r="BQ181" i="14"/>
  <c r="CX181" i="14"/>
  <c r="ED181" i="14"/>
  <c r="FL181" i="14"/>
  <c r="AF187" i="14"/>
  <c r="BQ187" i="14"/>
  <c r="DC187" i="14"/>
  <c r="EQ187" i="14"/>
  <c r="GG187" i="14"/>
  <c r="AD189" i="14"/>
  <c r="BV189" i="14"/>
  <c r="DO189" i="14"/>
  <c r="FI189" i="14"/>
  <c r="N193" i="14"/>
  <c r="AZ193" i="14"/>
  <c r="CS193" i="14"/>
  <c r="EL193" i="14"/>
  <c r="GE193" i="14"/>
  <c r="Z196" i="14"/>
  <c r="CD196" i="14"/>
  <c r="EH196" i="14"/>
  <c r="GR196" i="14"/>
  <c r="AJ201" i="14"/>
  <c r="DT201" i="14"/>
  <c r="P206" i="14"/>
  <c r="BU206" i="14"/>
  <c r="DY206" i="14"/>
  <c r="GF206" i="14"/>
  <c r="BZ193" i="14"/>
  <c r="FT196" i="14"/>
  <c r="CD201" i="14"/>
  <c r="V180" i="14"/>
  <c r="CM180" i="14"/>
  <c r="FV180" i="14"/>
  <c r="AO193" i="14"/>
  <c r="DW196" i="14"/>
  <c r="CX201" i="14"/>
  <c r="DH168" i="14"/>
  <c r="GS168" i="14"/>
  <c r="DJ170" i="14"/>
  <c r="GN173" i="14"/>
  <c r="FX173" i="14"/>
  <c r="FI173" i="14"/>
  <c r="EU173" i="14"/>
  <c r="EE173" i="14"/>
  <c r="DS173" i="14"/>
  <c r="DC173" i="14"/>
  <c r="CN173" i="14"/>
  <c r="BZ173" i="14"/>
  <c r="BJ173" i="14"/>
  <c r="AX173" i="14"/>
  <c r="AH173" i="14"/>
  <c r="S173" i="14"/>
  <c r="E173" i="14"/>
  <c r="GG173" i="14"/>
  <c r="FR173" i="14"/>
  <c r="FD173" i="14"/>
  <c r="EN173" i="14"/>
  <c r="EB173" i="14"/>
  <c r="DL173" i="14"/>
  <c r="CW173" i="14"/>
  <c r="CI173" i="14"/>
  <c r="BS173" i="14"/>
  <c r="BG173" i="14"/>
  <c r="AQ173" i="14"/>
  <c r="AB173" i="14"/>
  <c r="N173" i="14"/>
  <c r="CT173" i="14"/>
  <c r="GP175" i="14"/>
  <c r="GB175" i="14"/>
  <c r="FN175" i="14"/>
  <c r="EX175" i="14"/>
  <c r="EK175" i="14"/>
  <c r="DU175" i="14"/>
  <c r="DF175" i="14"/>
  <c r="CS175" i="14"/>
  <c r="CC175" i="14"/>
  <c r="BP175" i="14"/>
  <c r="AZ175" i="14"/>
  <c r="AK175" i="14"/>
  <c r="X175" i="14"/>
  <c r="H175" i="14"/>
  <c r="GK175" i="14"/>
  <c r="FW175" i="14"/>
  <c r="FG175" i="14"/>
  <c r="ET175" i="14"/>
  <c r="ED175" i="14"/>
  <c r="DP175" i="14"/>
  <c r="DB175" i="14"/>
  <c r="CL175" i="14"/>
  <c r="BY175" i="14"/>
  <c r="BI175" i="14"/>
  <c r="AT175" i="14"/>
  <c r="AG175" i="14"/>
  <c r="Q175" i="14"/>
  <c r="D175" i="14"/>
  <c r="DM175" i="14"/>
  <c r="Y180" i="14"/>
  <c r="CN180" i="14"/>
  <c r="FD180" i="14"/>
  <c r="BO181" i="14"/>
  <c r="GQ181" i="14"/>
  <c r="ED192" i="14"/>
  <c r="T192" i="14"/>
  <c r="GH192" i="14"/>
  <c r="BY192" i="14"/>
  <c r="DO192" i="14"/>
  <c r="DB192" i="14"/>
  <c r="CN192" i="14"/>
  <c r="FV192" i="14"/>
  <c r="AI192" i="14"/>
  <c r="CO193" i="14"/>
  <c r="EA196" i="14"/>
  <c r="AD201" i="14"/>
  <c r="FQ206" i="14"/>
  <c r="V166" i="14"/>
  <c r="BV166" i="14"/>
  <c r="EG166" i="14"/>
  <c r="GK166" i="14"/>
  <c r="G168" i="14"/>
  <c r="X168" i="14"/>
  <c r="AO168" i="14"/>
  <c r="BK168" i="14"/>
  <c r="CB168" i="14"/>
  <c r="CS168" i="14"/>
  <c r="DL168" i="14"/>
  <c r="EE168" i="14"/>
  <c r="EV168" i="14"/>
  <c r="FM168" i="14"/>
  <c r="GI168" i="14"/>
  <c r="F170" i="14"/>
  <c r="AT170" i="14"/>
  <c r="CD170" i="14"/>
  <c r="DR170" i="14"/>
  <c r="FF170" i="14"/>
  <c r="C172" i="14"/>
  <c r="N172" i="14"/>
  <c r="X172" i="14"/>
  <c r="AI172" i="14"/>
  <c r="AS172" i="14"/>
  <c r="BC172" i="14"/>
  <c r="BM172" i="14"/>
  <c r="BX172" i="14"/>
  <c r="CI172" i="14"/>
  <c r="CS172" i="14"/>
  <c r="DD172" i="14"/>
  <c r="DN172" i="14"/>
  <c r="DX172" i="14"/>
  <c r="EK172" i="14"/>
  <c r="EV172" i="14"/>
  <c r="FI172" i="14"/>
  <c r="FW172" i="14"/>
  <c r="GJ172" i="14"/>
  <c r="F173" i="14"/>
  <c r="X173" i="14"/>
  <c r="AR173" i="14"/>
  <c r="BL173" i="14"/>
  <c r="CE173" i="14"/>
  <c r="CZ173" i="14"/>
  <c r="DT173" i="14"/>
  <c r="EL173" i="14"/>
  <c r="FF173" i="14"/>
  <c r="FY173" i="14"/>
  <c r="GQ173" i="14"/>
  <c r="F175" i="14"/>
  <c r="Z175" i="14"/>
  <c r="AR175" i="14"/>
  <c r="BM175" i="14"/>
  <c r="CH175" i="14"/>
  <c r="DA175" i="14"/>
  <c r="DT175" i="14"/>
  <c r="EN175" i="14"/>
  <c r="FF175" i="14"/>
  <c r="FY175" i="14"/>
  <c r="GT175" i="14"/>
  <c r="Q176" i="14"/>
  <c r="AK176" i="14"/>
  <c r="BH176" i="14"/>
  <c r="CF176" i="14"/>
  <c r="DH176" i="14"/>
  <c r="EI176" i="14"/>
  <c r="FJ176" i="14"/>
  <c r="AO179" i="14"/>
  <c r="CF179" i="14"/>
  <c r="EA179" i="14"/>
  <c r="I180" i="14"/>
  <c r="AE180" i="14"/>
  <c r="AZ180" i="14"/>
  <c r="BX180" i="14"/>
  <c r="CT180" i="14"/>
  <c r="DP180" i="14"/>
  <c r="EM180" i="14"/>
  <c r="FJ180" i="14"/>
  <c r="I181" i="14"/>
  <c r="AP181" i="14"/>
  <c r="BZ181" i="14"/>
  <c r="DG181" i="14"/>
  <c r="EM181" i="14"/>
  <c r="FT181" i="14"/>
  <c r="AG187" i="14"/>
  <c r="BS187" i="14"/>
  <c r="DG187" i="14"/>
  <c r="EV187" i="14"/>
  <c r="GJ187" i="14"/>
  <c r="AG189" i="14"/>
  <c r="CA189" i="14"/>
  <c r="DP189" i="14"/>
  <c r="FJ189" i="14"/>
  <c r="AX192" i="14"/>
  <c r="S193" i="14"/>
  <c r="BF193" i="14"/>
  <c r="CW193" i="14"/>
  <c r="EQ193" i="14"/>
  <c r="GK193" i="14"/>
  <c r="AE196" i="14"/>
  <c r="CE196" i="14"/>
  <c r="EM196" i="14"/>
  <c r="GO197" i="14"/>
  <c r="GA197" i="14"/>
  <c r="FN197" i="14"/>
  <c r="FC197" i="14"/>
  <c r="EP197" i="14"/>
  <c r="EE197" i="14"/>
  <c r="DR197" i="14"/>
  <c r="DG197" i="14"/>
  <c r="CS197" i="14"/>
  <c r="CH197" i="14"/>
  <c r="BU197" i="14"/>
  <c r="BJ197" i="14"/>
  <c r="AW197" i="14"/>
  <c r="AL197" i="14"/>
  <c r="Y197" i="14"/>
  <c r="M197" i="14"/>
  <c r="GQ197" i="14"/>
  <c r="GC197" i="14"/>
  <c r="FM197" i="14"/>
  <c r="FA197" i="14"/>
  <c r="EM197" i="14"/>
  <c r="DX197" i="14"/>
  <c r="DJ197" i="14"/>
  <c r="CX197" i="14"/>
  <c r="CI197" i="14"/>
  <c r="BT197" i="14"/>
  <c r="BF197" i="14"/>
  <c r="AS197" i="14"/>
  <c r="AE197" i="14"/>
  <c r="Q197" i="14"/>
  <c r="E197" i="14"/>
  <c r="GK197" i="14"/>
  <c r="FY197" i="14"/>
  <c r="FK197" i="14"/>
  <c r="EW197" i="14"/>
  <c r="EH197" i="14"/>
  <c r="DV197" i="14"/>
  <c r="DH197" i="14"/>
  <c r="CR197" i="14"/>
  <c r="CD197" i="14"/>
  <c r="BR197" i="14"/>
  <c r="BC197" i="14"/>
  <c r="AO197" i="14"/>
  <c r="AC197" i="14"/>
  <c r="O197" i="14"/>
  <c r="GS197" i="14"/>
  <c r="GG197" i="14"/>
  <c r="FS197" i="14"/>
  <c r="FD197" i="14"/>
  <c r="EO197" i="14"/>
  <c r="EC197" i="14"/>
  <c r="DN197" i="14"/>
  <c r="CZ197" i="14"/>
  <c r="CL197" i="14"/>
  <c r="BY197" i="14"/>
  <c r="BK197" i="14"/>
  <c r="AV197" i="14"/>
  <c r="AG197" i="14"/>
  <c r="U197" i="14"/>
  <c r="G197" i="14"/>
  <c r="GH197" i="14"/>
  <c r="FJ197" i="14"/>
  <c r="EN197" i="14"/>
  <c r="DQ197" i="14"/>
  <c r="CW197" i="14"/>
  <c r="CA197" i="14"/>
  <c r="BB197" i="14"/>
  <c r="AF197" i="14"/>
  <c r="I197" i="14"/>
  <c r="GD197" i="14"/>
  <c r="FI197" i="14"/>
  <c r="EK197" i="14"/>
  <c r="DO197" i="14"/>
  <c r="CQ197" i="14"/>
  <c r="BV197" i="14"/>
  <c r="BA197" i="14"/>
  <c r="AD197" i="14"/>
  <c r="H197" i="14"/>
  <c r="FZ197" i="14"/>
  <c r="FE197" i="14"/>
  <c r="EG197" i="14"/>
  <c r="DM197" i="14"/>
  <c r="CP197" i="14"/>
  <c r="BS197" i="14"/>
  <c r="AX197" i="14"/>
  <c r="Z197" i="14"/>
  <c r="F197" i="14"/>
  <c r="GP197" i="14"/>
  <c r="FT197" i="14"/>
  <c r="EU197" i="14"/>
  <c r="DY197" i="14"/>
  <c r="DB197" i="14"/>
  <c r="CG197" i="14"/>
  <c r="BL197" i="14"/>
  <c r="AN197" i="14"/>
  <c r="R197" i="14"/>
  <c r="AU197" i="14"/>
  <c r="CO197" i="14"/>
  <c r="EF197" i="14"/>
  <c r="FV197" i="14"/>
  <c r="AL201" i="14"/>
  <c r="DY201" i="14"/>
  <c r="T206" i="14"/>
  <c r="BX206" i="14"/>
  <c r="EB206" i="14"/>
  <c r="AK193" i="14"/>
  <c r="FO193" i="14"/>
  <c r="FO201" i="14"/>
  <c r="FN166" i="14"/>
  <c r="GL180" i="14"/>
  <c r="GM180" i="14"/>
  <c r="FX180" i="14"/>
  <c r="FK180" i="14"/>
  <c r="EW180" i="14"/>
  <c r="EI180" i="14"/>
  <c r="DT180" i="14"/>
  <c r="DH180" i="14"/>
  <c r="CS180" i="14"/>
  <c r="CE180" i="14"/>
  <c r="BR180" i="14"/>
  <c r="BD180" i="14"/>
  <c r="AO180" i="14"/>
  <c r="AB180" i="14"/>
  <c r="N180" i="14"/>
  <c r="GJ180" i="14"/>
  <c r="FU180" i="14"/>
  <c r="FH180" i="14"/>
  <c r="ET180" i="14"/>
  <c r="EE180" i="14"/>
  <c r="DR180" i="14"/>
  <c r="DC180" i="14"/>
  <c r="CP180" i="14"/>
  <c r="CB180" i="14"/>
  <c r="BN180" i="14"/>
  <c r="AY180" i="14"/>
  <c r="AM180" i="14"/>
  <c r="X180" i="14"/>
  <c r="J180" i="14"/>
  <c r="GQ180" i="14"/>
  <c r="GD180" i="14"/>
  <c r="FO180" i="14"/>
  <c r="FB180" i="14"/>
  <c r="EN180" i="14"/>
  <c r="DZ180" i="14"/>
  <c r="DK180" i="14"/>
  <c r="CY180" i="14"/>
  <c r="CJ180" i="14"/>
  <c r="BV180" i="14"/>
  <c r="BH180" i="14"/>
  <c r="AU180" i="14"/>
  <c r="AF180" i="14"/>
  <c r="S180" i="14"/>
  <c r="D180" i="14"/>
  <c r="DI180" i="14"/>
  <c r="GT180" i="14"/>
  <c r="C193" i="14"/>
  <c r="FQ193" i="14"/>
  <c r="BR196" i="14"/>
  <c r="S201" i="14"/>
  <c r="I166" i="14"/>
  <c r="ER168" i="14"/>
  <c r="BY170" i="14"/>
  <c r="V173" i="14"/>
  <c r="CA173" i="14"/>
  <c r="EH173" i="14"/>
  <c r="FV173" i="14"/>
  <c r="V175" i="14"/>
  <c r="BH175" i="14"/>
  <c r="CU175" i="14"/>
  <c r="FV175" i="14"/>
  <c r="AW180" i="14"/>
  <c r="DJ180" i="14"/>
  <c r="GA180" i="14"/>
  <c r="AF181" i="14"/>
  <c r="EC181" i="14"/>
  <c r="AY193" i="14"/>
  <c r="EI193" i="14"/>
  <c r="BU196" i="14"/>
  <c r="GM196" i="14"/>
  <c r="GM206" i="14"/>
  <c r="GO206" i="14"/>
  <c r="GC206" i="14"/>
  <c r="FS206" i="14"/>
  <c r="FI206" i="14"/>
  <c r="EW206" i="14"/>
  <c r="EM206" i="14"/>
  <c r="EC206" i="14"/>
  <c r="DQ206" i="14"/>
  <c r="DG206" i="14"/>
  <c r="CW206" i="14"/>
  <c r="CK206" i="14"/>
  <c r="CA206" i="14"/>
  <c r="BQ206" i="14"/>
  <c r="BE206" i="14"/>
  <c r="AU206" i="14"/>
  <c r="AK206" i="14"/>
  <c r="Y206" i="14"/>
  <c r="O206" i="14"/>
  <c r="E206" i="14"/>
  <c r="GQ206" i="14"/>
  <c r="GG206" i="14"/>
  <c r="FU206" i="14"/>
  <c r="FK206" i="14"/>
  <c r="FA206" i="14"/>
  <c r="EO206" i="14"/>
  <c r="EE206" i="14"/>
  <c r="DU206" i="14"/>
  <c r="DI206" i="14"/>
  <c r="CY206" i="14"/>
  <c r="CO206" i="14"/>
  <c r="CC206" i="14"/>
  <c r="BS206" i="14"/>
  <c r="BI206" i="14"/>
  <c r="AW206" i="14"/>
  <c r="AM206" i="14"/>
  <c r="AC206" i="14"/>
  <c r="Q206" i="14"/>
  <c r="G206" i="14"/>
  <c r="GK206" i="14"/>
  <c r="FY206" i="14"/>
  <c r="FJ206" i="14"/>
  <c r="EU206" i="14"/>
  <c r="EG206" i="14"/>
  <c r="DT206" i="14"/>
  <c r="DE206" i="14"/>
  <c r="CQ206" i="14"/>
  <c r="CB206" i="14"/>
  <c r="BM206" i="14"/>
  <c r="BA206" i="14"/>
  <c r="AL206" i="14"/>
  <c r="W206" i="14"/>
  <c r="I206" i="14"/>
  <c r="GJ206" i="14"/>
  <c r="FX206" i="14"/>
  <c r="FH206" i="14"/>
  <c r="ET206" i="14"/>
  <c r="EF206" i="14"/>
  <c r="DP206" i="14"/>
  <c r="DD206" i="14"/>
  <c r="CP206" i="14"/>
  <c r="BZ206" i="14"/>
  <c r="BL206" i="14"/>
  <c r="AZ206" i="14"/>
  <c r="AJ206" i="14"/>
  <c r="V206" i="14"/>
  <c r="H206" i="14"/>
  <c r="GI206" i="14"/>
  <c r="FT206" i="14"/>
  <c r="FE206" i="14"/>
  <c r="ES206" i="14"/>
  <c r="ED206" i="14"/>
  <c r="DO206" i="14"/>
  <c r="DA206" i="14"/>
  <c r="CN206" i="14"/>
  <c r="BY206" i="14"/>
  <c r="BK206" i="14"/>
  <c r="AV206" i="14"/>
  <c r="AG206" i="14"/>
  <c r="U206" i="14"/>
  <c r="F206" i="14"/>
  <c r="GP206" i="14"/>
  <c r="GA206" i="14"/>
  <c r="FM206" i="14"/>
  <c r="EZ206" i="14"/>
  <c r="EK206" i="14"/>
  <c r="DW206" i="14"/>
  <c r="DH206" i="14"/>
  <c r="CS206" i="14"/>
  <c r="CG206" i="14"/>
  <c r="BR206" i="14"/>
  <c r="BC206" i="14"/>
  <c r="AO206" i="14"/>
  <c r="AB206" i="14"/>
  <c r="M206" i="14"/>
  <c r="GB206" i="14"/>
  <c r="FB206" i="14"/>
  <c r="DX206" i="14"/>
  <c r="CV206" i="14"/>
  <c r="BT206" i="14"/>
  <c r="AR206" i="14"/>
  <c r="N206" i="14"/>
  <c r="FZ206" i="14"/>
  <c r="EV206" i="14"/>
  <c r="DV206" i="14"/>
  <c r="CR206" i="14"/>
  <c r="BP206" i="14"/>
  <c r="AN206" i="14"/>
  <c r="L206" i="14"/>
  <c r="FR206" i="14"/>
  <c r="ER206" i="14"/>
  <c r="DN206" i="14"/>
  <c r="CJ206" i="14"/>
  <c r="BJ206" i="14"/>
  <c r="AF206" i="14"/>
  <c r="D206" i="14"/>
  <c r="GN206" i="14"/>
  <c r="FL206" i="14"/>
  <c r="EJ206" i="14"/>
  <c r="DF206" i="14"/>
  <c r="CF206" i="14"/>
  <c r="BB206" i="14"/>
  <c r="X206" i="14"/>
  <c r="DM206" i="14"/>
  <c r="AD166" i="14"/>
  <c r="CH166" i="14"/>
  <c r="EH166" i="14"/>
  <c r="H168" i="14"/>
  <c r="Y168" i="14"/>
  <c r="AU168" i="14"/>
  <c r="BL168" i="14"/>
  <c r="CC168" i="14"/>
  <c r="CV168" i="14"/>
  <c r="DO168" i="14"/>
  <c r="EF168" i="14"/>
  <c r="EW168" i="14"/>
  <c r="FS168" i="14"/>
  <c r="GJ168" i="14"/>
  <c r="M170" i="14"/>
  <c r="AX170" i="14"/>
  <c r="CL170" i="14"/>
  <c r="DU170" i="14"/>
  <c r="FJ170" i="14"/>
  <c r="G173" i="14"/>
  <c r="Z173" i="14"/>
  <c r="AT173" i="14"/>
  <c r="BP173" i="14"/>
  <c r="CH173" i="14"/>
  <c r="DB173" i="14"/>
  <c r="DU173" i="14"/>
  <c r="EM173" i="14"/>
  <c r="FG173" i="14"/>
  <c r="GA173" i="14"/>
  <c r="GT173" i="14"/>
  <c r="J175" i="14"/>
  <c r="AB175" i="14"/>
  <c r="AX175" i="14"/>
  <c r="BQ175" i="14"/>
  <c r="CJ175" i="14"/>
  <c r="DC175" i="14"/>
  <c r="DV175" i="14"/>
  <c r="EO175" i="14"/>
  <c r="FI175" i="14"/>
  <c r="GE175" i="14"/>
  <c r="GI176" i="14"/>
  <c r="FS176" i="14"/>
  <c r="FA176" i="14"/>
  <c r="EL176" i="14"/>
  <c r="DT176" i="14"/>
  <c r="DC176" i="14"/>
  <c r="CN176" i="14"/>
  <c r="BV176" i="14"/>
  <c r="BG176" i="14"/>
  <c r="GE176" i="14"/>
  <c r="FN176" i="14"/>
  <c r="EY176" i="14"/>
  <c r="EF176" i="14"/>
  <c r="DR176" i="14"/>
  <c r="CY176" i="14"/>
  <c r="CH176" i="14"/>
  <c r="BR176" i="14"/>
  <c r="BA176" i="14"/>
  <c r="AO176" i="14"/>
  <c r="Y176" i="14"/>
  <c r="J176" i="14"/>
  <c r="GO176" i="14"/>
  <c r="FX176" i="14"/>
  <c r="FI176" i="14"/>
  <c r="EQ176" i="14"/>
  <c r="EB176" i="14"/>
  <c r="DJ176" i="14"/>
  <c r="CR176" i="14"/>
  <c r="CD176" i="14"/>
  <c r="BK176" i="14"/>
  <c r="AX176" i="14"/>
  <c r="AH176" i="14"/>
  <c r="S176" i="14"/>
  <c r="E176" i="14"/>
  <c r="W176" i="14"/>
  <c r="AP176" i="14"/>
  <c r="BI176" i="14"/>
  <c r="CM176" i="14"/>
  <c r="DK176" i="14"/>
  <c r="EM176" i="14"/>
  <c r="FK176" i="14"/>
  <c r="GN176" i="14"/>
  <c r="GN179" i="14"/>
  <c r="GQ179" i="14"/>
  <c r="FQ179" i="14"/>
  <c r="EP179" i="14"/>
  <c r="DK179" i="14"/>
  <c r="CK179" i="14"/>
  <c r="BI179" i="14"/>
  <c r="AF179" i="14"/>
  <c r="E179" i="14"/>
  <c r="GL179" i="14"/>
  <c r="FK179" i="14"/>
  <c r="EG179" i="14"/>
  <c r="DG179" i="14"/>
  <c r="CE179" i="14"/>
  <c r="AZ179" i="14"/>
  <c r="AA179" i="14"/>
  <c r="GB179" i="14"/>
  <c r="EZ179" i="14"/>
  <c r="DU179" i="14"/>
  <c r="CV179" i="14"/>
  <c r="BU179" i="14"/>
  <c r="AP179" i="14"/>
  <c r="P179" i="14"/>
  <c r="AV179" i="14"/>
  <c r="CO179" i="14"/>
  <c r="EE179" i="14"/>
  <c r="FV179" i="14"/>
  <c r="K180" i="14"/>
  <c r="AH180" i="14"/>
  <c r="BE180" i="14"/>
  <c r="BZ180" i="14"/>
  <c r="CX180" i="14"/>
  <c r="DS180" i="14"/>
  <c r="EP180" i="14"/>
  <c r="FL180" i="14"/>
  <c r="GF180" i="14"/>
  <c r="K181" i="14"/>
  <c r="AU181" i="14"/>
  <c r="CA181" i="14"/>
  <c r="DH181" i="14"/>
  <c r="EN181" i="14"/>
  <c r="FV181" i="14"/>
  <c r="AK187" i="14"/>
  <c r="CA187" i="14"/>
  <c r="DL187" i="14"/>
  <c r="EY187" i="14"/>
  <c r="GN187" i="14"/>
  <c r="AQ189" i="14"/>
  <c r="CI189" i="14"/>
  <c r="EC189" i="14"/>
  <c r="FV189" i="14"/>
  <c r="BJ192" i="14"/>
  <c r="U193" i="14"/>
  <c r="BG193" i="14"/>
  <c r="DA193" i="14"/>
  <c r="ES193" i="14"/>
  <c r="GN193" i="14"/>
  <c r="AP196" i="14"/>
  <c r="CU196" i="14"/>
  <c r="FC196" i="14"/>
  <c r="BH201" i="14"/>
  <c r="ET201" i="14"/>
  <c r="AD206" i="14"/>
  <c r="CH206" i="14"/>
  <c r="EL206" i="14"/>
  <c r="GR206" i="14"/>
  <c r="O174" i="14"/>
  <c r="AE174" i="14"/>
  <c r="AR174" i="14"/>
  <c r="BH174" i="14"/>
  <c r="BV174" i="14"/>
  <c r="CK174" i="14"/>
  <c r="DA174" i="14"/>
  <c r="DM174" i="14"/>
  <c r="EC174" i="14"/>
  <c r="EQ174" i="14"/>
  <c r="FF174" i="14"/>
  <c r="FV174" i="14"/>
  <c r="GH174" i="14"/>
  <c r="I185" i="14"/>
  <c r="AC185" i="14"/>
  <c r="AT185" i="14"/>
  <c r="BP185" i="14"/>
  <c r="CH185" i="14"/>
  <c r="DB185" i="14"/>
  <c r="DW185" i="14"/>
  <c r="EM185" i="14"/>
  <c r="FI185" i="14"/>
  <c r="GA185" i="14"/>
  <c r="AJ186" i="14"/>
  <c r="BP186" i="14"/>
  <c r="CT186" i="14"/>
  <c r="EC186" i="14"/>
  <c r="FI186" i="14"/>
  <c r="GN186" i="14"/>
  <c r="GJ190" i="14"/>
  <c r="GK190" i="14"/>
  <c r="EV190" i="14"/>
  <c r="DN190" i="14"/>
  <c r="CB190" i="14"/>
  <c r="AM190" i="14"/>
  <c r="G190" i="14"/>
  <c r="AT190" i="14"/>
  <c r="CJ190" i="14"/>
  <c r="EB190" i="14"/>
  <c r="FR190" i="14"/>
  <c r="E191" i="14"/>
  <c r="O191" i="14"/>
  <c r="Y191" i="14"/>
  <c r="AK191" i="14"/>
  <c r="AU191" i="14"/>
  <c r="BE191" i="14"/>
  <c r="BP191" i="14"/>
  <c r="BZ191" i="14"/>
  <c r="CJ191" i="14"/>
  <c r="CU191" i="14"/>
  <c r="DF191" i="14"/>
  <c r="DP191" i="14"/>
  <c r="EC191" i="14"/>
  <c r="EN191" i="14"/>
  <c r="FA191" i="14"/>
  <c r="FM191" i="14"/>
  <c r="FY191" i="14"/>
  <c r="GK191" i="14"/>
  <c r="GF194" i="14"/>
  <c r="X203" i="14"/>
  <c r="BH203" i="14"/>
  <c r="CV203" i="14"/>
  <c r="EJ203" i="14"/>
  <c r="FX203" i="14"/>
  <c r="BF208" i="14"/>
  <c r="GH209" i="14"/>
  <c r="FO209" i="14"/>
  <c r="EX209" i="14"/>
  <c r="EG209" i="14"/>
  <c r="DN209" i="14"/>
  <c r="CU209" i="14"/>
  <c r="CC209" i="14"/>
  <c r="BJ209" i="14"/>
  <c r="AQ209" i="14"/>
  <c r="Z209" i="14"/>
  <c r="I209" i="14"/>
  <c r="GE209" i="14"/>
  <c r="FN209" i="14"/>
  <c r="GM209" i="14"/>
  <c r="FU209" i="14"/>
  <c r="FB209" i="14"/>
  <c r="EI209" i="14"/>
  <c r="DR209" i="14"/>
  <c r="DA209" i="14"/>
  <c r="CH209" i="14"/>
  <c r="BO209" i="14"/>
  <c r="AW209" i="14"/>
  <c r="AD209" i="14"/>
  <c r="K209" i="14"/>
  <c r="GS209" i="14"/>
  <c r="FM209" i="14"/>
  <c r="EO209" i="14"/>
  <c r="DQ209" i="14"/>
  <c r="CP209" i="14"/>
  <c r="BU209" i="14"/>
  <c r="AT209" i="14"/>
  <c r="V209" i="14"/>
  <c r="GP209" i="14"/>
  <c r="FJ209" i="14"/>
  <c r="EL209" i="14"/>
  <c r="DK209" i="14"/>
  <c r="CM209" i="14"/>
  <c r="BR209" i="14"/>
  <c r="AP209" i="14"/>
  <c r="S209" i="14"/>
  <c r="GK209" i="14"/>
  <c r="FG209" i="14"/>
  <c r="EH209" i="14"/>
  <c r="DI209" i="14"/>
  <c r="CL209" i="14"/>
  <c r="BM209" i="14"/>
  <c r="AO209" i="14"/>
  <c r="Q209" i="14"/>
  <c r="FW209" i="14"/>
  <c r="ET209" i="14"/>
  <c r="DV209" i="14"/>
  <c r="CX209" i="14"/>
  <c r="BW209" i="14"/>
  <c r="BB209" i="14"/>
  <c r="AA209" i="14"/>
  <c r="C209" i="14"/>
  <c r="AY209" i="14"/>
  <c r="CS209" i="14"/>
  <c r="EQ209" i="14"/>
  <c r="GT209" i="14"/>
  <c r="GQ221" i="14"/>
  <c r="FZ221" i="14"/>
  <c r="EU221" i="14"/>
  <c r="CU221" i="14"/>
  <c r="AA221" i="14"/>
  <c r="AV221" i="14"/>
  <c r="GK248" i="14"/>
  <c r="GC248" i="14"/>
  <c r="FD248" i="14"/>
  <c r="EC248" i="14"/>
  <c r="DD248" i="14"/>
  <c r="CD248" i="14"/>
  <c r="BE248" i="14"/>
  <c r="AF248" i="14"/>
  <c r="E248" i="14"/>
  <c r="FV248" i="14"/>
  <c r="EW248" i="14"/>
  <c r="DX248" i="14"/>
  <c r="CW248" i="14"/>
  <c r="BX248" i="14"/>
  <c r="FU248" i="14"/>
  <c r="EP248" i="14"/>
  <c r="DI248" i="14"/>
  <c r="BV248" i="14"/>
  <c r="AV248" i="14"/>
  <c r="R248" i="14"/>
  <c r="FT248" i="14"/>
  <c r="EJ248" i="14"/>
  <c r="DH248" i="14"/>
  <c r="BU248" i="14"/>
  <c r="AR248" i="14"/>
  <c r="L248" i="14"/>
  <c r="GJ248" i="14"/>
  <c r="FF248" i="14"/>
  <c r="DT248" i="14"/>
  <c r="CK248" i="14"/>
  <c r="BH248" i="14"/>
  <c r="Y248" i="14"/>
  <c r="GG248" i="14"/>
  <c r="EV248" i="14"/>
  <c r="DQ248" i="14"/>
  <c r="CJ248" i="14"/>
  <c r="AX248" i="14"/>
  <c r="X248" i="14"/>
  <c r="FH248" i="14"/>
  <c r="CR248" i="14"/>
  <c r="AH248" i="14"/>
  <c r="ES248" i="14"/>
  <c r="CG248" i="14"/>
  <c r="U248" i="14"/>
  <c r="GT248" i="14"/>
  <c r="EH248" i="14"/>
  <c r="BQ248" i="14"/>
  <c r="J248" i="14"/>
  <c r="FI248" i="14"/>
  <c r="CT248" i="14"/>
  <c r="AJ248" i="14"/>
  <c r="DJ248" i="14"/>
  <c r="CV248" i="14"/>
  <c r="GO248" i="14"/>
  <c r="BI248" i="14"/>
  <c r="EG248" i="14"/>
  <c r="I248" i="14"/>
  <c r="GS248" i="14"/>
  <c r="GF248" i="14"/>
  <c r="FP248" i="14"/>
  <c r="AK248" i="14"/>
  <c r="GT255" i="14"/>
  <c r="GP255" i="14"/>
  <c r="GG255" i="14"/>
  <c r="FX255" i="14"/>
  <c r="FO255" i="14"/>
  <c r="FE255" i="14"/>
  <c r="EV255" i="14"/>
  <c r="EM255" i="14"/>
  <c r="ED255" i="14"/>
  <c r="DU255" i="14"/>
  <c r="DL255" i="14"/>
  <c r="DC255" i="14"/>
  <c r="CS255" i="14"/>
  <c r="CJ255" i="14"/>
  <c r="CA255" i="14"/>
  <c r="BR255" i="14"/>
  <c r="BI255" i="14"/>
  <c r="AZ255" i="14"/>
  <c r="AQ255" i="14"/>
  <c r="AG255" i="14"/>
  <c r="X255" i="14"/>
  <c r="O255" i="14"/>
  <c r="F255" i="14"/>
  <c r="GO255" i="14"/>
  <c r="GF255" i="14"/>
  <c r="FW255" i="14"/>
  <c r="FM255" i="14"/>
  <c r="FD255" i="14"/>
  <c r="EU255" i="14"/>
  <c r="EL255" i="14"/>
  <c r="EC255" i="14"/>
  <c r="DT255" i="14"/>
  <c r="DK255" i="14"/>
  <c r="DA255" i="14"/>
  <c r="CR255" i="14"/>
  <c r="CI255" i="14"/>
  <c r="BZ255" i="14"/>
  <c r="BQ255" i="14"/>
  <c r="BH255" i="14"/>
  <c r="AY255" i="14"/>
  <c r="AO255" i="14"/>
  <c r="AF255" i="14"/>
  <c r="W255" i="14"/>
  <c r="N255" i="14"/>
  <c r="E255" i="14"/>
  <c r="GS255" i="14"/>
  <c r="GJ255" i="14"/>
  <c r="GA255" i="14"/>
  <c r="FR255" i="14"/>
  <c r="FI255" i="14"/>
  <c r="EZ255" i="14"/>
  <c r="EQ255" i="14"/>
  <c r="EG255" i="14"/>
  <c r="DX255" i="14"/>
  <c r="DO255" i="14"/>
  <c r="DF255" i="14"/>
  <c r="CW255" i="14"/>
  <c r="CN255" i="14"/>
  <c r="CE255" i="14"/>
  <c r="BU255" i="14"/>
  <c r="BL255" i="14"/>
  <c r="BC255" i="14"/>
  <c r="AT255" i="14"/>
  <c r="AK255" i="14"/>
  <c r="AB255" i="14"/>
  <c r="S255" i="14"/>
  <c r="I255" i="14"/>
  <c r="GR255" i="14"/>
  <c r="GI255" i="14"/>
  <c r="FZ255" i="14"/>
  <c r="FQ255" i="14"/>
  <c r="FH255" i="14"/>
  <c r="EY255" i="14"/>
  <c r="EO255" i="14"/>
  <c r="EF255" i="14"/>
  <c r="DW255" i="14"/>
  <c r="DN255" i="14"/>
  <c r="DE255" i="14"/>
  <c r="CV255" i="14"/>
  <c r="CM255" i="14"/>
  <c r="CC255" i="14"/>
  <c r="BT255" i="14"/>
  <c r="BK255" i="14"/>
  <c r="BB255" i="14"/>
  <c r="AS255" i="14"/>
  <c r="AJ255" i="14"/>
  <c r="AA255" i="14"/>
  <c r="Q255" i="14"/>
  <c r="H255" i="14"/>
  <c r="GK255" i="14"/>
  <c r="FS255" i="14"/>
  <c r="FA255" i="14"/>
  <c r="EI255" i="14"/>
  <c r="DP255" i="14"/>
  <c r="CX255" i="14"/>
  <c r="CF255" i="14"/>
  <c r="BM255" i="14"/>
  <c r="AU255" i="14"/>
  <c r="AC255" i="14"/>
  <c r="K255" i="14"/>
  <c r="GH255" i="14"/>
  <c r="FP255" i="14"/>
  <c r="EW255" i="14"/>
  <c r="EE255" i="14"/>
  <c r="DM255" i="14"/>
  <c r="CU255" i="14"/>
  <c r="CB255" i="14"/>
  <c r="BJ255" i="14"/>
  <c r="AR255" i="14"/>
  <c r="Y255" i="14"/>
  <c r="G255" i="14"/>
  <c r="GQ255" i="14"/>
  <c r="FY255" i="14"/>
  <c r="FG255" i="14"/>
  <c r="EN255" i="14"/>
  <c r="DV255" i="14"/>
  <c r="DD255" i="14"/>
  <c r="CK255" i="14"/>
  <c r="BS255" i="14"/>
  <c r="BA255" i="14"/>
  <c r="AI255" i="14"/>
  <c r="P255" i="14"/>
  <c r="GN255" i="14"/>
  <c r="FU255" i="14"/>
  <c r="FC255" i="14"/>
  <c r="EK255" i="14"/>
  <c r="DS255" i="14"/>
  <c r="CZ255" i="14"/>
  <c r="CH255" i="14"/>
  <c r="BP255" i="14"/>
  <c r="AW255" i="14"/>
  <c r="AE255" i="14"/>
  <c r="M255" i="14"/>
  <c r="FJ255" i="14"/>
  <c r="DY255" i="14"/>
  <c r="CO255" i="14"/>
  <c r="BD255" i="14"/>
  <c r="T255" i="14"/>
  <c r="GM255" i="14"/>
  <c r="FB255" i="14"/>
  <c r="DQ255" i="14"/>
  <c r="CG255" i="14"/>
  <c r="AV255" i="14"/>
  <c r="L255" i="14"/>
  <c r="GE255" i="14"/>
  <c r="ET255" i="14"/>
  <c r="DI255" i="14"/>
  <c r="BY255" i="14"/>
  <c r="AN255" i="14"/>
  <c r="D255" i="14"/>
  <c r="FK255" i="14"/>
  <c r="EA255" i="14"/>
  <c r="CP255" i="14"/>
  <c r="BE255" i="14"/>
  <c r="U255" i="14"/>
  <c r="GC255" i="14"/>
  <c r="DH255" i="14"/>
  <c r="AM255" i="14"/>
  <c r="GB255" i="14"/>
  <c r="DG255" i="14"/>
  <c r="AL255" i="14"/>
  <c r="FL255" i="14"/>
  <c r="CQ255" i="14"/>
  <c r="V255" i="14"/>
  <c r="EJ255" i="14"/>
  <c r="BO255" i="14"/>
  <c r="BG255" i="14"/>
  <c r="FT255" i="14"/>
  <c r="AD255" i="14"/>
  <c r="ES255" i="14"/>
  <c r="C255" i="14"/>
  <c r="BX255" i="14"/>
  <c r="L169" i="14"/>
  <c r="W169" i="14"/>
  <c r="AG169" i="14"/>
  <c r="AR169" i="14"/>
  <c r="BC169" i="14"/>
  <c r="BM169" i="14"/>
  <c r="BX169" i="14"/>
  <c r="CI169" i="14"/>
  <c r="CS169" i="14"/>
  <c r="DD169" i="14"/>
  <c r="DO169" i="14"/>
  <c r="DY169" i="14"/>
  <c r="EJ169" i="14"/>
  <c r="EU169" i="14"/>
  <c r="FG169" i="14"/>
  <c r="FT169" i="14"/>
  <c r="GH169" i="14"/>
  <c r="GS169" i="14"/>
  <c r="N171" i="14"/>
  <c r="AB171" i="14"/>
  <c r="AM171" i="14"/>
  <c r="BA171" i="14"/>
  <c r="BM171" i="14"/>
  <c r="BZ171" i="14"/>
  <c r="CN171" i="14"/>
  <c r="CY171" i="14"/>
  <c r="DM171" i="14"/>
  <c r="DY171" i="14"/>
  <c r="EL171" i="14"/>
  <c r="EZ171" i="14"/>
  <c r="FK171" i="14"/>
  <c r="FY171" i="14"/>
  <c r="GK171" i="14"/>
  <c r="F174" i="14"/>
  <c r="V174" i="14"/>
  <c r="AI174" i="14"/>
  <c r="AY174" i="14"/>
  <c r="BM174" i="14"/>
  <c r="CA174" i="14"/>
  <c r="CQ174" i="14"/>
  <c r="DD174" i="14"/>
  <c r="DT174" i="14"/>
  <c r="EH174" i="14"/>
  <c r="EW174" i="14"/>
  <c r="FM174" i="14"/>
  <c r="FY174" i="14"/>
  <c r="R177" i="14"/>
  <c r="AJ177" i="14"/>
  <c r="AX177" i="14"/>
  <c r="BP177" i="14"/>
  <c r="CF177" i="14"/>
  <c r="CW177" i="14"/>
  <c r="DO177" i="14"/>
  <c r="EC177" i="14"/>
  <c r="EU177" i="14"/>
  <c r="FK177" i="14"/>
  <c r="K183" i="14"/>
  <c r="T183" i="14"/>
  <c r="AC183" i="14"/>
  <c r="AL183" i="14"/>
  <c r="AU183" i="14"/>
  <c r="BD183" i="14"/>
  <c r="BM183" i="14"/>
  <c r="BW183" i="14"/>
  <c r="CF183" i="14"/>
  <c r="CO183" i="14"/>
  <c r="CX183" i="14"/>
  <c r="DG183" i="14"/>
  <c r="DP183" i="14"/>
  <c r="DY183" i="14"/>
  <c r="EI183" i="14"/>
  <c r="ER183" i="14"/>
  <c r="FA183" i="14"/>
  <c r="FJ183" i="14"/>
  <c r="FS183" i="14"/>
  <c r="GB183" i="14"/>
  <c r="GK183" i="14"/>
  <c r="AJ184" i="14"/>
  <c r="BP184" i="14"/>
  <c r="CT184" i="14"/>
  <c r="EC184" i="14"/>
  <c r="FI184" i="14"/>
  <c r="GN184" i="14"/>
  <c r="R185" i="14"/>
  <c r="AH185" i="14"/>
  <c r="BC185" i="14"/>
  <c r="BV185" i="14"/>
  <c r="CO185" i="14"/>
  <c r="DK185" i="14"/>
  <c r="EB185" i="14"/>
  <c r="EW185" i="14"/>
  <c r="FO185" i="14"/>
  <c r="GI185" i="14"/>
  <c r="M186" i="14"/>
  <c r="AV186" i="14"/>
  <c r="CB186" i="14"/>
  <c r="DF186" i="14"/>
  <c r="EP186" i="14"/>
  <c r="FV186" i="14"/>
  <c r="GK188" i="14"/>
  <c r="GH188" i="14"/>
  <c r="FB188" i="14"/>
  <c r="DS188" i="14"/>
  <c r="CN188" i="14"/>
  <c r="BH188" i="14"/>
  <c r="Y188" i="14"/>
  <c r="AL188" i="14"/>
  <c r="BV188" i="14"/>
  <c r="DG188" i="14"/>
  <c r="EQ188" i="14"/>
  <c r="GB188" i="14"/>
  <c r="T190" i="14"/>
  <c r="BI190" i="14"/>
  <c r="CY190" i="14"/>
  <c r="EO190" i="14"/>
  <c r="GG190" i="14"/>
  <c r="I191" i="14"/>
  <c r="T191" i="14"/>
  <c r="AD191" i="14"/>
  <c r="AN191" i="14"/>
  <c r="AY191" i="14"/>
  <c r="BI191" i="14"/>
  <c r="BS191" i="14"/>
  <c r="CE191" i="14"/>
  <c r="CO191" i="14"/>
  <c r="CY191" i="14"/>
  <c r="DI191" i="14"/>
  <c r="DU191" i="14"/>
  <c r="EG191" i="14"/>
  <c r="ES191" i="14"/>
  <c r="FE191" i="14"/>
  <c r="FR191" i="14"/>
  <c r="GC191" i="14"/>
  <c r="GM198" i="14"/>
  <c r="GO198" i="14"/>
  <c r="GC198" i="14"/>
  <c r="FS198" i="14"/>
  <c r="FI198" i="14"/>
  <c r="EW198" i="14"/>
  <c r="EM198" i="14"/>
  <c r="EC198" i="14"/>
  <c r="DQ198" i="14"/>
  <c r="DG198" i="14"/>
  <c r="CW198" i="14"/>
  <c r="CK198" i="14"/>
  <c r="CA198" i="14"/>
  <c r="BQ198" i="14"/>
  <c r="BE198" i="14"/>
  <c r="AU198" i="14"/>
  <c r="AK198" i="14"/>
  <c r="Y198" i="14"/>
  <c r="O198" i="14"/>
  <c r="E198" i="14"/>
  <c r="GI198" i="14"/>
  <c r="FX198" i="14"/>
  <c r="FK198" i="14"/>
  <c r="EZ198" i="14"/>
  <c r="EL198" i="14"/>
  <c r="DY198" i="14"/>
  <c r="DN198" i="14"/>
  <c r="DA198" i="14"/>
  <c r="CP198" i="14"/>
  <c r="CC198" i="14"/>
  <c r="BR198" i="14"/>
  <c r="BD198" i="14"/>
  <c r="AS198" i="14"/>
  <c r="AF198" i="14"/>
  <c r="U198" i="14"/>
  <c r="H198" i="14"/>
  <c r="GS198" i="14"/>
  <c r="GH198" i="14"/>
  <c r="FU198" i="14"/>
  <c r="FJ198" i="14"/>
  <c r="EV198" i="14"/>
  <c r="EK198" i="14"/>
  <c r="DX198" i="14"/>
  <c r="DM198" i="14"/>
  <c r="CZ198" i="14"/>
  <c r="CO198" i="14"/>
  <c r="CB198" i="14"/>
  <c r="BP198" i="14"/>
  <c r="BC198" i="14"/>
  <c r="AR198" i="14"/>
  <c r="AE198" i="14"/>
  <c r="T198" i="14"/>
  <c r="GR198" i="14"/>
  <c r="GG198" i="14"/>
  <c r="FT198" i="14"/>
  <c r="FH198" i="14"/>
  <c r="EU198" i="14"/>
  <c r="EJ198" i="14"/>
  <c r="DW198" i="14"/>
  <c r="DL198" i="14"/>
  <c r="CY198" i="14"/>
  <c r="CN198" i="14"/>
  <c r="BZ198" i="14"/>
  <c r="BM198" i="14"/>
  <c r="BB198" i="14"/>
  <c r="AO198" i="14"/>
  <c r="AD198" i="14"/>
  <c r="Q198" i="14"/>
  <c r="F198" i="14"/>
  <c r="GK198" i="14"/>
  <c r="FZ198" i="14"/>
  <c r="FM198" i="14"/>
  <c r="FB198" i="14"/>
  <c r="EO198" i="14"/>
  <c r="ED198" i="14"/>
  <c r="DP198" i="14"/>
  <c r="DE198" i="14"/>
  <c r="CR198" i="14"/>
  <c r="CG198" i="14"/>
  <c r="BT198" i="14"/>
  <c r="BI198" i="14"/>
  <c r="AV198" i="14"/>
  <c r="AJ198" i="14"/>
  <c r="W198" i="14"/>
  <c r="L198" i="14"/>
  <c r="X198" i="14"/>
  <c r="AW198" i="14"/>
  <c r="BU198" i="14"/>
  <c r="CS198" i="14"/>
  <c r="DT198" i="14"/>
  <c r="ER198" i="14"/>
  <c r="FP198" i="14"/>
  <c r="GN198" i="14"/>
  <c r="AF203" i="14"/>
  <c r="BT203" i="14"/>
  <c r="DH203" i="14"/>
  <c r="ER203" i="14"/>
  <c r="GT207" i="14"/>
  <c r="GO207" i="14"/>
  <c r="GF207" i="14"/>
  <c r="FW207" i="14"/>
  <c r="FM207" i="14"/>
  <c r="FD207" i="14"/>
  <c r="EU207" i="14"/>
  <c r="EL207" i="14"/>
  <c r="EC207" i="14"/>
  <c r="DT207" i="14"/>
  <c r="DK207" i="14"/>
  <c r="DA207" i="14"/>
  <c r="CR207" i="14"/>
  <c r="CI207" i="14"/>
  <c r="BZ207" i="14"/>
  <c r="BQ207" i="14"/>
  <c r="BH207" i="14"/>
  <c r="AY207" i="14"/>
  <c r="AO207" i="14"/>
  <c r="AF207" i="14"/>
  <c r="W207" i="14"/>
  <c r="N207" i="14"/>
  <c r="E207" i="14"/>
  <c r="GQ207" i="14"/>
  <c r="GH207" i="14"/>
  <c r="FY207" i="14"/>
  <c r="FP207" i="14"/>
  <c r="FG207" i="14"/>
  <c r="EW207" i="14"/>
  <c r="EN207" i="14"/>
  <c r="EE207" i="14"/>
  <c r="DV207" i="14"/>
  <c r="DM207" i="14"/>
  <c r="DD207" i="14"/>
  <c r="CU207" i="14"/>
  <c r="CK207" i="14"/>
  <c r="CB207" i="14"/>
  <c r="BS207" i="14"/>
  <c r="BJ207" i="14"/>
  <c r="BA207" i="14"/>
  <c r="AR207" i="14"/>
  <c r="AI207" i="14"/>
  <c r="Y207" i="14"/>
  <c r="P207" i="14"/>
  <c r="G207" i="14"/>
  <c r="GS207" i="14"/>
  <c r="GG207" i="14"/>
  <c r="FT207" i="14"/>
  <c r="FI207" i="14"/>
  <c r="EV207" i="14"/>
  <c r="EJ207" i="14"/>
  <c r="DX207" i="14"/>
  <c r="DL207" i="14"/>
  <c r="CY207" i="14"/>
  <c r="CN207" i="14"/>
  <c r="CA207" i="14"/>
  <c r="BO207" i="14"/>
  <c r="BC207" i="14"/>
  <c r="AQ207" i="14"/>
  <c r="AD207" i="14"/>
  <c r="S207" i="14"/>
  <c r="F207" i="14"/>
  <c r="GR207" i="14"/>
  <c r="GE207" i="14"/>
  <c r="FS207" i="14"/>
  <c r="FH207" i="14"/>
  <c r="ET207" i="14"/>
  <c r="EI207" i="14"/>
  <c r="DW207" i="14"/>
  <c r="DI207" i="14"/>
  <c r="CX207" i="14"/>
  <c r="CM207" i="14"/>
  <c r="BY207" i="14"/>
  <c r="BM207" i="14"/>
  <c r="BB207" i="14"/>
  <c r="AN207" i="14"/>
  <c r="AC207" i="14"/>
  <c r="Q207" i="14"/>
  <c r="D207" i="14"/>
  <c r="GP207" i="14"/>
  <c r="GC207" i="14"/>
  <c r="FR207" i="14"/>
  <c r="FE207" i="14"/>
  <c r="ES207" i="14"/>
  <c r="EG207" i="14"/>
  <c r="DU207" i="14"/>
  <c r="DH207" i="14"/>
  <c r="CW207" i="14"/>
  <c r="CJ207" i="14"/>
  <c r="BX207" i="14"/>
  <c r="BL207" i="14"/>
  <c r="AZ207" i="14"/>
  <c r="AM207" i="14"/>
  <c r="AB207" i="14"/>
  <c r="O207" i="14"/>
  <c r="C207" i="14"/>
  <c r="GJ207" i="14"/>
  <c r="FX207" i="14"/>
  <c r="FK207" i="14"/>
  <c r="EZ207" i="14"/>
  <c r="EM207" i="14"/>
  <c r="EA207" i="14"/>
  <c r="DO207" i="14"/>
  <c r="DC207" i="14"/>
  <c r="CP207" i="14"/>
  <c r="CE207" i="14"/>
  <c r="BR207" i="14"/>
  <c r="BE207" i="14"/>
  <c r="AT207" i="14"/>
  <c r="AG207" i="14"/>
  <c r="U207" i="14"/>
  <c r="I207" i="14"/>
  <c r="AA207" i="14"/>
  <c r="AW207" i="14"/>
  <c r="BW207" i="14"/>
  <c r="CV207" i="14"/>
  <c r="DS207" i="14"/>
  <c r="ER207" i="14"/>
  <c r="FQ207" i="14"/>
  <c r="GN207" i="14"/>
  <c r="N209" i="14"/>
  <c r="BG209" i="14"/>
  <c r="DF209" i="14"/>
  <c r="FE209" i="14"/>
  <c r="GT221" i="14"/>
  <c r="DU248" i="14"/>
  <c r="EB255" i="14"/>
  <c r="GR203" i="14"/>
  <c r="GA203" i="14"/>
  <c r="FH203" i="14"/>
  <c r="EU203" i="14"/>
  <c r="EF203" i="14"/>
  <c r="DQ203" i="14"/>
  <c r="DB203" i="14"/>
  <c r="CL203" i="14"/>
  <c r="BX203" i="14"/>
  <c r="BK203" i="14"/>
  <c r="AV203" i="14"/>
  <c r="AG203" i="14"/>
  <c r="R203" i="14"/>
  <c r="D203" i="14"/>
  <c r="GF203" i="14"/>
  <c r="FL203" i="14"/>
  <c r="EW203" i="14"/>
  <c r="EH203" i="14"/>
  <c r="DT203" i="14"/>
  <c r="DG203" i="14"/>
  <c r="CR203" i="14"/>
  <c r="CC203" i="14"/>
  <c r="BM203" i="14"/>
  <c r="AX203" i="14"/>
  <c r="AJ203" i="14"/>
  <c r="W203" i="14"/>
  <c r="H203" i="14"/>
  <c r="FU203" i="14"/>
  <c r="FC203" i="14"/>
  <c r="EG203" i="14"/>
  <c r="DL203" i="14"/>
  <c r="CT203" i="14"/>
  <c r="CA203" i="14"/>
  <c r="BF203" i="14"/>
  <c r="AN203" i="14"/>
  <c r="T203" i="14"/>
  <c r="GQ203" i="14"/>
  <c r="FT203" i="14"/>
  <c r="EX203" i="14"/>
  <c r="EE203" i="14"/>
  <c r="DJ203" i="14"/>
  <c r="CS203" i="14"/>
  <c r="BV203" i="14"/>
  <c r="BE203" i="14"/>
  <c r="AM203" i="14"/>
  <c r="Q203" i="14"/>
  <c r="GN203" i="14"/>
  <c r="FS203" i="14"/>
  <c r="EV203" i="14"/>
  <c r="EB203" i="14"/>
  <c r="DI203" i="14"/>
  <c r="CQ203" i="14"/>
  <c r="BU203" i="14"/>
  <c r="BD203" i="14"/>
  <c r="AH203" i="14"/>
  <c r="O203" i="14"/>
  <c r="GB203" i="14"/>
  <c r="FE203" i="14"/>
  <c r="EM203" i="14"/>
  <c r="DR203" i="14"/>
  <c r="CY203" i="14"/>
  <c r="CF203" i="14"/>
  <c r="BL203" i="14"/>
  <c r="AR203" i="14"/>
  <c r="Y203" i="14"/>
  <c r="G203" i="14"/>
  <c r="AP203" i="14"/>
  <c r="CD203" i="14"/>
  <c r="DP203" i="14"/>
  <c r="FD203" i="14"/>
  <c r="FN208" i="14"/>
  <c r="DL208" i="14"/>
  <c r="BS208" i="14"/>
  <c r="R208" i="14"/>
  <c r="GD208" i="14"/>
  <c r="EE208" i="14"/>
  <c r="CD208" i="14"/>
  <c r="Z208" i="14"/>
  <c r="GT208" i="14"/>
  <c r="DR208" i="14"/>
  <c r="AZ208" i="14"/>
  <c r="GQ208" i="14"/>
  <c r="DJ208" i="14"/>
  <c r="AX208" i="14"/>
  <c r="FV208" i="14"/>
  <c r="DB208" i="14"/>
  <c r="AP208" i="14"/>
  <c r="EP208" i="14"/>
  <c r="BV208" i="14"/>
  <c r="G208" i="14"/>
  <c r="EH208" i="14"/>
  <c r="BV209" i="14"/>
  <c r="DS209" i="14"/>
  <c r="FR209" i="14"/>
  <c r="ER255" i="14"/>
  <c r="T185" i="14"/>
  <c r="AP185" i="14"/>
  <c r="BG185" i="14"/>
  <c r="CA185" i="14"/>
  <c r="CT185" i="14"/>
  <c r="DN185" i="14"/>
  <c r="EI185" i="14"/>
  <c r="EZ185" i="14"/>
  <c r="FV185" i="14"/>
  <c r="GT191" i="14"/>
  <c r="GN191" i="14"/>
  <c r="GE191" i="14"/>
  <c r="FU191" i="14"/>
  <c r="FL191" i="14"/>
  <c r="FC191" i="14"/>
  <c r="ET191" i="14"/>
  <c r="EK191" i="14"/>
  <c r="EB191" i="14"/>
  <c r="DS191" i="14"/>
  <c r="GR191" i="14"/>
  <c r="GI191" i="14"/>
  <c r="FZ191" i="14"/>
  <c r="FQ191" i="14"/>
  <c r="FH191" i="14"/>
  <c r="EY191" i="14"/>
  <c r="EO191" i="14"/>
  <c r="EF191" i="14"/>
  <c r="DW191" i="14"/>
  <c r="DN191" i="14"/>
  <c r="DE191" i="14"/>
  <c r="CV191" i="14"/>
  <c r="CM191" i="14"/>
  <c r="CC191" i="14"/>
  <c r="BT191" i="14"/>
  <c r="BK191" i="14"/>
  <c r="BB191" i="14"/>
  <c r="AS191" i="14"/>
  <c r="AJ191" i="14"/>
  <c r="AA191" i="14"/>
  <c r="Q191" i="14"/>
  <c r="H191" i="14"/>
  <c r="L191" i="14"/>
  <c r="V191" i="14"/>
  <c r="AF191" i="14"/>
  <c r="AQ191" i="14"/>
  <c r="BA191" i="14"/>
  <c r="BL191" i="14"/>
  <c r="BW191" i="14"/>
  <c r="CG191" i="14"/>
  <c r="CQ191" i="14"/>
  <c r="DA191" i="14"/>
  <c r="DL191" i="14"/>
  <c r="DX191" i="14"/>
  <c r="EJ191" i="14"/>
  <c r="EV191" i="14"/>
  <c r="FI191" i="14"/>
  <c r="FT191" i="14"/>
  <c r="GG191" i="14"/>
  <c r="GS191" i="14"/>
  <c r="GE194" i="14"/>
  <c r="DP194" i="14"/>
  <c r="AH194" i="14"/>
  <c r="GB194" i="14"/>
  <c r="CT194" i="14"/>
  <c r="L194" i="14"/>
  <c r="EJ194" i="14"/>
  <c r="BD194" i="14"/>
  <c r="EP194" i="14"/>
  <c r="I203" i="14"/>
  <c r="AU203" i="14"/>
  <c r="CI203" i="14"/>
  <c r="DW203" i="14"/>
  <c r="FF203" i="14"/>
  <c r="J208" i="14"/>
  <c r="ER208" i="14"/>
  <c r="AG209" i="14"/>
  <c r="BZ209" i="14"/>
  <c r="DY209" i="14"/>
  <c r="FZ209" i="14"/>
  <c r="G195" i="14"/>
  <c r="AA195" i="14"/>
  <c r="AW195" i="14"/>
  <c r="BS195" i="14"/>
  <c r="CM195" i="14"/>
  <c r="DI195" i="14"/>
  <c r="EE195" i="14"/>
  <c r="EY195" i="14"/>
  <c r="FU195" i="14"/>
  <c r="GQ195" i="14"/>
  <c r="D199" i="14"/>
  <c r="O199" i="14"/>
  <c r="Y199" i="14"/>
  <c r="AJ199" i="14"/>
  <c r="AT199" i="14"/>
  <c r="BD199" i="14"/>
  <c r="BO199" i="14"/>
  <c r="BY199" i="14"/>
  <c r="CJ199" i="14"/>
  <c r="CU199" i="14"/>
  <c r="DE199" i="14"/>
  <c r="DO199" i="14"/>
  <c r="DY199" i="14"/>
  <c r="EJ199" i="14"/>
  <c r="ET199" i="14"/>
  <c r="FE199" i="14"/>
  <c r="FP199" i="14"/>
  <c r="FZ199" i="14"/>
  <c r="GJ199" i="14"/>
  <c r="FW200" i="14"/>
  <c r="EJ200" i="14"/>
  <c r="CN200" i="14"/>
  <c r="BH200" i="14"/>
  <c r="M200" i="14"/>
  <c r="AP200" i="14"/>
  <c r="CM200" i="14"/>
  <c r="EK200" i="14"/>
  <c r="GI200" i="14"/>
  <c r="I202" i="14"/>
  <c r="AS202" i="14"/>
  <c r="BV202" i="14"/>
  <c r="DH202" i="14"/>
  <c r="EQ202" i="14"/>
  <c r="BE204" i="14"/>
  <c r="BU204" i="14"/>
  <c r="CM204" i="14"/>
  <c r="DF204" i="14"/>
  <c r="DV204" i="14"/>
  <c r="EM204" i="14"/>
  <c r="FD204" i="14"/>
  <c r="FT204" i="14"/>
  <c r="FV210" i="14"/>
  <c r="ES210" i="14"/>
  <c r="CG210" i="14"/>
  <c r="U210" i="14"/>
  <c r="GR210" i="14"/>
  <c r="EF210" i="14"/>
  <c r="BT210" i="14"/>
  <c r="H210" i="14"/>
  <c r="FD210" i="14"/>
  <c r="CR210" i="14"/>
  <c r="AF210" i="14"/>
  <c r="DM210" i="14"/>
  <c r="N212" i="14"/>
  <c r="AG212" i="14"/>
  <c r="BG212" i="14"/>
  <c r="CH212" i="14"/>
  <c r="DG212" i="14"/>
  <c r="EF212" i="14"/>
  <c r="FE212" i="14"/>
  <c r="GF219" i="14"/>
  <c r="FP219" i="14"/>
  <c r="EW219" i="14"/>
  <c r="EG219" i="14"/>
  <c r="DQ219" i="14"/>
  <c r="CW219" i="14"/>
  <c r="CG219" i="14"/>
  <c r="BQ219" i="14"/>
  <c r="AX219" i="14"/>
  <c r="AH219" i="14"/>
  <c r="R219" i="14"/>
  <c r="GT219" i="14"/>
  <c r="GD219" i="14"/>
  <c r="FL219" i="14"/>
  <c r="EV219" i="14"/>
  <c r="EF219" i="14"/>
  <c r="DL219" i="14"/>
  <c r="CV219" i="14"/>
  <c r="CF219" i="14"/>
  <c r="BM219" i="14"/>
  <c r="AW219" i="14"/>
  <c r="AG219" i="14"/>
  <c r="M219" i="14"/>
  <c r="GR219" i="14"/>
  <c r="FX219" i="14"/>
  <c r="FH219" i="14"/>
  <c r="ER219" i="14"/>
  <c r="DY219" i="14"/>
  <c r="DI219" i="14"/>
  <c r="CS219" i="14"/>
  <c r="BY219" i="14"/>
  <c r="BI219" i="14"/>
  <c r="AS219" i="14"/>
  <c r="Z219" i="14"/>
  <c r="J219" i="14"/>
  <c r="GJ219" i="14"/>
  <c r="FT219" i="14"/>
  <c r="FD219" i="14"/>
  <c r="EJ219" i="14"/>
  <c r="DT219" i="14"/>
  <c r="DD219" i="14"/>
  <c r="CK219" i="14"/>
  <c r="BU219" i="14"/>
  <c r="BE219" i="14"/>
  <c r="AK219" i="14"/>
  <c r="U219" i="14"/>
  <c r="E219" i="14"/>
  <c r="AJ219" i="14"/>
  <c r="BT219" i="14"/>
  <c r="CZ219" i="14"/>
  <c r="EH219" i="14"/>
  <c r="FQ219" i="14"/>
  <c r="Q195" i="14"/>
  <c r="AM195" i="14"/>
  <c r="BG195" i="14"/>
  <c r="CC195" i="14"/>
  <c r="CY195" i="14"/>
  <c r="DS195" i="14"/>
  <c r="EO195" i="14"/>
  <c r="FK195" i="14"/>
  <c r="GE195" i="14"/>
  <c r="AZ199" i="14"/>
  <c r="BJ199" i="14"/>
  <c r="BT199" i="14"/>
  <c r="CE199" i="14"/>
  <c r="CO199" i="14"/>
  <c r="CY199" i="14"/>
  <c r="DI199" i="14"/>
  <c r="DU199" i="14"/>
  <c r="EE199" i="14"/>
  <c r="EO199" i="14"/>
  <c r="EZ199" i="14"/>
  <c r="FJ199" i="14"/>
  <c r="FT199" i="14"/>
  <c r="GE199" i="14"/>
  <c r="GT212" i="14"/>
  <c r="GQ212" i="14"/>
  <c r="GC212" i="14"/>
  <c r="FR212" i="14"/>
  <c r="FD212" i="14"/>
  <c r="EQ212" i="14"/>
  <c r="EE212" i="14"/>
  <c r="DQ212" i="14"/>
  <c r="DF212" i="14"/>
  <c r="CR212" i="14"/>
  <c r="CE212" i="14"/>
  <c r="BS212" i="14"/>
  <c r="BE212" i="14"/>
  <c r="AT212" i="14"/>
  <c r="AF212" i="14"/>
  <c r="S212" i="14"/>
  <c r="G212" i="14"/>
  <c r="GP212" i="14"/>
  <c r="GB212" i="14"/>
  <c r="FO212" i="14"/>
  <c r="FC212" i="14"/>
  <c r="EO212" i="14"/>
  <c r="ED212" i="14"/>
  <c r="DP212" i="14"/>
  <c r="DC212" i="14"/>
  <c r="CQ212" i="14"/>
  <c r="CC212" i="14"/>
  <c r="BR212" i="14"/>
  <c r="BD212" i="14"/>
  <c r="AQ212" i="14"/>
  <c r="AE212" i="14"/>
  <c r="Q212" i="14"/>
  <c r="F212" i="14"/>
  <c r="GK212" i="14"/>
  <c r="FZ212" i="14"/>
  <c r="FL212" i="14"/>
  <c r="EY212" i="14"/>
  <c r="EM212" i="14"/>
  <c r="DY212" i="14"/>
  <c r="DN212" i="14"/>
  <c r="CZ212" i="14"/>
  <c r="CM212" i="14"/>
  <c r="CA212" i="14"/>
  <c r="BM212" i="14"/>
  <c r="BB212" i="14"/>
  <c r="AN212" i="14"/>
  <c r="GS212" i="14"/>
  <c r="GH212" i="14"/>
  <c r="FT212" i="14"/>
  <c r="FG212" i="14"/>
  <c r="EU212" i="14"/>
  <c r="EG212" i="14"/>
  <c r="DV212" i="14"/>
  <c r="DH212" i="14"/>
  <c r="CU212" i="14"/>
  <c r="CI212" i="14"/>
  <c r="BU212" i="14"/>
  <c r="BJ212" i="14"/>
  <c r="AV212" i="14"/>
  <c r="AI212" i="14"/>
  <c r="W212" i="14"/>
  <c r="I212" i="14"/>
  <c r="X212" i="14"/>
  <c r="AU212" i="14"/>
  <c r="BT212" i="14"/>
  <c r="CS212" i="14"/>
  <c r="DS212" i="14"/>
  <c r="ET212" i="14"/>
  <c r="FS212" i="14"/>
  <c r="GR212" i="14"/>
  <c r="O205" i="14"/>
  <c r="CA205" i="14"/>
  <c r="C212" i="14"/>
  <c r="Y212" i="14"/>
  <c r="AW212" i="14"/>
  <c r="BW212" i="14"/>
  <c r="CX212" i="14"/>
  <c r="DW212" i="14"/>
  <c r="EV212" i="14"/>
  <c r="FU212" i="14"/>
  <c r="GT213" i="14"/>
  <c r="CJ213" i="14"/>
  <c r="BM213" i="14"/>
  <c r="FS213" i="14"/>
  <c r="AD213" i="14"/>
  <c r="DU213" i="14"/>
  <c r="GK219" i="14"/>
  <c r="GM226" i="14"/>
  <c r="EJ226" i="14"/>
  <c r="AL226" i="14"/>
  <c r="FX226" i="14"/>
  <c r="BO226" i="14"/>
  <c r="FN226" i="14"/>
  <c r="BL226" i="14"/>
  <c r="FJ226" i="14"/>
  <c r="AA226" i="14"/>
  <c r="GJ226" i="14"/>
  <c r="BZ226" i="14"/>
  <c r="DN226" i="14"/>
  <c r="DK226" i="14"/>
  <c r="P226" i="14"/>
  <c r="S195" i="14"/>
  <c r="AO195" i="14"/>
  <c r="BK195" i="14"/>
  <c r="CE195" i="14"/>
  <c r="DA195" i="14"/>
  <c r="DW195" i="14"/>
  <c r="EQ195" i="14"/>
  <c r="FM195" i="14"/>
  <c r="GI195" i="14"/>
  <c r="GT199" i="14"/>
  <c r="GO199" i="14"/>
  <c r="GF199" i="14"/>
  <c r="FW199" i="14"/>
  <c r="FM199" i="14"/>
  <c r="FD199" i="14"/>
  <c r="EU199" i="14"/>
  <c r="EL199" i="14"/>
  <c r="EC199" i="14"/>
  <c r="DT199" i="14"/>
  <c r="DK199" i="14"/>
  <c r="DA199" i="14"/>
  <c r="CR199" i="14"/>
  <c r="CI199" i="14"/>
  <c r="BZ199" i="14"/>
  <c r="BQ199" i="14"/>
  <c r="BH199" i="14"/>
  <c r="AY199" i="14"/>
  <c r="AO199" i="14"/>
  <c r="AF199" i="14"/>
  <c r="W199" i="14"/>
  <c r="N199" i="14"/>
  <c r="E199" i="14"/>
  <c r="L199" i="14"/>
  <c r="V199" i="14"/>
  <c r="AG199" i="14"/>
  <c r="AR199" i="14"/>
  <c r="BB199" i="14"/>
  <c r="BL199" i="14"/>
  <c r="BW199" i="14"/>
  <c r="CG199" i="14"/>
  <c r="CQ199" i="14"/>
  <c r="DC199" i="14"/>
  <c r="DM199" i="14"/>
  <c r="DW199" i="14"/>
  <c r="EG199" i="14"/>
  <c r="ER199" i="14"/>
  <c r="FB199" i="14"/>
  <c r="FL199" i="14"/>
  <c r="FX199" i="14"/>
  <c r="GH199" i="14"/>
  <c r="GR199" i="14"/>
  <c r="GK202" i="14"/>
  <c r="GD202" i="14"/>
  <c r="FE202" i="14"/>
  <c r="EF202" i="14"/>
  <c r="DE202" i="14"/>
  <c r="CE202" i="14"/>
  <c r="BF202" i="14"/>
  <c r="AG202" i="14"/>
  <c r="H202" i="14"/>
  <c r="GG202" i="14"/>
  <c r="FG202" i="14"/>
  <c r="EH202" i="14"/>
  <c r="DI202" i="14"/>
  <c r="CJ202" i="14"/>
  <c r="BI202" i="14"/>
  <c r="AI202" i="14"/>
  <c r="J202" i="14"/>
  <c r="AH202" i="14"/>
  <c r="BT202" i="14"/>
  <c r="CU202" i="14"/>
  <c r="EG202" i="14"/>
  <c r="FQ202" i="14"/>
  <c r="GT202" i="14"/>
  <c r="GT204" i="14"/>
  <c r="GJ204" i="14"/>
  <c r="FW204" i="14"/>
  <c r="FK204" i="14"/>
  <c r="EW204" i="14"/>
  <c r="EL204" i="14"/>
  <c r="DX204" i="14"/>
  <c r="DK204" i="14"/>
  <c r="CY204" i="14"/>
  <c r="CK204" i="14"/>
  <c r="BZ204" i="14"/>
  <c r="BL204" i="14"/>
  <c r="AY204" i="14"/>
  <c r="AM204" i="14"/>
  <c r="Y204" i="14"/>
  <c r="N204" i="14"/>
  <c r="GM204" i="14"/>
  <c r="GA204" i="14"/>
  <c r="FM204" i="14"/>
  <c r="FB204" i="14"/>
  <c r="EN204" i="14"/>
  <c r="EA204" i="14"/>
  <c r="DO204" i="14"/>
  <c r="DA204" i="14"/>
  <c r="CP204" i="14"/>
  <c r="CB204" i="14"/>
  <c r="BO204" i="14"/>
  <c r="BC204" i="14"/>
  <c r="AO204" i="14"/>
  <c r="AD204" i="14"/>
  <c r="P204" i="14"/>
  <c r="C204" i="14"/>
  <c r="S204" i="14"/>
  <c r="AI204" i="14"/>
  <c r="BB204" i="14"/>
  <c r="BS204" i="14"/>
  <c r="CI204" i="14"/>
  <c r="CZ204" i="14"/>
  <c r="DQ204" i="14"/>
  <c r="EG204" i="14"/>
  <c r="EY204" i="14"/>
  <c r="FR204" i="14"/>
  <c r="GH204" i="14"/>
  <c r="AU205" i="14"/>
  <c r="CJ210" i="14"/>
  <c r="GB210" i="14"/>
  <c r="H212" i="14"/>
  <c r="AA212" i="14"/>
  <c r="AY212" i="14"/>
  <c r="BZ212" i="14"/>
  <c r="CY212" i="14"/>
  <c r="DX212" i="14"/>
  <c r="EW212" i="14"/>
  <c r="FW212" i="14"/>
  <c r="R213" i="14"/>
  <c r="Y219" i="14"/>
  <c r="BH219" i="14"/>
  <c r="CR219" i="14"/>
  <c r="DX219" i="14"/>
  <c r="FF219" i="14"/>
  <c r="GO219" i="14"/>
  <c r="GO224" i="14"/>
  <c r="FZ224" i="14"/>
  <c r="FM224" i="14"/>
  <c r="EZ224" i="14"/>
  <c r="EM224" i="14"/>
  <c r="EB224" i="14"/>
  <c r="DO224" i="14"/>
  <c r="DB224" i="14"/>
  <c r="CQ224" i="14"/>
  <c r="CD224" i="14"/>
  <c r="BR224" i="14"/>
  <c r="BF224" i="14"/>
  <c r="AT224" i="14"/>
  <c r="AG224" i="14"/>
  <c r="V224" i="14"/>
  <c r="I224" i="14"/>
  <c r="GT224" i="14"/>
  <c r="GD224" i="14"/>
  <c r="FN224" i="14"/>
  <c r="EW224" i="14"/>
  <c r="EK224" i="14"/>
  <c r="DV224" i="14"/>
  <c r="DI224" i="14"/>
  <c r="CT224" i="14"/>
  <c r="CH224" i="14"/>
  <c r="BS224" i="14"/>
  <c r="BD224" i="14"/>
  <c r="AP224" i="14"/>
  <c r="AC224" i="14"/>
  <c r="GP224" i="14"/>
  <c r="FY224" i="14"/>
  <c r="FI224" i="14"/>
  <c r="EU224" i="14"/>
  <c r="EG224" i="14"/>
  <c r="DT224" i="14"/>
  <c r="DF224" i="14"/>
  <c r="CR224" i="14"/>
  <c r="GL224" i="14"/>
  <c r="FT224" i="14"/>
  <c r="FA224" i="14"/>
  <c r="EE224" i="14"/>
  <c r="DM224" i="14"/>
  <c r="CW224" i="14"/>
  <c r="CB224" i="14"/>
  <c r="BM224" i="14"/>
  <c r="AX224" i="14"/>
  <c r="AH224" i="14"/>
  <c r="R224" i="14"/>
  <c r="E224" i="14"/>
  <c r="GK224" i="14"/>
  <c r="FQ224" i="14"/>
  <c r="EV224" i="14"/>
  <c r="ED224" i="14"/>
  <c r="DL224" i="14"/>
  <c r="CS224" i="14"/>
  <c r="CA224" i="14"/>
  <c r="BL224" i="14"/>
  <c r="AW224" i="14"/>
  <c r="AF224" i="14"/>
  <c r="P224" i="14"/>
  <c r="D224" i="14"/>
  <c r="GH224" i="14"/>
  <c r="FJ224" i="14"/>
  <c r="ER224" i="14"/>
  <c r="DY224" i="14"/>
  <c r="DG224" i="14"/>
  <c r="CN224" i="14"/>
  <c r="BY224" i="14"/>
  <c r="BI224" i="14"/>
  <c r="AR224" i="14"/>
  <c r="AB224" i="14"/>
  <c r="N224" i="14"/>
  <c r="FX224" i="14"/>
  <c r="FD224" i="14"/>
  <c r="EL224" i="14"/>
  <c r="DR224" i="14"/>
  <c r="CZ224" i="14"/>
  <c r="CI224" i="14"/>
  <c r="BQ224" i="14"/>
  <c r="BA224" i="14"/>
  <c r="AL224" i="14"/>
  <c r="W224" i="14"/>
  <c r="G224" i="14"/>
  <c r="AE224" i="14"/>
  <c r="BJ224" i="14"/>
  <c r="CO224" i="14"/>
  <c r="EC224" i="14"/>
  <c r="FP224" i="14"/>
  <c r="L226" i="14"/>
  <c r="GK243" i="14"/>
  <c r="GT243" i="14"/>
  <c r="FD243" i="14"/>
  <c r="DN243" i="14"/>
  <c r="BV243" i="14"/>
  <c r="AF243" i="14"/>
  <c r="FB243" i="14"/>
  <c r="DB243" i="14"/>
  <c r="BC243" i="14"/>
  <c r="J243" i="14"/>
  <c r="FV243" i="14"/>
  <c r="DX243" i="14"/>
  <c r="BY243" i="14"/>
  <c r="AD243" i="14"/>
  <c r="FN243" i="14"/>
  <c r="DO243" i="14"/>
  <c r="BT243" i="14"/>
  <c r="V243" i="14"/>
  <c r="GJ243" i="14"/>
  <c r="DJ243" i="14"/>
  <c r="AP243" i="14"/>
  <c r="GA243" i="14"/>
  <c r="CS243" i="14"/>
  <c r="AG243" i="14"/>
  <c r="FZ243" i="14"/>
  <c r="CR243" i="14"/>
  <c r="M243" i="14"/>
  <c r="GR243" i="14"/>
  <c r="EF243" i="14"/>
  <c r="AX243" i="14"/>
  <c r="EK243" i="14"/>
  <c r="EH243" i="14"/>
  <c r="CH243" i="14"/>
  <c r="FE243" i="14"/>
  <c r="H243" i="14"/>
  <c r="GO247" i="14"/>
  <c r="DZ247" i="14"/>
  <c r="AA247" i="14"/>
  <c r="FB247" i="14"/>
  <c r="AG247" i="14"/>
  <c r="ED247" i="14"/>
  <c r="AD247" i="14"/>
  <c r="GD247" i="14"/>
  <c r="CD247" i="14"/>
  <c r="GC247" i="14"/>
  <c r="BZ247" i="14"/>
  <c r="CE247" i="14"/>
  <c r="BE247" i="14"/>
  <c r="E247" i="14"/>
  <c r="DC247" i="14"/>
  <c r="FY247" i="14"/>
  <c r="EC247" i="14"/>
  <c r="G211" i="14"/>
  <c r="W211" i="14"/>
  <c r="AM211" i="14"/>
  <c r="BC211" i="14"/>
  <c r="BS211" i="14"/>
  <c r="CI211" i="14"/>
  <c r="CY211" i="14"/>
  <c r="DO211" i="14"/>
  <c r="EE211" i="14"/>
  <c r="EU211" i="14"/>
  <c r="FK211" i="14"/>
  <c r="GA211" i="14"/>
  <c r="GQ211" i="14"/>
  <c r="J214" i="14"/>
  <c r="AD214" i="14"/>
  <c r="AZ214" i="14"/>
  <c r="BU214" i="14"/>
  <c r="CO214" i="14"/>
  <c r="DL214" i="14"/>
  <c r="EG214" i="14"/>
  <c r="FA214" i="14"/>
  <c r="FT214" i="14"/>
  <c r="GP214" i="14"/>
  <c r="G215" i="14"/>
  <c r="P215" i="14"/>
  <c r="Y215" i="14"/>
  <c r="AI215" i="14"/>
  <c r="AR215" i="14"/>
  <c r="BA215" i="14"/>
  <c r="BJ215" i="14"/>
  <c r="BS215" i="14"/>
  <c r="CB215" i="14"/>
  <c r="CK215" i="14"/>
  <c r="CU215" i="14"/>
  <c r="DD215" i="14"/>
  <c r="DM215" i="14"/>
  <c r="DV215" i="14"/>
  <c r="EE215" i="14"/>
  <c r="EN215" i="14"/>
  <c r="EW215" i="14"/>
  <c r="FG215" i="14"/>
  <c r="FP215" i="14"/>
  <c r="FY215" i="14"/>
  <c r="GH215" i="14"/>
  <c r="GQ215" i="14"/>
  <c r="N216" i="14"/>
  <c r="AJ216" i="14"/>
  <c r="BC216" i="14"/>
  <c r="BZ216" i="14"/>
  <c r="CV216" i="14"/>
  <c r="DO216" i="14"/>
  <c r="EJ216" i="14"/>
  <c r="FI216" i="14"/>
  <c r="GH216" i="14"/>
  <c r="DG220" i="14"/>
  <c r="DQ220" i="14"/>
  <c r="EB220" i="14"/>
  <c r="EM220" i="14"/>
  <c r="EW220" i="14"/>
  <c r="FK220" i="14"/>
  <c r="FW220" i="14"/>
  <c r="GJ220" i="14"/>
  <c r="Z222" i="14"/>
  <c r="BA222" i="14"/>
  <c r="CA222" i="14"/>
  <c r="DC222" i="14"/>
  <c r="EH222" i="14"/>
  <c r="FS222" i="14"/>
  <c r="GT225" i="14"/>
  <c r="GP225" i="14"/>
  <c r="GG225" i="14"/>
  <c r="FX225" i="14"/>
  <c r="FO225" i="14"/>
  <c r="FE225" i="14"/>
  <c r="EV225" i="14"/>
  <c r="EM225" i="14"/>
  <c r="ED225" i="14"/>
  <c r="DU225" i="14"/>
  <c r="DL225" i="14"/>
  <c r="DC225" i="14"/>
  <c r="CS225" i="14"/>
  <c r="CJ225" i="14"/>
  <c r="CA225" i="14"/>
  <c r="BR225" i="14"/>
  <c r="BI225" i="14"/>
  <c r="AZ225" i="14"/>
  <c r="AQ225" i="14"/>
  <c r="AG225" i="14"/>
  <c r="X225" i="14"/>
  <c r="O225" i="14"/>
  <c r="F225" i="14"/>
  <c r="GQ225" i="14"/>
  <c r="GF225" i="14"/>
  <c r="FU225" i="14"/>
  <c r="FK225" i="14"/>
  <c r="FA225" i="14"/>
  <c r="EQ225" i="14"/>
  <c r="EF225" i="14"/>
  <c r="DV225" i="14"/>
  <c r="DK225" i="14"/>
  <c r="CZ225" i="14"/>
  <c r="CP225" i="14"/>
  <c r="CF225" i="14"/>
  <c r="BU225" i="14"/>
  <c r="BK225" i="14"/>
  <c r="BA225" i="14"/>
  <c r="AO225" i="14"/>
  <c r="AE225" i="14"/>
  <c r="U225" i="14"/>
  <c r="K225" i="14"/>
  <c r="GO225" i="14"/>
  <c r="GE225" i="14"/>
  <c r="FT225" i="14"/>
  <c r="FJ225" i="14"/>
  <c r="EZ225" i="14"/>
  <c r="GN225" i="14"/>
  <c r="GC225" i="14"/>
  <c r="FS225" i="14"/>
  <c r="FI225" i="14"/>
  <c r="EY225" i="14"/>
  <c r="EN225" i="14"/>
  <c r="EC225" i="14"/>
  <c r="DS225" i="14"/>
  <c r="DH225" i="14"/>
  <c r="CX225" i="14"/>
  <c r="CN225" i="14"/>
  <c r="CC225" i="14"/>
  <c r="BS225" i="14"/>
  <c r="BH225" i="14"/>
  <c r="AW225" i="14"/>
  <c r="AM225" i="14"/>
  <c r="AC225" i="14"/>
  <c r="S225" i="14"/>
  <c r="H225" i="14"/>
  <c r="GR225" i="14"/>
  <c r="GH225" i="14"/>
  <c r="FW225" i="14"/>
  <c r="FL225" i="14"/>
  <c r="FB225" i="14"/>
  <c r="ER225" i="14"/>
  <c r="EG225" i="14"/>
  <c r="DW225" i="14"/>
  <c r="DM225" i="14"/>
  <c r="DA225" i="14"/>
  <c r="CQ225" i="14"/>
  <c r="CG225" i="14"/>
  <c r="BW225" i="14"/>
  <c r="BL225" i="14"/>
  <c r="N225" i="14"/>
  <c r="AB225" i="14"/>
  <c r="AR225" i="14"/>
  <c r="BD225" i="14"/>
  <c r="BT225" i="14"/>
  <c r="CK225" i="14"/>
  <c r="DD225" i="14"/>
  <c r="DQ225" i="14"/>
  <c r="EJ225" i="14"/>
  <c r="FC225" i="14"/>
  <c r="FY225" i="14"/>
  <c r="GS225" i="14"/>
  <c r="GK227" i="14"/>
  <c r="GI227" i="14"/>
  <c r="FO227" i="14"/>
  <c r="EU227" i="14"/>
  <c r="EA227" i="14"/>
  <c r="DE227" i="14"/>
  <c r="CK227" i="14"/>
  <c r="BQ227" i="14"/>
  <c r="AW227" i="14"/>
  <c r="AC227" i="14"/>
  <c r="G227" i="14"/>
  <c r="GA227" i="14"/>
  <c r="FC227" i="14"/>
  <c r="EE227" i="14"/>
  <c r="DI227" i="14"/>
  <c r="CI227" i="14"/>
  <c r="BK227" i="14"/>
  <c r="AP227" i="14"/>
  <c r="R227" i="14"/>
  <c r="GT227" i="14"/>
  <c r="FV227" i="14"/>
  <c r="FA227" i="14"/>
  <c r="EC227" i="14"/>
  <c r="DC227" i="14"/>
  <c r="CE227" i="14"/>
  <c r="BI227" i="14"/>
  <c r="AK227" i="14"/>
  <c r="Q227" i="14"/>
  <c r="GQ227" i="14"/>
  <c r="FU227" i="14"/>
  <c r="EW227" i="14"/>
  <c r="DW227" i="14"/>
  <c r="DB227" i="14"/>
  <c r="CD227" i="14"/>
  <c r="BF227" i="14"/>
  <c r="AI227" i="14"/>
  <c r="K227" i="14"/>
  <c r="GC227" i="14"/>
  <c r="FE227" i="14"/>
  <c r="EH227" i="14"/>
  <c r="DJ227" i="14"/>
  <c r="CO227" i="14"/>
  <c r="BO227" i="14"/>
  <c r="AQ227" i="14"/>
  <c r="S227" i="14"/>
  <c r="AS227" i="14"/>
  <c r="CQ227" i="14"/>
  <c r="EI227" i="14"/>
  <c r="GD227" i="14"/>
  <c r="T231" i="14"/>
  <c r="BK231" i="14"/>
  <c r="DE231" i="14"/>
  <c r="EW231" i="14"/>
  <c r="AG242" i="14"/>
  <c r="CI242" i="14"/>
  <c r="BJ258" i="14"/>
  <c r="K215" i="14"/>
  <c r="T215" i="14"/>
  <c r="AC215" i="14"/>
  <c r="AL215" i="14"/>
  <c r="AU215" i="14"/>
  <c r="BD215" i="14"/>
  <c r="BM215" i="14"/>
  <c r="BW215" i="14"/>
  <c r="CF215" i="14"/>
  <c r="CO215" i="14"/>
  <c r="CX215" i="14"/>
  <c r="DG215" i="14"/>
  <c r="DP215" i="14"/>
  <c r="DY215" i="14"/>
  <c r="EI215" i="14"/>
  <c r="ER215" i="14"/>
  <c r="FA215" i="14"/>
  <c r="FJ215" i="14"/>
  <c r="FS215" i="14"/>
  <c r="GB215" i="14"/>
  <c r="GK215" i="14"/>
  <c r="W216" i="14"/>
  <c r="AS216" i="14"/>
  <c r="BL216" i="14"/>
  <c r="CF216" i="14"/>
  <c r="DB216" i="14"/>
  <c r="DW216" i="14"/>
  <c r="ES216" i="14"/>
  <c r="FS216" i="14"/>
  <c r="GR216" i="14"/>
  <c r="GR242" i="14"/>
  <c r="GS242" i="14"/>
  <c r="GA242" i="14"/>
  <c r="FK242" i="14"/>
  <c r="ET242" i="14"/>
  <c r="EA242" i="14"/>
  <c r="DK242" i="14"/>
  <c r="GI242" i="14"/>
  <c r="FN242" i="14"/>
  <c r="EU242" i="14"/>
  <c r="DY242" i="14"/>
  <c r="DG242" i="14"/>
  <c r="CQ242" i="14"/>
  <c r="BW242" i="14"/>
  <c r="BG242" i="14"/>
  <c r="AP242" i="14"/>
  <c r="Y242" i="14"/>
  <c r="I242" i="14"/>
  <c r="GM242" i="14"/>
  <c r="FU242" i="14"/>
  <c r="FC242" i="14"/>
  <c r="EH242" i="14"/>
  <c r="DO242" i="14"/>
  <c r="CU242" i="14"/>
  <c r="CE242" i="14"/>
  <c r="BM242" i="14"/>
  <c r="AW242" i="14"/>
  <c r="AF242" i="14"/>
  <c r="O242" i="14"/>
  <c r="GK242" i="14"/>
  <c r="FS242" i="14"/>
  <c r="EY242" i="14"/>
  <c r="EG242" i="14"/>
  <c r="DN242" i="14"/>
  <c r="CS242" i="14"/>
  <c r="CC242" i="14"/>
  <c r="BL242" i="14"/>
  <c r="AU242" i="14"/>
  <c r="AE242" i="14"/>
  <c r="K242" i="14"/>
  <c r="GE242" i="14"/>
  <c r="FD242" i="14"/>
  <c r="DW242" i="14"/>
  <c r="CR242" i="14"/>
  <c r="BS242" i="14"/>
  <c r="AO242" i="14"/>
  <c r="Q242" i="14"/>
  <c r="GC242" i="14"/>
  <c r="EW242" i="14"/>
  <c r="DS242" i="14"/>
  <c r="CM242" i="14"/>
  <c r="BO242" i="14"/>
  <c r="AM242" i="14"/>
  <c r="J242" i="14"/>
  <c r="FZ242" i="14"/>
  <c r="EQ242" i="14"/>
  <c r="DQ242" i="14"/>
  <c r="CK242" i="14"/>
  <c r="BK242" i="14"/>
  <c r="AI242" i="14"/>
  <c r="G242" i="14"/>
  <c r="GJ242" i="14"/>
  <c r="FE242" i="14"/>
  <c r="DX242" i="14"/>
  <c r="CY242" i="14"/>
  <c r="BU242" i="14"/>
  <c r="AQ242" i="14"/>
  <c r="S242" i="14"/>
  <c r="BC242" i="14"/>
  <c r="DC242" i="14"/>
  <c r="FO242" i="14"/>
  <c r="GP258" i="14"/>
  <c r="GQ258" i="14"/>
  <c r="GA258" i="14"/>
  <c r="FN258" i="14"/>
  <c r="EY258" i="14"/>
  <c r="EJ258" i="14"/>
  <c r="DV258" i="14"/>
  <c r="DF258" i="14"/>
  <c r="CR258" i="14"/>
  <c r="CD258" i="14"/>
  <c r="BO258" i="14"/>
  <c r="BA258" i="14"/>
  <c r="AK258" i="14"/>
  <c r="W258" i="14"/>
  <c r="H258" i="14"/>
  <c r="GO258" i="14"/>
  <c r="FZ258" i="14"/>
  <c r="FK258" i="14"/>
  <c r="EX258" i="14"/>
  <c r="EH258" i="14"/>
  <c r="DT258" i="14"/>
  <c r="DE258" i="14"/>
  <c r="CP258" i="14"/>
  <c r="CB258" i="14"/>
  <c r="BL258" i="14"/>
  <c r="AY258" i="14"/>
  <c r="AJ258" i="14"/>
  <c r="U258" i="14"/>
  <c r="G258" i="14"/>
  <c r="GH258" i="14"/>
  <c r="FR258" i="14"/>
  <c r="FD258" i="14"/>
  <c r="EP258" i="14"/>
  <c r="EA258" i="14"/>
  <c r="DM258" i="14"/>
  <c r="CW258" i="14"/>
  <c r="CI258" i="14"/>
  <c r="BT258" i="14"/>
  <c r="BF258" i="14"/>
  <c r="AR258" i="14"/>
  <c r="AB258" i="14"/>
  <c r="N258" i="14"/>
  <c r="GT258" i="14"/>
  <c r="GF258" i="14"/>
  <c r="FQ258" i="14"/>
  <c r="FB258" i="14"/>
  <c r="EN258" i="14"/>
  <c r="DX258" i="14"/>
  <c r="DK258" i="14"/>
  <c r="CV258" i="14"/>
  <c r="CG258" i="14"/>
  <c r="BS258" i="14"/>
  <c r="BC258" i="14"/>
  <c r="AP258" i="14"/>
  <c r="AA258" i="14"/>
  <c r="L258" i="14"/>
  <c r="GI258" i="14"/>
  <c r="FG258" i="14"/>
  <c r="EC258" i="14"/>
  <c r="CY258" i="14"/>
  <c r="BV258" i="14"/>
  <c r="AS258" i="14"/>
  <c r="P258" i="14"/>
  <c r="GD258" i="14"/>
  <c r="EZ258" i="14"/>
  <c r="DW258" i="14"/>
  <c r="CU258" i="14"/>
  <c r="BQ258" i="14"/>
  <c r="AM258" i="14"/>
  <c r="J258" i="14"/>
  <c r="GR258" i="14"/>
  <c r="FP258" i="14"/>
  <c r="EL258" i="14"/>
  <c r="DH258" i="14"/>
  <c r="CE258" i="14"/>
  <c r="BB258" i="14"/>
  <c r="Z258" i="14"/>
  <c r="GM258" i="14"/>
  <c r="FI258" i="14"/>
  <c r="EF258" i="14"/>
  <c r="DD258" i="14"/>
  <c r="BZ258" i="14"/>
  <c r="AV258" i="14"/>
  <c r="S258" i="14"/>
  <c r="EQ258" i="14"/>
  <c r="CL258" i="14"/>
  <c r="AD258" i="14"/>
  <c r="GJ258" i="14"/>
  <c r="EE258" i="14"/>
  <c r="BX258" i="14"/>
  <c r="R258" i="14"/>
  <c r="FY258" i="14"/>
  <c r="DR258" i="14"/>
  <c r="BK258" i="14"/>
  <c r="E258" i="14"/>
  <c r="ES258" i="14"/>
  <c r="CM258" i="14"/>
  <c r="AF258" i="14"/>
  <c r="DN258" i="14"/>
  <c r="X214" i="14"/>
  <c r="AT214" i="14"/>
  <c r="BM214" i="14"/>
  <c r="CG214" i="14"/>
  <c r="DB214" i="14"/>
  <c r="DX214" i="14"/>
  <c r="ER214" i="14"/>
  <c r="FN214" i="14"/>
  <c r="GJ214" i="14"/>
  <c r="D215" i="14"/>
  <c r="M215" i="14"/>
  <c r="V215" i="14"/>
  <c r="AE215" i="14"/>
  <c r="AN215" i="14"/>
  <c r="AW215" i="14"/>
  <c r="BG215" i="14"/>
  <c r="BP215" i="14"/>
  <c r="BY215" i="14"/>
  <c r="CH215" i="14"/>
  <c r="CQ215" i="14"/>
  <c r="CZ215" i="14"/>
  <c r="DI215" i="14"/>
  <c r="DS215" i="14"/>
  <c r="EB215" i="14"/>
  <c r="EK215" i="14"/>
  <c r="ET215" i="14"/>
  <c r="FC215" i="14"/>
  <c r="FL215" i="14"/>
  <c r="FU215" i="14"/>
  <c r="GE215" i="14"/>
  <c r="GN215" i="14"/>
  <c r="H216" i="14"/>
  <c r="AB216" i="14"/>
  <c r="AU216" i="14"/>
  <c r="BQ216" i="14"/>
  <c r="CM216" i="14"/>
  <c r="DF216" i="14"/>
  <c r="EC216" i="14"/>
  <c r="FB216" i="14"/>
  <c r="FY216" i="14"/>
  <c r="GC231" i="14"/>
  <c r="FJ231" i="14"/>
  <c r="EP231" i="14"/>
  <c r="DU231" i="14"/>
  <c r="DC231" i="14"/>
  <c r="CH231" i="14"/>
  <c r="BO231" i="14"/>
  <c r="AW231" i="14"/>
  <c r="AC231" i="14"/>
  <c r="I231" i="14"/>
  <c r="GE231" i="14"/>
  <c r="FH231" i="14"/>
  <c r="EJ231" i="14"/>
  <c r="DQ231" i="14"/>
  <c r="CQ231" i="14"/>
  <c r="BX231" i="14"/>
  <c r="AZ231" i="14"/>
  <c r="AE231" i="14"/>
  <c r="F231" i="14"/>
  <c r="FZ231" i="14"/>
  <c r="FC231" i="14"/>
  <c r="EI231" i="14"/>
  <c r="DL231" i="14"/>
  <c r="CP231" i="14"/>
  <c r="BU231" i="14"/>
  <c r="AX231" i="14"/>
  <c r="AA231" i="14"/>
  <c r="D231" i="14"/>
  <c r="FX231" i="14"/>
  <c r="FB231" i="14"/>
  <c r="EG231" i="14"/>
  <c r="DJ231" i="14"/>
  <c r="CO231" i="14"/>
  <c r="BR231" i="14"/>
  <c r="AU231" i="14"/>
  <c r="V231" i="14"/>
  <c r="C231" i="14"/>
  <c r="GG231" i="14"/>
  <c r="FK231" i="14"/>
  <c r="EM231" i="14"/>
  <c r="DR231" i="14"/>
  <c r="CV231" i="14"/>
  <c r="BY231" i="14"/>
  <c r="BE231" i="14"/>
  <c r="AH231" i="14"/>
  <c r="L231" i="14"/>
  <c r="AQ231" i="14"/>
  <c r="CM231" i="14"/>
  <c r="ED231" i="14"/>
  <c r="FV231" i="14"/>
  <c r="FK235" i="14"/>
  <c r="GL235" i="14"/>
  <c r="DQ235" i="14"/>
  <c r="AV235" i="14"/>
  <c r="EI235" i="14"/>
  <c r="BF235" i="14"/>
  <c r="EA235" i="14"/>
  <c r="AK235" i="14"/>
  <c r="DF235" i="14"/>
  <c r="AD235" i="14"/>
  <c r="EP235" i="14"/>
  <c r="BN235" i="14"/>
  <c r="FL235" i="14"/>
  <c r="V242" i="14"/>
  <c r="BV242" i="14"/>
  <c r="EE242" i="14"/>
  <c r="GQ242" i="14"/>
  <c r="AI258" i="14"/>
  <c r="EU258" i="14"/>
  <c r="Q211" i="14"/>
  <c r="AG211" i="14"/>
  <c r="AW211" i="14"/>
  <c r="BM211" i="14"/>
  <c r="CC211" i="14"/>
  <c r="CS211" i="14"/>
  <c r="DI211" i="14"/>
  <c r="DY211" i="14"/>
  <c r="EO211" i="14"/>
  <c r="FE211" i="14"/>
  <c r="FU211" i="14"/>
  <c r="GK211" i="14"/>
  <c r="F214" i="14"/>
  <c r="AB214" i="14"/>
  <c r="AU214" i="14"/>
  <c r="BN214" i="14"/>
  <c r="CJ214" i="14"/>
  <c r="DF214" i="14"/>
  <c r="DY214" i="14"/>
  <c r="EV214" i="14"/>
  <c r="FR214" i="14"/>
  <c r="E215" i="14"/>
  <c r="N215" i="14"/>
  <c r="W215" i="14"/>
  <c r="AF215" i="14"/>
  <c r="AO215" i="14"/>
  <c r="AY215" i="14"/>
  <c r="BH215" i="14"/>
  <c r="BQ215" i="14"/>
  <c r="BZ215" i="14"/>
  <c r="CI215" i="14"/>
  <c r="CR215" i="14"/>
  <c r="DA215" i="14"/>
  <c r="DK215" i="14"/>
  <c r="DT215" i="14"/>
  <c r="EC215" i="14"/>
  <c r="EL215" i="14"/>
  <c r="EU215" i="14"/>
  <c r="FD215" i="14"/>
  <c r="FM215" i="14"/>
  <c r="FW215" i="14"/>
  <c r="GF215" i="14"/>
  <c r="GO215" i="14"/>
  <c r="J216" i="14"/>
  <c r="AC216" i="14"/>
  <c r="AY216" i="14"/>
  <c r="BT216" i="14"/>
  <c r="CN216" i="14"/>
  <c r="DK216" i="14"/>
  <c r="EF216" i="14"/>
  <c r="FC216" i="14"/>
  <c r="GT218" i="14"/>
  <c r="L220" i="14"/>
  <c r="W220" i="14"/>
  <c r="AG220" i="14"/>
  <c r="AR220" i="14"/>
  <c r="BC220" i="14"/>
  <c r="BM220" i="14"/>
  <c r="BX220" i="14"/>
  <c r="CI220" i="14"/>
  <c r="CS220" i="14"/>
  <c r="DD220" i="14"/>
  <c r="DO220" i="14"/>
  <c r="DY220" i="14"/>
  <c r="EJ220" i="14"/>
  <c r="EU220" i="14"/>
  <c r="FG220" i="14"/>
  <c r="FT220" i="14"/>
  <c r="GF220" i="14"/>
  <c r="GS220" i="14"/>
  <c r="W222" i="14"/>
  <c r="AW222" i="14"/>
  <c r="BV222" i="14"/>
  <c r="DA222" i="14"/>
  <c r="ED222" i="14"/>
  <c r="FN222" i="14"/>
  <c r="GQ223" i="14"/>
  <c r="GE223" i="14"/>
  <c r="FS223" i="14"/>
  <c r="FF223" i="14"/>
  <c r="EU223" i="14"/>
  <c r="EH223" i="14"/>
  <c r="DV223" i="14"/>
  <c r="DJ223" i="14"/>
  <c r="CX223" i="14"/>
  <c r="CK223" i="14"/>
  <c r="BZ223" i="14"/>
  <c r="BM223" i="14"/>
  <c r="BA223" i="14"/>
  <c r="AO223" i="14"/>
  <c r="AC223" i="14"/>
  <c r="N223" i="14"/>
  <c r="Y223" i="14"/>
  <c r="AN223" i="14"/>
  <c r="BC223" i="14"/>
  <c r="BQ223" i="14"/>
  <c r="CD223" i="14"/>
  <c r="CR223" i="14"/>
  <c r="DF223" i="14"/>
  <c r="DS223" i="14"/>
  <c r="EG223" i="14"/>
  <c r="EV223" i="14"/>
  <c r="FJ223" i="14"/>
  <c r="FW223" i="14"/>
  <c r="GK223" i="14"/>
  <c r="L225" i="14"/>
  <c r="Y225" i="14"/>
  <c r="AL225" i="14"/>
  <c r="BB225" i="14"/>
  <c r="BP225" i="14"/>
  <c r="CH225" i="14"/>
  <c r="CW225" i="14"/>
  <c r="DO225" i="14"/>
  <c r="EE225" i="14"/>
  <c r="EU225" i="14"/>
  <c r="FQ225" i="14"/>
  <c r="GK225" i="14"/>
  <c r="AE227" i="14"/>
  <c r="BW227" i="14"/>
  <c r="DR227" i="14"/>
  <c r="FN227" i="14"/>
  <c r="M231" i="14"/>
  <c r="BF231" i="14"/>
  <c r="CX231" i="14"/>
  <c r="ES231" i="14"/>
  <c r="GL231" i="14"/>
  <c r="K235" i="14"/>
  <c r="FT235" i="14"/>
  <c r="W242" i="14"/>
  <c r="CA242" i="14"/>
  <c r="EI242" i="14"/>
  <c r="GT242" i="14"/>
  <c r="AT258" i="14"/>
  <c r="FH258" i="14"/>
  <c r="GD234" i="14"/>
  <c r="EP234" i="14"/>
  <c r="CY234" i="14"/>
  <c r="BF234" i="14"/>
  <c r="T234" i="14"/>
  <c r="AV234" i="14"/>
  <c r="CP234" i="14"/>
  <c r="EI234" i="14"/>
  <c r="GL234" i="14"/>
  <c r="Q236" i="14"/>
  <c r="AD236" i="14"/>
  <c r="AT236" i="14"/>
  <c r="BH236" i="14"/>
  <c r="BT236" i="14"/>
  <c r="CJ236" i="14"/>
  <c r="CX236" i="14"/>
  <c r="DL236" i="14"/>
  <c r="EB236" i="14"/>
  <c r="EN236" i="14"/>
  <c r="FB236" i="14"/>
  <c r="FR236" i="14"/>
  <c r="GF236" i="14"/>
  <c r="GO251" i="14"/>
  <c r="GB251" i="14"/>
  <c r="FP251" i="14"/>
  <c r="FE251" i="14"/>
  <c r="EQ251" i="14"/>
  <c r="EF251" i="14"/>
  <c r="GS251" i="14"/>
  <c r="GG251" i="14"/>
  <c r="FV251" i="14"/>
  <c r="FH251" i="14"/>
  <c r="EW251" i="14"/>
  <c r="EK251" i="14"/>
  <c r="DX251" i="14"/>
  <c r="DL251" i="14"/>
  <c r="DA251" i="14"/>
  <c r="CM251" i="14"/>
  <c r="CB251" i="14"/>
  <c r="BP251" i="14"/>
  <c r="BC251" i="14"/>
  <c r="AQ251" i="14"/>
  <c r="AF251" i="14"/>
  <c r="R251" i="14"/>
  <c r="G251" i="14"/>
  <c r="GR251" i="14"/>
  <c r="GF251" i="14"/>
  <c r="FS251" i="14"/>
  <c r="FG251" i="14"/>
  <c r="EV251" i="14"/>
  <c r="EH251" i="14"/>
  <c r="DW251" i="14"/>
  <c r="DK251" i="14"/>
  <c r="CW251" i="14"/>
  <c r="CL251" i="14"/>
  <c r="CA251" i="14"/>
  <c r="BM251" i="14"/>
  <c r="BA251" i="14"/>
  <c r="AP251" i="14"/>
  <c r="AB251" i="14"/>
  <c r="Q251" i="14"/>
  <c r="E251" i="14"/>
  <c r="GI251" i="14"/>
  <c r="FN251" i="14"/>
  <c r="EU251" i="14"/>
  <c r="EB251" i="14"/>
  <c r="DJ251" i="14"/>
  <c r="CT251" i="14"/>
  <c r="CD251" i="14"/>
  <c r="BL251" i="14"/>
  <c r="AX251" i="14"/>
  <c r="AH251" i="14"/>
  <c r="P251" i="14"/>
  <c r="GE251" i="14"/>
  <c r="FM251" i="14"/>
  <c r="EP251" i="14"/>
  <c r="DY251" i="14"/>
  <c r="DG251" i="14"/>
  <c r="CS251" i="14"/>
  <c r="CC251" i="14"/>
  <c r="BK251" i="14"/>
  <c r="AU251" i="14"/>
  <c r="AG251" i="14"/>
  <c r="O251" i="14"/>
  <c r="GN251" i="14"/>
  <c r="FW251" i="14"/>
  <c r="EZ251" i="14"/>
  <c r="EG251" i="14"/>
  <c r="DP251" i="14"/>
  <c r="DB251" i="14"/>
  <c r="CJ251" i="14"/>
  <c r="BT251" i="14"/>
  <c r="BD251" i="14"/>
  <c r="AK251" i="14"/>
  <c r="X251" i="14"/>
  <c r="H251" i="14"/>
  <c r="GK251" i="14"/>
  <c r="FQ251" i="14"/>
  <c r="EY251" i="14"/>
  <c r="EE251" i="14"/>
  <c r="DO251" i="14"/>
  <c r="CV251" i="14"/>
  <c r="CI251" i="14"/>
  <c r="BS251" i="14"/>
  <c r="AZ251" i="14"/>
  <c r="AJ251" i="14"/>
  <c r="W251" i="14"/>
  <c r="D251" i="14"/>
  <c r="AI251" i="14"/>
  <c r="BQ251" i="14"/>
  <c r="CU251" i="14"/>
  <c r="EC251" i="14"/>
  <c r="FO251" i="14"/>
  <c r="GT262" i="14"/>
  <c r="GH262" i="14"/>
  <c r="FV262" i="14"/>
  <c r="FJ262" i="14"/>
  <c r="EX262" i="14"/>
  <c r="EL262" i="14"/>
  <c r="DY262" i="14"/>
  <c r="DL262" i="14"/>
  <c r="DA262" i="14"/>
  <c r="CN262" i="14"/>
  <c r="CC262" i="14"/>
  <c r="BP262" i="14"/>
  <c r="BE262" i="14"/>
  <c r="GN262" i="14"/>
  <c r="FZ262" i="14"/>
  <c r="FM262" i="14"/>
  <c r="EY262" i="14"/>
  <c r="EI262" i="14"/>
  <c r="DV262" i="14"/>
  <c r="DI262" i="14"/>
  <c r="CU262" i="14"/>
  <c r="CF262" i="14"/>
  <c r="BT262" i="14"/>
  <c r="BF262" i="14"/>
  <c r="AQ262" i="14"/>
  <c r="AF262" i="14"/>
  <c r="S262" i="14"/>
  <c r="H262" i="14"/>
  <c r="GM262" i="14"/>
  <c r="FX262" i="14"/>
  <c r="FL262" i="14"/>
  <c r="EW262" i="14"/>
  <c r="EH262" i="14"/>
  <c r="DT262" i="14"/>
  <c r="DH262" i="14"/>
  <c r="CS262" i="14"/>
  <c r="CE262" i="14"/>
  <c r="BR262" i="14"/>
  <c r="BB262" i="14"/>
  <c r="AP262" i="14"/>
  <c r="AD262" i="14"/>
  <c r="R262" i="14"/>
  <c r="F262" i="14"/>
  <c r="GS262" i="14"/>
  <c r="GE262" i="14"/>
  <c r="FR262" i="14"/>
  <c r="FD262" i="14"/>
  <c r="EP262" i="14"/>
  <c r="EB262" i="14"/>
  <c r="DN262" i="14"/>
  <c r="CZ262" i="14"/>
  <c r="CL262" i="14"/>
  <c r="BW262" i="14"/>
  <c r="BJ262" i="14"/>
  <c r="AW262" i="14"/>
  <c r="AJ262" i="14"/>
  <c r="Y262" i="14"/>
  <c r="K262" i="14"/>
  <c r="GR262" i="14"/>
  <c r="GD262" i="14"/>
  <c r="FO262" i="14"/>
  <c r="FB262" i="14"/>
  <c r="EO262" i="14"/>
  <c r="EA262" i="14"/>
  <c r="DK262" i="14"/>
  <c r="CX262" i="14"/>
  <c r="CK262" i="14"/>
  <c r="BV262" i="14"/>
  <c r="BH262" i="14"/>
  <c r="AV262" i="14"/>
  <c r="AI262" i="14"/>
  <c r="V262" i="14"/>
  <c r="J262" i="14"/>
  <c r="GP262" i="14"/>
  <c r="FN262" i="14"/>
  <c r="EN262" i="14"/>
  <c r="DJ262" i="14"/>
  <c r="CH262" i="14"/>
  <c r="BG262" i="14"/>
  <c r="AG262" i="14"/>
  <c r="I262" i="14"/>
  <c r="GK262" i="14"/>
  <c r="FH262" i="14"/>
  <c r="EG262" i="14"/>
  <c r="DF262" i="14"/>
  <c r="CD262" i="14"/>
  <c r="AZ262" i="14"/>
  <c r="AB262" i="14"/>
  <c r="D262" i="14"/>
  <c r="FW262" i="14"/>
  <c r="ET262" i="14"/>
  <c r="DS262" i="14"/>
  <c r="CR262" i="14"/>
  <c r="BO262" i="14"/>
  <c r="AO262" i="14"/>
  <c r="Q262" i="14"/>
  <c r="FU262" i="14"/>
  <c r="ER262" i="14"/>
  <c r="DR262" i="14"/>
  <c r="CP262" i="14"/>
  <c r="BM262" i="14"/>
  <c r="AN262" i="14"/>
  <c r="P262" i="14"/>
  <c r="AX262" i="14"/>
  <c r="DB262" i="14"/>
  <c r="FE262" i="14"/>
  <c r="GG232" i="14"/>
  <c r="FV232" i="14"/>
  <c r="ES232" i="14"/>
  <c r="DQ232" i="14"/>
  <c r="CM232" i="14"/>
  <c r="BI232" i="14"/>
  <c r="AF232" i="14"/>
  <c r="C232" i="14"/>
  <c r="AL232" i="14"/>
  <c r="BP232" i="14"/>
  <c r="CV232" i="14"/>
  <c r="ED232" i="14"/>
  <c r="FM232" i="14"/>
  <c r="FK233" i="14"/>
  <c r="FL233" i="14"/>
  <c r="CQ233" i="14"/>
  <c r="U233" i="14"/>
  <c r="CF233" i="14"/>
  <c r="FT233" i="14"/>
  <c r="AD234" i="14"/>
  <c r="BX234" i="14"/>
  <c r="DX234" i="14"/>
  <c r="FL234" i="14"/>
  <c r="GM236" i="14"/>
  <c r="GK236" i="14"/>
  <c r="GA236" i="14"/>
  <c r="FQ236" i="14"/>
  <c r="FE236" i="14"/>
  <c r="EU236" i="14"/>
  <c r="EK236" i="14"/>
  <c r="DY236" i="14"/>
  <c r="DO236" i="14"/>
  <c r="DE236" i="14"/>
  <c r="CS236" i="14"/>
  <c r="CI236" i="14"/>
  <c r="BY236" i="14"/>
  <c r="BM236" i="14"/>
  <c r="BC236" i="14"/>
  <c r="AS236" i="14"/>
  <c r="AG236" i="14"/>
  <c r="GJ236" i="14"/>
  <c r="FZ236" i="14"/>
  <c r="FP236" i="14"/>
  <c r="FD236" i="14"/>
  <c r="ET236" i="14"/>
  <c r="EJ236" i="14"/>
  <c r="DX236" i="14"/>
  <c r="DN236" i="14"/>
  <c r="DD236" i="14"/>
  <c r="CR236" i="14"/>
  <c r="CH236" i="14"/>
  <c r="BX236" i="14"/>
  <c r="BL236" i="14"/>
  <c r="BB236" i="14"/>
  <c r="AR236" i="14"/>
  <c r="AF236" i="14"/>
  <c r="V236" i="14"/>
  <c r="L236" i="14"/>
  <c r="N236" i="14"/>
  <c r="Y236" i="14"/>
  <c r="AM236" i="14"/>
  <c r="BA236" i="14"/>
  <c r="BQ236" i="14"/>
  <c r="CC236" i="14"/>
  <c r="CQ236" i="14"/>
  <c r="DG236" i="14"/>
  <c r="DU236" i="14"/>
  <c r="EG236" i="14"/>
  <c r="EW236" i="14"/>
  <c r="FK236" i="14"/>
  <c r="FY236" i="14"/>
  <c r="GO236" i="14"/>
  <c r="Y251" i="14"/>
  <c r="BG251" i="14"/>
  <c r="CK251" i="14"/>
  <c r="DS251" i="14"/>
  <c r="FD251" i="14"/>
  <c r="GQ251" i="14"/>
  <c r="GQ254" i="14"/>
  <c r="GF254" i="14"/>
  <c r="FR254" i="14"/>
  <c r="FF254" i="14"/>
  <c r="EU254" i="14"/>
  <c r="EG254" i="14"/>
  <c r="DV254" i="14"/>
  <c r="DJ254" i="14"/>
  <c r="CW254" i="14"/>
  <c r="CK254" i="14"/>
  <c r="BZ254" i="14"/>
  <c r="BL254" i="14"/>
  <c r="BA254" i="14"/>
  <c r="AO254" i="14"/>
  <c r="AB254" i="14"/>
  <c r="P254" i="14"/>
  <c r="E254" i="14"/>
  <c r="GP254" i="14"/>
  <c r="GB254" i="14"/>
  <c r="FQ254" i="14"/>
  <c r="FE254" i="14"/>
  <c r="GT254" i="14"/>
  <c r="GI254" i="14"/>
  <c r="FX254" i="14"/>
  <c r="FJ254" i="14"/>
  <c r="EX254" i="14"/>
  <c r="EM254" i="14"/>
  <c r="DY254" i="14"/>
  <c r="DN254" i="14"/>
  <c r="DB254" i="14"/>
  <c r="CO254" i="14"/>
  <c r="CC254" i="14"/>
  <c r="BR254" i="14"/>
  <c r="BD254" i="14"/>
  <c r="AS254" i="14"/>
  <c r="AG254" i="14"/>
  <c r="T254" i="14"/>
  <c r="H254" i="14"/>
  <c r="GS254" i="14"/>
  <c r="GH254" i="14"/>
  <c r="FV254" i="14"/>
  <c r="FI254" i="14"/>
  <c r="EW254" i="14"/>
  <c r="EL254" i="14"/>
  <c r="DX254" i="14"/>
  <c r="DM254" i="14"/>
  <c r="DA254" i="14"/>
  <c r="CN254" i="14"/>
  <c r="CB254" i="14"/>
  <c r="BQ254" i="14"/>
  <c r="BC254" i="14"/>
  <c r="AR254" i="14"/>
  <c r="AF254" i="14"/>
  <c r="R254" i="14"/>
  <c r="G254" i="14"/>
  <c r="GJ254" i="14"/>
  <c r="FM254" i="14"/>
  <c r="EO254" i="14"/>
  <c r="DU254" i="14"/>
  <c r="DD254" i="14"/>
  <c r="CI254" i="14"/>
  <c r="BM254" i="14"/>
  <c r="AU254" i="14"/>
  <c r="Z254" i="14"/>
  <c r="I254" i="14"/>
  <c r="GG254" i="14"/>
  <c r="FH254" i="14"/>
  <c r="EN254" i="14"/>
  <c r="DT254" i="14"/>
  <c r="CX254" i="14"/>
  <c r="CF254" i="14"/>
  <c r="BK254" i="14"/>
  <c r="AT254" i="14"/>
  <c r="Y254" i="14"/>
  <c r="F254" i="14"/>
  <c r="GR254" i="14"/>
  <c r="FS254" i="14"/>
  <c r="EV254" i="14"/>
  <c r="ED254" i="14"/>
  <c r="DG254" i="14"/>
  <c r="CR254" i="14"/>
  <c r="BU254" i="14"/>
  <c r="BB254" i="14"/>
  <c r="AJ254" i="14"/>
  <c r="O254" i="14"/>
  <c r="GO254" i="14"/>
  <c r="FP254" i="14"/>
  <c r="ER254" i="14"/>
  <c r="EC254" i="14"/>
  <c r="DF254" i="14"/>
  <c r="CL254" i="14"/>
  <c r="BT254" i="14"/>
  <c r="AZ254" i="14"/>
  <c r="AH254" i="14"/>
  <c r="N254" i="14"/>
  <c r="AP254" i="14"/>
  <c r="CD254" i="14"/>
  <c r="DP254" i="14"/>
  <c r="FD254" i="14"/>
  <c r="AA262" i="14"/>
  <c r="CB262" i="14"/>
  <c r="EF262" i="14"/>
  <c r="GJ262" i="14"/>
  <c r="I232" i="14"/>
  <c r="AN232" i="14"/>
  <c r="BR232" i="14"/>
  <c r="DA232" i="14"/>
  <c r="EJ232" i="14"/>
  <c r="FO232" i="14"/>
  <c r="K233" i="14"/>
  <c r="CY233" i="14"/>
  <c r="GA233" i="14"/>
  <c r="AJ234" i="14"/>
  <c r="CF234" i="14"/>
  <c r="DZ234" i="14"/>
  <c r="FT234" i="14"/>
  <c r="D236" i="14"/>
  <c r="O236" i="14"/>
  <c r="AB236" i="14"/>
  <c r="AN236" i="14"/>
  <c r="BD236" i="14"/>
  <c r="BR236" i="14"/>
  <c r="CF236" i="14"/>
  <c r="CV236" i="14"/>
  <c r="DH236" i="14"/>
  <c r="DV236" i="14"/>
  <c r="EL236" i="14"/>
  <c r="EZ236" i="14"/>
  <c r="FL236" i="14"/>
  <c r="GB236" i="14"/>
  <c r="GP236" i="14"/>
  <c r="Z251" i="14"/>
  <c r="BH251" i="14"/>
  <c r="CN251" i="14"/>
  <c r="DT251" i="14"/>
  <c r="FF251" i="14"/>
  <c r="GT251" i="14"/>
  <c r="J254" i="14"/>
  <c r="AX254" i="14"/>
  <c r="CJ254" i="14"/>
  <c r="DW254" i="14"/>
  <c r="FN254" i="14"/>
  <c r="AL262" i="14"/>
  <c r="CM262" i="14"/>
  <c r="EQ262" i="14"/>
  <c r="FL263" i="14"/>
  <c r="DJ263" i="14"/>
  <c r="AX263" i="14"/>
  <c r="GR263" i="14"/>
  <c r="AN263" i="14"/>
  <c r="DU263" i="14"/>
  <c r="CO263" i="14"/>
  <c r="FV263" i="14"/>
  <c r="AC263" i="14"/>
  <c r="H263" i="14"/>
  <c r="GJ228" i="14"/>
  <c r="EV228" i="14"/>
  <c r="DN228" i="14"/>
  <c r="CF228" i="14"/>
  <c r="AV228" i="14"/>
  <c r="P228" i="14"/>
  <c r="AO228" i="14"/>
  <c r="BV228" i="14"/>
  <c r="DR228" i="14"/>
  <c r="FM228" i="14"/>
  <c r="K232" i="14"/>
  <c r="AO232" i="14"/>
  <c r="BX232" i="14"/>
  <c r="DH232" i="14"/>
  <c r="EK232" i="14"/>
  <c r="FQ232" i="14"/>
  <c r="AC233" i="14"/>
  <c r="DE233" i="14"/>
  <c r="GL233" i="14"/>
  <c r="AN234" i="14"/>
  <c r="CM234" i="14"/>
  <c r="EA234" i="14"/>
  <c r="GA234" i="14"/>
  <c r="E236" i="14"/>
  <c r="P236" i="14"/>
  <c r="AC236" i="14"/>
  <c r="AO236" i="14"/>
  <c r="BE236" i="14"/>
  <c r="BS236" i="14"/>
  <c r="CG236" i="14"/>
  <c r="CW236" i="14"/>
  <c r="DI236" i="14"/>
  <c r="DW236" i="14"/>
  <c r="EM236" i="14"/>
  <c r="FA236" i="14"/>
  <c r="FM236" i="14"/>
  <c r="GC236" i="14"/>
  <c r="GQ236" i="14"/>
  <c r="AA251" i="14"/>
  <c r="BI251" i="14"/>
  <c r="CR251" i="14"/>
  <c r="DU251" i="14"/>
  <c r="FI251" i="14"/>
  <c r="GS252" i="14"/>
  <c r="GH252" i="14"/>
  <c r="FV252" i="14"/>
  <c r="FH252" i="14"/>
  <c r="EW252" i="14"/>
  <c r="EL252" i="14"/>
  <c r="DX252" i="14"/>
  <c r="DL252" i="14"/>
  <c r="DA252" i="14"/>
  <c r="CM252" i="14"/>
  <c r="CB252" i="14"/>
  <c r="BP252" i="14"/>
  <c r="BC252" i="14"/>
  <c r="AQ252" i="14"/>
  <c r="AF252" i="14"/>
  <c r="R252" i="14"/>
  <c r="G252" i="14"/>
  <c r="GK252" i="14"/>
  <c r="FZ252" i="14"/>
  <c r="FN252" i="14"/>
  <c r="EZ252" i="14"/>
  <c r="EO252" i="14"/>
  <c r="ED252" i="14"/>
  <c r="DP252" i="14"/>
  <c r="DD252" i="14"/>
  <c r="CS252" i="14"/>
  <c r="CE252" i="14"/>
  <c r="BT252" i="14"/>
  <c r="BH252" i="14"/>
  <c r="AU252" i="14"/>
  <c r="AI252" i="14"/>
  <c r="X252" i="14"/>
  <c r="J252" i="14"/>
  <c r="GJ252" i="14"/>
  <c r="FX252" i="14"/>
  <c r="FM252" i="14"/>
  <c r="EY252" i="14"/>
  <c r="EN252" i="14"/>
  <c r="EB252" i="14"/>
  <c r="DO252" i="14"/>
  <c r="DC252" i="14"/>
  <c r="CR252" i="14"/>
  <c r="CD252" i="14"/>
  <c r="BS252" i="14"/>
  <c r="BG252" i="14"/>
  <c r="AT252" i="14"/>
  <c r="AH252" i="14"/>
  <c r="W252" i="14"/>
  <c r="I252" i="14"/>
  <c r="GR252" i="14"/>
  <c r="GA252" i="14"/>
  <c r="FF252" i="14"/>
  <c r="EM252" i="14"/>
  <c r="DT252" i="14"/>
  <c r="CX252" i="14"/>
  <c r="CI252" i="14"/>
  <c r="BL252" i="14"/>
  <c r="AR252" i="14"/>
  <c r="Z252" i="14"/>
  <c r="F252" i="14"/>
  <c r="GQ252" i="14"/>
  <c r="FW252" i="14"/>
  <c r="FE252" i="14"/>
  <c r="EH252" i="14"/>
  <c r="DS252" i="14"/>
  <c r="CV252" i="14"/>
  <c r="CC252" i="14"/>
  <c r="BK252" i="14"/>
  <c r="AP252" i="14"/>
  <c r="Y252" i="14"/>
  <c r="D252" i="14"/>
  <c r="GF252" i="14"/>
  <c r="FO252" i="14"/>
  <c r="EU252" i="14"/>
  <c r="DY252" i="14"/>
  <c r="DG252" i="14"/>
  <c r="CL252" i="14"/>
  <c r="BU252" i="14"/>
  <c r="AZ252" i="14"/>
  <c r="AG252" i="14"/>
  <c r="O252" i="14"/>
  <c r="GE252" i="14"/>
  <c r="FJ252" i="14"/>
  <c r="EQ252" i="14"/>
  <c r="DW252" i="14"/>
  <c r="DF252" i="14"/>
  <c r="CK252" i="14"/>
  <c r="BR252" i="14"/>
  <c r="AY252" i="14"/>
  <c r="AB252" i="14"/>
  <c r="N252" i="14"/>
  <c r="AO252" i="14"/>
  <c r="CA252" i="14"/>
  <c r="DN252" i="14"/>
  <c r="FD252" i="14"/>
  <c r="GP252" i="14"/>
  <c r="Q254" i="14"/>
  <c r="BH254" i="14"/>
  <c r="CS254" i="14"/>
  <c r="EE254" i="14"/>
  <c r="FY254" i="14"/>
  <c r="GP256" i="14"/>
  <c r="FS256" i="14"/>
  <c r="FA256" i="14"/>
  <c r="EH256" i="14"/>
  <c r="DN256" i="14"/>
  <c r="CV256" i="14"/>
  <c r="CD256" i="14"/>
  <c r="BL256" i="14"/>
  <c r="AY256" i="14"/>
  <c r="AK256" i="14"/>
  <c r="U256" i="14"/>
  <c r="H256" i="14"/>
  <c r="GN256" i="14"/>
  <c r="FR256" i="14"/>
  <c r="EZ256" i="14"/>
  <c r="EG256" i="14"/>
  <c r="DL256" i="14"/>
  <c r="CS256" i="14"/>
  <c r="CB256" i="14"/>
  <c r="BJ256" i="14"/>
  <c r="AX256" i="14"/>
  <c r="AJ256" i="14"/>
  <c r="T256" i="14"/>
  <c r="F256" i="14"/>
  <c r="GT256" i="14"/>
  <c r="GB256" i="14"/>
  <c r="FJ256" i="14"/>
  <c r="EO256" i="14"/>
  <c r="DW256" i="14"/>
  <c r="DE256" i="14"/>
  <c r="CH256" i="14"/>
  <c r="BR256" i="14"/>
  <c r="BF256" i="14"/>
  <c r="AP256" i="14"/>
  <c r="AB256" i="14"/>
  <c r="N256" i="14"/>
  <c r="GS256" i="14"/>
  <c r="GA256" i="14"/>
  <c r="FE256" i="14"/>
  <c r="EM256" i="14"/>
  <c r="DU256" i="14"/>
  <c r="CX256" i="14"/>
  <c r="CF256" i="14"/>
  <c r="BQ256" i="14"/>
  <c r="BA256" i="14"/>
  <c r="AN256" i="14"/>
  <c r="AA256" i="14"/>
  <c r="K256" i="14"/>
  <c r="GD256" i="14"/>
  <c r="EP256" i="14"/>
  <c r="DF256" i="14"/>
  <c r="BT256" i="14"/>
  <c r="AQ256" i="14"/>
  <c r="P256" i="14"/>
  <c r="FZ256" i="14"/>
  <c r="EK256" i="14"/>
  <c r="CW256" i="14"/>
  <c r="BP256" i="14"/>
  <c r="AL256" i="14"/>
  <c r="J256" i="14"/>
  <c r="GR256" i="14"/>
  <c r="FC256" i="14"/>
  <c r="DR256" i="14"/>
  <c r="CE256" i="14"/>
  <c r="AZ256" i="14"/>
  <c r="Z256" i="14"/>
  <c r="GI256" i="14"/>
  <c r="EX256" i="14"/>
  <c r="DI256" i="14"/>
  <c r="BW256" i="14"/>
  <c r="AV256" i="14"/>
  <c r="S256" i="14"/>
  <c r="BG256" i="14"/>
  <c r="DX256" i="14"/>
  <c r="GT257" i="14"/>
  <c r="GP257" i="14"/>
  <c r="GG257" i="14"/>
  <c r="FX257" i="14"/>
  <c r="FO257" i="14"/>
  <c r="FE257" i="14"/>
  <c r="EV257" i="14"/>
  <c r="EM257" i="14"/>
  <c r="ED257" i="14"/>
  <c r="DU257" i="14"/>
  <c r="DL257" i="14"/>
  <c r="DC257" i="14"/>
  <c r="CS257" i="14"/>
  <c r="CJ257" i="14"/>
  <c r="CA257" i="14"/>
  <c r="BR257" i="14"/>
  <c r="BI257" i="14"/>
  <c r="AZ257" i="14"/>
  <c r="AQ257" i="14"/>
  <c r="AG257" i="14"/>
  <c r="X257" i="14"/>
  <c r="O257" i="14"/>
  <c r="F257" i="14"/>
  <c r="GO257" i="14"/>
  <c r="GF257" i="14"/>
  <c r="FW257" i="14"/>
  <c r="FM257" i="14"/>
  <c r="FD257" i="14"/>
  <c r="EU257" i="14"/>
  <c r="EL257" i="14"/>
  <c r="EC257" i="14"/>
  <c r="DT257" i="14"/>
  <c r="DK257" i="14"/>
  <c r="DA257" i="14"/>
  <c r="CR257" i="14"/>
  <c r="CI257" i="14"/>
  <c r="BZ257" i="14"/>
  <c r="BQ257" i="14"/>
  <c r="BH257" i="14"/>
  <c r="AY257" i="14"/>
  <c r="AO257" i="14"/>
  <c r="AF257" i="14"/>
  <c r="W257" i="14"/>
  <c r="N257" i="14"/>
  <c r="E257" i="14"/>
  <c r="GS257" i="14"/>
  <c r="GJ257" i="14"/>
  <c r="GA257" i="14"/>
  <c r="FR257" i="14"/>
  <c r="FI257" i="14"/>
  <c r="EZ257" i="14"/>
  <c r="EQ257" i="14"/>
  <c r="EG257" i="14"/>
  <c r="DX257" i="14"/>
  <c r="DO257" i="14"/>
  <c r="DF257" i="14"/>
  <c r="CW257" i="14"/>
  <c r="CN257" i="14"/>
  <c r="CE257" i="14"/>
  <c r="BU257" i="14"/>
  <c r="BL257" i="14"/>
  <c r="BC257" i="14"/>
  <c r="AT257" i="14"/>
  <c r="AK257" i="14"/>
  <c r="AB257" i="14"/>
  <c r="S257" i="14"/>
  <c r="I257" i="14"/>
  <c r="GR257" i="14"/>
  <c r="GI257" i="14"/>
  <c r="FZ257" i="14"/>
  <c r="FQ257" i="14"/>
  <c r="FH257" i="14"/>
  <c r="EY257" i="14"/>
  <c r="EO257" i="14"/>
  <c r="EF257" i="14"/>
  <c r="DW257" i="14"/>
  <c r="DN257" i="14"/>
  <c r="DE257" i="14"/>
  <c r="CV257" i="14"/>
  <c r="CM257" i="14"/>
  <c r="CC257" i="14"/>
  <c r="BT257" i="14"/>
  <c r="BK257" i="14"/>
  <c r="BB257" i="14"/>
  <c r="AS257" i="14"/>
  <c r="AJ257" i="14"/>
  <c r="AA257" i="14"/>
  <c r="Q257" i="14"/>
  <c r="H257" i="14"/>
  <c r="GK257" i="14"/>
  <c r="FS257" i="14"/>
  <c r="FA257" i="14"/>
  <c r="EI257" i="14"/>
  <c r="DP257" i="14"/>
  <c r="CX257" i="14"/>
  <c r="CF257" i="14"/>
  <c r="BM257" i="14"/>
  <c r="AU257" i="14"/>
  <c r="AC257" i="14"/>
  <c r="K257" i="14"/>
  <c r="GH257" i="14"/>
  <c r="FP257" i="14"/>
  <c r="EW257" i="14"/>
  <c r="EE257" i="14"/>
  <c r="DM257" i="14"/>
  <c r="CU257" i="14"/>
  <c r="CB257" i="14"/>
  <c r="BJ257" i="14"/>
  <c r="AR257" i="14"/>
  <c r="Y257" i="14"/>
  <c r="G257" i="14"/>
  <c r="GQ257" i="14"/>
  <c r="FY257" i="14"/>
  <c r="FG257" i="14"/>
  <c r="EN257" i="14"/>
  <c r="DV257" i="14"/>
  <c r="DD257" i="14"/>
  <c r="CK257" i="14"/>
  <c r="BS257" i="14"/>
  <c r="BA257" i="14"/>
  <c r="AI257" i="14"/>
  <c r="P257" i="14"/>
  <c r="GN257" i="14"/>
  <c r="FU257" i="14"/>
  <c r="FC257" i="14"/>
  <c r="EK257" i="14"/>
  <c r="DS257" i="14"/>
  <c r="CZ257" i="14"/>
  <c r="CH257" i="14"/>
  <c r="BP257" i="14"/>
  <c r="AW257" i="14"/>
  <c r="AE257" i="14"/>
  <c r="M257" i="14"/>
  <c r="AL257" i="14"/>
  <c r="BW257" i="14"/>
  <c r="DG257" i="14"/>
  <c r="ER257" i="14"/>
  <c r="GB257" i="14"/>
  <c r="GK261" i="14"/>
  <c r="GL261" i="14"/>
  <c r="FP261" i="14"/>
  <c r="EW261" i="14"/>
  <c r="EE261" i="14"/>
  <c r="DO261" i="14"/>
  <c r="CW261" i="14"/>
  <c r="CJ261" i="14"/>
  <c r="BU261" i="14"/>
  <c r="BF261" i="14"/>
  <c r="AR261" i="14"/>
  <c r="AB261" i="14"/>
  <c r="O261" i="14"/>
  <c r="GI261" i="14"/>
  <c r="FN261" i="14"/>
  <c r="EU261" i="14"/>
  <c r="EB261" i="14"/>
  <c r="DL261" i="14"/>
  <c r="CV261" i="14"/>
  <c r="CG261" i="14"/>
  <c r="BT261" i="14"/>
  <c r="BD261" i="14"/>
  <c r="AP261" i="14"/>
  <c r="AA261" i="14"/>
  <c r="L261" i="14"/>
  <c r="GT261" i="14"/>
  <c r="FX261" i="14"/>
  <c r="FC261" i="14"/>
  <c r="EK261" i="14"/>
  <c r="DT261" i="14"/>
  <c r="DD261" i="14"/>
  <c r="CN261" i="14"/>
  <c r="CA261" i="14"/>
  <c r="BL261" i="14"/>
  <c r="AW261" i="14"/>
  <c r="AI261" i="14"/>
  <c r="S261" i="14"/>
  <c r="E261" i="14"/>
  <c r="GN261" i="14"/>
  <c r="FS261" i="14"/>
  <c r="EZ261" i="14"/>
  <c r="EJ261" i="14"/>
  <c r="DR261" i="14"/>
  <c r="DB261" i="14"/>
  <c r="CM261" i="14"/>
  <c r="BX261" i="14"/>
  <c r="BK261" i="14"/>
  <c r="AU261" i="14"/>
  <c r="AG261" i="14"/>
  <c r="R261" i="14"/>
  <c r="C261" i="14"/>
  <c r="FQ261" i="14"/>
  <c r="EH261" i="14"/>
  <c r="CZ261" i="14"/>
  <c r="BV261" i="14"/>
  <c r="AS261" i="14"/>
  <c r="Q261" i="14"/>
  <c r="FH261" i="14"/>
  <c r="EA261" i="14"/>
  <c r="CU261" i="14"/>
  <c r="BQ261" i="14"/>
  <c r="AN261" i="14"/>
  <c r="J261" i="14"/>
  <c r="GD261" i="14"/>
  <c r="ER261" i="14"/>
  <c r="DJ261" i="14"/>
  <c r="CE261" i="14"/>
  <c r="BC261" i="14"/>
  <c r="Z261" i="14"/>
  <c r="GC261" i="14"/>
  <c r="EP261" i="14"/>
  <c r="DG261" i="14"/>
  <c r="CD261" i="14"/>
  <c r="BA261" i="14"/>
  <c r="X261" i="14"/>
  <c r="BH261" i="14"/>
  <c r="DQ261" i="14"/>
  <c r="GM261" i="14"/>
  <c r="AT262" i="14"/>
  <c r="CV262" i="14"/>
  <c r="EZ262" i="14"/>
  <c r="BT263" i="14"/>
  <c r="GM274" i="14"/>
  <c r="GA274" i="14"/>
  <c r="FQ274" i="14"/>
  <c r="FG274" i="14"/>
  <c r="EV274" i="14"/>
  <c r="EL274" i="14"/>
  <c r="EB274" i="14"/>
  <c r="DR274" i="14"/>
  <c r="DF274" i="14"/>
  <c r="CV274" i="14"/>
  <c r="CL274" i="14"/>
  <c r="CA274" i="14"/>
  <c r="BQ274" i="14"/>
  <c r="BG274" i="14"/>
  <c r="AV274" i="14"/>
  <c r="AK274" i="14"/>
  <c r="AA274" i="14"/>
  <c r="GQ274" i="14"/>
  <c r="GF274" i="14"/>
  <c r="FT274" i="14"/>
  <c r="FH274" i="14"/>
  <c r="EU274" i="14"/>
  <c r="EJ274" i="14"/>
  <c r="DW274" i="14"/>
  <c r="DL274" i="14"/>
  <c r="CZ274" i="14"/>
  <c r="CN274" i="14"/>
  <c r="CB274" i="14"/>
  <c r="BP274" i="14"/>
  <c r="BC274" i="14"/>
  <c r="AR274" i="14"/>
  <c r="AF274" i="14"/>
  <c r="U274" i="14"/>
  <c r="J274" i="14"/>
  <c r="GP274" i="14"/>
  <c r="GE274" i="14"/>
  <c r="FR274" i="14"/>
  <c r="FF274" i="14"/>
  <c r="ET274" i="14"/>
  <c r="EH274" i="14"/>
  <c r="DV274" i="14"/>
  <c r="DK274" i="14"/>
  <c r="CY274" i="14"/>
  <c r="CM274" i="14"/>
  <c r="BZ274" i="14"/>
  <c r="BO274" i="14"/>
  <c r="BB274" i="14"/>
  <c r="AQ274" i="14"/>
  <c r="AE274" i="14"/>
  <c r="S274" i="14"/>
  <c r="H274" i="14"/>
  <c r="GI274" i="14"/>
  <c r="FX274" i="14"/>
  <c r="FL274" i="14"/>
  <c r="EZ274" i="14"/>
  <c r="EN274" i="14"/>
  <c r="EC274" i="14"/>
  <c r="DO274" i="14"/>
  <c r="DD274" i="14"/>
  <c r="CR274" i="14"/>
  <c r="CG274" i="14"/>
  <c r="BT274" i="14"/>
  <c r="BI274" i="14"/>
  <c r="AX274" i="14"/>
  <c r="AJ274" i="14"/>
  <c r="X274" i="14"/>
  <c r="N274" i="14"/>
  <c r="D274" i="14"/>
  <c r="GT274" i="14"/>
  <c r="GH274" i="14"/>
  <c r="FW274" i="14"/>
  <c r="FK274" i="14"/>
  <c r="EY274" i="14"/>
  <c r="EM274" i="14"/>
  <c r="EA274" i="14"/>
  <c r="DN274" i="14"/>
  <c r="DC274" i="14"/>
  <c r="CQ274" i="14"/>
  <c r="CE274" i="14"/>
  <c r="BS274" i="14"/>
  <c r="BH274" i="14"/>
  <c r="AT274" i="14"/>
  <c r="AI274" i="14"/>
  <c r="W274" i="14"/>
  <c r="M274" i="14"/>
  <c r="C274" i="14"/>
  <c r="GO274" i="14"/>
  <c r="FP274" i="14"/>
  <c r="ES274" i="14"/>
  <c r="DU274" i="14"/>
  <c r="CW274" i="14"/>
  <c r="BY274" i="14"/>
  <c r="BA274" i="14"/>
  <c r="AD274" i="14"/>
  <c r="G274" i="14"/>
  <c r="GN274" i="14"/>
  <c r="FO274" i="14"/>
  <c r="EQ274" i="14"/>
  <c r="DT274" i="14"/>
  <c r="CU274" i="14"/>
  <c r="BX274" i="14"/>
  <c r="AZ274" i="14"/>
  <c r="AB274" i="14"/>
  <c r="F274" i="14"/>
  <c r="FZ274" i="14"/>
  <c r="FC274" i="14"/>
  <c r="EE274" i="14"/>
  <c r="DH274" i="14"/>
  <c r="CI274" i="14"/>
  <c r="BK274" i="14"/>
  <c r="AN274" i="14"/>
  <c r="P274" i="14"/>
  <c r="FY274" i="14"/>
  <c r="FB274" i="14"/>
  <c r="ED274" i="14"/>
  <c r="DE274" i="14"/>
  <c r="CH274" i="14"/>
  <c r="BJ274" i="14"/>
  <c r="AM274" i="14"/>
  <c r="O274" i="14"/>
  <c r="GR274" i="14"/>
  <c r="EX274" i="14"/>
  <c r="DB274" i="14"/>
  <c r="BF274" i="14"/>
  <c r="L274" i="14"/>
  <c r="GJ274" i="14"/>
  <c r="EP274" i="14"/>
  <c r="CT274" i="14"/>
  <c r="AY274" i="14"/>
  <c r="E274" i="14"/>
  <c r="FN274" i="14"/>
  <c r="DS274" i="14"/>
  <c r="BV274" i="14"/>
  <c r="Z274" i="14"/>
  <c r="FI274" i="14"/>
  <c r="DM274" i="14"/>
  <c r="BR274" i="14"/>
  <c r="V274" i="14"/>
  <c r="CP274" i="14"/>
  <c r="GG274" i="14"/>
  <c r="K229" i="14"/>
  <c r="T229" i="14"/>
  <c r="AC229" i="14"/>
  <c r="AL229" i="14"/>
  <c r="AU229" i="14"/>
  <c r="BD229" i="14"/>
  <c r="BM229" i="14"/>
  <c r="BW229" i="14"/>
  <c r="CF229" i="14"/>
  <c r="CO229" i="14"/>
  <c r="CX229" i="14"/>
  <c r="DG229" i="14"/>
  <c r="DP229" i="14"/>
  <c r="DY229" i="14"/>
  <c r="EI229" i="14"/>
  <c r="ER229" i="14"/>
  <c r="FA229" i="14"/>
  <c r="FJ229" i="14"/>
  <c r="FS229" i="14"/>
  <c r="GB229" i="14"/>
  <c r="GK229" i="14"/>
  <c r="K237" i="14"/>
  <c r="T237" i="14"/>
  <c r="AC237" i="14"/>
  <c r="AL237" i="14"/>
  <c r="AU237" i="14"/>
  <c r="BD237" i="14"/>
  <c r="BM237" i="14"/>
  <c r="BW237" i="14"/>
  <c r="CF237" i="14"/>
  <c r="CO237" i="14"/>
  <c r="CX237" i="14"/>
  <c r="DG237" i="14"/>
  <c r="DP237" i="14"/>
  <c r="DY237" i="14"/>
  <c r="EI237" i="14"/>
  <c r="ER237" i="14"/>
  <c r="FA237" i="14"/>
  <c r="FJ237" i="14"/>
  <c r="FS237" i="14"/>
  <c r="GB237" i="14"/>
  <c r="GK237" i="14"/>
  <c r="N238" i="14"/>
  <c r="AB238" i="14"/>
  <c r="AQ238" i="14"/>
  <c r="BF238" i="14"/>
  <c r="BR238" i="14"/>
  <c r="CG238" i="14"/>
  <c r="CV238" i="14"/>
  <c r="DJ238" i="14"/>
  <c r="DW238" i="14"/>
  <c r="EL238" i="14"/>
  <c r="EZ238" i="14"/>
  <c r="FO238" i="14"/>
  <c r="GD238" i="14"/>
  <c r="K240" i="14"/>
  <c r="Y240" i="14"/>
  <c r="AJ240" i="14"/>
  <c r="AW240" i="14"/>
  <c r="BH240" i="14"/>
  <c r="BU240" i="14"/>
  <c r="CF240" i="14"/>
  <c r="CS240" i="14"/>
  <c r="DE240" i="14"/>
  <c r="DR240" i="14"/>
  <c r="EC240" i="14"/>
  <c r="EP240" i="14"/>
  <c r="FA240" i="14"/>
  <c r="FN240" i="14"/>
  <c r="FY240" i="14"/>
  <c r="GM240" i="14"/>
  <c r="H241" i="14"/>
  <c r="AB241" i="14"/>
  <c r="AX241" i="14"/>
  <c r="BT241" i="14"/>
  <c r="CN241" i="14"/>
  <c r="DJ241" i="14"/>
  <c r="EF241" i="14"/>
  <c r="EZ241" i="14"/>
  <c r="FV241" i="14"/>
  <c r="GR241" i="14"/>
  <c r="E244" i="14"/>
  <c r="P244" i="14"/>
  <c r="AC244" i="14"/>
  <c r="AN244" i="14"/>
  <c r="BA244" i="14"/>
  <c r="BM244" i="14"/>
  <c r="BZ244" i="14"/>
  <c r="CK244" i="14"/>
  <c r="CX244" i="14"/>
  <c r="DI244" i="14"/>
  <c r="DV244" i="14"/>
  <c r="EG244" i="14"/>
  <c r="EU244" i="14"/>
  <c r="FH244" i="14"/>
  <c r="FS244" i="14"/>
  <c r="GF244" i="14"/>
  <c r="GQ244" i="14"/>
  <c r="H265" i="14"/>
  <c r="AG265" i="14"/>
  <c r="BD265" i="14"/>
  <c r="CC265" i="14"/>
  <c r="DC265" i="14"/>
  <c r="DY265" i="14"/>
  <c r="EY265" i="14"/>
  <c r="AA266" i="14"/>
  <c r="DR266" i="14"/>
  <c r="GT273" i="14"/>
  <c r="GS273" i="14"/>
  <c r="GJ273" i="14"/>
  <c r="GA273" i="14"/>
  <c r="FR273" i="14"/>
  <c r="FI273" i="14"/>
  <c r="EZ273" i="14"/>
  <c r="EQ273" i="14"/>
  <c r="EG273" i="14"/>
  <c r="DX273" i="14"/>
  <c r="DO273" i="14"/>
  <c r="DF273" i="14"/>
  <c r="CW273" i="14"/>
  <c r="CN273" i="14"/>
  <c r="CE273" i="14"/>
  <c r="BU273" i="14"/>
  <c r="BL273" i="14"/>
  <c r="BC273" i="14"/>
  <c r="AT273" i="14"/>
  <c r="AK273" i="14"/>
  <c r="AB273" i="14"/>
  <c r="S273" i="14"/>
  <c r="I273" i="14"/>
  <c r="GR273" i="14"/>
  <c r="GI273" i="14"/>
  <c r="FZ273" i="14"/>
  <c r="FQ273" i="14"/>
  <c r="FH273" i="14"/>
  <c r="EY273" i="14"/>
  <c r="EO273" i="14"/>
  <c r="EF273" i="14"/>
  <c r="DW273" i="14"/>
  <c r="DN273" i="14"/>
  <c r="DE273" i="14"/>
  <c r="CV273" i="14"/>
  <c r="CM273" i="14"/>
  <c r="CC273" i="14"/>
  <c r="BT273" i="14"/>
  <c r="BK273" i="14"/>
  <c r="BB273" i="14"/>
  <c r="AS273" i="14"/>
  <c r="AJ273" i="14"/>
  <c r="AA273" i="14"/>
  <c r="Q273" i="14"/>
  <c r="H273" i="14"/>
  <c r="GN273" i="14"/>
  <c r="GE273" i="14"/>
  <c r="FU273" i="14"/>
  <c r="FL273" i="14"/>
  <c r="FC273" i="14"/>
  <c r="ET273" i="14"/>
  <c r="EK273" i="14"/>
  <c r="EB273" i="14"/>
  <c r="DS273" i="14"/>
  <c r="DI273" i="14"/>
  <c r="CZ273" i="14"/>
  <c r="CQ273" i="14"/>
  <c r="CH273" i="14"/>
  <c r="BY273" i="14"/>
  <c r="BP273" i="14"/>
  <c r="BG273" i="14"/>
  <c r="AW273" i="14"/>
  <c r="AN273" i="14"/>
  <c r="AE273" i="14"/>
  <c r="V273" i="14"/>
  <c r="M273" i="14"/>
  <c r="D273" i="14"/>
  <c r="GM273" i="14"/>
  <c r="GC273" i="14"/>
  <c r="FT273" i="14"/>
  <c r="FK273" i="14"/>
  <c r="FB273" i="14"/>
  <c r="ES273" i="14"/>
  <c r="EJ273" i="14"/>
  <c r="EA273" i="14"/>
  <c r="DQ273" i="14"/>
  <c r="DH273" i="14"/>
  <c r="CY273" i="14"/>
  <c r="CP273" i="14"/>
  <c r="CG273" i="14"/>
  <c r="BX273" i="14"/>
  <c r="BO273" i="14"/>
  <c r="BE273" i="14"/>
  <c r="AV273" i="14"/>
  <c r="AM273" i="14"/>
  <c r="AD273" i="14"/>
  <c r="U273" i="14"/>
  <c r="L273" i="14"/>
  <c r="C273" i="14"/>
  <c r="GH273" i="14"/>
  <c r="FP273" i="14"/>
  <c r="EW273" i="14"/>
  <c r="EE273" i="14"/>
  <c r="DM273" i="14"/>
  <c r="CU273" i="14"/>
  <c r="CB273" i="14"/>
  <c r="BJ273" i="14"/>
  <c r="AR273" i="14"/>
  <c r="Y273" i="14"/>
  <c r="G273" i="14"/>
  <c r="GG273" i="14"/>
  <c r="FO273" i="14"/>
  <c r="EV273" i="14"/>
  <c r="ED273" i="14"/>
  <c r="DL273" i="14"/>
  <c r="CS273" i="14"/>
  <c r="CA273" i="14"/>
  <c r="BI273" i="14"/>
  <c r="AQ273" i="14"/>
  <c r="X273" i="14"/>
  <c r="F273" i="14"/>
  <c r="GP273" i="14"/>
  <c r="FX273" i="14"/>
  <c r="FE273" i="14"/>
  <c r="EM273" i="14"/>
  <c r="DU273" i="14"/>
  <c r="DC273" i="14"/>
  <c r="CJ273" i="14"/>
  <c r="BR273" i="14"/>
  <c r="AZ273" i="14"/>
  <c r="AG273" i="14"/>
  <c r="O273" i="14"/>
  <c r="GO273" i="14"/>
  <c r="FW273" i="14"/>
  <c r="FD273" i="14"/>
  <c r="EL273" i="14"/>
  <c r="DT273" i="14"/>
  <c r="DA273" i="14"/>
  <c r="CI273" i="14"/>
  <c r="BQ273" i="14"/>
  <c r="AY273" i="14"/>
  <c r="AF273" i="14"/>
  <c r="N273" i="14"/>
  <c r="AL273" i="14"/>
  <c r="BW273" i="14"/>
  <c r="DG273" i="14"/>
  <c r="ER273" i="14"/>
  <c r="GB273" i="14"/>
  <c r="AM280" i="14"/>
  <c r="DW280" i="14"/>
  <c r="M240" i="14"/>
  <c r="Z240" i="14"/>
  <c r="AK240" i="14"/>
  <c r="AX240" i="14"/>
  <c r="BI240" i="14"/>
  <c r="BV240" i="14"/>
  <c r="CG240" i="14"/>
  <c r="CU240" i="14"/>
  <c r="DH240" i="14"/>
  <c r="DS240" i="14"/>
  <c r="EF240" i="14"/>
  <c r="EQ240" i="14"/>
  <c r="FD240" i="14"/>
  <c r="FO240" i="14"/>
  <c r="GC240" i="14"/>
  <c r="I241" i="14"/>
  <c r="AE241" i="14"/>
  <c r="AY241" i="14"/>
  <c r="BU241" i="14"/>
  <c r="CQ241" i="14"/>
  <c r="DK241" i="14"/>
  <c r="EG241" i="14"/>
  <c r="FC241" i="14"/>
  <c r="FW241" i="14"/>
  <c r="GS241" i="14"/>
  <c r="F244" i="14"/>
  <c r="Q244" i="14"/>
  <c r="AD244" i="14"/>
  <c r="AO244" i="14"/>
  <c r="BC244" i="14"/>
  <c r="BP244" i="14"/>
  <c r="CA244" i="14"/>
  <c r="CN244" i="14"/>
  <c r="CY244" i="14"/>
  <c r="DL244" i="14"/>
  <c r="DW244" i="14"/>
  <c r="EK244" i="14"/>
  <c r="EV244" i="14"/>
  <c r="FI244" i="14"/>
  <c r="FT244" i="14"/>
  <c r="GG244" i="14"/>
  <c r="AS266" i="14"/>
  <c r="AS280" i="14"/>
  <c r="GI266" i="14"/>
  <c r="FD266" i="14"/>
  <c r="ED266" i="14"/>
  <c r="DE266" i="14"/>
  <c r="CD266" i="14"/>
  <c r="AY266" i="14"/>
  <c r="W266" i="14"/>
  <c r="FQ266" i="14"/>
  <c r="EP266" i="14"/>
  <c r="DN266" i="14"/>
  <c r="CI266" i="14"/>
  <c r="BI266" i="14"/>
  <c r="AJ266" i="14"/>
  <c r="H266" i="14"/>
  <c r="GO266" i="14"/>
  <c r="FN266" i="14"/>
  <c r="EL266" i="14"/>
  <c r="DH266" i="14"/>
  <c r="CH266" i="14"/>
  <c r="BH266" i="14"/>
  <c r="AF266" i="14"/>
  <c r="C266" i="14"/>
  <c r="FB266" i="14"/>
  <c r="DG266" i="14"/>
  <c r="BQ266" i="14"/>
  <c r="U266" i="14"/>
  <c r="GM266" i="14"/>
  <c r="EY266" i="14"/>
  <c r="DB266" i="14"/>
  <c r="BK266" i="14"/>
  <c r="N266" i="14"/>
  <c r="FW266" i="14"/>
  <c r="EA266" i="14"/>
  <c r="CG266" i="14"/>
  <c r="AM266" i="14"/>
  <c r="FK266" i="14"/>
  <c r="DT266" i="14"/>
  <c r="BX266" i="14"/>
  <c r="AL266" i="14"/>
  <c r="CP266" i="14"/>
  <c r="FZ266" i="14"/>
  <c r="GH280" i="14"/>
  <c r="FU280" i="14"/>
  <c r="FE280" i="14"/>
  <c r="EP280" i="14"/>
  <c r="EC280" i="14"/>
  <c r="DO280" i="14"/>
  <c r="GQ280" i="14"/>
  <c r="GA280" i="14"/>
  <c r="FL280" i="14"/>
  <c r="EU280" i="14"/>
  <c r="ED280" i="14"/>
  <c r="DN280" i="14"/>
  <c r="DD280" i="14"/>
  <c r="CR280" i="14"/>
  <c r="CH280" i="14"/>
  <c r="BX280" i="14"/>
  <c r="BL280" i="14"/>
  <c r="BB280" i="14"/>
  <c r="AR280" i="14"/>
  <c r="AF280" i="14"/>
  <c r="V280" i="14"/>
  <c r="L280" i="14"/>
  <c r="GP280" i="14"/>
  <c r="FX280" i="14"/>
  <c r="FH280" i="14"/>
  <c r="ET280" i="14"/>
  <c r="EB280" i="14"/>
  <c r="DM280" i="14"/>
  <c r="DA280" i="14"/>
  <c r="CQ280" i="14"/>
  <c r="CG280" i="14"/>
  <c r="BU280" i="14"/>
  <c r="BK280" i="14"/>
  <c r="BA280" i="14"/>
  <c r="AO280" i="14"/>
  <c r="AE280" i="14"/>
  <c r="U280" i="14"/>
  <c r="I280" i="14"/>
  <c r="GN280" i="14"/>
  <c r="FW280" i="14"/>
  <c r="FF280" i="14"/>
  <c r="EN280" i="14"/>
  <c r="DY280" i="14"/>
  <c r="DL280" i="14"/>
  <c r="CZ280" i="14"/>
  <c r="CP280" i="14"/>
  <c r="CF280" i="14"/>
  <c r="BT280" i="14"/>
  <c r="BJ280" i="14"/>
  <c r="AZ280" i="14"/>
  <c r="AN280" i="14"/>
  <c r="AD280" i="14"/>
  <c r="T280" i="14"/>
  <c r="H280" i="14"/>
  <c r="GE280" i="14"/>
  <c r="FN280" i="14"/>
  <c r="EW280" i="14"/>
  <c r="EG280" i="14"/>
  <c r="DT280" i="14"/>
  <c r="DF280" i="14"/>
  <c r="CV280" i="14"/>
  <c r="CJ280" i="14"/>
  <c r="BZ280" i="14"/>
  <c r="BP280" i="14"/>
  <c r="BD280" i="14"/>
  <c r="AT280" i="14"/>
  <c r="AJ280" i="14"/>
  <c r="X280" i="14"/>
  <c r="N280" i="14"/>
  <c r="D280" i="14"/>
  <c r="FV280" i="14"/>
  <c r="EM280" i="14"/>
  <c r="DI280" i="14"/>
  <c r="CO280" i="14"/>
  <c r="BS280" i="14"/>
  <c r="AW280" i="14"/>
  <c r="AC280" i="14"/>
  <c r="G280" i="14"/>
  <c r="FR280" i="14"/>
  <c r="EL280" i="14"/>
  <c r="DH280" i="14"/>
  <c r="CN280" i="14"/>
  <c r="BR280" i="14"/>
  <c r="AV280" i="14"/>
  <c r="AB280" i="14"/>
  <c r="F280" i="14"/>
  <c r="GJ280" i="14"/>
  <c r="FC280" i="14"/>
  <c r="DV280" i="14"/>
  <c r="CX280" i="14"/>
  <c r="CB280" i="14"/>
  <c r="BH280" i="14"/>
  <c r="AL280" i="14"/>
  <c r="P280" i="14"/>
  <c r="GF280" i="14"/>
  <c r="EY280" i="14"/>
  <c r="DU280" i="14"/>
  <c r="CW280" i="14"/>
  <c r="CA280" i="14"/>
  <c r="BE280" i="14"/>
  <c r="AK280" i="14"/>
  <c r="O280" i="14"/>
  <c r="EV280" i="14"/>
  <c r="CS280" i="14"/>
  <c r="BC280" i="14"/>
  <c r="M280" i="14"/>
  <c r="EJ280" i="14"/>
  <c r="CK280" i="14"/>
  <c r="AU280" i="14"/>
  <c r="E280" i="14"/>
  <c r="FO280" i="14"/>
  <c r="DG280" i="14"/>
  <c r="BQ280" i="14"/>
  <c r="Y280" i="14"/>
  <c r="FM280" i="14"/>
  <c r="DE280" i="14"/>
  <c r="BM280" i="14"/>
  <c r="W280" i="14"/>
  <c r="CI280" i="14"/>
  <c r="GS280" i="14"/>
  <c r="FX302" i="14"/>
  <c r="FQ302" i="14"/>
  <c r="EN302" i="14"/>
  <c r="DI302" i="14"/>
  <c r="BX302" i="14"/>
  <c r="AX302" i="14"/>
  <c r="Y302" i="14"/>
  <c r="GD302" i="14"/>
  <c r="ES302" i="14"/>
  <c r="DN302" i="14"/>
  <c r="CK302" i="14"/>
  <c r="FL302" i="14"/>
  <c r="DU302" i="14"/>
  <c r="BY302" i="14"/>
  <c r="AT302" i="14"/>
  <c r="M302" i="14"/>
  <c r="GT302" i="14"/>
  <c r="FG302" i="14"/>
  <c r="DS302" i="14"/>
  <c r="BW302" i="14"/>
  <c r="AS302" i="14"/>
  <c r="L302" i="14"/>
  <c r="GK302" i="14"/>
  <c r="EG302" i="14"/>
  <c r="BT302" i="14"/>
  <c r="AH302" i="14"/>
  <c r="GE302" i="14"/>
  <c r="DV302" i="14"/>
  <c r="BO302" i="14"/>
  <c r="AC302" i="14"/>
  <c r="FR302" i="14"/>
  <c r="DJ302" i="14"/>
  <c r="BN302" i="14"/>
  <c r="Z302" i="14"/>
  <c r="GS302" i="14"/>
  <c r="EQ302" i="14"/>
  <c r="CP302" i="14"/>
  <c r="AJ302" i="14"/>
  <c r="C302" i="14"/>
  <c r="EH302" i="14"/>
  <c r="AI302" i="14"/>
  <c r="CW302" i="14"/>
  <c r="P302" i="14"/>
  <c r="FP302" i="14"/>
  <c r="BE302" i="14"/>
  <c r="FF302" i="14"/>
  <c r="BD302" i="14"/>
  <c r="BB302" i="14"/>
  <c r="I302" i="14"/>
  <c r="CV302" i="14"/>
  <c r="CU302" i="14"/>
  <c r="GP302" i="14"/>
  <c r="ET302" i="14"/>
  <c r="CL302" i="14"/>
  <c r="D302" i="14"/>
  <c r="T241" i="14"/>
  <c r="AP241" i="14"/>
  <c r="BL241" i="14"/>
  <c r="CF241" i="14"/>
  <c r="DB241" i="14"/>
  <c r="DX241" i="14"/>
  <c r="ER241" i="14"/>
  <c r="FN241" i="14"/>
  <c r="GJ241" i="14"/>
  <c r="GM244" i="14"/>
  <c r="GJ244" i="14"/>
  <c r="FZ244" i="14"/>
  <c r="FP244" i="14"/>
  <c r="FD244" i="14"/>
  <c r="ET244" i="14"/>
  <c r="EJ244" i="14"/>
  <c r="DX244" i="14"/>
  <c r="DN244" i="14"/>
  <c r="DD244" i="14"/>
  <c r="CR244" i="14"/>
  <c r="CH244" i="14"/>
  <c r="BX244" i="14"/>
  <c r="BL244" i="14"/>
  <c r="BB244" i="14"/>
  <c r="AR244" i="14"/>
  <c r="AF244" i="14"/>
  <c r="V244" i="14"/>
  <c r="L244" i="14"/>
  <c r="N244" i="14"/>
  <c r="Y244" i="14"/>
  <c r="AL244" i="14"/>
  <c r="AW244" i="14"/>
  <c r="BJ244" i="14"/>
  <c r="BU244" i="14"/>
  <c r="CI244" i="14"/>
  <c r="CV244" i="14"/>
  <c r="DG244" i="14"/>
  <c r="DT244" i="14"/>
  <c r="EE244" i="14"/>
  <c r="ER244" i="14"/>
  <c r="FC244" i="14"/>
  <c r="FQ244" i="14"/>
  <c r="GB244" i="14"/>
  <c r="GO244" i="14"/>
  <c r="GT265" i="14"/>
  <c r="GS265" i="14"/>
  <c r="GJ265" i="14"/>
  <c r="GA265" i="14"/>
  <c r="FR265" i="14"/>
  <c r="FI265" i="14"/>
  <c r="GN265" i="14"/>
  <c r="GE265" i="14"/>
  <c r="FU265" i="14"/>
  <c r="FL265" i="14"/>
  <c r="FC265" i="14"/>
  <c r="ET265" i="14"/>
  <c r="EK265" i="14"/>
  <c r="EB265" i="14"/>
  <c r="DS265" i="14"/>
  <c r="DI265" i="14"/>
  <c r="CZ265" i="14"/>
  <c r="CQ265" i="14"/>
  <c r="CH265" i="14"/>
  <c r="BY265" i="14"/>
  <c r="BP265" i="14"/>
  <c r="BG265" i="14"/>
  <c r="AW265" i="14"/>
  <c r="AN265" i="14"/>
  <c r="AE265" i="14"/>
  <c r="V265" i="14"/>
  <c r="M265" i="14"/>
  <c r="D265" i="14"/>
  <c r="GM265" i="14"/>
  <c r="GC265" i="14"/>
  <c r="FT265" i="14"/>
  <c r="FK265" i="14"/>
  <c r="FB265" i="14"/>
  <c r="ES265" i="14"/>
  <c r="EJ265" i="14"/>
  <c r="EA265" i="14"/>
  <c r="DQ265" i="14"/>
  <c r="DH265" i="14"/>
  <c r="CY265" i="14"/>
  <c r="CP265" i="14"/>
  <c r="CG265" i="14"/>
  <c r="BX265" i="14"/>
  <c r="BO265" i="14"/>
  <c r="BE265" i="14"/>
  <c r="AV265" i="14"/>
  <c r="AM265" i="14"/>
  <c r="AD265" i="14"/>
  <c r="U265" i="14"/>
  <c r="L265" i="14"/>
  <c r="C265" i="14"/>
  <c r="GO265" i="14"/>
  <c r="FY265" i="14"/>
  <c r="FJ265" i="14"/>
  <c r="EW265" i="14"/>
  <c r="EL265" i="14"/>
  <c r="DX265" i="14"/>
  <c r="DM265" i="14"/>
  <c r="DA265" i="14"/>
  <c r="CN265" i="14"/>
  <c r="CB265" i="14"/>
  <c r="BQ265" i="14"/>
  <c r="BC265" i="14"/>
  <c r="AR265" i="14"/>
  <c r="AF265" i="14"/>
  <c r="S265" i="14"/>
  <c r="G265" i="14"/>
  <c r="GK265" i="14"/>
  <c r="FX265" i="14"/>
  <c r="FH265" i="14"/>
  <c r="EV265" i="14"/>
  <c r="EI265" i="14"/>
  <c r="DW265" i="14"/>
  <c r="DL265" i="14"/>
  <c r="CX265" i="14"/>
  <c r="CM265" i="14"/>
  <c r="CA265" i="14"/>
  <c r="BM265" i="14"/>
  <c r="BB265" i="14"/>
  <c r="AQ265" i="14"/>
  <c r="AC265" i="14"/>
  <c r="Q265" i="14"/>
  <c r="F265" i="14"/>
  <c r="GR265" i="14"/>
  <c r="GF265" i="14"/>
  <c r="FP265" i="14"/>
  <c r="FA265" i="14"/>
  <c r="EO265" i="14"/>
  <c r="ED265" i="14"/>
  <c r="DP265" i="14"/>
  <c r="DE265" i="14"/>
  <c r="CS265" i="14"/>
  <c r="CF265" i="14"/>
  <c r="BT265" i="14"/>
  <c r="BI265" i="14"/>
  <c r="AU265" i="14"/>
  <c r="AJ265" i="14"/>
  <c r="X265" i="14"/>
  <c r="K265" i="14"/>
  <c r="GQ265" i="14"/>
  <c r="GB265" i="14"/>
  <c r="FO265" i="14"/>
  <c r="EZ265" i="14"/>
  <c r="EN265" i="14"/>
  <c r="EC265" i="14"/>
  <c r="DO265" i="14"/>
  <c r="DD265" i="14"/>
  <c r="CR265" i="14"/>
  <c r="CE265" i="14"/>
  <c r="BS265" i="14"/>
  <c r="BH265" i="14"/>
  <c r="AT265" i="14"/>
  <c r="AI265" i="14"/>
  <c r="W265" i="14"/>
  <c r="I265" i="14"/>
  <c r="AA265" i="14"/>
  <c r="AZ265" i="14"/>
  <c r="BW265" i="14"/>
  <c r="CV265" i="14"/>
  <c r="DU265" i="14"/>
  <c r="ER265" i="14"/>
  <c r="FS265" i="14"/>
  <c r="L266" i="14"/>
  <c r="CR266" i="14"/>
  <c r="GB266" i="14"/>
  <c r="BM273" i="14"/>
  <c r="CX273" i="14"/>
  <c r="EI273" i="14"/>
  <c r="FS273" i="14"/>
  <c r="GI279" i="14"/>
  <c r="GR279" i="14"/>
  <c r="FL279" i="14"/>
  <c r="ED279" i="14"/>
  <c r="CX279" i="14"/>
  <c r="BR279" i="14"/>
  <c r="AN279" i="14"/>
  <c r="M279" i="14"/>
  <c r="GO279" i="14"/>
  <c r="FF279" i="14"/>
  <c r="EC279" i="14"/>
  <c r="CT279" i="14"/>
  <c r="BN279" i="14"/>
  <c r="AH279" i="14"/>
  <c r="H279" i="14"/>
  <c r="GL279" i="14"/>
  <c r="FC279" i="14"/>
  <c r="DW279" i="14"/>
  <c r="CP279" i="14"/>
  <c r="BI279" i="14"/>
  <c r="AG279" i="14"/>
  <c r="F279" i="14"/>
  <c r="FS279" i="14"/>
  <c r="EM279" i="14"/>
  <c r="DG279" i="14"/>
  <c r="CA279" i="14"/>
  <c r="AT279" i="14"/>
  <c r="R279" i="14"/>
  <c r="FA279" i="14"/>
  <c r="CO279" i="14"/>
  <c r="AD279" i="14"/>
  <c r="EV279" i="14"/>
  <c r="CH279" i="14"/>
  <c r="X279" i="14"/>
  <c r="GA279" i="14"/>
  <c r="DO279" i="14"/>
  <c r="BB279" i="14"/>
  <c r="FZ279" i="14"/>
  <c r="DJ279" i="14"/>
  <c r="AX279" i="14"/>
  <c r="DB279" i="14"/>
  <c r="CB279" i="14"/>
  <c r="EP279" i="14"/>
  <c r="W279" i="14"/>
  <c r="EK279" i="14"/>
  <c r="P279" i="14"/>
  <c r="Q280" i="14"/>
  <c r="CY280" i="14"/>
  <c r="O249" i="14"/>
  <c r="AA249" i="14"/>
  <c r="AP249" i="14"/>
  <c r="BC249" i="14"/>
  <c r="BR249" i="14"/>
  <c r="CH249" i="14"/>
  <c r="CV249" i="14"/>
  <c r="DK249" i="14"/>
  <c r="DY249" i="14"/>
  <c r="EM249" i="14"/>
  <c r="FC249" i="14"/>
  <c r="FQ249" i="14"/>
  <c r="GF249" i="14"/>
  <c r="GT249" i="14"/>
  <c r="O253" i="14"/>
  <c r="Z253" i="14"/>
  <c r="AL253" i="14"/>
  <c r="AY253" i="14"/>
  <c r="BK253" i="14"/>
  <c r="BV253" i="14"/>
  <c r="CJ253" i="14"/>
  <c r="CU253" i="14"/>
  <c r="DG253" i="14"/>
  <c r="DU253" i="14"/>
  <c r="EF253" i="14"/>
  <c r="EQ253" i="14"/>
  <c r="FE253" i="14"/>
  <c r="FQ253" i="14"/>
  <c r="GB253" i="14"/>
  <c r="GP253" i="14"/>
  <c r="Q260" i="14"/>
  <c r="AD260" i="14"/>
  <c r="AS260" i="14"/>
  <c r="BH260" i="14"/>
  <c r="BV260" i="14"/>
  <c r="CL260" i="14"/>
  <c r="CZ260" i="14"/>
  <c r="DN260" i="14"/>
  <c r="EC260" i="14"/>
  <c r="EQ260" i="14"/>
  <c r="FG260" i="14"/>
  <c r="FU260" i="14"/>
  <c r="GJ260" i="14"/>
  <c r="K245" i="14"/>
  <c r="T245" i="14"/>
  <c r="AC245" i="14"/>
  <c r="AL245" i="14"/>
  <c r="AU245" i="14"/>
  <c r="BD245" i="14"/>
  <c r="BM245" i="14"/>
  <c r="BW245" i="14"/>
  <c r="CF245" i="14"/>
  <c r="CO245" i="14"/>
  <c r="CX245" i="14"/>
  <c r="DG245" i="14"/>
  <c r="DP245" i="14"/>
  <c r="DY245" i="14"/>
  <c r="EI245" i="14"/>
  <c r="ER245" i="14"/>
  <c r="FA245" i="14"/>
  <c r="FJ245" i="14"/>
  <c r="FS245" i="14"/>
  <c r="GB245" i="14"/>
  <c r="GK245" i="14"/>
  <c r="DV246" i="14"/>
  <c r="C249" i="14"/>
  <c r="P249" i="14"/>
  <c r="AB249" i="14"/>
  <c r="AQ249" i="14"/>
  <c r="BG249" i="14"/>
  <c r="BU249" i="14"/>
  <c r="CI249" i="14"/>
  <c r="CW249" i="14"/>
  <c r="DL249" i="14"/>
  <c r="EB249" i="14"/>
  <c r="EP249" i="14"/>
  <c r="FE249" i="14"/>
  <c r="FR249" i="14"/>
  <c r="GG249" i="14"/>
  <c r="N250" i="14"/>
  <c r="Z250" i="14"/>
  <c r="AK250" i="14"/>
  <c r="AY250" i="14"/>
  <c r="BJ250" i="14"/>
  <c r="BV250" i="14"/>
  <c r="CJ250" i="14"/>
  <c r="CU250" i="14"/>
  <c r="DF250" i="14"/>
  <c r="DT250" i="14"/>
  <c r="EF250" i="14"/>
  <c r="EQ250" i="14"/>
  <c r="FE250" i="14"/>
  <c r="FP250" i="14"/>
  <c r="GB250" i="14"/>
  <c r="E253" i="14"/>
  <c r="P253" i="14"/>
  <c r="AA253" i="14"/>
  <c r="AO253" i="14"/>
  <c r="BA253" i="14"/>
  <c r="BL253" i="14"/>
  <c r="BZ253" i="14"/>
  <c r="CK253" i="14"/>
  <c r="CW253" i="14"/>
  <c r="DJ253" i="14"/>
  <c r="DV253" i="14"/>
  <c r="EG253" i="14"/>
  <c r="EU253" i="14"/>
  <c r="FF253" i="14"/>
  <c r="FR253" i="14"/>
  <c r="GE253" i="14"/>
  <c r="Q259" i="14"/>
  <c r="AD259" i="14"/>
  <c r="AS259" i="14"/>
  <c r="BH259" i="14"/>
  <c r="BV259" i="14"/>
  <c r="CL259" i="14"/>
  <c r="CY259" i="14"/>
  <c r="DN259" i="14"/>
  <c r="EC259" i="14"/>
  <c r="EQ259" i="14"/>
  <c r="FG259" i="14"/>
  <c r="FU259" i="14"/>
  <c r="GI259" i="14"/>
  <c r="C260" i="14"/>
  <c r="R260" i="14"/>
  <c r="AG260" i="14"/>
  <c r="AT260" i="14"/>
  <c r="BJ260" i="14"/>
  <c r="BX260" i="14"/>
  <c r="CM260" i="14"/>
  <c r="DB260" i="14"/>
  <c r="DP260" i="14"/>
  <c r="EF260" i="14"/>
  <c r="ES260" i="14"/>
  <c r="FH260" i="14"/>
  <c r="FW260" i="14"/>
  <c r="GK260" i="14"/>
  <c r="I264" i="14"/>
  <c r="Y264" i="14"/>
  <c r="AO264" i="14"/>
  <c r="BE264" i="14"/>
  <c r="BU264" i="14"/>
  <c r="CK264" i="14"/>
  <c r="DI264" i="14"/>
  <c r="EC264" i="14"/>
  <c r="EW264" i="14"/>
  <c r="FV264" i="14"/>
  <c r="GN268" i="14"/>
  <c r="FD268" i="14"/>
  <c r="DH268" i="14"/>
  <c r="BI268" i="14"/>
  <c r="M268" i="14"/>
  <c r="FQ268" i="14"/>
  <c r="DT268" i="14"/>
  <c r="BX268" i="14"/>
  <c r="AA268" i="14"/>
  <c r="FL268" i="14"/>
  <c r="DN268" i="14"/>
  <c r="BQ268" i="14"/>
  <c r="U268" i="14"/>
  <c r="CH268" i="14"/>
  <c r="ES268" i="14"/>
  <c r="L260" i="14"/>
  <c r="AA260" i="14"/>
  <c r="AP260" i="14"/>
  <c r="BD260" i="14"/>
  <c r="BT260" i="14"/>
  <c r="CG260" i="14"/>
  <c r="CV260" i="14"/>
  <c r="DK260" i="14"/>
  <c r="DY260" i="14"/>
  <c r="EO260" i="14"/>
  <c r="FB260" i="14"/>
  <c r="FQ260" i="14"/>
  <c r="GF260" i="14"/>
  <c r="GT260" i="14"/>
  <c r="GQ264" i="14"/>
  <c r="GH264" i="14"/>
  <c r="FR264" i="14"/>
  <c r="FB264" i="14"/>
  <c r="EL264" i="14"/>
  <c r="DU264" i="14"/>
  <c r="DD264" i="14"/>
  <c r="CP264" i="14"/>
  <c r="GG264" i="14"/>
  <c r="FN264" i="14"/>
  <c r="EZ264" i="14"/>
  <c r="EK264" i="14"/>
  <c r="DR264" i="14"/>
  <c r="DB264" i="14"/>
  <c r="CN264" i="14"/>
  <c r="BX264" i="14"/>
  <c r="BK264" i="14"/>
  <c r="AW264" i="14"/>
  <c r="AG264" i="14"/>
  <c r="T264" i="14"/>
  <c r="G264" i="14"/>
  <c r="R264" i="14"/>
  <c r="AJ264" i="14"/>
  <c r="AZ264" i="14"/>
  <c r="BP264" i="14"/>
  <c r="CF264" i="14"/>
  <c r="CZ264" i="14"/>
  <c r="DX264" i="14"/>
  <c r="EP264" i="14"/>
  <c r="FL264" i="14"/>
  <c r="GJ264" i="14"/>
  <c r="AS268" i="14"/>
  <c r="ED268" i="14"/>
  <c r="GR268" i="14"/>
  <c r="N267" i="14"/>
  <c r="AE267" i="14"/>
  <c r="AU267" i="14"/>
  <c r="BK267" i="14"/>
  <c r="CA267" i="14"/>
  <c r="CQ267" i="14"/>
  <c r="DI267" i="14"/>
  <c r="DZ267" i="14"/>
  <c r="EM267" i="14"/>
  <c r="FE267" i="14"/>
  <c r="FV267" i="14"/>
  <c r="GL267" i="14"/>
  <c r="I269" i="14"/>
  <c r="AC269" i="14"/>
  <c r="BA269" i="14"/>
  <c r="BY269" i="14"/>
  <c r="CT269" i="14"/>
  <c r="DS269" i="14"/>
  <c r="EN269" i="14"/>
  <c r="FO269" i="14"/>
  <c r="GQ269" i="14"/>
  <c r="F271" i="14"/>
  <c r="P271" i="14"/>
  <c r="AA271" i="14"/>
  <c r="AL271" i="14"/>
  <c r="AV271" i="14"/>
  <c r="BG271" i="14"/>
  <c r="BR271" i="14"/>
  <c r="CB271" i="14"/>
  <c r="CO271" i="14"/>
  <c r="DA271" i="14"/>
  <c r="DN271" i="14"/>
  <c r="EA271" i="14"/>
  <c r="EM271" i="14"/>
  <c r="FA271" i="14"/>
  <c r="FM271" i="14"/>
  <c r="FZ271" i="14"/>
  <c r="GM271" i="14"/>
  <c r="T272" i="14"/>
  <c r="BP272" i="14"/>
  <c r="DI272" i="14"/>
  <c r="FD272" i="14"/>
  <c r="L275" i="14"/>
  <c r="Y275" i="14"/>
  <c r="AJ275" i="14"/>
  <c r="AW275" i="14"/>
  <c r="BH275" i="14"/>
  <c r="BS275" i="14"/>
  <c r="CE275" i="14"/>
  <c r="CQ275" i="14"/>
  <c r="DD275" i="14"/>
  <c r="DO275" i="14"/>
  <c r="EB275" i="14"/>
  <c r="EM275" i="14"/>
  <c r="EY275" i="14"/>
  <c r="FK275" i="14"/>
  <c r="FW275" i="14"/>
  <c r="GM276" i="14"/>
  <c r="GB276" i="14"/>
  <c r="FQ276" i="14"/>
  <c r="FG276" i="14"/>
  <c r="EW276" i="14"/>
  <c r="EL276" i="14"/>
  <c r="EB276" i="14"/>
  <c r="DR276" i="14"/>
  <c r="DF276" i="14"/>
  <c r="CV276" i="14"/>
  <c r="CL276" i="14"/>
  <c r="CB276" i="14"/>
  <c r="BQ276" i="14"/>
  <c r="BG276" i="14"/>
  <c r="AW276" i="14"/>
  <c r="AK276" i="14"/>
  <c r="AA276" i="14"/>
  <c r="Q276" i="14"/>
  <c r="GT276" i="14"/>
  <c r="GJ276" i="14"/>
  <c r="FY276" i="14"/>
  <c r="FO276" i="14"/>
  <c r="FE276" i="14"/>
  <c r="ET276" i="14"/>
  <c r="EJ276" i="14"/>
  <c r="DY276" i="14"/>
  <c r="DN276" i="14"/>
  <c r="GO276" i="14"/>
  <c r="GE276" i="14"/>
  <c r="FU276" i="14"/>
  <c r="FI276" i="14"/>
  <c r="EY276" i="14"/>
  <c r="EO276" i="14"/>
  <c r="ED276" i="14"/>
  <c r="DT276" i="14"/>
  <c r="DJ276" i="14"/>
  <c r="CZ276" i="14"/>
  <c r="CN276" i="14"/>
  <c r="CD276" i="14"/>
  <c r="BT276" i="14"/>
  <c r="BI276" i="14"/>
  <c r="AY276" i="14"/>
  <c r="AO276" i="14"/>
  <c r="AD276" i="14"/>
  <c r="S276" i="14"/>
  <c r="I276" i="14"/>
  <c r="M276" i="14"/>
  <c r="Z276" i="14"/>
  <c r="AP276" i="14"/>
  <c r="BB276" i="14"/>
  <c r="BP276" i="14"/>
  <c r="CE276" i="14"/>
  <c r="CS276" i="14"/>
  <c r="DE276" i="14"/>
  <c r="DV276" i="14"/>
  <c r="EN276" i="14"/>
  <c r="FD276" i="14"/>
  <c r="FV276" i="14"/>
  <c r="GK276" i="14"/>
  <c r="H277" i="14"/>
  <c r="Y277" i="14"/>
  <c r="AO277" i="14"/>
  <c r="BH277" i="14"/>
  <c r="CC277" i="14"/>
  <c r="CW277" i="14"/>
  <c r="DS277" i="14"/>
  <c r="EN277" i="14"/>
  <c r="FH277" i="14"/>
  <c r="GF277" i="14"/>
  <c r="R267" i="14"/>
  <c r="AG267" i="14"/>
  <c r="AW267" i="14"/>
  <c r="BO267" i="14"/>
  <c r="CD267" i="14"/>
  <c r="CS267" i="14"/>
  <c r="DK267" i="14"/>
  <c r="EA267" i="14"/>
  <c r="EP267" i="14"/>
  <c r="FH267" i="14"/>
  <c r="FW267" i="14"/>
  <c r="GM267" i="14"/>
  <c r="J269" i="14"/>
  <c r="AH269" i="14"/>
  <c r="BD269" i="14"/>
  <c r="CC269" i="14"/>
  <c r="CW269" i="14"/>
  <c r="DU269" i="14"/>
  <c r="EQ269" i="14"/>
  <c r="FQ269" i="14"/>
  <c r="G271" i="14"/>
  <c r="Q271" i="14"/>
  <c r="AC271" i="14"/>
  <c r="AM271" i="14"/>
  <c r="AW271" i="14"/>
  <c r="BI271" i="14"/>
  <c r="BS271" i="14"/>
  <c r="CC271" i="14"/>
  <c r="CP271" i="14"/>
  <c r="DC271" i="14"/>
  <c r="DO271" i="14"/>
  <c r="EC271" i="14"/>
  <c r="EO271" i="14"/>
  <c r="FB271" i="14"/>
  <c r="FO271" i="14"/>
  <c r="GA271" i="14"/>
  <c r="GO271" i="14"/>
  <c r="W272" i="14"/>
  <c r="BQ272" i="14"/>
  <c r="DL272" i="14"/>
  <c r="FE272" i="14"/>
  <c r="GS275" i="14"/>
  <c r="GH275" i="14"/>
  <c r="FX275" i="14"/>
  <c r="FN275" i="14"/>
  <c r="FC275" i="14"/>
  <c r="ES275" i="14"/>
  <c r="EH275" i="14"/>
  <c r="DW275" i="14"/>
  <c r="DM275" i="14"/>
  <c r="DC275" i="14"/>
  <c r="CS275" i="14"/>
  <c r="CH275" i="14"/>
  <c r="BX275" i="14"/>
  <c r="BM275" i="14"/>
  <c r="BB275" i="14"/>
  <c r="AR275" i="14"/>
  <c r="AH275" i="14"/>
  <c r="W275" i="14"/>
  <c r="M275" i="14"/>
  <c r="C275" i="14"/>
  <c r="N275" i="14"/>
  <c r="Z275" i="14"/>
  <c r="AK275" i="14"/>
  <c r="AX275" i="14"/>
  <c r="BI275" i="14"/>
  <c r="BU275" i="14"/>
  <c r="CG275" i="14"/>
  <c r="CT275" i="14"/>
  <c r="DE275" i="14"/>
  <c r="DR275" i="14"/>
  <c r="EC275" i="14"/>
  <c r="EO275" i="14"/>
  <c r="EZ275" i="14"/>
  <c r="FM275" i="14"/>
  <c r="FY275" i="14"/>
  <c r="GK275" i="14"/>
  <c r="N276" i="14"/>
  <c r="AB276" i="14"/>
  <c r="AQ276" i="14"/>
  <c r="BD276" i="14"/>
  <c r="BR276" i="14"/>
  <c r="CG276" i="14"/>
  <c r="CT276" i="14"/>
  <c r="DI276" i="14"/>
  <c r="DX276" i="14"/>
  <c r="EP276" i="14"/>
  <c r="FF276" i="14"/>
  <c r="FW276" i="14"/>
  <c r="GN276" i="14"/>
  <c r="I277" i="14"/>
  <c r="AA277" i="14"/>
  <c r="AQ277" i="14"/>
  <c r="BI277" i="14"/>
  <c r="CD277" i="14"/>
  <c r="CZ277" i="14"/>
  <c r="DT277" i="14"/>
  <c r="EO277" i="14"/>
  <c r="FI277" i="14"/>
  <c r="DJ294" i="14"/>
  <c r="CK294" i="14"/>
  <c r="EJ294" i="14"/>
  <c r="DQ294" i="14"/>
  <c r="BL294" i="14"/>
  <c r="FP294" i="14"/>
  <c r="L294" i="14"/>
  <c r="BC294" i="14"/>
  <c r="AM294" i="14"/>
  <c r="FD294" i="14"/>
  <c r="R294" i="14"/>
  <c r="M271" i="14"/>
  <c r="W271" i="14"/>
  <c r="AG271" i="14"/>
  <c r="AS271" i="14"/>
  <c r="BC271" i="14"/>
  <c r="BM271" i="14"/>
  <c r="BY271" i="14"/>
  <c r="CI271" i="14"/>
  <c r="CW271" i="14"/>
  <c r="DI271" i="14"/>
  <c r="DV271" i="14"/>
  <c r="EI271" i="14"/>
  <c r="EU271" i="14"/>
  <c r="FI271" i="14"/>
  <c r="FU271" i="14"/>
  <c r="GH271" i="14"/>
  <c r="AS272" i="14"/>
  <c r="CO272" i="14"/>
  <c r="EK272" i="14"/>
  <c r="GD272" i="14"/>
  <c r="FN276" i="14"/>
  <c r="GF276" i="14"/>
  <c r="GL277" i="14"/>
  <c r="GA277" i="14"/>
  <c r="FN277" i="14"/>
  <c r="FD277" i="14"/>
  <c r="ES277" i="14"/>
  <c r="EH277" i="14"/>
  <c r="DX277" i="14"/>
  <c r="DM277" i="14"/>
  <c r="DC277" i="14"/>
  <c r="CS277" i="14"/>
  <c r="CI277" i="14"/>
  <c r="BX277" i="14"/>
  <c r="BM277" i="14"/>
  <c r="BC277" i="14"/>
  <c r="AR277" i="14"/>
  <c r="AH277" i="14"/>
  <c r="X277" i="14"/>
  <c r="M277" i="14"/>
  <c r="C277" i="14"/>
  <c r="GK277" i="14"/>
  <c r="FX277" i="14"/>
  <c r="FM277" i="14"/>
  <c r="FC277" i="14"/>
  <c r="EQ277" i="14"/>
  <c r="EG277" i="14"/>
  <c r="DW277" i="14"/>
  <c r="DL277" i="14"/>
  <c r="DB277" i="14"/>
  <c r="CR277" i="14"/>
  <c r="CG277" i="14"/>
  <c r="BV277" i="14"/>
  <c r="BL277" i="14"/>
  <c r="BA277" i="14"/>
  <c r="GJ277" i="14"/>
  <c r="FW277" i="14"/>
  <c r="FL277" i="14"/>
  <c r="EZ277" i="14"/>
  <c r="EP277" i="14"/>
  <c r="EF277" i="14"/>
  <c r="DU277" i="14"/>
  <c r="DK277" i="14"/>
  <c r="DA277" i="14"/>
  <c r="CQ277" i="14"/>
  <c r="CE277" i="14"/>
  <c r="BU277" i="14"/>
  <c r="BK277" i="14"/>
  <c r="AZ277" i="14"/>
  <c r="AP277" i="14"/>
  <c r="AF277" i="14"/>
  <c r="U277" i="14"/>
  <c r="J277" i="14"/>
  <c r="GN277" i="14"/>
  <c r="GC277" i="14"/>
  <c r="FP277" i="14"/>
  <c r="FF277" i="14"/>
  <c r="EV277" i="14"/>
  <c r="EK277" i="14"/>
  <c r="EA277" i="14"/>
  <c r="DP277" i="14"/>
  <c r="DE277" i="14"/>
  <c r="CU277" i="14"/>
  <c r="CK277" i="14"/>
  <c r="CA277" i="14"/>
  <c r="BP277" i="14"/>
  <c r="BF277" i="14"/>
  <c r="AU277" i="14"/>
  <c r="AJ277" i="14"/>
  <c r="Z277" i="14"/>
  <c r="P277" i="14"/>
  <c r="E277" i="14"/>
  <c r="R277" i="14"/>
  <c r="AI277" i="14"/>
  <c r="AY277" i="14"/>
  <c r="BT277" i="14"/>
  <c r="CN277" i="14"/>
  <c r="DJ277" i="14"/>
  <c r="EE277" i="14"/>
  <c r="EY277" i="14"/>
  <c r="FV277" i="14"/>
  <c r="GT277" i="14"/>
  <c r="Z269" i="14"/>
  <c r="AW269" i="14"/>
  <c r="BS269" i="14"/>
  <c r="CQ269" i="14"/>
  <c r="DJ269" i="14"/>
  <c r="EH269" i="14"/>
  <c r="FI269" i="14"/>
  <c r="GI269" i="14"/>
  <c r="C271" i="14"/>
  <c r="N271" i="14"/>
  <c r="X271" i="14"/>
  <c r="AI271" i="14"/>
  <c r="AT271" i="14"/>
  <c r="BD271" i="14"/>
  <c r="BO271" i="14"/>
  <c r="BZ271" i="14"/>
  <c r="CK271" i="14"/>
  <c r="CX271" i="14"/>
  <c r="DK271" i="14"/>
  <c r="DW271" i="14"/>
  <c r="EK271" i="14"/>
  <c r="EW271" i="14"/>
  <c r="FJ271" i="14"/>
  <c r="FW271" i="14"/>
  <c r="GI271" i="14"/>
  <c r="J272" i="14"/>
  <c r="BF272" i="14"/>
  <c r="CZ272" i="14"/>
  <c r="EU272" i="14"/>
  <c r="GP272" i="14"/>
  <c r="I275" i="14"/>
  <c r="U275" i="14"/>
  <c r="AG275" i="14"/>
  <c r="AS275" i="14"/>
  <c r="BF275" i="14"/>
  <c r="BQ275" i="14"/>
  <c r="CC275" i="14"/>
  <c r="CN275" i="14"/>
  <c r="DA275" i="14"/>
  <c r="DL275" i="14"/>
  <c r="DY275" i="14"/>
  <c r="EK275" i="14"/>
  <c r="EW275" i="14"/>
  <c r="FH275" i="14"/>
  <c r="FU275" i="14"/>
  <c r="GF275" i="14"/>
  <c r="GQ275" i="14"/>
  <c r="J276" i="14"/>
  <c r="X276" i="14"/>
  <c r="AJ276" i="14"/>
  <c r="AZ276" i="14"/>
  <c r="BM276" i="14"/>
  <c r="BZ276" i="14"/>
  <c r="CP276" i="14"/>
  <c r="DC276" i="14"/>
  <c r="DS276" i="14"/>
  <c r="EH276" i="14"/>
  <c r="EZ276" i="14"/>
  <c r="FP276" i="14"/>
  <c r="GG276" i="14"/>
  <c r="D277" i="14"/>
  <c r="S277" i="14"/>
  <c r="AK277" i="14"/>
  <c r="BD277" i="14"/>
  <c r="BY277" i="14"/>
  <c r="CT277" i="14"/>
  <c r="DO277" i="14"/>
  <c r="EJ277" i="14"/>
  <c r="FE277" i="14"/>
  <c r="GB277" i="14"/>
  <c r="J278" i="14"/>
  <c r="AA278" i="14"/>
  <c r="AQ278" i="14"/>
  <c r="BK278" i="14"/>
  <c r="CA278" i="14"/>
  <c r="CR278" i="14"/>
  <c r="DI278" i="14"/>
  <c r="DY278" i="14"/>
  <c r="EQ278" i="14"/>
  <c r="FG278" i="14"/>
  <c r="FZ278" i="14"/>
  <c r="GQ278" i="14"/>
  <c r="GS281" i="14"/>
  <c r="GI281" i="14"/>
  <c r="FY281" i="14"/>
  <c r="FN281" i="14"/>
  <c r="FD281" i="14"/>
  <c r="ET281" i="14"/>
  <c r="EH281" i="14"/>
  <c r="DX281" i="14"/>
  <c r="DN281" i="14"/>
  <c r="DC281" i="14"/>
  <c r="CS281" i="14"/>
  <c r="CI281" i="14"/>
  <c r="BY281" i="14"/>
  <c r="BM281" i="14"/>
  <c r="BC281" i="14"/>
  <c r="AS281" i="14"/>
  <c r="AH281" i="14"/>
  <c r="X281" i="14"/>
  <c r="N281" i="14"/>
  <c r="C281" i="14"/>
  <c r="GQ281" i="14"/>
  <c r="GE281" i="14"/>
  <c r="FS281" i="14"/>
  <c r="FG281" i="14"/>
  <c r="EV281" i="14"/>
  <c r="EK281" i="14"/>
  <c r="DW281" i="14"/>
  <c r="DK281" i="14"/>
  <c r="CZ281" i="14"/>
  <c r="CM281" i="14"/>
  <c r="CB281" i="14"/>
  <c r="BQ281" i="14"/>
  <c r="BD281" i="14"/>
  <c r="AQ281" i="14"/>
  <c r="AF281" i="14"/>
  <c r="S281" i="14"/>
  <c r="H281" i="14"/>
  <c r="P281" i="14"/>
  <c r="AC281" i="14"/>
  <c r="AP281" i="14"/>
  <c r="BF281" i="14"/>
  <c r="BS281" i="14"/>
  <c r="CE281" i="14"/>
  <c r="CT281" i="14"/>
  <c r="DG281" i="14"/>
  <c r="DU281" i="14"/>
  <c r="EG281" i="14"/>
  <c r="EW281" i="14"/>
  <c r="FJ281" i="14"/>
  <c r="FW281" i="14"/>
  <c r="GK281" i="14"/>
  <c r="CI282" i="14"/>
  <c r="CV282" i="14"/>
  <c r="DI282" i="14"/>
  <c r="DW282" i="14"/>
  <c r="EL282" i="14"/>
  <c r="EX282" i="14"/>
  <c r="FM282" i="14"/>
  <c r="FZ282" i="14"/>
  <c r="GN282" i="14"/>
  <c r="AQ283" i="14"/>
  <c r="BB283" i="14"/>
  <c r="BP283" i="14"/>
  <c r="CE283" i="14"/>
  <c r="CQ283" i="14"/>
  <c r="DF283" i="14"/>
  <c r="DU283" i="14"/>
  <c r="EG283" i="14"/>
  <c r="EV283" i="14"/>
  <c r="FJ283" i="14"/>
  <c r="FX283" i="14"/>
  <c r="FD284" i="14"/>
  <c r="S278" i="14"/>
  <c r="AI278" i="14"/>
  <c r="BB278" i="14"/>
  <c r="BS278" i="14"/>
  <c r="CI278" i="14"/>
  <c r="DA278" i="14"/>
  <c r="DQ278" i="14"/>
  <c r="EH278" i="14"/>
  <c r="EY278" i="14"/>
  <c r="FO278" i="14"/>
  <c r="GI278" i="14"/>
  <c r="BU278" i="14"/>
  <c r="CK278" i="14"/>
  <c r="DB278" i="14"/>
  <c r="DS278" i="14"/>
  <c r="EI278" i="14"/>
  <c r="FC278" i="14"/>
  <c r="FS278" i="14"/>
  <c r="GJ278" i="14"/>
  <c r="EP281" i="14"/>
  <c r="FE281" i="14"/>
  <c r="FR281" i="14"/>
  <c r="GG281" i="14"/>
  <c r="GT281" i="14"/>
  <c r="DE282" i="14"/>
  <c r="DR282" i="14"/>
  <c r="EF282" i="14"/>
  <c r="ET282" i="14"/>
  <c r="FF282" i="14"/>
  <c r="FV282" i="14"/>
  <c r="GT283" i="14"/>
  <c r="GM283" i="14"/>
  <c r="GO283" i="14"/>
  <c r="GF283" i="14"/>
  <c r="FW283" i="14"/>
  <c r="FM283" i="14"/>
  <c r="FD283" i="14"/>
  <c r="EU283" i="14"/>
  <c r="EL283" i="14"/>
  <c r="EC283" i="14"/>
  <c r="DT283" i="14"/>
  <c r="DK283" i="14"/>
  <c r="DA283" i="14"/>
  <c r="CR283" i="14"/>
  <c r="CI283" i="14"/>
  <c r="BZ283" i="14"/>
  <c r="BQ283" i="14"/>
  <c r="BH283" i="14"/>
  <c r="AY283" i="14"/>
  <c r="AO283" i="14"/>
  <c r="AF283" i="14"/>
  <c r="W283" i="14"/>
  <c r="N283" i="14"/>
  <c r="E283" i="14"/>
  <c r="GJ283" i="14"/>
  <c r="FZ283" i="14"/>
  <c r="FP283" i="14"/>
  <c r="FE283" i="14"/>
  <c r="ET283" i="14"/>
  <c r="EJ283" i="14"/>
  <c r="DY283" i="14"/>
  <c r="DO283" i="14"/>
  <c r="DE283" i="14"/>
  <c r="CU283" i="14"/>
  <c r="CJ283" i="14"/>
  <c r="BY283" i="14"/>
  <c r="BO283" i="14"/>
  <c r="BD283" i="14"/>
  <c r="GP283" i="14"/>
  <c r="GC283" i="14"/>
  <c r="FS283" i="14"/>
  <c r="FI283" i="14"/>
  <c r="EY283" i="14"/>
  <c r="EN283" i="14"/>
  <c r="ED283" i="14"/>
  <c r="DS283" i="14"/>
  <c r="DH283" i="14"/>
  <c r="CX283" i="14"/>
  <c r="CN283" i="14"/>
  <c r="CC283" i="14"/>
  <c r="BS283" i="14"/>
  <c r="BI283" i="14"/>
  <c r="AW283" i="14"/>
  <c r="AM283" i="14"/>
  <c r="AC283" i="14"/>
  <c r="S283" i="14"/>
  <c r="H283" i="14"/>
  <c r="M283" i="14"/>
  <c r="Y283" i="14"/>
  <c r="AK283" i="14"/>
  <c r="AV283" i="14"/>
  <c r="BK283" i="14"/>
  <c r="BX283" i="14"/>
  <c r="CM283" i="14"/>
  <c r="CZ283" i="14"/>
  <c r="DN283" i="14"/>
  <c r="EB283" i="14"/>
  <c r="EQ283" i="14"/>
  <c r="FC283" i="14"/>
  <c r="FR283" i="14"/>
  <c r="GG283" i="14"/>
  <c r="GR284" i="14"/>
  <c r="GH284" i="14"/>
  <c r="FX284" i="14"/>
  <c r="FN284" i="14"/>
  <c r="FC284" i="14"/>
  <c r="ES284" i="14"/>
  <c r="EH284" i="14"/>
  <c r="DW284" i="14"/>
  <c r="DM284" i="14"/>
  <c r="DC284" i="14"/>
  <c r="CR284" i="14"/>
  <c r="CH284" i="14"/>
  <c r="BX284" i="14"/>
  <c r="BL284" i="14"/>
  <c r="BB284" i="14"/>
  <c r="AR284" i="14"/>
  <c r="AH284" i="14"/>
  <c r="W284" i="14"/>
  <c r="M284" i="14"/>
  <c r="C284" i="14"/>
  <c r="GJ284" i="14"/>
  <c r="FZ284" i="14"/>
  <c r="FP284" i="14"/>
  <c r="FF284" i="14"/>
  <c r="EU284" i="14"/>
  <c r="EK284" i="14"/>
  <c r="EA284" i="14"/>
  <c r="DO284" i="14"/>
  <c r="DE284" i="14"/>
  <c r="CU284" i="14"/>
  <c r="CJ284" i="14"/>
  <c r="BZ284" i="14"/>
  <c r="BP284" i="14"/>
  <c r="BF284" i="14"/>
  <c r="AT284" i="14"/>
  <c r="AJ284" i="14"/>
  <c r="Z284" i="14"/>
  <c r="O284" i="14"/>
  <c r="E284" i="14"/>
  <c r="GP284" i="14"/>
  <c r="GD284" i="14"/>
  <c r="FO284" i="14"/>
  <c r="EZ284" i="14"/>
  <c r="EM284" i="14"/>
  <c r="DX284" i="14"/>
  <c r="DK284" i="14"/>
  <c r="CW284" i="14"/>
  <c r="CI284" i="14"/>
  <c r="BT284" i="14"/>
  <c r="BH284" i="14"/>
  <c r="AS284" i="14"/>
  <c r="AE284" i="14"/>
  <c r="R284" i="14"/>
  <c r="D284" i="14"/>
  <c r="GO284" i="14"/>
  <c r="GA284" i="14"/>
  <c r="FL284" i="14"/>
  <c r="EY284" i="14"/>
  <c r="GG284" i="14"/>
  <c r="FT284" i="14"/>
  <c r="FG284" i="14"/>
  <c r="EQ284" i="14"/>
  <c r="ED284" i="14"/>
  <c r="DR284" i="14"/>
  <c r="DB284" i="14"/>
  <c r="CN284" i="14"/>
  <c r="CA284" i="14"/>
  <c r="BK284" i="14"/>
  <c r="AY284" i="14"/>
  <c r="AK284" i="14"/>
  <c r="V284" i="14"/>
  <c r="H284" i="14"/>
  <c r="GT284" i="14"/>
  <c r="GF284" i="14"/>
  <c r="U284" i="14"/>
  <c r="AN284" i="14"/>
  <c r="BG284" i="14"/>
  <c r="BY284" i="14"/>
  <c r="CQ284" i="14"/>
  <c r="DJ284" i="14"/>
  <c r="EC284" i="14"/>
  <c r="EV284" i="14"/>
  <c r="FR284" i="14"/>
  <c r="GQ284" i="14"/>
  <c r="BK290" i="14"/>
  <c r="G278" i="14"/>
  <c r="W278" i="14"/>
  <c r="AO278" i="14"/>
  <c r="BE278" i="14"/>
  <c r="BV278" i="14"/>
  <c r="CM278" i="14"/>
  <c r="DC278" i="14"/>
  <c r="DW278" i="14"/>
  <c r="EM278" i="14"/>
  <c r="FD278" i="14"/>
  <c r="FU278" i="14"/>
  <c r="GK278" i="14"/>
  <c r="M281" i="14"/>
  <c r="Z281" i="14"/>
  <c r="AN281" i="14"/>
  <c r="BA281" i="14"/>
  <c r="BO281" i="14"/>
  <c r="CC281" i="14"/>
  <c r="CQ281" i="14"/>
  <c r="DE281" i="14"/>
  <c r="DR281" i="14"/>
  <c r="EE281" i="14"/>
  <c r="EQ281" i="14"/>
  <c r="FF281" i="14"/>
  <c r="FU281" i="14"/>
  <c r="GH281" i="14"/>
  <c r="GP282" i="14"/>
  <c r="GF282" i="14"/>
  <c r="FU282" i="14"/>
  <c r="FJ282" i="14"/>
  <c r="EZ282" i="14"/>
  <c r="EO282" i="14"/>
  <c r="EE282" i="14"/>
  <c r="DU282" i="14"/>
  <c r="DJ282" i="14"/>
  <c r="CZ282" i="14"/>
  <c r="CO282" i="14"/>
  <c r="CD282" i="14"/>
  <c r="BT282" i="14"/>
  <c r="BJ282" i="14"/>
  <c r="AZ282" i="14"/>
  <c r="AO282" i="14"/>
  <c r="AE282" i="14"/>
  <c r="T282" i="14"/>
  <c r="I282" i="14"/>
  <c r="GR282" i="14"/>
  <c r="GG282" i="14"/>
  <c r="FS282" i="14"/>
  <c r="FH282" i="14"/>
  <c r="EV282" i="14"/>
  <c r="EK282" i="14"/>
  <c r="DX282" i="14"/>
  <c r="DM282" i="14"/>
  <c r="DA282" i="14"/>
  <c r="CN282" i="14"/>
  <c r="CB282" i="14"/>
  <c r="BQ282" i="14"/>
  <c r="BD282" i="14"/>
  <c r="AS282" i="14"/>
  <c r="AG282" i="14"/>
  <c r="V282" i="14"/>
  <c r="H282" i="14"/>
  <c r="O282" i="14"/>
  <c r="AB282" i="14"/>
  <c r="AP282" i="14"/>
  <c r="BC282" i="14"/>
  <c r="BR282" i="14"/>
  <c r="CF282" i="14"/>
  <c r="CS282" i="14"/>
  <c r="DF282" i="14"/>
  <c r="DT282" i="14"/>
  <c r="EG282" i="14"/>
  <c r="EU282" i="14"/>
  <c r="FI282" i="14"/>
  <c r="FX282" i="14"/>
  <c r="GJ282" i="14"/>
  <c r="C283" i="14"/>
  <c r="O283" i="14"/>
  <c r="AA283" i="14"/>
  <c r="AL283" i="14"/>
  <c r="AZ283" i="14"/>
  <c r="BL283" i="14"/>
  <c r="CA283" i="14"/>
  <c r="CO283" i="14"/>
  <c r="DC283" i="14"/>
  <c r="DP283" i="14"/>
  <c r="EE283" i="14"/>
  <c r="ER283" i="14"/>
  <c r="FG283" i="14"/>
  <c r="FT283" i="14"/>
  <c r="GH283" i="14"/>
  <c r="F284" i="14"/>
  <c r="X284" i="14"/>
  <c r="AP284" i="14"/>
  <c r="BI284" i="14"/>
  <c r="CB284" i="14"/>
  <c r="CT284" i="14"/>
  <c r="DL284" i="14"/>
  <c r="EE284" i="14"/>
  <c r="EX284" i="14"/>
  <c r="FV284" i="14"/>
  <c r="GT290" i="14"/>
  <c r="GR290" i="14"/>
  <c r="GF290" i="14"/>
  <c r="FP290" i="14"/>
  <c r="FB290" i="14"/>
  <c r="EM290" i="14"/>
  <c r="DW290" i="14"/>
  <c r="DK290" i="14"/>
  <c r="CU290" i="14"/>
  <c r="CG290" i="14"/>
  <c r="BR290" i="14"/>
  <c r="BB290" i="14"/>
  <c r="AP290" i="14"/>
  <c r="Z290" i="14"/>
  <c r="L290" i="14"/>
  <c r="GI290" i="14"/>
  <c r="FT290" i="14"/>
  <c r="FD290" i="14"/>
  <c r="EL290" i="14"/>
  <c r="DU290" i="14"/>
  <c r="DD290" i="14"/>
  <c r="CM290" i="14"/>
  <c r="BX290" i="14"/>
  <c r="BH290" i="14"/>
  <c r="AQ290" i="14"/>
  <c r="X290" i="14"/>
  <c r="G290" i="14"/>
  <c r="GO290" i="14"/>
  <c r="FW290" i="14"/>
  <c r="EY290" i="14"/>
  <c r="EF290" i="14"/>
  <c r="DN290" i="14"/>
  <c r="CV290" i="14"/>
  <c r="CB290" i="14"/>
  <c r="BJ290" i="14"/>
  <c r="AR290" i="14"/>
  <c r="W290" i="14"/>
  <c r="E290" i="14"/>
  <c r="GM290" i="14"/>
  <c r="FQ290" i="14"/>
  <c r="EX290" i="14"/>
  <c r="EE290" i="14"/>
  <c r="DM290" i="14"/>
  <c r="CT290" i="14"/>
  <c r="CA290" i="14"/>
  <c r="BI290" i="14"/>
  <c r="AM290" i="14"/>
  <c r="U290" i="14"/>
  <c r="C290" i="14"/>
  <c r="FZ290" i="14"/>
  <c r="FH290" i="14"/>
  <c r="EP290" i="14"/>
  <c r="DV290" i="14"/>
  <c r="DC290" i="14"/>
  <c r="CJ290" i="14"/>
  <c r="BQ290" i="14"/>
  <c r="AY290" i="14"/>
  <c r="AF290" i="14"/>
  <c r="N290" i="14"/>
  <c r="GQ290" i="14"/>
  <c r="FY290" i="14"/>
  <c r="FG290" i="14"/>
  <c r="EN290" i="14"/>
  <c r="DT290" i="14"/>
  <c r="DB290" i="14"/>
  <c r="CI290" i="14"/>
  <c r="BO290" i="14"/>
  <c r="AV290" i="14"/>
  <c r="AD290" i="14"/>
  <c r="H290" i="14"/>
  <c r="FO290" i="14"/>
  <c r="ED290" i="14"/>
  <c r="CR290" i="14"/>
  <c r="BF290" i="14"/>
  <c r="R290" i="14"/>
  <c r="FN290" i="14"/>
  <c r="EC290" i="14"/>
  <c r="CP290" i="14"/>
  <c r="BA290" i="14"/>
  <c r="P290" i="14"/>
  <c r="GG290" i="14"/>
  <c r="EU290" i="14"/>
  <c r="DH290" i="14"/>
  <c r="BT290" i="14"/>
  <c r="AI290" i="14"/>
  <c r="GD290" i="14"/>
  <c r="ES290" i="14"/>
  <c r="DE290" i="14"/>
  <c r="BS290" i="14"/>
  <c r="AH290" i="14"/>
  <c r="BZ290" i="14"/>
  <c r="EV290" i="14"/>
  <c r="GS287" i="14"/>
  <c r="GG287" i="14"/>
  <c r="FL287" i="14"/>
  <c r="EO287" i="14"/>
  <c r="DU287" i="14"/>
  <c r="CZ287" i="14"/>
  <c r="CC287" i="14"/>
  <c r="BI287" i="14"/>
  <c r="AN287" i="14"/>
  <c r="Q287" i="14"/>
  <c r="FY287" i="14"/>
  <c r="FA287" i="14"/>
  <c r="EC287" i="14"/>
  <c r="DE287" i="14"/>
  <c r="CG287" i="14"/>
  <c r="BF287" i="14"/>
  <c r="AG287" i="14"/>
  <c r="J287" i="14"/>
  <c r="GT287" i="14"/>
  <c r="FU287" i="14"/>
  <c r="EX287" i="14"/>
  <c r="DY287" i="14"/>
  <c r="DB287" i="14"/>
  <c r="CB287" i="14"/>
  <c r="BD287" i="14"/>
  <c r="AF287" i="14"/>
  <c r="H287" i="14"/>
  <c r="GJ287" i="14"/>
  <c r="FI287" i="14"/>
  <c r="EK287" i="14"/>
  <c r="DM287" i="14"/>
  <c r="CO287" i="14"/>
  <c r="BQ287" i="14"/>
  <c r="AS287" i="14"/>
  <c r="U287" i="14"/>
  <c r="GD287" i="14"/>
  <c r="FE287" i="14"/>
  <c r="EH287" i="14"/>
  <c r="DI287" i="14"/>
  <c r="CL287" i="14"/>
  <c r="BM287" i="14"/>
  <c r="AP287" i="14"/>
  <c r="P287" i="14"/>
  <c r="AW287" i="14"/>
  <c r="CS287" i="14"/>
  <c r="ES287" i="14"/>
  <c r="GO287" i="14"/>
  <c r="N289" i="14"/>
  <c r="AQ289" i="14"/>
  <c r="BT289" i="14"/>
  <c r="CX289" i="14"/>
  <c r="EC289" i="14"/>
  <c r="FK289" i="14"/>
  <c r="GJ306" i="14"/>
  <c r="GP306" i="14"/>
  <c r="FJ306" i="14"/>
  <c r="EE306" i="14"/>
  <c r="DB306" i="14"/>
  <c r="BZ306" i="14"/>
  <c r="BA306" i="14"/>
  <c r="AE306" i="14"/>
  <c r="J306" i="14"/>
  <c r="FS306" i="14"/>
  <c r="EN306" i="14"/>
  <c r="DK306" i="14"/>
  <c r="CI306" i="14"/>
  <c r="BH306" i="14"/>
  <c r="AL306" i="14"/>
  <c r="P306" i="14"/>
  <c r="FX306" i="14"/>
  <c r="ET306" i="14"/>
  <c r="DA306" i="14"/>
  <c r="BN306" i="14"/>
  <c r="AN306" i="14"/>
  <c r="H306" i="14"/>
  <c r="FW306" i="14"/>
  <c r="EH306" i="14"/>
  <c r="CX306" i="14"/>
  <c r="BK306" i="14"/>
  <c r="AF306" i="14"/>
  <c r="F306" i="14"/>
  <c r="FF306" i="14"/>
  <c r="DP306" i="14"/>
  <c r="BJ306" i="14"/>
  <c r="V306" i="14"/>
  <c r="FD306" i="14"/>
  <c r="DC306" i="14"/>
  <c r="BB306" i="14"/>
  <c r="U306" i="14"/>
  <c r="EV306" i="14"/>
  <c r="CQ306" i="14"/>
  <c r="AZ306" i="14"/>
  <c r="T306" i="14"/>
  <c r="FV306" i="14"/>
  <c r="DS306" i="14"/>
  <c r="BX306" i="14"/>
  <c r="AD306" i="14"/>
  <c r="DR306" i="14"/>
  <c r="AB306" i="14"/>
  <c r="GR306" i="14"/>
  <c r="CN306" i="14"/>
  <c r="L306" i="14"/>
  <c r="EU306" i="14"/>
  <c r="AV306" i="14"/>
  <c r="ED306" i="14"/>
  <c r="AR306" i="14"/>
  <c r="GM306" i="14"/>
  <c r="GT289" i="14"/>
  <c r="GQ289" i="14"/>
  <c r="GE289" i="14"/>
  <c r="FR289" i="14"/>
  <c r="FD289" i="14"/>
  <c r="ES289" i="14"/>
  <c r="EE289" i="14"/>
  <c r="DS289" i="14"/>
  <c r="DF289" i="14"/>
  <c r="CR289" i="14"/>
  <c r="CG289" i="14"/>
  <c r="BS289" i="14"/>
  <c r="BG289" i="14"/>
  <c r="AT289" i="14"/>
  <c r="AF289" i="14"/>
  <c r="U289" i="14"/>
  <c r="G289" i="14"/>
  <c r="GM289" i="14"/>
  <c r="FY289" i="14"/>
  <c r="FJ289" i="14"/>
  <c r="EU289" i="14"/>
  <c r="EF289" i="14"/>
  <c r="DP289" i="14"/>
  <c r="GH289" i="14"/>
  <c r="FQ289" i="14"/>
  <c r="FA289" i="14"/>
  <c r="EK289" i="14"/>
  <c r="DU289" i="14"/>
  <c r="DC289" i="14"/>
  <c r="CO289" i="14"/>
  <c r="BZ289" i="14"/>
  <c r="BK289" i="14"/>
  <c r="AV289" i="14"/>
  <c r="AI289" i="14"/>
  <c r="S289" i="14"/>
  <c r="E289" i="14"/>
  <c r="GG289" i="14"/>
  <c r="FO289" i="14"/>
  <c r="EY289" i="14"/>
  <c r="EI289" i="14"/>
  <c r="DO289" i="14"/>
  <c r="CZ289" i="14"/>
  <c r="CM289" i="14"/>
  <c r="BY289" i="14"/>
  <c r="BJ289" i="14"/>
  <c r="AU289" i="14"/>
  <c r="AE289" i="14"/>
  <c r="P289" i="14"/>
  <c r="C289" i="14"/>
  <c r="GO289" i="14"/>
  <c r="FW289" i="14"/>
  <c r="FG289" i="14"/>
  <c r="EN289" i="14"/>
  <c r="DX289" i="14"/>
  <c r="DH289" i="14"/>
  <c r="CU289" i="14"/>
  <c r="CE289" i="14"/>
  <c r="BQ289" i="14"/>
  <c r="BB289" i="14"/>
  <c r="AM289" i="14"/>
  <c r="X289" i="14"/>
  <c r="K289" i="14"/>
  <c r="GJ289" i="14"/>
  <c r="FT289" i="14"/>
  <c r="FC289" i="14"/>
  <c r="EM289" i="14"/>
  <c r="DW289" i="14"/>
  <c r="DG289" i="14"/>
  <c r="CQ289" i="14"/>
  <c r="CB289" i="14"/>
  <c r="BO289" i="14"/>
  <c r="BA289" i="14"/>
  <c r="AL289" i="14"/>
  <c r="W289" i="14"/>
  <c r="H289" i="14"/>
  <c r="AD289" i="14"/>
  <c r="BI289" i="14"/>
  <c r="CJ289" i="14"/>
  <c r="DN289" i="14"/>
  <c r="EV289" i="14"/>
  <c r="GB289" i="14"/>
  <c r="AP306" i="14"/>
  <c r="GO285" i="14"/>
  <c r="GD285" i="14"/>
  <c r="L285" i="14"/>
  <c r="V285" i="14"/>
  <c r="AG285" i="14"/>
  <c r="AQ285" i="14"/>
  <c r="BA285" i="14"/>
  <c r="BK285" i="14"/>
  <c r="BV285" i="14"/>
  <c r="CG285" i="14"/>
  <c r="CQ285" i="14"/>
  <c r="DB285" i="14"/>
  <c r="DL285" i="14"/>
  <c r="DW285" i="14"/>
  <c r="EI285" i="14"/>
  <c r="EU285" i="14"/>
  <c r="FH285" i="14"/>
  <c r="FU285" i="14"/>
  <c r="GG285" i="14"/>
  <c r="FR286" i="14"/>
  <c r="CX286" i="14"/>
  <c r="AA286" i="14"/>
  <c r="BW286" i="14"/>
  <c r="EX286" i="14"/>
  <c r="G288" i="14"/>
  <c r="V288" i="14"/>
  <c r="AJ288" i="14"/>
  <c r="AW288" i="14"/>
  <c r="BL288" i="14"/>
  <c r="CA288" i="14"/>
  <c r="CP288" i="14"/>
  <c r="DF288" i="14"/>
  <c r="DT288" i="14"/>
  <c r="EG288" i="14"/>
  <c r="EV288" i="14"/>
  <c r="FK288" i="14"/>
  <c r="FZ288" i="14"/>
  <c r="N291" i="14"/>
  <c r="AG291" i="14"/>
  <c r="AY291" i="14"/>
  <c r="BS291" i="14"/>
  <c r="CL291" i="14"/>
  <c r="DE291" i="14"/>
  <c r="EB291" i="14"/>
  <c r="EW291" i="14"/>
  <c r="FQ291" i="14"/>
  <c r="GT295" i="14"/>
  <c r="GM295" i="14"/>
  <c r="FW295" i="14"/>
  <c r="FG295" i="14"/>
  <c r="EQ295" i="14"/>
  <c r="ED295" i="14"/>
  <c r="DP295" i="14"/>
  <c r="DC295" i="14"/>
  <c r="CQ295" i="14"/>
  <c r="CC295" i="14"/>
  <c r="BR295" i="14"/>
  <c r="BD295" i="14"/>
  <c r="AQ295" i="14"/>
  <c r="GE295" i="14"/>
  <c r="FL295" i="14"/>
  <c r="EU295" i="14"/>
  <c r="EE295" i="14"/>
  <c r="DO295" i="14"/>
  <c r="CZ295" i="14"/>
  <c r="CK295" i="14"/>
  <c r="BW295" i="14"/>
  <c r="BJ295" i="14"/>
  <c r="AU295" i="14"/>
  <c r="AF295" i="14"/>
  <c r="S295" i="14"/>
  <c r="G295" i="14"/>
  <c r="GB295" i="14"/>
  <c r="FK295" i="14"/>
  <c r="ET295" i="14"/>
  <c r="EA295" i="14"/>
  <c r="DN295" i="14"/>
  <c r="CY295" i="14"/>
  <c r="CJ295" i="14"/>
  <c r="BU295" i="14"/>
  <c r="BG295" i="14"/>
  <c r="AT295" i="14"/>
  <c r="AE295" i="14"/>
  <c r="Q295" i="14"/>
  <c r="F295" i="14"/>
  <c r="GP295" i="14"/>
  <c r="FR295" i="14"/>
  <c r="EN295" i="14"/>
  <c r="DW295" i="14"/>
  <c r="DF295" i="14"/>
  <c r="CI295" i="14"/>
  <c r="BO295" i="14"/>
  <c r="AW295" i="14"/>
  <c r="AD295" i="14"/>
  <c r="N295" i="14"/>
  <c r="GJ295" i="14"/>
  <c r="FO295" i="14"/>
  <c r="EM295" i="14"/>
  <c r="DV295" i="14"/>
  <c r="DA295" i="14"/>
  <c r="CH295" i="14"/>
  <c r="BM295" i="14"/>
  <c r="AV295" i="14"/>
  <c r="AA295" i="14"/>
  <c r="K295" i="14"/>
  <c r="GI295" i="14"/>
  <c r="FJ295" i="14"/>
  <c r="EL295" i="14"/>
  <c r="DS295" i="14"/>
  <c r="CX295" i="14"/>
  <c r="CE295" i="14"/>
  <c r="BL295" i="14"/>
  <c r="AO295" i="14"/>
  <c r="Y295" i="14"/>
  <c r="I295" i="14"/>
  <c r="GR295" i="14"/>
  <c r="FT295" i="14"/>
  <c r="EY295" i="14"/>
  <c r="DY295" i="14"/>
  <c r="DH295" i="14"/>
  <c r="CP295" i="14"/>
  <c r="BT295" i="14"/>
  <c r="BB295" i="14"/>
  <c r="AI295" i="14"/>
  <c r="P295" i="14"/>
  <c r="AL295" i="14"/>
  <c r="BZ295" i="14"/>
  <c r="DI295" i="14"/>
  <c r="FB295" i="14"/>
  <c r="GP291" i="14"/>
  <c r="GS291" i="14"/>
  <c r="FY291" i="14"/>
  <c r="FG291" i="14"/>
  <c r="ES291" i="14"/>
  <c r="EA291" i="14"/>
  <c r="DK291" i="14"/>
  <c r="CT291" i="14"/>
  <c r="CD291" i="14"/>
  <c r="BQ291" i="14"/>
  <c r="BA291" i="14"/>
  <c r="AM291" i="14"/>
  <c r="Y291" i="14"/>
  <c r="L291" i="14"/>
  <c r="FX291" i="14"/>
  <c r="FE291" i="14"/>
  <c r="EK291" i="14"/>
  <c r="DR291" i="14"/>
  <c r="DA291" i="14"/>
  <c r="CI291" i="14"/>
  <c r="BR291" i="14"/>
  <c r="AZ291" i="14"/>
  <c r="AI291" i="14"/>
  <c r="R291" i="14"/>
  <c r="E291" i="14"/>
  <c r="O291" i="14"/>
  <c r="AH291" i="14"/>
  <c r="BB291" i="14"/>
  <c r="BU291" i="14"/>
  <c r="CM291" i="14"/>
  <c r="DG291" i="14"/>
  <c r="EE291" i="14"/>
  <c r="FA291" i="14"/>
  <c r="FV291" i="14"/>
  <c r="G291" i="14"/>
  <c r="Z291" i="14"/>
  <c r="AR291" i="14"/>
  <c r="BJ291" i="14"/>
  <c r="CC291" i="14"/>
  <c r="CV291" i="14"/>
  <c r="DU291" i="14"/>
  <c r="EP291" i="14"/>
  <c r="FN291" i="14"/>
  <c r="GI291" i="14"/>
  <c r="GM288" i="14"/>
  <c r="GP288" i="14"/>
  <c r="GB288" i="14"/>
  <c r="FP288" i="14"/>
  <c r="FC288" i="14"/>
  <c r="EO288" i="14"/>
  <c r="ED288" i="14"/>
  <c r="DP288" i="14"/>
  <c r="DD288" i="14"/>
  <c r="CQ288" i="14"/>
  <c r="CC288" i="14"/>
  <c r="BR288" i="14"/>
  <c r="BD288" i="14"/>
  <c r="AR288" i="14"/>
  <c r="AE288" i="14"/>
  <c r="Q288" i="14"/>
  <c r="F288" i="14"/>
  <c r="P288" i="14"/>
  <c r="AF288" i="14"/>
  <c r="AU288" i="14"/>
  <c r="BJ288" i="14"/>
  <c r="BX288" i="14"/>
  <c r="CK288" i="14"/>
  <c r="CZ288" i="14"/>
  <c r="DO288" i="14"/>
  <c r="EE288" i="14"/>
  <c r="ET288" i="14"/>
  <c r="FH288" i="14"/>
  <c r="FU288" i="14"/>
  <c r="GJ288" i="14"/>
  <c r="I291" i="14"/>
  <c r="AA291" i="14"/>
  <c r="AS291" i="14"/>
  <c r="BK291" i="14"/>
  <c r="CG291" i="14"/>
  <c r="DC291" i="14"/>
  <c r="DW291" i="14"/>
  <c r="ET291" i="14"/>
  <c r="FO291" i="14"/>
  <c r="GL291" i="14"/>
  <c r="X295" i="14"/>
  <c r="BK295" i="14"/>
  <c r="CU295" i="14"/>
  <c r="EI295" i="14"/>
  <c r="GH295" i="14"/>
  <c r="GS292" i="14"/>
  <c r="FQ292" i="14"/>
  <c r="EQ292" i="14"/>
  <c r="DM292" i="14"/>
  <c r="CO292" i="14"/>
  <c r="BM292" i="14"/>
  <c r="AL292" i="14"/>
  <c r="Q292" i="14"/>
  <c r="T292" i="14"/>
  <c r="AS292" i="14"/>
  <c r="BY292" i="14"/>
  <c r="DE292" i="14"/>
  <c r="EJ292" i="14"/>
  <c r="FM292" i="14"/>
  <c r="GS293" i="14"/>
  <c r="EN293" i="14"/>
  <c r="CR293" i="14"/>
  <c r="AP293" i="14"/>
  <c r="GL293" i="14"/>
  <c r="BF293" i="14"/>
  <c r="DD293" i="14"/>
  <c r="FM293" i="14"/>
  <c r="GT300" i="14"/>
  <c r="GO300" i="14"/>
  <c r="GC300" i="14"/>
  <c r="FS300" i="14"/>
  <c r="FI300" i="14"/>
  <c r="EW300" i="14"/>
  <c r="EM300" i="14"/>
  <c r="EC300" i="14"/>
  <c r="DQ300" i="14"/>
  <c r="DG300" i="14"/>
  <c r="CW300" i="14"/>
  <c r="CK300" i="14"/>
  <c r="CA300" i="14"/>
  <c r="BQ300" i="14"/>
  <c r="BE300" i="14"/>
  <c r="AU300" i="14"/>
  <c r="AK300" i="14"/>
  <c r="Y300" i="14"/>
  <c r="O300" i="14"/>
  <c r="E300" i="14"/>
  <c r="GJ300" i="14"/>
  <c r="FY300" i="14"/>
  <c r="FL300" i="14"/>
  <c r="FA300" i="14"/>
  <c r="EN300" i="14"/>
  <c r="EA300" i="14"/>
  <c r="DO300" i="14"/>
  <c r="DC300" i="14"/>
  <c r="CQ300" i="14"/>
  <c r="CE300" i="14"/>
  <c r="BS300" i="14"/>
  <c r="BG300" i="14"/>
  <c r="AT300" i="14"/>
  <c r="AG300" i="14"/>
  <c r="V300" i="14"/>
  <c r="I300" i="14"/>
  <c r="GI300" i="14"/>
  <c r="FW300" i="14"/>
  <c r="FK300" i="14"/>
  <c r="EY300" i="14"/>
  <c r="EL300" i="14"/>
  <c r="DY300" i="14"/>
  <c r="DN300" i="14"/>
  <c r="DA300" i="14"/>
  <c r="CP300" i="14"/>
  <c r="CC300" i="14"/>
  <c r="BR300" i="14"/>
  <c r="BD300" i="14"/>
  <c r="AS300" i="14"/>
  <c r="AF300" i="14"/>
  <c r="U300" i="14"/>
  <c r="H300" i="14"/>
  <c r="Q300" i="14"/>
  <c r="AI300" i="14"/>
  <c r="AY300" i="14"/>
  <c r="BM300" i="14"/>
  <c r="CG300" i="14"/>
  <c r="CU300" i="14"/>
  <c r="DK300" i="14"/>
  <c r="ED300" i="14"/>
  <c r="ES300" i="14"/>
  <c r="FG300" i="14"/>
  <c r="FZ300" i="14"/>
  <c r="GP300" i="14"/>
  <c r="GK308" i="14"/>
  <c r="FK308" i="14"/>
  <c r="EL308" i="14"/>
  <c r="DO308" i="14"/>
  <c r="CS308" i="14"/>
  <c r="BZ308" i="14"/>
  <c r="BH308" i="14"/>
  <c r="AO308" i="14"/>
  <c r="T308" i="14"/>
  <c r="GQ308" i="14"/>
  <c r="FR308" i="14"/>
  <c r="EU308" i="14"/>
  <c r="DT308" i="14"/>
  <c r="CY308" i="14"/>
  <c r="CF308" i="14"/>
  <c r="BL308" i="14"/>
  <c r="AR308" i="14"/>
  <c r="X308" i="14"/>
  <c r="G308" i="14"/>
  <c r="GB308" i="14"/>
  <c r="EZ308" i="14"/>
  <c r="DP308" i="14"/>
  <c r="CQ308" i="14"/>
  <c r="BN308" i="14"/>
  <c r="AP308" i="14"/>
  <c r="N308" i="14"/>
  <c r="GA308" i="14"/>
  <c r="EV308" i="14"/>
  <c r="DN308" i="14"/>
  <c r="CN308" i="14"/>
  <c r="BM308" i="14"/>
  <c r="AH308" i="14"/>
  <c r="L308" i="14"/>
  <c r="AG308" i="14"/>
  <c r="BV308" i="14"/>
  <c r="DD308" i="14"/>
  <c r="EO308" i="14"/>
  <c r="GL308" i="14"/>
  <c r="M309" i="14"/>
  <c r="AC309" i="14"/>
  <c r="AU309" i="14"/>
  <c r="BJ309" i="14"/>
  <c r="BZ309" i="14"/>
  <c r="CY309" i="14"/>
  <c r="DU309" i="14"/>
  <c r="EQ309" i="14"/>
  <c r="FS309" i="14"/>
  <c r="GQ309" i="14"/>
  <c r="N309" i="14"/>
  <c r="AF309" i="14"/>
  <c r="AV309" i="14"/>
  <c r="BL309" i="14"/>
  <c r="CH309" i="14"/>
  <c r="CZ309" i="14"/>
  <c r="DV309" i="14"/>
  <c r="EW309" i="14"/>
  <c r="FW309" i="14"/>
  <c r="GT309" i="14"/>
  <c r="GP309" i="14"/>
  <c r="GE309" i="14"/>
  <c r="FT309" i="14"/>
  <c r="FJ309" i="14"/>
  <c r="EY309" i="14"/>
  <c r="EN309" i="14"/>
  <c r="ED309" i="14"/>
  <c r="DS309" i="14"/>
  <c r="DH309" i="14"/>
  <c r="CX309" i="14"/>
  <c r="CM309" i="14"/>
  <c r="CB309" i="14"/>
  <c r="GM309" i="14"/>
  <c r="GB309" i="14"/>
  <c r="FR309" i="14"/>
  <c r="FG309" i="14"/>
  <c r="EV309" i="14"/>
  <c r="EL309" i="14"/>
  <c r="EA309" i="14"/>
  <c r="GS309" i="14"/>
  <c r="GG309" i="14"/>
  <c r="FQ309" i="14"/>
  <c r="FC309" i="14"/>
  <c r="EO309" i="14"/>
  <c r="DY309" i="14"/>
  <c r="DN309" i="14"/>
  <c r="DA309" i="14"/>
  <c r="CP309" i="14"/>
  <c r="CC309" i="14"/>
  <c r="BR309" i="14"/>
  <c r="BI309" i="14"/>
  <c r="AZ309" i="14"/>
  <c r="AQ309" i="14"/>
  <c r="AG309" i="14"/>
  <c r="X309" i="14"/>
  <c r="O309" i="14"/>
  <c r="F309" i="14"/>
  <c r="GI309" i="14"/>
  <c r="FU309" i="14"/>
  <c r="FE309" i="14"/>
  <c r="ES309" i="14"/>
  <c r="EE309" i="14"/>
  <c r="DP309" i="14"/>
  <c r="DE309" i="14"/>
  <c r="CR309" i="14"/>
  <c r="CG309" i="14"/>
  <c r="BT309" i="14"/>
  <c r="BK309" i="14"/>
  <c r="BB309" i="14"/>
  <c r="AS309" i="14"/>
  <c r="AJ309" i="14"/>
  <c r="AA309" i="14"/>
  <c r="Q309" i="14"/>
  <c r="H309" i="14"/>
  <c r="GH309" i="14"/>
  <c r="FM309" i="14"/>
  <c r="EU309" i="14"/>
  <c r="EC309" i="14"/>
  <c r="DK309" i="14"/>
  <c r="CU309" i="14"/>
  <c r="CE309" i="14"/>
  <c r="BP309" i="14"/>
  <c r="BD309" i="14"/>
  <c r="AR309" i="14"/>
  <c r="AE309" i="14"/>
  <c r="T309" i="14"/>
  <c r="G309" i="14"/>
  <c r="GC309" i="14"/>
  <c r="FL309" i="14"/>
  <c r="ET309" i="14"/>
  <c r="DX309" i="14"/>
  <c r="DI309" i="14"/>
  <c r="CS309" i="14"/>
  <c r="CA309" i="14"/>
  <c r="BO309" i="14"/>
  <c r="BC309" i="14"/>
  <c r="AO309" i="14"/>
  <c r="AD309" i="14"/>
  <c r="S309" i="14"/>
  <c r="E309" i="14"/>
  <c r="P309" i="14"/>
  <c r="AI309" i="14"/>
  <c r="AW309" i="14"/>
  <c r="BM309" i="14"/>
  <c r="CI309" i="14"/>
  <c r="DC309" i="14"/>
  <c r="DW309" i="14"/>
  <c r="FA309" i="14"/>
  <c r="FY309" i="14"/>
  <c r="FZ310" i="14"/>
  <c r="BP310" i="14"/>
  <c r="P310" i="14"/>
  <c r="D310" i="14"/>
  <c r="DB310" i="14"/>
  <c r="AC310" i="14"/>
  <c r="GF296" i="14"/>
  <c r="FK296" i="14"/>
  <c r="EA296" i="14"/>
  <c r="DA296" i="14"/>
  <c r="BY296" i="14"/>
  <c r="BC296" i="14"/>
  <c r="AE296" i="14"/>
  <c r="M296" i="14"/>
  <c r="Z296" i="14"/>
  <c r="AU296" i="14"/>
  <c r="BV296" i="14"/>
  <c r="DB296" i="14"/>
  <c r="EK296" i="14"/>
  <c r="FZ296" i="14"/>
  <c r="GM301" i="14"/>
  <c r="FK301" i="14"/>
  <c r="EE301" i="14"/>
  <c r="DF301" i="14"/>
  <c r="CG301" i="14"/>
  <c r="BC301" i="14"/>
  <c r="AH301" i="14"/>
  <c r="G301" i="14"/>
  <c r="W301" i="14"/>
  <c r="BB301" i="14"/>
  <c r="CH301" i="14"/>
  <c r="DM301" i="14"/>
  <c r="ES301" i="14"/>
  <c r="GA301" i="14"/>
  <c r="F296" i="14"/>
  <c r="AC296" i="14"/>
  <c r="BB296" i="14"/>
  <c r="BZ296" i="14"/>
  <c r="DE296" i="14"/>
  <c r="EP296" i="14"/>
  <c r="GD296" i="14"/>
  <c r="GO298" i="14"/>
  <c r="EP298" i="14"/>
  <c r="CR298" i="14"/>
  <c r="AW298" i="14"/>
  <c r="J298" i="14"/>
  <c r="AQ298" i="14"/>
  <c r="CU298" i="14"/>
  <c r="EW298" i="14"/>
  <c r="E301" i="14"/>
  <c r="AD301" i="14"/>
  <c r="BJ301" i="14"/>
  <c r="CI301" i="14"/>
  <c r="DN301" i="14"/>
  <c r="EV301" i="14"/>
  <c r="GG301" i="14"/>
  <c r="GK304" i="14"/>
  <c r="FH304" i="14"/>
  <c r="EJ304" i="14"/>
  <c r="DD304" i="14"/>
  <c r="CA304" i="14"/>
  <c r="BC304" i="14"/>
  <c r="W304" i="14"/>
  <c r="FP304" i="14"/>
  <c r="EM304" i="14"/>
  <c r="DO304" i="14"/>
  <c r="CI304" i="14"/>
  <c r="BE304" i="14"/>
  <c r="AG304" i="14"/>
  <c r="D304" i="14"/>
  <c r="AJ304" i="14"/>
  <c r="BX304" i="14"/>
  <c r="DL304" i="14"/>
  <c r="EU304" i="14"/>
  <c r="GC304" i="14"/>
  <c r="K305" i="14"/>
  <c r="T305" i="14"/>
  <c r="AC305" i="14"/>
  <c r="AL305" i="14"/>
  <c r="AU305" i="14"/>
  <c r="BD305" i="14"/>
  <c r="BM305" i="14"/>
  <c r="BW305" i="14"/>
  <c r="CF305" i="14"/>
  <c r="CO305" i="14"/>
  <c r="CY305" i="14"/>
  <c r="DI305" i="14"/>
  <c r="DU305" i="14"/>
  <c r="EE305" i="14"/>
  <c r="EO305" i="14"/>
  <c r="FA305" i="14"/>
  <c r="FK305" i="14"/>
  <c r="FU305" i="14"/>
  <c r="GG305" i="14"/>
  <c r="GQ305" i="14"/>
  <c r="S307" i="14"/>
  <c r="AK307" i="14"/>
  <c r="BA307" i="14"/>
  <c r="BT307" i="14"/>
  <c r="CI307" i="14"/>
  <c r="DA307" i="14"/>
  <c r="DR307" i="14"/>
  <c r="EH307" i="14"/>
  <c r="FA307" i="14"/>
  <c r="FO307" i="14"/>
  <c r="GI307" i="14"/>
  <c r="GP312" i="14"/>
  <c r="GH312" i="14"/>
  <c r="FP312" i="14"/>
  <c r="EW312" i="14"/>
  <c r="EC312" i="14"/>
  <c r="DL312" i="14"/>
  <c r="CR312" i="14"/>
  <c r="CB312" i="14"/>
  <c r="BK312" i="14"/>
  <c r="AT312" i="14"/>
  <c r="AD312" i="14"/>
  <c r="L312" i="14"/>
  <c r="GG312" i="14"/>
  <c r="GF312" i="14"/>
  <c r="FI312" i="14"/>
  <c r="EQ312" i="14"/>
  <c r="DW312" i="14"/>
  <c r="DF312" i="14"/>
  <c r="CP312" i="14"/>
  <c r="BX312" i="14"/>
  <c r="BH312" i="14"/>
  <c r="AP312" i="14"/>
  <c r="X312" i="14"/>
  <c r="H312" i="14"/>
  <c r="GK312" i="14"/>
  <c r="FR312" i="14"/>
  <c r="EX312" i="14"/>
  <c r="EE312" i="14"/>
  <c r="DM312" i="14"/>
  <c r="CV312" i="14"/>
  <c r="CF312" i="14"/>
  <c r="BL312" i="14"/>
  <c r="AV312" i="14"/>
  <c r="AE312" i="14"/>
  <c r="N312" i="14"/>
  <c r="AB312" i="14"/>
  <c r="BB312" i="14"/>
  <c r="CG312" i="14"/>
  <c r="DD312" i="14"/>
  <c r="EJ312" i="14"/>
  <c r="FN312" i="14"/>
  <c r="GT312" i="14"/>
  <c r="N297" i="14"/>
  <c r="AD297" i="14"/>
  <c r="AR297" i="14"/>
  <c r="BL297" i="14"/>
  <c r="CE297" i="14"/>
  <c r="DA297" i="14"/>
  <c r="DV297" i="14"/>
  <c r="EQ297" i="14"/>
  <c r="FM297" i="14"/>
  <c r="GH297" i="14"/>
  <c r="W303" i="14"/>
  <c r="AN303" i="14"/>
  <c r="BE303" i="14"/>
  <c r="CA303" i="14"/>
  <c r="CU303" i="14"/>
  <c r="DQ303" i="14"/>
  <c r="ES303" i="14"/>
  <c r="FQ303" i="14"/>
  <c r="H305" i="14"/>
  <c r="Q305" i="14"/>
  <c r="AA305" i="14"/>
  <c r="AJ305" i="14"/>
  <c r="AS305" i="14"/>
  <c r="BB305" i="14"/>
  <c r="BK305" i="14"/>
  <c r="BT305" i="14"/>
  <c r="CC305" i="14"/>
  <c r="CM305" i="14"/>
  <c r="CW305" i="14"/>
  <c r="DG305" i="14"/>
  <c r="DQ305" i="14"/>
  <c r="EC305" i="14"/>
  <c r="EM305" i="14"/>
  <c r="EW305" i="14"/>
  <c r="FI305" i="14"/>
  <c r="FS305" i="14"/>
  <c r="GC305" i="14"/>
  <c r="GO305" i="14"/>
  <c r="P307" i="14"/>
  <c r="AF307" i="14"/>
  <c r="AX307" i="14"/>
  <c r="BM307" i="14"/>
  <c r="CE307" i="14"/>
  <c r="CW307" i="14"/>
  <c r="DM307" i="14"/>
  <c r="EF307" i="14"/>
  <c r="EU307" i="14"/>
  <c r="FM307" i="14"/>
  <c r="GD307" i="14"/>
  <c r="GT307" i="14"/>
  <c r="GQ311" i="14"/>
  <c r="GA311" i="14"/>
  <c r="FO311" i="14"/>
  <c r="FC311" i="14"/>
  <c r="EO311" i="14"/>
  <c r="ED311" i="14"/>
  <c r="DS311" i="14"/>
  <c r="DG311" i="14"/>
  <c r="CW311" i="14"/>
  <c r="CM311" i="14"/>
  <c r="CA311" i="14"/>
  <c r="BQ311" i="14"/>
  <c r="BG311" i="14"/>
  <c r="AU311" i="14"/>
  <c r="AK311" i="14"/>
  <c r="AA311" i="14"/>
  <c r="O311" i="14"/>
  <c r="E311" i="14"/>
  <c r="GK311" i="14"/>
  <c r="FY311" i="14"/>
  <c r="FL311" i="14"/>
  <c r="EY311" i="14"/>
  <c r="EM311" i="14"/>
  <c r="EB311" i="14"/>
  <c r="DO311" i="14"/>
  <c r="DE311" i="14"/>
  <c r="CU311" i="14"/>
  <c r="CI311" i="14"/>
  <c r="BY311" i="14"/>
  <c r="BO311" i="14"/>
  <c r="BC311" i="14"/>
  <c r="AS311" i="14"/>
  <c r="AI311" i="14"/>
  <c r="W311" i="14"/>
  <c r="M311" i="14"/>
  <c r="C311" i="14"/>
  <c r="Q311" i="14"/>
  <c r="AD311" i="14"/>
  <c r="AR311" i="14"/>
  <c r="BH311" i="14"/>
  <c r="BU311" i="14"/>
  <c r="CH311" i="14"/>
  <c r="CX311" i="14"/>
  <c r="DL311" i="14"/>
  <c r="DY311" i="14"/>
  <c r="ER311" i="14"/>
  <c r="FG311" i="14"/>
  <c r="FW311" i="14"/>
  <c r="GR311" i="14"/>
  <c r="U312" i="14"/>
  <c r="AZ312" i="14"/>
  <c r="BV312" i="14"/>
  <c r="CZ312" i="14"/>
  <c r="DY312" i="14"/>
  <c r="FG312" i="14"/>
  <c r="GQ312" i="14"/>
  <c r="L313" i="14"/>
  <c r="V313" i="14"/>
  <c r="AH313" i="14"/>
  <c r="AS313" i="14"/>
  <c r="BF313" i="14"/>
  <c r="BR313" i="14"/>
  <c r="CD313" i="14"/>
  <c r="CP313" i="14"/>
  <c r="DC313" i="14"/>
  <c r="DN313" i="14"/>
  <c r="EA313" i="14"/>
  <c r="EN313" i="14"/>
  <c r="EY313" i="14"/>
  <c r="FL313" i="14"/>
  <c r="FX313" i="14"/>
  <c r="GJ313" i="14"/>
  <c r="L314" i="14"/>
  <c r="Y314" i="14"/>
  <c r="AJ314" i="14"/>
  <c r="AW314" i="14"/>
  <c r="BI314" i="14"/>
  <c r="BU314" i="14"/>
  <c r="CG314" i="14"/>
  <c r="CT314" i="14"/>
  <c r="DE314" i="14"/>
  <c r="DR314" i="14"/>
  <c r="EE314" i="14"/>
  <c r="EP314" i="14"/>
  <c r="FC314" i="14"/>
  <c r="FO314" i="14"/>
  <c r="GC314" i="14"/>
  <c r="GR314" i="14"/>
  <c r="GS315" i="14"/>
  <c r="D313" i="14"/>
  <c r="N313" i="14"/>
  <c r="Y313" i="14"/>
  <c r="AJ313" i="14"/>
  <c r="AW313" i="14"/>
  <c r="BI313" i="14"/>
  <c r="BU313" i="14"/>
  <c r="CG313" i="14"/>
  <c r="CT313" i="14"/>
  <c r="DE313" i="14"/>
  <c r="DR313" i="14"/>
  <c r="ED313" i="14"/>
  <c r="EP313" i="14"/>
  <c r="FB313" i="14"/>
  <c r="FO313" i="14"/>
  <c r="FZ313" i="14"/>
  <c r="GM313" i="14"/>
  <c r="D314" i="14"/>
  <c r="P314" i="14"/>
  <c r="AA314" i="14"/>
  <c r="AN314" i="14"/>
  <c r="AZ314" i="14"/>
  <c r="BL314" i="14"/>
  <c r="BX314" i="14"/>
  <c r="CK314" i="14"/>
  <c r="CV314" i="14"/>
  <c r="DI314" i="14"/>
  <c r="DU314" i="14"/>
  <c r="EG314" i="14"/>
  <c r="ES314" i="14"/>
  <c r="FF314" i="14"/>
  <c r="FS314" i="14"/>
  <c r="GG314" i="14"/>
  <c r="Q315" i="14"/>
  <c r="AH315" i="14"/>
  <c r="AW315" i="14"/>
  <c r="BN315" i="14"/>
  <c r="CF315" i="14"/>
  <c r="CY315" i="14"/>
  <c r="DR315" i="14"/>
  <c r="EL315" i="14"/>
  <c r="FE315" i="14"/>
  <c r="GB315" i="14"/>
  <c r="CH182" i="14"/>
  <c r="BC182" i="14"/>
  <c r="EH182" i="14"/>
  <c r="GO166" i="14"/>
  <c r="GG166" i="14"/>
  <c r="FY166" i="14"/>
  <c r="FQ166" i="14"/>
  <c r="FI166" i="14"/>
  <c r="FA166" i="14"/>
  <c r="ES166" i="14"/>
  <c r="EK166" i="14"/>
  <c r="EC166" i="14"/>
  <c r="DU166" i="14"/>
  <c r="DM166" i="14"/>
  <c r="DE166" i="14"/>
  <c r="CW166" i="14"/>
  <c r="CO166" i="14"/>
  <c r="CG166" i="14"/>
  <c r="BY166" i="14"/>
  <c r="BQ166" i="14"/>
  <c r="BI166" i="14"/>
  <c r="BA166" i="14"/>
  <c r="AS166" i="14"/>
  <c r="AK166" i="14"/>
  <c r="AC166" i="14"/>
  <c r="U166" i="14"/>
  <c r="M166" i="14"/>
  <c r="E166" i="14"/>
  <c r="GN166" i="14"/>
  <c r="GF166" i="14"/>
  <c r="FX166" i="14"/>
  <c r="FP166" i="14"/>
  <c r="FH166" i="14"/>
  <c r="EZ166" i="14"/>
  <c r="ER166" i="14"/>
  <c r="EJ166" i="14"/>
  <c r="EB166" i="14"/>
  <c r="DT166" i="14"/>
  <c r="DL166" i="14"/>
  <c r="DD166" i="14"/>
  <c r="CV166" i="14"/>
  <c r="CN166" i="14"/>
  <c r="CF166" i="14"/>
  <c r="BX166" i="14"/>
  <c r="BP166" i="14"/>
  <c r="BH166" i="14"/>
  <c r="AZ166" i="14"/>
  <c r="AR166" i="14"/>
  <c r="AJ166" i="14"/>
  <c r="AB166" i="14"/>
  <c r="T166" i="14"/>
  <c r="L166" i="14"/>
  <c r="D166" i="14"/>
  <c r="GM166" i="14"/>
  <c r="GE166" i="14"/>
  <c r="FW166" i="14"/>
  <c r="FO166" i="14"/>
  <c r="FG166" i="14"/>
  <c r="EY166" i="14"/>
  <c r="EQ166" i="14"/>
  <c r="EI166" i="14"/>
  <c r="EA166" i="14"/>
  <c r="DS166" i="14"/>
  <c r="DK166" i="14"/>
  <c r="DC166" i="14"/>
  <c r="CU166" i="14"/>
  <c r="CM166" i="14"/>
  <c r="CE166" i="14"/>
  <c r="BW166" i="14"/>
  <c r="BO166" i="14"/>
  <c r="BG166" i="14"/>
  <c r="AY166" i="14"/>
  <c r="AQ166" i="14"/>
  <c r="AI166" i="14"/>
  <c r="AA166" i="14"/>
  <c r="S166" i="14"/>
  <c r="K166" i="14"/>
  <c r="C166" i="14"/>
  <c r="GR166" i="14"/>
  <c r="GJ166" i="14"/>
  <c r="GB166" i="14"/>
  <c r="FT166" i="14"/>
  <c r="FL166" i="14"/>
  <c r="FD166" i="14"/>
  <c r="EV166" i="14"/>
  <c r="EN166" i="14"/>
  <c r="EF166" i="14"/>
  <c r="DX166" i="14"/>
  <c r="DP166" i="14"/>
  <c r="DH166" i="14"/>
  <c r="CZ166" i="14"/>
  <c r="CR166" i="14"/>
  <c r="CJ166" i="14"/>
  <c r="CB166" i="14"/>
  <c r="BT166" i="14"/>
  <c r="BL166" i="14"/>
  <c r="BD166" i="14"/>
  <c r="AV166" i="14"/>
  <c r="AN166" i="14"/>
  <c r="AF166" i="14"/>
  <c r="X166" i="14"/>
  <c r="P166" i="14"/>
  <c r="H166" i="14"/>
  <c r="GQ166" i="14"/>
  <c r="GI166" i="14"/>
  <c r="GA166" i="14"/>
  <c r="FS166" i="14"/>
  <c r="FK166" i="14"/>
  <c r="FC166" i="14"/>
  <c r="EU166" i="14"/>
  <c r="EM166" i="14"/>
  <c r="EE166" i="14"/>
  <c r="DW166" i="14"/>
  <c r="DO166" i="14"/>
  <c r="DG166" i="14"/>
  <c r="CY166" i="14"/>
  <c r="CQ166" i="14"/>
  <c r="CI166" i="14"/>
  <c r="CA166" i="14"/>
  <c r="BS166" i="14"/>
  <c r="BK166" i="14"/>
  <c r="BC166" i="14"/>
  <c r="AU166" i="14"/>
  <c r="AM166" i="14"/>
  <c r="AE166" i="14"/>
  <c r="W166" i="14"/>
  <c r="O166" i="14"/>
  <c r="G166" i="14"/>
  <c r="Y166" i="14"/>
  <c r="AT166" i="14"/>
  <c r="BN166" i="14"/>
  <c r="CK166" i="14"/>
  <c r="DF166" i="14"/>
  <c r="DZ166" i="14"/>
  <c r="EW166" i="14"/>
  <c r="FR166" i="14"/>
  <c r="GL166" i="14"/>
  <c r="GQ178" i="14"/>
  <c r="GI178" i="14"/>
  <c r="GA178" i="14"/>
  <c r="FS178" i="14"/>
  <c r="FK178" i="14"/>
  <c r="FC178" i="14"/>
  <c r="EU178" i="14"/>
  <c r="EM178" i="14"/>
  <c r="EE178" i="14"/>
  <c r="DW178" i="14"/>
  <c r="DO178" i="14"/>
  <c r="DG178" i="14"/>
  <c r="CY178" i="14"/>
  <c r="CQ178" i="14"/>
  <c r="CI178" i="14"/>
  <c r="CA178" i="14"/>
  <c r="BS178" i="14"/>
  <c r="BK178" i="14"/>
  <c r="BC178" i="14"/>
  <c r="AU178" i="14"/>
  <c r="AM178" i="14"/>
  <c r="AE178" i="14"/>
  <c r="W178" i="14"/>
  <c r="O178" i="14"/>
  <c r="G178" i="14"/>
  <c r="GR178" i="14"/>
  <c r="GH178" i="14"/>
  <c r="FY178" i="14"/>
  <c r="FP178" i="14"/>
  <c r="FG178" i="14"/>
  <c r="EX178" i="14"/>
  <c r="EO178" i="14"/>
  <c r="EF178" i="14"/>
  <c r="DV178" i="14"/>
  <c r="DM178" i="14"/>
  <c r="DD178" i="14"/>
  <c r="CU178" i="14"/>
  <c r="CL178" i="14"/>
  <c r="CC178" i="14"/>
  <c r="BT178" i="14"/>
  <c r="BJ178" i="14"/>
  <c r="BA178" i="14"/>
  <c r="AR178" i="14"/>
  <c r="AI178" i="14"/>
  <c r="Z178" i="14"/>
  <c r="Q178" i="14"/>
  <c r="H178" i="14"/>
  <c r="GM178" i="14"/>
  <c r="GC178" i="14"/>
  <c r="FR178" i="14"/>
  <c r="FH178" i="14"/>
  <c r="EW178" i="14"/>
  <c r="EL178" i="14"/>
  <c r="EB178" i="14"/>
  <c r="DR178" i="14"/>
  <c r="DH178" i="14"/>
  <c r="CW178" i="14"/>
  <c r="CM178" i="14"/>
  <c r="CB178" i="14"/>
  <c r="BQ178" i="14"/>
  <c r="BG178" i="14"/>
  <c r="AW178" i="14"/>
  <c r="AL178" i="14"/>
  <c r="AB178" i="14"/>
  <c r="R178" i="14"/>
  <c r="F178" i="14"/>
  <c r="GL178" i="14"/>
  <c r="GB178" i="14"/>
  <c r="FQ178" i="14"/>
  <c r="FF178" i="14"/>
  <c r="EV178" i="14"/>
  <c r="EK178" i="14"/>
  <c r="EA178" i="14"/>
  <c r="DQ178" i="14"/>
  <c r="DF178" i="14"/>
  <c r="CV178" i="14"/>
  <c r="CK178" i="14"/>
  <c r="BZ178" i="14"/>
  <c r="BP178" i="14"/>
  <c r="BF178" i="14"/>
  <c r="AV178" i="14"/>
  <c r="AK178" i="14"/>
  <c r="AA178" i="14"/>
  <c r="P178" i="14"/>
  <c r="E178" i="14"/>
  <c r="GK178" i="14"/>
  <c r="FZ178" i="14"/>
  <c r="FO178" i="14"/>
  <c r="FE178" i="14"/>
  <c r="ET178" i="14"/>
  <c r="EJ178" i="14"/>
  <c r="DZ178" i="14"/>
  <c r="DP178" i="14"/>
  <c r="DE178" i="14"/>
  <c r="CT178" i="14"/>
  <c r="CJ178" i="14"/>
  <c r="BY178" i="14"/>
  <c r="BO178" i="14"/>
  <c r="BE178" i="14"/>
  <c r="AT178" i="14"/>
  <c r="AJ178" i="14"/>
  <c r="Y178" i="14"/>
  <c r="N178" i="14"/>
  <c r="D178" i="14"/>
  <c r="GT178" i="14"/>
  <c r="GJ178" i="14"/>
  <c r="FX178" i="14"/>
  <c r="FN178" i="14"/>
  <c r="FD178" i="14"/>
  <c r="ES178" i="14"/>
  <c r="EI178" i="14"/>
  <c r="DY178" i="14"/>
  <c r="DN178" i="14"/>
  <c r="DC178" i="14"/>
  <c r="CS178" i="14"/>
  <c r="CH178" i="14"/>
  <c r="BX178" i="14"/>
  <c r="BN178" i="14"/>
  <c r="BD178" i="14"/>
  <c r="AS178" i="14"/>
  <c r="AH178" i="14"/>
  <c r="X178" i="14"/>
  <c r="M178" i="14"/>
  <c r="C178" i="14"/>
  <c r="GP178" i="14"/>
  <c r="GF178" i="14"/>
  <c r="FV178" i="14"/>
  <c r="FL178" i="14"/>
  <c r="FA178" i="14"/>
  <c r="EQ178" i="14"/>
  <c r="EG178" i="14"/>
  <c r="DU178" i="14"/>
  <c r="DK178" i="14"/>
  <c r="DA178" i="14"/>
  <c r="CP178" i="14"/>
  <c r="CF178" i="14"/>
  <c r="BV178" i="14"/>
  <c r="BL178" i="14"/>
  <c r="AZ178" i="14"/>
  <c r="AP178" i="14"/>
  <c r="AF178" i="14"/>
  <c r="U178" i="14"/>
  <c r="K178" i="14"/>
  <c r="DI178" i="14"/>
  <c r="GO178" i="14"/>
  <c r="GE178" i="14"/>
  <c r="FU178" i="14"/>
  <c r="FJ178" i="14"/>
  <c r="EZ178" i="14"/>
  <c r="EP178" i="14"/>
  <c r="ED178" i="14"/>
  <c r="DT178" i="14"/>
  <c r="DJ178" i="14"/>
  <c r="CZ178" i="14"/>
  <c r="CO178" i="14"/>
  <c r="CE178" i="14"/>
  <c r="BU178" i="14"/>
  <c r="BI178" i="14"/>
  <c r="AY178" i="14"/>
  <c r="AO178" i="14"/>
  <c r="AD178" i="14"/>
  <c r="T178" i="14"/>
  <c r="J178" i="14"/>
  <c r="GN178" i="14"/>
  <c r="GD178" i="14"/>
  <c r="FT178" i="14"/>
  <c r="FI178" i="14"/>
  <c r="EY178" i="14"/>
  <c r="EN178" i="14"/>
  <c r="EC178" i="14"/>
  <c r="DS178" i="14"/>
  <c r="CX178" i="14"/>
  <c r="CN178" i="14"/>
  <c r="CD178" i="14"/>
  <c r="BR178" i="14"/>
  <c r="BH178" i="14"/>
  <c r="AX178" i="14"/>
  <c r="AN178" i="14"/>
  <c r="AC178" i="14"/>
  <c r="S178" i="14"/>
  <c r="I178" i="14"/>
  <c r="CG178" i="14"/>
  <c r="FM178" i="14"/>
  <c r="BM182" i="14"/>
  <c r="ES182" i="14"/>
  <c r="F166" i="14"/>
  <c r="Z166" i="14"/>
  <c r="AW166" i="14"/>
  <c r="BR166" i="14"/>
  <c r="CL166" i="14"/>
  <c r="DI166" i="14"/>
  <c r="ED166" i="14"/>
  <c r="EX166" i="14"/>
  <c r="FU166" i="14"/>
  <c r="GP166" i="14"/>
  <c r="J170" i="14"/>
  <c r="AD170" i="14"/>
  <c r="BA170" i="14"/>
  <c r="BV170" i="14"/>
  <c r="CP170" i="14"/>
  <c r="DM170" i="14"/>
  <c r="EH170" i="14"/>
  <c r="FB170" i="14"/>
  <c r="FY170" i="14"/>
  <c r="L178" i="14"/>
  <c r="CR178" i="14"/>
  <c r="FW178" i="14"/>
  <c r="BX182" i="14"/>
  <c r="GM182" i="14"/>
  <c r="GE182" i="14"/>
  <c r="FW182" i="14"/>
  <c r="FO182" i="14"/>
  <c r="FG182" i="14"/>
  <c r="EY182" i="14"/>
  <c r="EQ182" i="14"/>
  <c r="EI182" i="14"/>
  <c r="EA182" i="14"/>
  <c r="DS182" i="14"/>
  <c r="DK182" i="14"/>
  <c r="DC182" i="14"/>
  <c r="CU182" i="14"/>
  <c r="CM182" i="14"/>
  <c r="CE182" i="14"/>
  <c r="BW182" i="14"/>
  <c r="BO182" i="14"/>
  <c r="BG182" i="14"/>
  <c r="AY182" i="14"/>
  <c r="AQ182" i="14"/>
  <c r="AI182" i="14"/>
  <c r="AA182" i="14"/>
  <c r="S182" i="14"/>
  <c r="K182" i="14"/>
  <c r="C182" i="14"/>
  <c r="GR182" i="14"/>
  <c r="GI182" i="14"/>
  <c r="FZ182" i="14"/>
  <c r="FQ182" i="14"/>
  <c r="FH182" i="14"/>
  <c r="EX182" i="14"/>
  <c r="EO182" i="14"/>
  <c r="EF182" i="14"/>
  <c r="DW182" i="14"/>
  <c r="DN182" i="14"/>
  <c r="DE182" i="14"/>
  <c r="CV182" i="14"/>
  <c r="CL182" i="14"/>
  <c r="CC182" i="14"/>
  <c r="BT182" i="14"/>
  <c r="BK182" i="14"/>
  <c r="BB182" i="14"/>
  <c r="AS182" i="14"/>
  <c r="AJ182" i="14"/>
  <c r="Z182" i="14"/>
  <c r="Q182" i="14"/>
  <c r="H182" i="14"/>
  <c r="GN182" i="14"/>
  <c r="GC182" i="14"/>
  <c r="FS182" i="14"/>
  <c r="FI182" i="14"/>
  <c r="EW182" i="14"/>
  <c r="EM182" i="14"/>
  <c r="EC182" i="14"/>
  <c r="DR182" i="14"/>
  <c r="DH182" i="14"/>
  <c r="CX182" i="14"/>
  <c r="CN182" i="14"/>
  <c r="CB182" i="14"/>
  <c r="BR182" i="14"/>
  <c r="BH182" i="14"/>
  <c r="AW182" i="14"/>
  <c r="AM182" i="14"/>
  <c r="AC182" i="14"/>
  <c r="R182" i="14"/>
  <c r="G182" i="14"/>
  <c r="GL182" i="14"/>
  <c r="GB182" i="14"/>
  <c r="FR182" i="14"/>
  <c r="FF182" i="14"/>
  <c r="EV182" i="14"/>
  <c r="EL182" i="14"/>
  <c r="EB182" i="14"/>
  <c r="DQ182" i="14"/>
  <c r="DG182" i="14"/>
  <c r="CW182" i="14"/>
  <c r="CK182" i="14"/>
  <c r="CA182" i="14"/>
  <c r="BQ182" i="14"/>
  <c r="BF182" i="14"/>
  <c r="AV182" i="14"/>
  <c r="AL182" i="14"/>
  <c r="AB182" i="14"/>
  <c r="P182" i="14"/>
  <c r="F182" i="14"/>
  <c r="GK182" i="14"/>
  <c r="GA182" i="14"/>
  <c r="FP182" i="14"/>
  <c r="FE182" i="14"/>
  <c r="EU182" i="14"/>
  <c r="EK182" i="14"/>
  <c r="DZ182" i="14"/>
  <c r="DP182" i="14"/>
  <c r="DF182" i="14"/>
  <c r="CT182" i="14"/>
  <c r="CJ182" i="14"/>
  <c r="BZ182" i="14"/>
  <c r="BP182" i="14"/>
  <c r="BE182" i="14"/>
  <c r="AU182" i="14"/>
  <c r="AK182" i="14"/>
  <c r="Y182" i="14"/>
  <c r="O182" i="14"/>
  <c r="E182" i="14"/>
  <c r="GT182" i="14"/>
  <c r="GJ182" i="14"/>
  <c r="FY182" i="14"/>
  <c r="FN182" i="14"/>
  <c r="FD182" i="14"/>
  <c r="ET182" i="14"/>
  <c r="EJ182" i="14"/>
  <c r="DY182" i="14"/>
  <c r="DO182" i="14"/>
  <c r="DD182" i="14"/>
  <c r="CS182" i="14"/>
  <c r="CI182" i="14"/>
  <c r="BY182" i="14"/>
  <c r="BN182" i="14"/>
  <c r="BD182" i="14"/>
  <c r="AT182" i="14"/>
  <c r="AH182" i="14"/>
  <c r="X182" i="14"/>
  <c r="N182" i="14"/>
  <c r="D182" i="14"/>
  <c r="GQ182" i="14"/>
  <c r="GG182" i="14"/>
  <c r="FV182" i="14"/>
  <c r="FL182" i="14"/>
  <c r="FB182" i="14"/>
  <c r="ER182" i="14"/>
  <c r="EG182" i="14"/>
  <c r="DV182" i="14"/>
  <c r="DL182" i="14"/>
  <c r="DA182" i="14"/>
  <c r="CQ182" i="14"/>
  <c r="CG182" i="14"/>
  <c r="BV182" i="14"/>
  <c r="BL182" i="14"/>
  <c r="BA182" i="14"/>
  <c r="AP182" i="14"/>
  <c r="AF182" i="14"/>
  <c r="V182" i="14"/>
  <c r="L182" i="14"/>
  <c r="EN182" i="14"/>
  <c r="GP182" i="14"/>
  <c r="GF182" i="14"/>
  <c r="FU182" i="14"/>
  <c r="FK182" i="14"/>
  <c r="FA182" i="14"/>
  <c r="EP182" i="14"/>
  <c r="EE182" i="14"/>
  <c r="DU182" i="14"/>
  <c r="DJ182" i="14"/>
  <c r="CZ182" i="14"/>
  <c r="CP182" i="14"/>
  <c r="CF182" i="14"/>
  <c r="BU182" i="14"/>
  <c r="BJ182" i="14"/>
  <c r="AZ182" i="14"/>
  <c r="AO182" i="14"/>
  <c r="AE182" i="14"/>
  <c r="U182" i="14"/>
  <c r="J182" i="14"/>
  <c r="GO182" i="14"/>
  <c r="GD182" i="14"/>
  <c r="FT182" i="14"/>
  <c r="FJ182" i="14"/>
  <c r="EZ182" i="14"/>
  <c r="ED182" i="14"/>
  <c r="DT182" i="14"/>
  <c r="DI182" i="14"/>
  <c r="CY182" i="14"/>
  <c r="CO182" i="14"/>
  <c r="CD182" i="14"/>
  <c r="BS182" i="14"/>
  <c r="BI182" i="14"/>
  <c r="AX182" i="14"/>
  <c r="AN182" i="14"/>
  <c r="AD182" i="14"/>
  <c r="T182" i="14"/>
  <c r="I182" i="14"/>
  <c r="CR182" i="14"/>
  <c r="N166" i="14"/>
  <c r="AH166" i="14"/>
  <c r="BE166" i="14"/>
  <c r="BZ166" i="14"/>
  <c r="CT166" i="14"/>
  <c r="DQ166" i="14"/>
  <c r="EL166" i="14"/>
  <c r="FF166" i="14"/>
  <c r="GC166" i="14"/>
  <c r="AQ178" i="14"/>
  <c r="DX178" i="14"/>
  <c r="W182" i="14"/>
  <c r="DB182" i="14"/>
  <c r="GH182" i="14"/>
  <c r="FM182" i="14"/>
  <c r="M182" i="14"/>
  <c r="Q166" i="14"/>
  <c r="AL166" i="14"/>
  <c r="BF166" i="14"/>
  <c r="CC166" i="14"/>
  <c r="CX166" i="14"/>
  <c r="DR166" i="14"/>
  <c r="EO166" i="14"/>
  <c r="FJ166" i="14"/>
  <c r="GD166" i="14"/>
  <c r="U170" i="14"/>
  <c r="AP170" i="14"/>
  <c r="BJ170" i="14"/>
  <c r="CG170" i="14"/>
  <c r="DB170" i="14"/>
  <c r="DV170" i="14"/>
  <c r="ES170" i="14"/>
  <c r="FN170" i="14"/>
  <c r="BB178" i="14"/>
  <c r="EH178" i="14"/>
  <c r="AG182" i="14"/>
  <c r="DM182" i="14"/>
  <c r="GS182" i="14"/>
  <c r="FX182" i="14"/>
  <c r="R166" i="14"/>
  <c r="AO166" i="14"/>
  <c r="BJ166" i="14"/>
  <c r="CD166" i="14"/>
  <c r="DA166" i="14"/>
  <c r="DV166" i="14"/>
  <c r="EP166" i="14"/>
  <c r="FM166" i="14"/>
  <c r="GH166" i="14"/>
  <c r="GS170" i="14"/>
  <c r="GK170" i="14"/>
  <c r="GC170" i="14"/>
  <c r="FU170" i="14"/>
  <c r="FM170" i="14"/>
  <c r="FE170" i="14"/>
  <c r="EW170" i="14"/>
  <c r="EO170" i="14"/>
  <c r="EG170" i="14"/>
  <c r="DY170" i="14"/>
  <c r="DQ170" i="14"/>
  <c r="DI170" i="14"/>
  <c r="DA170" i="14"/>
  <c r="CS170" i="14"/>
  <c r="CK170" i="14"/>
  <c r="CC170" i="14"/>
  <c r="BU170" i="14"/>
  <c r="BM170" i="14"/>
  <c r="BE170" i="14"/>
  <c r="AW170" i="14"/>
  <c r="AO170" i="14"/>
  <c r="AG170" i="14"/>
  <c r="Y170" i="14"/>
  <c r="Q170" i="14"/>
  <c r="I170" i="14"/>
  <c r="GR170" i="14"/>
  <c r="GJ170" i="14"/>
  <c r="GB170" i="14"/>
  <c r="FT170" i="14"/>
  <c r="FL170" i="14"/>
  <c r="FD170" i="14"/>
  <c r="EV170" i="14"/>
  <c r="EN170" i="14"/>
  <c r="EF170" i="14"/>
  <c r="DX170" i="14"/>
  <c r="DP170" i="14"/>
  <c r="DH170" i="14"/>
  <c r="CZ170" i="14"/>
  <c r="CR170" i="14"/>
  <c r="CJ170" i="14"/>
  <c r="CB170" i="14"/>
  <c r="BT170" i="14"/>
  <c r="BL170" i="14"/>
  <c r="BD170" i="14"/>
  <c r="AV170" i="14"/>
  <c r="AN170" i="14"/>
  <c r="AF170" i="14"/>
  <c r="X170" i="14"/>
  <c r="P170" i="14"/>
  <c r="H170" i="14"/>
  <c r="GQ170" i="14"/>
  <c r="GI170" i="14"/>
  <c r="GA170" i="14"/>
  <c r="FS170" i="14"/>
  <c r="FK170" i="14"/>
  <c r="FC170" i="14"/>
  <c r="EU170" i="14"/>
  <c r="EM170" i="14"/>
  <c r="EE170" i="14"/>
  <c r="DW170" i="14"/>
  <c r="DO170" i="14"/>
  <c r="DG170" i="14"/>
  <c r="CY170" i="14"/>
  <c r="CQ170" i="14"/>
  <c r="CI170" i="14"/>
  <c r="CA170" i="14"/>
  <c r="BS170" i="14"/>
  <c r="BK170" i="14"/>
  <c r="BC170" i="14"/>
  <c r="AU170" i="14"/>
  <c r="AM170" i="14"/>
  <c r="AE170" i="14"/>
  <c r="W170" i="14"/>
  <c r="O170" i="14"/>
  <c r="G170" i="14"/>
  <c r="GP170" i="14"/>
  <c r="GH170" i="14"/>
  <c r="GN170" i="14"/>
  <c r="GF170" i="14"/>
  <c r="FX170" i="14"/>
  <c r="FP170" i="14"/>
  <c r="FH170" i="14"/>
  <c r="EZ170" i="14"/>
  <c r="ER170" i="14"/>
  <c r="EJ170" i="14"/>
  <c r="EB170" i="14"/>
  <c r="DT170" i="14"/>
  <c r="DL170" i="14"/>
  <c r="DD170" i="14"/>
  <c r="CV170" i="14"/>
  <c r="CN170" i="14"/>
  <c r="CF170" i="14"/>
  <c r="BX170" i="14"/>
  <c r="BP170" i="14"/>
  <c r="BH170" i="14"/>
  <c r="AZ170" i="14"/>
  <c r="AR170" i="14"/>
  <c r="AJ170" i="14"/>
  <c r="AB170" i="14"/>
  <c r="T170" i="14"/>
  <c r="L170" i="14"/>
  <c r="D170" i="14"/>
  <c r="GM170" i="14"/>
  <c r="GE170" i="14"/>
  <c r="FW170" i="14"/>
  <c r="FO170" i="14"/>
  <c r="FG170" i="14"/>
  <c r="EY170" i="14"/>
  <c r="EQ170" i="14"/>
  <c r="EI170" i="14"/>
  <c r="EA170" i="14"/>
  <c r="DS170" i="14"/>
  <c r="DK170" i="14"/>
  <c r="DC170" i="14"/>
  <c r="CU170" i="14"/>
  <c r="CM170" i="14"/>
  <c r="CE170" i="14"/>
  <c r="BW170" i="14"/>
  <c r="BO170" i="14"/>
  <c r="BG170" i="14"/>
  <c r="AY170" i="14"/>
  <c r="AQ170" i="14"/>
  <c r="AI170" i="14"/>
  <c r="AA170" i="14"/>
  <c r="S170" i="14"/>
  <c r="K170" i="14"/>
  <c r="C170" i="14"/>
  <c r="V170" i="14"/>
  <c r="AS170" i="14"/>
  <c r="BN170" i="14"/>
  <c r="CH170" i="14"/>
  <c r="DE170" i="14"/>
  <c r="DZ170" i="14"/>
  <c r="ET170" i="14"/>
  <c r="FQ170" i="14"/>
  <c r="GO170" i="14"/>
  <c r="BM178" i="14"/>
  <c r="ER178" i="14"/>
  <c r="AR182" i="14"/>
  <c r="DX182" i="14"/>
  <c r="GS192" i="14"/>
  <c r="GK192" i="14"/>
  <c r="GC192" i="14"/>
  <c r="FU192" i="14"/>
  <c r="FM192" i="14"/>
  <c r="FE192" i="14"/>
  <c r="EW192" i="14"/>
  <c r="EO192" i="14"/>
  <c r="EG192" i="14"/>
  <c r="DY192" i="14"/>
  <c r="DQ192" i="14"/>
  <c r="DI192" i="14"/>
  <c r="DA192" i="14"/>
  <c r="CS192" i="14"/>
  <c r="CK192" i="14"/>
  <c r="CC192" i="14"/>
  <c r="BU192" i="14"/>
  <c r="BM192" i="14"/>
  <c r="BE192" i="14"/>
  <c r="AW192" i="14"/>
  <c r="AO192" i="14"/>
  <c r="AG192" i="14"/>
  <c r="Y192" i="14"/>
  <c r="Q192" i="14"/>
  <c r="I192" i="14"/>
  <c r="GR192" i="14"/>
  <c r="GJ192" i="14"/>
  <c r="GB192" i="14"/>
  <c r="FT192" i="14"/>
  <c r="FL192" i="14"/>
  <c r="FD192" i="14"/>
  <c r="EV192" i="14"/>
  <c r="EN192" i="14"/>
  <c r="EF192" i="14"/>
  <c r="DX192" i="14"/>
  <c r="DP192" i="14"/>
  <c r="DH192" i="14"/>
  <c r="CZ192" i="14"/>
  <c r="CR192" i="14"/>
  <c r="CJ192" i="14"/>
  <c r="CB192" i="14"/>
  <c r="BT192" i="14"/>
  <c r="BL192" i="14"/>
  <c r="BD192" i="14"/>
  <c r="AV192" i="14"/>
  <c r="AN192" i="14"/>
  <c r="AF192" i="14"/>
  <c r="X192" i="14"/>
  <c r="P192" i="14"/>
  <c r="H192" i="14"/>
  <c r="GO192" i="14"/>
  <c r="GE192" i="14"/>
  <c r="FS192" i="14"/>
  <c r="FI192" i="14"/>
  <c r="EY192" i="14"/>
  <c r="EM192" i="14"/>
  <c r="EC192" i="14"/>
  <c r="DS192" i="14"/>
  <c r="DG192" i="14"/>
  <c r="CW192" i="14"/>
  <c r="CM192" i="14"/>
  <c r="CA192" i="14"/>
  <c r="BQ192" i="14"/>
  <c r="BG192" i="14"/>
  <c r="AU192" i="14"/>
  <c r="AK192" i="14"/>
  <c r="AA192" i="14"/>
  <c r="O192" i="14"/>
  <c r="E192" i="14"/>
  <c r="GI192" i="14"/>
  <c r="FY192" i="14"/>
  <c r="FO192" i="14"/>
  <c r="FC192" i="14"/>
  <c r="ES192" i="14"/>
  <c r="EI192" i="14"/>
  <c r="DW192" i="14"/>
  <c r="DM192" i="14"/>
  <c r="DC192" i="14"/>
  <c r="CQ192" i="14"/>
  <c r="CG192" i="14"/>
  <c r="BW192" i="14"/>
  <c r="BK192" i="14"/>
  <c r="BA192" i="14"/>
  <c r="AQ192" i="14"/>
  <c r="AE192" i="14"/>
  <c r="U192" i="14"/>
  <c r="K192" i="14"/>
  <c r="N192" i="14"/>
  <c r="AC192" i="14"/>
  <c r="AR192" i="14"/>
  <c r="BF192" i="14"/>
  <c r="BS192" i="14"/>
  <c r="CH192" i="14"/>
  <c r="CV192" i="14"/>
  <c r="DK192" i="14"/>
  <c r="DZ192" i="14"/>
  <c r="EL192" i="14"/>
  <c r="FA192" i="14"/>
  <c r="FP192" i="14"/>
  <c r="GD192" i="14"/>
  <c r="GQ192" i="14"/>
  <c r="GS205" i="14"/>
  <c r="GK205" i="14"/>
  <c r="GC205" i="14"/>
  <c r="FU205" i="14"/>
  <c r="FM205" i="14"/>
  <c r="FE205" i="14"/>
  <c r="EW205" i="14"/>
  <c r="EO205" i="14"/>
  <c r="EG205" i="14"/>
  <c r="DY205" i="14"/>
  <c r="DQ205" i="14"/>
  <c r="DI205" i="14"/>
  <c r="DA205" i="14"/>
  <c r="CS205" i="14"/>
  <c r="CK205" i="14"/>
  <c r="CC205" i="14"/>
  <c r="BU205" i="14"/>
  <c r="BM205" i="14"/>
  <c r="BE205" i="14"/>
  <c r="AW205" i="14"/>
  <c r="AO205" i="14"/>
  <c r="AG205" i="14"/>
  <c r="Y205" i="14"/>
  <c r="Q205" i="14"/>
  <c r="I205" i="14"/>
  <c r="GR205" i="14"/>
  <c r="GJ205" i="14"/>
  <c r="GB205" i="14"/>
  <c r="FT205" i="14"/>
  <c r="FL205" i="14"/>
  <c r="FD205" i="14"/>
  <c r="EV205" i="14"/>
  <c r="EN205" i="14"/>
  <c r="EF205" i="14"/>
  <c r="DX205" i="14"/>
  <c r="DP205" i="14"/>
  <c r="DH205" i="14"/>
  <c r="CZ205" i="14"/>
  <c r="CR205" i="14"/>
  <c r="CJ205" i="14"/>
  <c r="CB205" i="14"/>
  <c r="BT205" i="14"/>
  <c r="BL205" i="14"/>
  <c r="BD205" i="14"/>
  <c r="AV205" i="14"/>
  <c r="AN205" i="14"/>
  <c r="AF205" i="14"/>
  <c r="X205" i="14"/>
  <c r="P205" i="14"/>
  <c r="H205" i="14"/>
  <c r="GN205" i="14"/>
  <c r="GF205" i="14"/>
  <c r="FX205" i="14"/>
  <c r="FP205" i="14"/>
  <c r="FH205" i="14"/>
  <c r="EZ205" i="14"/>
  <c r="ER205" i="14"/>
  <c r="EJ205" i="14"/>
  <c r="EB205" i="14"/>
  <c r="DT205" i="14"/>
  <c r="DL205" i="14"/>
  <c r="DD205" i="14"/>
  <c r="CV205" i="14"/>
  <c r="CN205" i="14"/>
  <c r="CF205" i="14"/>
  <c r="BX205" i="14"/>
  <c r="BP205" i="14"/>
  <c r="BH205" i="14"/>
  <c r="AZ205" i="14"/>
  <c r="AR205" i="14"/>
  <c r="AJ205" i="14"/>
  <c r="AB205" i="14"/>
  <c r="T205" i="14"/>
  <c r="L205" i="14"/>
  <c r="D205" i="14"/>
  <c r="GM205" i="14"/>
  <c r="GE205" i="14"/>
  <c r="FW205" i="14"/>
  <c r="FO205" i="14"/>
  <c r="FG205" i="14"/>
  <c r="EY205" i="14"/>
  <c r="EQ205" i="14"/>
  <c r="EI205" i="14"/>
  <c r="EA205" i="14"/>
  <c r="DS205" i="14"/>
  <c r="DK205" i="14"/>
  <c r="DC205" i="14"/>
  <c r="CU205" i="14"/>
  <c r="CM205" i="14"/>
  <c r="CE205" i="14"/>
  <c r="BW205" i="14"/>
  <c r="BO205" i="14"/>
  <c r="BG205" i="14"/>
  <c r="AY205" i="14"/>
  <c r="AQ205" i="14"/>
  <c r="AI205" i="14"/>
  <c r="AA205" i="14"/>
  <c r="S205" i="14"/>
  <c r="K205" i="14"/>
  <c r="C205" i="14"/>
  <c r="GQ205" i="14"/>
  <c r="GA205" i="14"/>
  <c r="FK205" i="14"/>
  <c r="EU205" i="14"/>
  <c r="EE205" i="14"/>
  <c r="DO205" i="14"/>
  <c r="CY205" i="14"/>
  <c r="CI205" i="14"/>
  <c r="BS205" i="14"/>
  <c r="BC205" i="14"/>
  <c r="AM205" i="14"/>
  <c r="W205" i="14"/>
  <c r="G205" i="14"/>
  <c r="GP205" i="14"/>
  <c r="FZ205" i="14"/>
  <c r="FJ205" i="14"/>
  <c r="ET205" i="14"/>
  <c r="ED205" i="14"/>
  <c r="DN205" i="14"/>
  <c r="CX205" i="14"/>
  <c r="CH205" i="14"/>
  <c r="BR205" i="14"/>
  <c r="BB205" i="14"/>
  <c r="AL205" i="14"/>
  <c r="V205" i="14"/>
  <c r="F205" i="14"/>
  <c r="GO205" i="14"/>
  <c r="FY205" i="14"/>
  <c r="FI205" i="14"/>
  <c r="ES205" i="14"/>
  <c r="EC205" i="14"/>
  <c r="DM205" i="14"/>
  <c r="CW205" i="14"/>
  <c r="CG205" i="14"/>
  <c r="BQ205" i="14"/>
  <c r="BA205" i="14"/>
  <c r="AK205" i="14"/>
  <c r="U205" i="14"/>
  <c r="E205" i="14"/>
  <c r="GG205" i="14"/>
  <c r="FQ205" i="14"/>
  <c r="FA205" i="14"/>
  <c r="EK205" i="14"/>
  <c r="DU205" i="14"/>
  <c r="DE205" i="14"/>
  <c r="CO205" i="14"/>
  <c r="BY205" i="14"/>
  <c r="BI205" i="14"/>
  <c r="AS205" i="14"/>
  <c r="AC205" i="14"/>
  <c r="M205" i="14"/>
  <c r="AH205" i="14"/>
  <c r="BN205" i="14"/>
  <c r="CT205" i="14"/>
  <c r="DZ205" i="14"/>
  <c r="FF205" i="14"/>
  <c r="GL205" i="14"/>
  <c r="F167" i="14"/>
  <c r="N167" i="14"/>
  <c r="V167" i="14"/>
  <c r="AD167" i="14"/>
  <c r="AL167" i="14"/>
  <c r="AT167" i="14"/>
  <c r="BB167" i="14"/>
  <c r="BJ167" i="14"/>
  <c r="BR167" i="14"/>
  <c r="BZ167" i="14"/>
  <c r="CH167" i="14"/>
  <c r="CP167" i="14"/>
  <c r="CX167" i="14"/>
  <c r="DF167" i="14"/>
  <c r="DN167" i="14"/>
  <c r="DV167" i="14"/>
  <c r="ED167" i="14"/>
  <c r="EL167" i="14"/>
  <c r="ET167" i="14"/>
  <c r="FB167" i="14"/>
  <c r="FJ167" i="14"/>
  <c r="FR167" i="14"/>
  <c r="FZ167" i="14"/>
  <c r="GH167" i="14"/>
  <c r="GP167" i="14"/>
  <c r="E168" i="14"/>
  <c r="M168" i="14"/>
  <c r="U168" i="14"/>
  <c r="AC168" i="14"/>
  <c r="AK168" i="14"/>
  <c r="AS168" i="14"/>
  <c r="BA168" i="14"/>
  <c r="BI168" i="14"/>
  <c r="BQ168" i="14"/>
  <c r="BY168" i="14"/>
  <c r="CG168" i="14"/>
  <c r="CO168" i="14"/>
  <c r="CW168" i="14"/>
  <c r="DE168" i="14"/>
  <c r="DM168" i="14"/>
  <c r="DU168" i="14"/>
  <c r="EC168" i="14"/>
  <c r="EK168" i="14"/>
  <c r="ES168" i="14"/>
  <c r="FA168" i="14"/>
  <c r="FI168" i="14"/>
  <c r="FQ168" i="14"/>
  <c r="FY168" i="14"/>
  <c r="GG168" i="14"/>
  <c r="GO168" i="14"/>
  <c r="EZ169" i="14"/>
  <c r="FH169" i="14"/>
  <c r="FP169" i="14"/>
  <c r="FX169" i="14"/>
  <c r="GF169" i="14"/>
  <c r="GN169" i="14"/>
  <c r="J171" i="14"/>
  <c r="R171" i="14"/>
  <c r="Z171" i="14"/>
  <c r="AH171" i="14"/>
  <c r="AP171" i="14"/>
  <c r="AX171" i="14"/>
  <c r="BF171" i="14"/>
  <c r="BN171" i="14"/>
  <c r="BV171" i="14"/>
  <c r="CD171" i="14"/>
  <c r="CL171" i="14"/>
  <c r="CT171" i="14"/>
  <c r="DB171" i="14"/>
  <c r="DJ171" i="14"/>
  <c r="DR171" i="14"/>
  <c r="DZ171" i="14"/>
  <c r="EH171" i="14"/>
  <c r="EP171" i="14"/>
  <c r="EX171" i="14"/>
  <c r="FF171" i="14"/>
  <c r="FN171" i="14"/>
  <c r="FV171" i="14"/>
  <c r="GD171" i="14"/>
  <c r="GL171" i="14"/>
  <c r="GT171" i="14"/>
  <c r="GS173" i="14"/>
  <c r="GK173" i="14"/>
  <c r="GC173" i="14"/>
  <c r="FU173" i="14"/>
  <c r="FM173" i="14"/>
  <c r="FE173" i="14"/>
  <c r="EW173" i="14"/>
  <c r="EO173" i="14"/>
  <c r="EG173" i="14"/>
  <c r="DY173" i="14"/>
  <c r="DQ173" i="14"/>
  <c r="DI173" i="14"/>
  <c r="DA173" i="14"/>
  <c r="CS173" i="14"/>
  <c r="CK173" i="14"/>
  <c r="CC173" i="14"/>
  <c r="BU173" i="14"/>
  <c r="BM173" i="14"/>
  <c r="BE173" i="14"/>
  <c r="AW173" i="14"/>
  <c r="AO173" i="14"/>
  <c r="AG173" i="14"/>
  <c r="Y173" i="14"/>
  <c r="Q173" i="14"/>
  <c r="I173" i="14"/>
  <c r="K173" i="14"/>
  <c r="T173" i="14"/>
  <c r="AC173" i="14"/>
  <c r="AL173" i="14"/>
  <c r="AU173" i="14"/>
  <c r="BD173" i="14"/>
  <c r="BN173" i="14"/>
  <c r="BW173" i="14"/>
  <c r="CF173" i="14"/>
  <c r="CO173" i="14"/>
  <c r="CX173" i="14"/>
  <c r="DG173" i="14"/>
  <c r="DP173" i="14"/>
  <c r="DZ173" i="14"/>
  <c r="EI173" i="14"/>
  <c r="ER173" i="14"/>
  <c r="FA173" i="14"/>
  <c r="FJ173" i="14"/>
  <c r="FS173" i="14"/>
  <c r="GB173" i="14"/>
  <c r="GL173" i="14"/>
  <c r="GR174" i="14"/>
  <c r="GJ174" i="14"/>
  <c r="GB174" i="14"/>
  <c r="FT174" i="14"/>
  <c r="FL174" i="14"/>
  <c r="FD174" i="14"/>
  <c r="EV174" i="14"/>
  <c r="EN174" i="14"/>
  <c r="EF174" i="14"/>
  <c r="DX174" i="14"/>
  <c r="DP174" i="14"/>
  <c r="DH174" i="14"/>
  <c r="CZ174" i="14"/>
  <c r="CR174" i="14"/>
  <c r="CJ174" i="14"/>
  <c r="CB174" i="14"/>
  <c r="BT174" i="14"/>
  <c r="BL174" i="14"/>
  <c r="BD174" i="14"/>
  <c r="AV174" i="14"/>
  <c r="AN174" i="14"/>
  <c r="AF174" i="14"/>
  <c r="X174" i="14"/>
  <c r="P174" i="14"/>
  <c r="H174" i="14"/>
  <c r="K174" i="14"/>
  <c r="T174" i="14"/>
  <c r="AC174" i="14"/>
  <c r="AL174" i="14"/>
  <c r="AU174" i="14"/>
  <c r="BE174" i="14"/>
  <c r="BN174" i="14"/>
  <c r="BW174" i="14"/>
  <c r="CF174" i="14"/>
  <c r="CO174" i="14"/>
  <c r="CX174" i="14"/>
  <c r="DG174" i="14"/>
  <c r="DQ174" i="14"/>
  <c r="DZ174" i="14"/>
  <c r="EI174" i="14"/>
  <c r="ER174" i="14"/>
  <c r="FA174" i="14"/>
  <c r="FJ174" i="14"/>
  <c r="FS174" i="14"/>
  <c r="GC174" i="14"/>
  <c r="GL174" i="14"/>
  <c r="GQ175" i="14"/>
  <c r="GI175" i="14"/>
  <c r="GA175" i="14"/>
  <c r="FS175" i="14"/>
  <c r="FK175" i="14"/>
  <c r="FC175" i="14"/>
  <c r="EU175" i="14"/>
  <c r="EM175" i="14"/>
  <c r="EE175" i="14"/>
  <c r="DW175" i="14"/>
  <c r="DO175" i="14"/>
  <c r="DG175" i="14"/>
  <c r="CY175" i="14"/>
  <c r="CQ175" i="14"/>
  <c r="CI175" i="14"/>
  <c r="CA175" i="14"/>
  <c r="BS175" i="14"/>
  <c r="BK175" i="14"/>
  <c r="BC175" i="14"/>
  <c r="AU175" i="14"/>
  <c r="AM175" i="14"/>
  <c r="AE175" i="14"/>
  <c r="W175" i="14"/>
  <c r="O175" i="14"/>
  <c r="G175" i="14"/>
  <c r="K175" i="14"/>
  <c r="T175" i="14"/>
  <c r="AC175" i="14"/>
  <c r="AL175" i="14"/>
  <c r="AV175" i="14"/>
  <c r="BE175" i="14"/>
  <c r="BN175" i="14"/>
  <c r="BW175" i="14"/>
  <c r="CF175" i="14"/>
  <c r="CO175" i="14"/>
  <c r="CX175" i="14"/>
  <c r="DH175" i="14"/>
  <c r="DQ175" i="14"/>
  <c r="DZ175" i="14"/>
  <c r="EI175" i="14"/>
  <c r="ER175" i="14"/>
  <c r="FA175" i="14"/>
  <c r="FJ175" i="14"/>
  <c r="FT175" i="14"/>
  <c r="GC175" i="14"/>
  <c r="GL175" i="14"/>
  <c r="GS176" i="14"/>
  <c r="GK176" i="14"/>
  <c r="GC176" i="14"/>
  <c r="FU176" i="14"/>
  <c r="FM176" i="14"/>
  <c r="FE176" i="14"/>
  <c r="EW176" i="14"/>
  <c r="EO176" i="14"/>
  <c r="EG176" i="14"/>
  <c r="DY176" i="14"/>
  <c r="DQ176" i="14"/>
  <c r="DI176" i="14"/>
  <c r="DA176" i="14"/>
  <c r="CS176" i="14"/>
  <c r="CK176" i="14"/>
  <c r="CC176" i="14"/>
  <c r="BU176" i="14"/>
  <c r="BM176" i="14"/>
  <c r="GQ176" i="14"/>
  <c r="GH176" i="14"/>
  <c r="FY176" i="14"/>
  <c r="FP176" i="14"/>
  <c r="FG176" i="14"/>
  <c r="EX176" i="14"/>
  <c r="EN176" i="14"/>
  <c r="EE176" i="14"/>
  <c r="DV176" i="14"/>
  <c r="DM176" i="14"/>
  <c r="DD176" i="14"/>
  <c r="CU176" i="14"/>
  <c r="CL176" i="14"/>
  <c r="CB176" i="14"/>
  <c r="BS176" i="14"/>
  <c r="BJ176" i="14"/>
  <c r="BB176" i="14"/>
  <c r="AT176" i="14"/>
  <c r="AL176" i="14"/>
  <c r="AD176" i="14"/>
  <c r="V176" i="14"/>
  <c r="N176" i="14"/>
  <c r="F176" i="14"/>
  <c r="K176" i="14"/>
  <c r="T176" i="14"/>
  <c r="AC176" i="14"/>
  <c r="AM176" i="14"/>
  <c r="AV176" i="14"/>
  <c r="BE176" i="14"/>
  <c r="BO176" i="14"/>
  <c r="BY176" i="14"/>
  <c r="CI176" i="14"/>
  <c r="CT176" i="14"/>
  <c r="DE176" i="14"/>
  <c r="DO176" i="14"/>
  <c r="DZ176" i="14"/>
  <c r="EJ176" i="14"/>
  <c r="ET176" i="14"/>
  <c r="FD176" i="14"/>
  <c r="FO176" i="14"/>
  <c r="FZ176" i="14"/>
  <c r="GJ176" i="14"/>
  <c r="GR177" i="14"/>
  <c r="GJ177" i="14"/>
  <c r="GB177" i="14"/>
  <c r="FT177" i="14"/>
  <c r="FL177" i="14"/>
  <c r="FD177" i="14"/>
  <c r="EV177" i="14"/>
  <c r="EN177" i="14"/>
  <c r="EF177" i="14"/>
  <c r="DX177" i="14"/>
  <c r="DP177" i="14"/>
  <c r="DH177" i="14"/>
  <c r="CZ177" i="14"/>
  <c r="CR177" i="14"/>
  <c r="CJ177" i="14"/>
  <c r="CB177" i="14"/>
  <c r="BT177" i="14"/>
  <c r="BL177" i="14"/>
  <c r="BD177" i="14"/>
  <c r="AV177" i="14"/>
  <c r="AN177" i="14"/>
  <c r="AF177" i="14"/>
  <c r="X177" i="14"/>
  <c r="P177" i="14"/>
  <c r="H177" i="14"/>
  <c r="GQ177" i="14"/>
  <c r="GH177" i="14"/>
  <c r="FY177" i="14"/>
  <c r="FP177" i="14"/>
  <c r="FG177" i="14"/>
  <c r="EX177" i="14"/>
  <c r="EO177" i="14"/>
  <c r="EE177" i="14"/>
  <c r="DV177" i="14"/>
  <c r="DM177" i="14"/>
  <c r="DD177" i="14"/>
  <c r="CU177" i="14"/>
  <c r="CL177" i="14"/>
  <c r="CC177" i="14"/>
  <c r="BS177" i="14"/>
  <c r="BJ177" i="14"/>
  <c r="BA177" i="14"/>
  <c r="AR177" i="14"/>
  <c r="AI177" i="14"/>
  <c r="Z177" i="14"/>
  <c r="Q177" i="14"/>
  <c r="G177" i="14"/>
  <c r="L177" i="14"/>
  <c r="V177" i="14"/>
  <c r="AG177" i="14"/>
  <c r="AQ177" i="14"/>
  <c r="BB177" i="14"/>
  <c r="BM177" i="14"/>
  <c r="BW177" i="14"/>
  <c r="CG177" i="14"/>
  <c r="CQ177" i="14"/>
  <c r="DB177" i="14"/>
  <c r="DL177" i="14"/>
  <c r="DW177" i="14"/>
  <c r="EH177" i="14"/>
  <c r="ER177" i="14"/>
  <c r="FB177" i="14"/>
  <c r="FM177" i="14"/>
  <c r="FW177" i="14"/>
  <c r="GG177" i="14"/>
  <c r="GS177" i="14"/>
  <c r="G179" i="14"/>
  <c r="R179" i="14"/>
  <c r="AB179" i="14"/>
  <c r="AM179" i="14"/>
  <c r="AW179" i="14"/>
  <c r="BG179" i="14"/>
  <c r="BQ179" i="14"/>
  <c r="CB179" i="14"/>
  <c r="CM179" i="14"/>
  <c r="CW179" i="14"/>
  <c r="DH179" i="14"/>
  <c r="DR179" i="14"/>
  <c r="EB179" i="14"/>
  <c r="EM179" i="14"/>
  <c r="EW179" i="14"/>
  <c r="FH179" i="14"/>
  <c r="FS179" i="14"/>
  <c r="GC179" i="14"/>
  <c r="GM179" i="14"/>
  <c r="GN181" i="14"/>
  <c r="GF181" i="14"/>
  <c r="FX181" i="14"/>
  <c r="FP181" i="14"/>
  <c r="FH181" i="14"/>
  <c r="EZ181" i="14"/>
  <c r="ER181" i="14"/>
  <c r="EJ181" i="14"/>
  <c r="EB181" i="14"/>
  <c r="DT181" i="14"/>
  <c r="DL181" i="14"/>
  <c r="DD181" i="14"/>
  <c r="CV181" i="14"/>
  <c r="CN181" i="14"/>
  <c r="CF181" i="14"/>
  <c r="BX181" i="14"/>
  <c r="BP181" i="14"/>
  <c r="BH181" i="14"/>
  <c r="AZ181" i="14"/>
  <c r="AR181" i="14"/>
  <c r="AJ181" i="14"/>
  <c r="AB181" i="14"/>
  <c r="T181" i="14"/>
  <c r="L181" i="14"/>
  <c r="D181" i="14"/>
  <c r="GR181" i="14"/>
  <c r="GI181" i="14"/>
  <c r="FZ181" i="14"/>
  <c r="FQ181" i="14"/>
  <c r="FG181" i="14"/>
  <c r="EX181" i="14"/>
  <c r="EO181" i="14"/>
  <c r="EF181" i="14"/>
  <c r="DW181" i="14"/>
  <c r="DN181" i="14"/>
  <c r="DE181" i="14"/>
  <c r="CU181" i="14"/>
  <c r="CL181" i="14"/>
  <c r="CC181" i="14"/>
  <c r="BT181" i="14"/>
  <c r="BK181" i="14"/>
  <c r="BB181" i="14"/>
  <c r="AS181" i="14"/>
  <c r="AI181" i="14"/>
  <c r="Z181" i="14"/>
  <c r="Q181" i="14"/>
  <c r="H181" i="14"/>
  <c r="M181" i="14"/>
  <c r="W181" i="14"/>
  <c r="AG181" i="14"/>
  <c r="AQ181" i="14"/>
  <c r="BC181" i="14"/>
  <c r="BM181" i="14"/>
  <c r="BW181" i="14"/>
  <c r="CH181" i="14"/>
  <c r="CR181" i="14"/>
  <c r="DB181" i="14"/>
  <c r="DM181" i="14"/>
  <c r="DX181" i="14"/>
  <c r="EH181" i="14"/>
  <c r="ES181" i="14"/>
  <c r="FC181" i="14"/>
  <c r="FM181" i="14"/>
  <c r="FW181" i="14"/>
  <c r="GH181" i="14"/>
  <c r="GS181" i="14"/>
  <c r="H184" i="14"/>
  <c r="T184" i="14"/>
  <c r="AF184" i="14"/>
  <c r="AS184" i="14"/>
  <c r="BD184" i="14"/>
  <c r="BQ184" i="14"/>
  <c r="CD184" i="14"/>
  <c r="CO184" i="14"/>
  <c r="DB184" i="14"/>
  <c r="DN184" i="14"/>
  <c r="DZ184" i="14"/>
  <c r="EL184" i="14"/>
  <c r="EY184" i="14"/>
  <c r="FJ184" i="14"/>
  <c r="FW184" i="14"/>
  <c r="GI184" i="14"/>
  <c r="GR185" i="14"/>
  <c r="GJ185" i="14"/>
  <c r="GB185" i="14"/>
  <c r="FT185" i="14"/>
  <c r="FL185" i="14"/>
  <c r="FD185" i="14"/>
  <c r="EV185" i="14"/>
  <c r="EN185" i="14"/>
  <c r="EF185" i="14"/>
  <c r="DX185" i="14"/>
  <c r="DP185" i="14"/>
  <c r="DH185" i="14"/>
  <c r="CZ185" i="14"/>
  <c r="CR185" i="14"/>
  <c r="CJ185" i="14"/>
  <c r="CB185" i="14"/>
  <c r="BT185" i="14"/>
  <c r="BL185" i="14"/>
  <c r="BD185" i="14"/>
  <c r="AV185" i="14"/>
  <c r="AN185" i="14"/>
  <c r="AF185" i="14"/>
  <c r="X185" i="14"/>
  <c r="P185" i="14"/>
  <c r="H185" i="14"/>
  <c r="GQ185" i="14"/>
  <c r="GH185" i="14"/>
  <c r="FY185" i="14"/>
  <c r="FP185" i="14"/>
  <c r="FG185" i="14"/>
  <c r="EX185" i="14"/>
  <c r="EO185" i="14"/>
  <c r="EE185" i="14"/>
  <c r="DV185" i="14"/>
  <c r="DM185" i="14"/>
  <c r="DD185" i="14"/>
  <c r="CU185" i="14"/>
  <c r="CL185" i="14"/>
  <c r="CC185" i="14"/>
  <c r="BS185" i="14"/>
  <c r="BJ185" i="14"/>
  <c r="BA185" i="14"/>
  <c r="AR185" i="14"/>
  <c r="AI185" i="14"/>
  <c r="Z185" i="14"/>
  <c r="Q185" i="14"/>
  <c r="G185" i="14"/>
  <c r="GM185" i="14"/>
  <c r="GD185" i="14"/>
  <c r="FU185" i="14"/>
  <c r="FK185" i="14"/>
  <c r="FB185" i="14"/>
  <c r="ES185" i="14"/>
  <c r="EJ185" i="14"/>
  <c r="EA185" i="14"/>
  <c r="DR185" i="14"/>
  <c r="DI185" i="14"/>
  <c r="CY185" i="14"/>
  <c r="CP185" i="14"/>
  <c r="CG185" i="14"/>
  <c r="BX185" i="14"/>
  <c r="BO185" i="14"/>
  <c r="BF185" i="14"/>
  <c r="AW185" i="14"/>
  <c r="AM185" i="14"/>
  <c r="AD185" i="14"/>
  <c r="U185" i="14"/>
  <c r="L185" i="14"/>
  <c r="C185" i="14"/>
  <c r="N185" i="14"/>
  <c r="AA185" i="14"/>
  <c r="AL185" i="14"/>
  <c r="AY185" i="14"/>
  <c r="BK185" i="14"/>
  <c r="BW185" i="14"/>
  <c r="CI185" i="14"/>
  <c r="CV185" i="14"/>
  <c r="DG185" i="14"/>
  <c r="DT185" i="14"/>
  <c r="EG185" i="14"/>
  <c r="ER185" i="14"/>
  <c r="FE185" i="14"/>
  <c r="FQ185" i="14"/>
  <c r="GC185" i="14"/>
  <c r="GO185" i="14"/>
  <c r="I186" i="14"/>
  <c r="T186" i="14"/>
  <c r="AG186" i="14"/>
  <c r="AS186" i="14"/>
  <c r="BE186" i="14"/>
  <c r="BQ186" i="14"/>
  <c r="CD186" i="14"/>
  <c r="CO186" i="14"/>
  <c r="DB186" i="14"/>
  <c r="DN186" i="14"/>
  <c r="DZ186" i="14"/>
  <c r="EL186" i="14"/>
  <c r="EY186" i="14"/>
  <c r="FJ186" i="14"/>
  <c r="FW186" i="14"/>
  <c r="GJ186" i="14"/>
  <c r="GP187" i="14"/>
  <c r="GH187" i="14"/>
  <c r="FZ187" i="14"/>
  <c r="FR187" i="14"/>
  <c r="FJ187" i="14"/>
  <c r="FB187" i="14"/>
  <c r="ET187" i="14"/>
  <c r="EL187" i="14"/>
  <c r="ED187" i="14"/>
  <c r="DV187" i="14"/>
  <c r="DN187" i="14"/>
  <c r="DF187" i="14"/>
  <c r="CX187" i="14"/>
  <c r="CP187" i="14"/>
  <c r="CH187" i="14"/>
  <c r="BZ187" i="14"/>
  <c r="BR187" i="14"/>
  <c r="BJ187" i="14"/>
  <c r="BB187" i="14"/>
  <c r="AT187" i="14"/>
  <c r="AL187" i="14"/>
  <c r="AD187" i="14"/>
  <c r="V187" i="14"/>
  <c r="N187" i="14"/>
  <c r="F187" i="14"/>
  <c r="GR187" i="14"/>
  <c r="GI187" i="14"/>
  <c r="FY187" i="14"/>
  <c r="FP187" i="14"/>
  <c r="FG187" i="14"/>
  <c r="EX187" i="14"/>
  <c r="EO187" i="14"/>
  <c r="EF187" i="14"/>
  <c r="DW187" i="14"/>
  <c r="DM187" i="14"/>
  <c r="DD187" i="14"/>
  <c r="CU187" i="14"/>
  <c r="CL187" i="14"/>
  <c r="CC187" i="14"/>
  <c r="BT187" i="14"/>
  <c r="BK187" i="14"/>
  <c r="BA187" i="14"/>
  <c r="AR187" i="14"/>
  <c r="AI187" i="14"/>
  <c r="Z187" i="14"/>
  <c r="Q187" i="14"/>
  <c r="H187" i="14"/>
  <c r="GM187" i="14"/>
  <c r="GD187" i="14"/>
  <c r="FU187" i="14"/>
  <c r="FL187" i="14"/>
  <c r="FC187" i="14"/>
  <c r="ES187" i="14"/>
  <c r="EJ187" i="14"/>
  <c r="EA187" i="14"/>
  <c r="DR187" i="14"/>
  <c r="DI187" i="14"/>
  <c r="CZ187" i="14"/>
  <c r="CQ187" i="14"/>
  <c r="CG187" i="14"/>
  <c r="BX187" i="14"/>
  <c r="BO187" i="14"/>
  <c r="BF187" i="14"/>
  <c r="AW187" i="14"/>
  <c r="AN187" i="14"/>
  <c r="AE187" i="14"/>
  <c r="U187" i="14"/>
  <c r="L187" i="14"/>
  <c r="C187" i="14"/>
  <c r="O187" i="14"/>
  <c r="AA187" i="14"/>
  <c r="AM187" i="14"/>
  <c r="AY187" i="14"/>
  <c r="BL187" i="14"/>
  <c r="BW187" i="14"/>
  <c r="CJ187" i="14"/>
  <c r="CV187" i="14"/>
  <c r="DH187" i="14"/>
  <c r="DT187" i="14"/>
  <c r="EG187" i="14"/>
  <c r="ER187" i="14"/>
  <c r="FE187" i="14"/>
  <c r="FQ187" i="14"/>
  <c r="GC187" i="14"/>
  <c r="GO187" i="14"/>
  <c r="I188" i="14"/>
  <c r="T188" i="14"/>
  <c r="AG188" i="14"/>
  <c r="AT188" i="14"/>
  <c r="BE188" i="14"/>
  <c r="BR188" i="14"/>
  <c r="CD188" i="14"/>
  <c r="CP188" i="14"/>
  <c r="DB188" i="14"/>
  <c r="DO188" i="14"/>
  <c r="DZ188" i="14"/>
  <c r="EM188" i="14"/>
  <c r="EY188" i="14"/>
  <c r="FK188" i="14"/>
  <c r="FW188" i="14"/>
  <c r="GJ188" i="14"/>
  <c r="GN189" i="14"/>
  <c r="GF189" i="14"/>
  <c r="FX189" i="14"/>
  <c r="FP189" i="14"/>
  <c r="FH189" i="14"/>
  <c r="EZ189" i="14"/>
  <c r="ER189" i="14"/>
  <c r="EJ189" i="14"/>
  <c r="EB189" i="14"/>
  <c r="DT189" i="14"/>
  <c r="DL189" i="14"/>
  <c r="DD189" i="14"/>
  <c r="CV189" i="14"/>
  <c r="CN189" i="14"/>
  <c r="CF189" i="14"/>
  <c r="BX189" i="14"/>
  <c r="BP189" i="14"/>
  <c r="BH189" i="14"/>
  <c r="AZ189" i="14"/>
  <c r="AR189" i="14"/>
  <c r="AJ189" i="14"/>
  <c r="AB189" i="14"/>
  <c r="T189" i="14"/>
  <c r="L189" i="14"/>
  <c r="D189" i="14"/>
  <c r="GR189" i="14"/>
  <c r="GI189" i="14"/>
  <c r="FZ189" i="14"/>
  <c r="FQ189" i="14"/>
  <c r="FG189" i="14"/>
  <c r="EX189" i="14"/>
  <c r="EO189" i="14"/>
  <c r="EF189" i="14"/>
  <c r="DW189" i="14"/>
  <c r="DN189" i="14"/>
  <c r="DE189" i="14"/>
  <c r="CU189" i="14"/>
  <c r="CL189" i="14"/>
  <c r="CC189" i="14"/>
  <c r="BT189" i="14"/>
  <c r="BK189" i="14"/>
  <c r="BB189" i="14"/>
  <c r="AS189" i="14"/>
  <c r="AI189" i="14"/>
  <c r="Z189" i="14"/>
  <c r="Q189" i="14"/>
  <c r="H189" i="14"/>
  <c r="GM189" i="14"/>
  <c r="GD189" i="14"/>
  <c r="FU189" i="14"/>
  <c r="FL189" i="14"/>
  <c r="FC189" i="14"/>
  <c r="ET189" i="14"/>
  <c r="EK189" i="14"/>
  <c r="EA189" i="14"/>
  <c r="DR189" i="14"/>
  <c r="DI189" i="14"/>
  <c r="CZ189" i="14"/>
  <c r="CQ189" i="14"/>
  <c r="CH189" i="14"/>
  <c r="BY189" i="14"/>
  <c r="BO189" i="14"/>
  <c r="BF189" i="14"/>
  <c r="AW189" i="14"/>
  <c r="AN189" i="14"/>
  <c r="AE189" i="14"/>
  <c r="V189" i="14"/>
  <c r="M189" i="14"/>
  <c r="C189" i="14"/>
  <c r="O189" i="14"/>
  <c r="AA189" i="14"/>
  <c r="AM189" i="14"/>
  <c r="AY189" i="14"/>
  <c r="BL189" i="14"/>
  <c r="BW189" i="14"/>
  <c r="CJ189" i="14"/>
  <c r="CW189" i="14"/>
  <c r="DH189" i="14"/>
  <c r="DU189" i="14"/>
  <c r="EG189" i="14"/>
  <c r="ES189" i="14"/>
  <c r="FE189" i="14"/>
  <c r="FR189" i="14"/>
  <c r="GC189" i="14"/>
  <c r="GP189" i="14"/>
  <c r="I190" i="14"/>
  <c r="U190" i="14"/>
  <c r="AG190" i="14"/>
  <c r="AV190" i="14"/>
  <c r="BJ190" i="14"/>
  <c r="BY190" i="14"/>
  <c r="CN190" i="14"/>
  <c r="CZ190" i="14"/>
  <c r="DO190" i="14"/>
  <c r="ED190" i="14"/>
  <c r="ER190" i="14"/>
  <c r="FE190" i="14"/>
  <c r="FT190" i="14"/>
  <c r="GH190" i="14"/>
  <c r="C192" i="14"/>
  <c r="R192" i="14"/>
  <c r="AD192" i="14"/>
  <c r="AS192" i="14"/>
  <c r="BH192" i="14"/>
  <c r="BV192" i="14"/>
  <c r="CI192" i="14"/>
  <c r="CX192" i="14"/>
  <c r="DL192" i="14"/>
  <c r="EA192" i="14"/>
  <c r="EP192" i="14"/>
  <c r="FB192" i="14"/>
  <c r="FQ192" i="14"/>
  <c r="GF192" i="14"/>
  <c r="GT192" i="14"/>
  <c r="P194" i="14"/>
  <c r="AJ194" i="14"/>
  <c r="BF194" i="14"/>
  <c r="CB194" i="14"/>
  <c r="CV194" i="14"/>
  <c r="DR194" i="14"/>
  <c r="EN194" i="14"/>
  <c r="FH194" i="14"/>
  <c r="GD194" i="14"/>
  <c r="GP200" i="14"/>
  <c r="GH200" i="14"/>
  <c r="FZ200" i="14"/>
  <c r="FR200" i="14"/>
  <c r="FJ200" i="14"/>
  <c r="FB200" i="14"/>
  <c r="ET200" i="14"/>
  <c r="EL200" i="14"/>
  <c r="ED200" i="14"/>
  <c r="DV200" i="14"/>
  <c r="DN200" i="14"/>
  <c r="DF200" i="14"/>
  <c r="CX200" i="14"/>
  <c r="CP200" i="14"/>
  <c r="CH200" i="14"/>
  <c r="BZ200" i="14"/>
  <c r="BR200" i="14"/>
  <c r="BJ200" i="14"/>
  <c r="BB200" i="14"/>
  <c r="AT200" i="14"/>
  <c r="AL200" i="14"/>
  <c r="AD200" i="14"/>
  <c r="V200" i="14"/>
  <c r="N200" i="14"/>
  <c r="F200" i="14"/>
  <c r="GS200" i="14"/>
  <c r="GK200" i="14"/>
  <c r="GC200" i="14"/>
  <c r="FU200" i="14"/>
  <c r="FM200" i="14"/>
  <c r="FE200" i="14"/>
  <c r="EW200" i="14"/>
  <c r="EO200" i="14"/>
  <c r="EG200" i="14"/>
  <c r="DY200" i="14"/>
  <c r="DQ200" i="14"/>
  <c r="DI200" i="14"/>
  <c r="DA200" i="14"/>
  <c r="CS200" i="14"/>
  <c r="CK200" i="14"/>
  <c r="CC200" i="14"/>
  <c r="BU200" i="14"/>
  <c r="BM200" i="14"/>
  <c r="BE200" i="14"/>
  <c r="AW200" i="14"/>
  <c r="AO200" i="14"/>
  <c r="AG200" i="14"/>
  <c r="Y200" i="14"/>
  <c r="Q200" i="14"/>
  <c r="I200" i="14"/>
  <c r="GR200" i="14"/>
  <c r="GJ200" i="14"/>
  <c r="GB200" i="14"/>
  <c r="FT200" i="14"/>
  <c r="FL200" i="14"/>
  <c r="FD200" i="14"/>
  <c r="EV200" i="14"/>
  <c r="EN200" i="14"/>
  <c r="EF200" i="14"/>
  <c r="DX200" i="14"/>
  <c r="DP200" i="14"/>
  <c r="DH200" i="14"/>
  <c r="CZ200" i="14"/>
  <c r="CR200" i="14"/>
  <c r="CJ200" i="14"/>
  <c r="CB200" i="14"/>
  <c r="BT200" i="14"/>
  <c r="BL200" i="14"/>
  <c r="BD200" i="14"/>
  <c r="AV200" i="14"/>
  <c r="AN200" i="14"/>
  <c r="AF200" i="14"/>
  <c r="X200" i="14"/>
  <c r="P200" i="14"/>
  <c r="H200" i="14"/>
  <c r="GQ200" i="14"/>
  <c r="GE200" i="14"/>
  <c r="FQ200" i="14"/>
  <c r="FF200" i="14"/>
  <c r="ER200" i="14"/>
  <c r="EE200" i="14"/>
  <c r="DS200" i="14"/>
  <c r="DE200" i="14"/>
  <c r="CT200" i="14"/>
  <c r="CF200" i="14"/>
  <c r="BS200" i="14"/>
  <c r="BG200" i="14"/>
  <c r="AS200" i="14"/>
  <c r="AH200" i="14"/>
  <c r="T200" i="14"/>
  <c r="G200" i="14"/>
  <c r="GO200" i="14"/>
  <c r="GD200" i="14"/>
  <c r="FP200" i="14"/>
  <c r="FC200" i="14"/>
  <c r="EQ200" i="14"/>
  <c r="EC200" i="14"/>
  <c r="DR200" i="14"/>
  <c r="DD200" i="14"/>
  <c r="CQ200" i="14"/>
  <c r="CE200" i="14"/>
  <c r="BQ200" i="14"/>
  <c r="BF200" i="14"/>
  <c r="AR200" i="14"/>
  <c r="AE200" i="14"/>
  <c r="S200" i="14"/>
  <c r="E200" i="14"/>
  <c r="GN200" i="14"/>
  <c r="GA200" i="14"/>
  <c r="FO200" i="14"/>
  <c r="FA200" i="14"/>
  <c r="EP200" i="14"/>
  <c r="EB200" i="14"/>
  <c r="DO200" i="14"/>
  <c r="DC200" i="14"/>
  <c r="CO200" i="14"/>
  <c r="CD200" i="14"/>
  <c r="BP200" i="14"/>
  <c r="BC200" i="14"/>
  <c r="AQ200" i="14"/>
  <c r="AC200" i="14"/>
  <c r="R200" i="14"/>
  <c r="D200" i="14"/>
  <c r="GG200" i="14"/>
  <c r="FV200" i="14"/>
  <c r="FH200" i="14"/>
  <c r="EU200" i="14"/>
  <c r="EI200" i="14"/>
  <c r="DU200" i="14"/>
  <c r="DJ200" i="14"/>
  <c r="CV200" i="14"/>
  <c r="CI200" i="14"/>
  <c r="BW200" i="14"/>
  <c r="BI200" i="14"/>
  <c r="AX200" i="14"/>
  <c r="AJ200" i="14"/>
  <c r="W200" i="14"/>
  <c r="K200" i="14"/>
  <c r="AA200" i="14"/>
  <c r="AZ200" i="14"/>
  <c r="BY200" i="14"/>
  <c r="CY200" i="14"/>
  <c r="DZ200" i="14"/>
  <c r="EY200" i="14"/>
  <c r="FX200" i="14"/>
  <c r="J205" i="14"/>
  <c r="AP205" i="14"/>
  <c r="BV205" i="14"/>
  <c r="DB205" i="14"/>
  <c r="EH205" i="14"/>
  <c r="FN205" i="14"/>
  <c r="GT205" i="14"/>
  <c r="GP208" i="14"/>
  <c r="GH208" i="14"/>
  <c r="FZ208" i="14"/>
  <c r="FR208" i="14"/>
  <c r="FJ208" i="14"/>
  <c r="FB208" i="14"/>
  <c r="ET208" i="14"/>
  <c r="EL208" i="14"/>
  <c r="ED208" i="14"/>
  <c r="DV208" i="14"/>
  <c r="DN208" i="14"/>
  <c r="DF208" i="14"/>
  <c r="CX208" i="14"/>
  <c r="CP208" i="14"/>
  <c r="CH208" i="14"/>
  <c r="BZ208" i="14"/>
  <c r="BR208" i="14"/>
  <c r="BJ208" i="14"/>
  <c r="BB208" i="14"/>
  <c r="AT208" i="14"/>
  <c r="AL208" i="14"/>
  <c r="AD208" i="14"/>
  <c r="V208" i="14"/>
  <c r="N208" i="14"/>
  <c r="F208" i="14"/>
  <c r="GO208" i="14"/>
  <c r="GG208" i="14"/>
  <c r="FY208" i="14"/>
  <c r="FQ208" i="14"/>
  <c r="FI208" i="14"/>
  <c r="FA208" i="14"/>
  <c r="ES208" i="14"/>
  <c r="EK208" i="14"/>
  <c r="EC208" i="14"/>
  <c r="DU208" i="14"/>
  <c r="DM208" i="14"/>
  <c r="DE208" i="14"/>
  <c r="CW208" i="14"/>
  <c r="CO208" i="14"/>
  <c r="CG208" i="14"/>
  <c r="BY208" i="14"/>
  <c r="BQ208" i="14"/>
  <c r="BI208" i="14"/>
  <c r="BA208" i="14"/>
  <c r="AS208" i="14"/>
  <c r="AK208" i="14"/>
  <c r="AC208" i="14"/>
  <c r="U208" i="14"/>
  <c r="M208" i="14"/>
  <c r="E208" i="14"/>
  <c r="GS208" i="14"/>
  <c r="GK208" i="14"/>
  <c r="GC208" i="14"/>
  <c r="FU208" i="14"/>
  <c r="FM208" i="14"/>
  <c r="FE208" i="14"/>
  <c r="EW208" i="14"/>
  <c r="EO208" i="14"/>
  <c r="EG208" i="14"/>
  <c r="DY208" i="14"/>
  <c r="DQ208" i="14"/>
  <c r="DI208" i="14"/>
  <c r="DA208" i="14"/>
  <c r="CS208" i="14"/>
  <c r="CK208" i="14"/>
  <c r="CC208" i="14"/>
  <c r="BU208" i="14"/>
  <c r="BM208" i="14"/>
  <c r="BE208" i="14"/>
  <c r="AW208" i="14"/>
  <c r="AO208" i="14"/>
  <c r="AG208" i="14"/>
  <c r="Y208" i="14"/>
  <c r="Q208" i="14"/>
  <c r="I208" i="14"/>
  <c r="GR208" i="14"/>
  <c r="GJ208" i="14"/>
  <c r="GB208" i="14"/>
  <c r="FT208" i="14"/>
  <c r="FL208" i="14"/>
  <c r="FD208" i="14"/>
  <c r="EV208" i="14"/>
  <c r="EN208" i="14"/>
  <c r="EF208" i="14"/>
  <c r="DX208" i="14"/>
  <c r="DP208" i="14"/>
  <c r="DH208" i="14"/>
  <c r="CZ208" i="14"/>
  <c r="CR208" i="14"/>
  <c r="CJ208" i="14"/>
  <c r="CB208" i="14"/>
  <c r="BT208" i="14"/>
  <c r="BL208" i="14"/>
  <c r="BD208" i="14"/>
  <c r="AV208" i="14"/>
  <c r="AN208" i="14"/>
  <c r="AF208" i="14"/>
  <c r="X208" i="14"/>
  <c r="P208" i="14"/>
  <c r="H208" i="14"/>
  <c r="GI208" i="14"/>
  <c r="FS208" i="14"/>
  <c r="FC208" i="14"/>
  <c r="EM208" i="14"/>
  <c r="DW208" i="14"/>
  <c r="DG208" i="14"/>
  <c r="CQ208" i="14"/>
  <c r="CA208" i="14"/>
  <c r="BK208" i="14"/>
  <c r="AU208" i="14"/>
  <c r="AE208" i="14"/>
  <c r="O208" i="14"/>
  <c r="GF208" i="14"/>
  <c r="FP208" i="14"/>
  <c r="EZ208" i="14"/>
  <c r="EJ208" i="14"/>
  <c r="DT208" i="14"/>
  <c r="DD208" i="14"/>
  <c r="CN208" i="14"/>
  <c r="BX208" i="14"/>
  <c r="BH208" i="14"/>
  <c r="AR208" i="14"/>
  <c r="AB208" i="14"/>
  <c r="L208" i="14"/>
  <c r="GE208" i="14"/>
  <c r="FO208" i="14"/>
  <c r="EY208" i="14"/>
  <c r="EI208" i="14"/>
  <c r="DS208" i="14"/>
  <c r="DC208" i="14"/>
  <c r="CM208" i="14"/>
  <c r="BW208" i="14"/>
  <c r="BG208" i="14"/>
  <c r="AQ208" i="14"/>
  <c r="AA208" i="14"/>
  <c r="K208" i="14"/>
  <c r="GM208" i="14"/>
  <c r="FW208" i="14"/>
  <c r="FG208" i="14"/>
  <c r="EQ208" i="14"/>
  <c r="EA208" i="14"/>
  <c r="DK208" i="14"/>
  <c r="CU208" i="14"/>
  <c r="CE208" i="14"/>
  <c r="BO208" i="14"/>
  <c r="AY208" i="14"/>
  <c r="AI208" i="14"/>
  <c r="S208" i="14"/>
  <c r="C208" i="14"/>
  <c r="AH208" i="14"/>
  <c r="BN208" i="14"/>
  <c r="CT208" i="14"/>
  <c r="DZ208" i="14"/>
  <c r="FF208" i="14"/>
  <c r="GL208" i="14"/>
  <c r="P210" i="14"/>
  <c r="AV210" i="14"/>
  <c r="CB210" i="14"/>
  <c r="DH210" i="14"/>
  <c r="EN210" i="14"/>
  <c r="FT210" i="14"/>
  <c r="U213" i="14"/>
  <c r="BC213" i="14"/>
  <c r="CM213" i="14"/>
  <c r="DX213" i="14"/>
  <c r="FI213" i="14"/>
  <c r="GS213" i="14"/>
  <c r="AC218" i="14"/>
  <c r="CC218" i="14"/>
  <c r="EA218" i="14"/>
  <c r="FZ218" i="14"/>
  <c r="AF221" i="14"/>
  <c r="CE221" i="14"/>
  <c r="EE221" i="14"/>
  <c r="GD221" i="14"/>
  <c r="BI230" i="14"/>
  <c r="FV230" i="14"/>
  <c r="GR239" i="14"/>
  <c r="GJ239" i="14"/>
  <c r="GB239" i="14"/>
  <c r="FT239" i="14"/>
  <c r="FL239" i="14"/>
  <c r="FD239" i="14"/>
  <c r="EV239" i="14"/>
  <c r="EN239" i="14"/>
  <c r="EF239" i="14"/>
  <c r="DX239" i="14"/>
  <c r="DP239" i="14"/>
  <c r="DH239" i="14"/>
  <c r="CZ239" i="14"/>
  <c r="CR239" i="14"/>
  <c r="CJ239" i="14"/>
  <c r="CB239" i="14"/>
  <c r="BT239" i="14"/>
  <c r="BL239" i="14"/>
  <c r="BD239" i="14"/>
  <c r="AV239" i="14"/>
  <c r="AN239" i="14"/>
  <c r="AF239" i="14"/>
  <c r="X239" i="14"/>
  <c r="P239" i="14"/>
  <c r="H239" i="14"/>
  <c r="GQ239" i="14"/>
  <c r="GI239" i="14"/>
  <c r="GA239" i="14"/>
  <c r="FS239" i="14"/>
  <c r="FK239" i="14"/>
  <c r="FC239" i="14"/>
  <c r="EU239" i="14"/>
  <c r="EM239" i="14"/>
  <c r="EE239" i="14"/>
  <c r="DW239" i="14"/>
  <c r="DO239" i="14"/>
  <c r="DG239" i="14"/>
  <c r="CY239" i="14"/>
  <c r="CQ239" i="14"/>
  <c r="CI239" i="14"/>
  <c r="CA239" i="14"/>
  <c r="BS239" i="14"/>
  <c r="BK239" i="14"/>
  <c r="BC239" i="14"/>
  <c r="AU239" i="14"/>
  <c r="AM239" i="14"/>
  <c r="AE239" i="14"/>
  <c r="W239" i="14"/>
  <c r="O239" i="14"/>
  <c r="G239" i="14"/>
  <c r="GK239" i="14"/>
  <c r="FY239" i="14"/>
  <c r="FO239" i="14"/>
  <c r="FE239" i="14"/>
  <c r="ES239" i="14"/>
  <c r="EI239" i="14"/>
  <c r="DY239" i="14"/>
  <c r="DM239" i="14"/>
  <c r="DC239" i="14"/>
  <c r="CS239" i="14"/>
  <c r="CG239" i="14"/>
  <c r="BW239" i="14"/>
  <c r="BM239" i="14"/>
  <c r="BA239" i="14"/>
  <c r="AQ239" i="14"/>
  <c r="AG239" i="14"/>
  <c r="U239" i="14"/>
  <c r="K239" i="14"/>
  <c r="GT239" i="14"/>
  <c r="GH239" i="14"/>
  <c r="FX239" i="14"/>
  <c r="FN239" i="14"/>
  <c r="FB239" i="14"/>
  <c r="ER239" i="14"/>
  <c r="EH239" i="14"/>
  <c r="DV239" i="14"/>
  <c r="DL239" i="14"/>
  <c r="DB239" i="14"/>
  <c r="CP239" i="14"/>
  <c r="CF239" i="14"/>
  <c r="BV239" i="14"/>
  <c r="BJ239" i="14"/>
  <c r="AZ239" i="14"/>
  <c r="AP239" i="14"/>
  <c r="AD239" i="14"/>
  <c r="T239" i="14"/>
  <c r="J239" i="14"/>
  <c r="GS239" i="14"/>
  <c r="GG239" i="14"/>
  <c r="FW239" i="14"/>
  <c r="FM239" i="14"/>
  <c r="FA239" i="14"/>
  <c r="EQ239" i="14"/>
  <c r="EG239" i="14"/>
  <c r="DU239" i="14"/>
  <c r="DK239" i="14"/>
  <c r="DA239" i="14"/>
  <c r="CO239" i="14"/>
  <c r="CE239" i="14"/>
  <c r="BU239" i="14"/>
  <c r="BI239" i="14"/>
  <c r="AY239" i="14"/>
  <c r="AO239" i="14"/>
  <c r="AC239" i="14"/>
  <c r="S239" i="14"/>
  <c r="I239" i="14"/>
  <c r="GM239" i="14"/>
  <c r="GC239" i="14"/>
  <c r="FQ239" i="14"/>
  <c r="FG239" i="14"/>
  <c r="EW239" i="14"/>
  <c r="EK239" i="14"/>
  <c r="EA239" i="14"/>
  <c r="DQ239" i="14"/>
  <c r="DE239" i="14"/>
  <c r="CU239" i="14"/>
  <c r="CK239" i="14"/>
  <c r="BY239" i="14"/>
  <c r="BO239" i="14"/>
  <c r="BE239" i="14"/>
  <c r="AS239" i="14"/>
  <c r="AI239" i="14"/>
  <c r="Y239" i="14"/>
  <c r="M239" i="14"/>
  <c r="C239" i="14"/>
  <c r="GO239" i="14"/>
  <c r="FU239" i="14"/>
  <c r="EY239" i="14"/>
  <c r="EC239" i="14"/>
  <c r="DI239" i="14"/>
  <c r="CM239" i="14"/>
  <c r="BQ239" i="14"/>
  <c r="AW239" i="14"/>
  <c r="AA239" i="14"/>
  <c r="E239" i="14"/>
  <c r="GN239" i="14"/>
  <c r="FR239" i="14"/>
  <c r="EX239" i="14"/>
  <c r="EB239" i="14"/>
  <c r="DF239" i="14"/>
  <c r="CL239" i="14"/>
  <c r="BP239" i="14"/>
  <c r="AT239" i="14"/>
  <c r="Z239" i="14"/>
  <c r="D239" i="14"/>
  <c r="GD239" i="14"/>
  <c r="FH239" i="14"/>
  <c r="EL239" i="14"/>
  <c r="DR239" i="14"/>
  <c r="CV239" i="14"/>
  <c r="BZ239" i="14"/>
  <c r="BF239" i="14"/>
  <c r="AJ239" i="14"/>
  <c r="N239" i="14"/>
  <c r="FZ239" i="14"/>
  <c r="FF239" i="14"/>
  <c r="EJ239" i="14"/>
  <c r="DN239" i="14"/>
  <c r="CT239" i="14"/>
  <c r="BX239" i="14"/>
  <c r="BB239" i="14"/>
  <c r="AH239" i="14"/>
  <c r="L239" i="14"/>
  <c r="GL239" i="14"/>
  <c r="ET239" i="14"/>
  <c r="DD239" i="14"/>
  <c r="BN239" i="14"/>
  <c r="V239" i="14"/>
  <c r="GF239" i="14"/>
  <c r="EP239" i="14"/>
  <c r="CX239" i="14"/>
  <c r="BH239" i="14"/>
  <c r="R239" i="14"/>
  <c r="FJ239" i="14"/>
  <c r="DT239" i="14"/>
  <c r="CD239" i="14"/>
  <c r="AL239" i="14"/>
  <c r="FI239" i="14"/>
  <c r="DS239" i="14"/>
  <c r="CC239" i="14"/>
  <c r="AK239" i="14"/>
  <c r="GP239" i="14"/>
  <c r="DJ239" i="14"/>
  <c r="AB239" i="14"/>
  <c r="GE239" i="14"/>
  <c r="CW239" i="14"/>
  <c r="Q239" i="14"/>
  <c r="FV239" i="14"/>
  <c r="CN239" i="14"/>
  <c r="F239" i="14"/>
  <c r="ED239" i="14"/>
  <c r="AX239" i="14"/>
  <c r="FP239" i="14"/>
  <c r="G167" i="14"/>
  <c r="O167" i="14"/>
  <c r="W167" i="14"/>
  <c r="AE167" i="14"/>
  <c r="AM167" i="14"/>
  <c r="AU167" i="14"/>
  <c r="BC167" i="14"/>
  <c r="BK167" i="14"/>
  <c r="BS167" i="14"/>
  <c r="CA167" i="14"/>
  <c r="CI167" i="14"/>
  <c r="CQ167" i="14"/>
  <c r="CY167" i="14"/>
  <c r="DG167" i="14"/>
  <c r="DO167" i="14"/>
  <c r="DW167" i="14"/>
  <c r="EE167" i="14"/>
  <c r="EM167" i="14"/>
  <c r="EU167" i="14"/>
  <c r="FC167" i="14"/>
  <c r="FK167" i="14"/>
  <c r="FS167" i="14"/>
  <c r="GA167" i="14"/>
  <c r="GI167" i="14"/>
  <c r="GQ167" i="14"/>
  <c r="F168" i="14"/>
  <c r="N168" i="14"/>
  <c r="V168" i="14"/>
  <c r="AD168" i="14"/>
  <c r="AL168" i="14"/>
  <c r="AT168" i="14"/>
  <c r="BB168" i="14"/>
  <c r="BJ168" i="14"/>
  <c r="BR168" i="14"/>
  <c r="BZ168" i="14"/>
  <c r="CH168" i="14"/>
  <c r="CP168" i="14"/>
  <c r="CX168" i="14"/>
  <c r="DF168" i="14"/>
  <c r="DN168" i="14"/>
  <c r="DV168" i="14"/>
  <c r="ED168" i="14"/>
  <c r="EL168" i="14"/>
  <c r="ET168" i="14"/>
  <c r="FB168" i="14"/>
  <c r="FJ168" i="14"/>
  <c r="FR168" i="14"/>
  <c r="FZ168" i="14"/>
  <c r="GH168" i="14"/>
  <c r="GP168" i="14"/>
  <c r="E169" i="14"/>
  <c r="M169" i="14"/>
  <c r="U169" i="14"/>
  <c r="AC169" i="14"/>
  <c r="AK169" i="14"/>
  <c r="AS169" i="14"/>
  <c r="BA169" i="14"/>
  <c r="BI169" i="14"/>
  <c r="BQ169" i="14"/>
  <c r="BY169" i="14"/>
  <c r="CG169" i="14"/>
  <c r="CO169" i="14"/>
  <c r="CW169" i="14"/>
  <c r="DE169" i="14"/>
  <c r="DM169" i="14"/>
  <c r="DU169" i="14"/>
  <c r="EC169" i="14"/>
  <c r="EK169" i="14"/>
  <c r="ES169" i="14"/>
  <c r="FA169" i="14"/>
  <c r="FI169" i="14"/>
  <c r="FQ169" i="14"/>
  <c r="FY169" i="14"/>
  <c r="GG169" i="14"/>
  <c r="GO169" i="14"/>
  <c r="C171" i="14"/>
  <c r="K171" i="14"/>
  <c r="S171" i="14"/>
  <c r="AA171" i="14"/>
  <c r="AI171" i="14"/>
  <c r="AQ171" i="14"/>
  <c r="AY171" i="14"/>
  <c r="BG171" i="14"/>
  <c r="BO171" i="14"/>
  <c r="BW171" i="14"/>
  <c r="CE171" i="14"/>
  <c r="CM171" i="14"/>
  <c r="CU171" i="14"/>
  <c r="DC171" i="14"/>
  <c r="DK171" i="14"/>
  <c r="DS171" i="14"/>
  <c r="EA171" i="14"/>
  <c r="EI171" i="14"/>
  <c r="EQ171" i="14"/>
  <c r="EY171" i="14"/>
  <c r="FG171" i="14"/>
  <c r="FO171" i="14"/>
  <c r="FW171" i="14"/>
  <c r="GE171" i="14"/>
  <c r="GM171" i="14"/>
  <c r="GT172" i="14"/>
  <c r="GL172" i="14"/>
  <c r="GD172" i="14"/>
  <c r="FV172" i="14"/>
  <c r="FN172" i="14"/>
  <c r="FF172" i="14"/>
  <c r="EX172" i="14"/>
  <c r="EP172" i="14"/>
  <c r="EH172" i="14"/>
  <c r="DZ172" i="14"/>
  <c r="J172" i="14"/>
  <c r="R172" i="14"/>
  <c r="Z172" i="14"/>
  <c r="AH172" i="14"/>
  <c r="AP172" i="14"/>
  <c r="AX172" i="14"/>
  <c r="BF172" i="14"/>
  <c r="BN172" i="14"/>
  <c r="BV172" i="14"/>
  <c r="CD172" i="14"/>
  <c r="CL172" i="14"/>
  <c r="CT172" i="14"/>
  <c r="DB172" i="14"/>
  <c r="DJ172" i="14"/>
  <c r="DR172" i="14"/>
  <c r="EA172" i="14"/>
  <c r="EJ172" i="14"/>
  <c r="ES172" i="14"/>
  <c r="FB172" i="14"/>
  <c r="FK172" i="14"/>
  <c r="FT172" i="14"/>
  <c r="GC172" i="14"/>
  <c r="GM172" i="14"/>
  <c r="C173" i="14"/>
  <c r="L173" i="14"/>
  <c r="U173" i="14"/>
  <c r="AD173" i="14"/>
  <c r="AM173" i="14"/>
  <c r="AV173" i="14"/>
  <c r="BF173" i="14"/>
  <c r="BO173" i="14"/>
  <c r="BX173" i="14"/>
  <c r="CG173" i="14"/>
  <c r="CP173" i="14"/>
  <c r="CY173" i="14"/>
  <c r="DH173" i="14"/>
  <c r="DR173" i="14"/>
  <c r="EA173" i="14"/>
  <c r="EJ173" i="14"/>
  <c r="ES173" i="14"/>
  <c r="FB173" i="14"/>
  <c r="FK173" i="14"/>
  <c r="FT173" i="14"/>
  <c r="GD173" i="14"/>
  <c r="GM173" i="14"/>
  <c r="C174" i="14"/>
  <c r="L174" i="14"/>
  <c r="U174" i="14"/>
  <c r="AD174" i="14"/>
  <c r="AM174" i="14"/>
  <c r="AW174" i="14"/>
  <c r="BF174" i="14"/>
  <c r="BO174" i="14"/>
  <c r="BX174" i="14"/>
  <c r="CG174" i="14"/>
  <c r="CP174" i="14"/>
  <c r="CY174" i="14"/>
  <c r="DI174" i="14"/>
  <c r="DR174" i="14"/>
  <c r="EA174" i="14"/>
  <c r="EJ174" i="14"/>
  <c r="ES174" i="14"/>
  <c r="FB174" i="14"/>
  <c r="FK174" i="14"/>
  <c r="FU174" i="14"/>
  <c r="GD174" i="14"/>
  <c r="GM174" i="14"/>
  <c r="C175" i="14"/>
  <c r="L175" i="14"/>
  <c r="U175" i="14"/>
  <c r="AD175" i="14"/>
  <c r="AN175" i="14"/>
  <c r="AW175" i="14"/>
  <c r="BF175" i="14"/>
  <c r="BO175" i="14"/>
  <c r="BX175" i="14"/>
  <c r="CG175" i="14"/>
  <c r="CP175" i="14"/>
  <c r="CZ175" i="14"/>
  <c r="DI175" i="14"/>
  <c r="DR175" i="14"/>
  <c r="EA175" i="14"/>
  <c r="EJ175" i="14"/>
  <c r="ES175" i="14"/>
  <c r="FB175" i="14"/>
  <c r="FL175" i="14"/>
  <c r="FU175" i="14"/>
  <c r="GD175" i="14"/>
  <c r="GM175" i="14"/>
  <c r="C176" i="14"/>
  <c r="L176" i="14"/>
  <c r="U176" i="14"/>
  <c r="AE176" i="14"/>
  <c r="AN176" i="14"/>
  <c r="AW176" i="14"/>
  <c r="BF176" i="14"/>
  <c r="BP176" i="14"/>
  <c r="BZ176" i="14"/>
  <c r="CJ176" i="14"/>
  <c r="CV176" i="14"/>
  <c r="DF176" i="14"/>
  <c r="DP176" i="14"/>
  <c r="EA176" i="14"/>
  <c r="EK176" i="14"/>
  <c r="EU176" i="14"/>
  <c r="FF176" i="14"/>
  <c r="FQ176" i="14"/>
  <c r="GA176" i="14"/>
  <c r="GL176" i="14"/>
  <c r="C177" i="14"/>
  <c r="M177" i="14"/>
  <c r="W177" i="14"/>
  <c r="AH177" i="14"/>
  <c r="AS177" i="14"/>
  <c r="BC177" i="14"/>
  <c r="BN177" i="14"/>
  <c r="BX177" i="14"/>
  <c r="CH177" i="14"/>
  <c r="CS177" i="14"/>
  <c r="DC177" i="14"/>
  <c r="DN177" i="14"/>
  <c r="DY177" i="14"/>
  <c r="EI177" i="14"/>
  <c r="ES177" i="14"/>
  <c r="FC177" i="14"/>
  <c r="FN177" i="14"/>
  <c r="FX177" i="14"/>
  <c r="GI177" i="14"/>
  <c r="GT177" i="14"/>
  <c r="I179" i="14"/>
  <c r="S179" i="14"/>
  <c r="AC179" i="14"/>
  <c r="AN179" i="14"/>
  <c r="AX179" i="14"/>
  <c r="BH179" i="14"/>
  <c r="BS179" i="14"/>
  <c r="CD179" i="14"/>
  <c r="CN179" i="14"/>
  <c r="CY179" i="14"/>
  <c r="DI179" i="14"/>
  <c r="DS179" i="14"/>
  <c r="EC179" i="14"/>
  <c r="EN179" i="14"/>
  <c r="EY179" i="14"/>
  <c r="FI179" i="14"/>
  <c r="FT179" i="14"/>
  <c r="GD179" i="14"/>
  <c r="F180" i="14"/>
  <c r="P180" i="14"/>
  <c r="AA180" i="14"/>
  <c r="AL180" i="14"/>
  <c r="AV180" i="14"/>
  <c r="BF180" i="14"/>
  <c r="BP180" i="14"/>
  <c r="CA180" i="14"/>
  <c r="CK180" i="14"/>
  <c r="CV180" i="14"/>
  <c r="DG180" i="14"/>
  <c r="DQ180" i="14"/>
  <c r="EA180" i="14"/>
  <c r="EL180" i="14"/>
  <c r="EV180" i="14"/>
  <c r="FF180" i="14"/>
  <c r="FR180" i="14"/>
  <c r="GB180" i="14"/>
  <c r="C181" i="14"/>
  <c r="N181" i="14"/>
  <c r="X181" i="14"/>
  <c r="AH181" i="14"/>
  <c r="AT181" i="14"/>
  <c r="BD181" i="14"/>
  <c r="BN181" i="14"/>
  <c r="BY181" i="14"/>
  <c r="CI181" i="14"/>
  <c r="CS181" i="14"/>
  <c r="DC181" i="14"/>
  <c r="DO181" i="14"/>
  <c r="DY181" i="14"/>
  <c r="EI181" i="14"/>
  <c r="ET181" i="14"/>
  <c r="FD181" i="14"/>
  <c r="FN181" i="14"/>
  <c r="FY181" i="14"/>
  <c r="GJ181" i="14"/>
  <c r="GT181" i="14"/>
  <c r="J184" i="14"/>
  <c r="V184" i="14"/>
  <c r="AH184" i="14"/>
  <c r="AT184" i="14"/>
  <c r="BG184" i="14"/>
  <c r="BR184" i="14"/>
  <c r="CE184" i="14"/>
  <c r="CQ184" i="14"/>
  <c r="DC184" i="14"/>
  <c r="DO184" i="14"/>
  <c r="EB184" i="14"/>
  <c r="EM184" i="14"/>
  <c r="EZ184" i="14"/>
  <c r="FL184" i="14"/>
  <c r="FX184" i="14"/>
  <c r="D185" i="14"/>
  <c r="O185" i="14"/>
  <c r="AB185" i="14"/>
  <c r="AO185" i="14"/>
  <c r="AZ185" i="14"/>
  <c r="BM185" i="14"/>
  <c r="BY185" i="14"/>
  <c r="CK185" i="14"/>
  <c r="CW185" i="14"/>
  <c r="DJ185" i="14"/>
  <c r="DU185" i="14"/>
  <c r="EH185" i="14"/>
  <c r="ET185" i="14"/>
  <c r="FF185" i="14"/>
  <c r="FR185" i="14"/>
  <c r="GE185" i="14"/>
  <c r="GP185" i="14"/>
  <c r="J186" i="14"/>
  <c r="V186" i="14"/>
  <c r="AH186" i="14"/>
  <c r="AT186" i="14"/>
  <c r="BG186" i="14"/>
  <c r="BR186" i="14"/>
  <c r="CE186" i="14"/>
  <c r="CR186" i="14"/>
  <c r="DC186" i="14"/>
  <c r="DP186" i="14"/>
  <c r="EB186" i="14"/>
  <c r="EN186" i="14"/>
  <c r="EZ186" i="14"/>
  <c r="FM186" i="14"/>
  <c r="FX186" i="14"/>
  <c r="D187" i="14"/>
  <c r="P187" i="14"/>
  <c r="AB187" i="14"/>
  <c r="AO187" i="14"/>
  <c r="AZ187" i="14"/>
  <c r="BM187" i="14"/>
  <c r="BY187" i="14"/>
  <c r="CK187" i="14"/>
  <c r="CW187" i="14"/>
  <c r="DJ187" i="14"/>
  <c r="DU187" i="14"/>
  <c r="EH187" i="14"/>
  <c r="EU187" i="14"/>
  <c r="FF187" i="14"/>
  <c r="FS187" i="14"/>
  <c r="GE187" i="14"/>
  <c r="GQ187" i="14"/>
  <c r="J188" i="14"/>
  <c r="W188" i="14"/>
  <c r="AH188" i="14"/>
  <c r="AU188" i="14"/>
  <c r="BG188" i="14"/>
  <c r="BS188" i="14"/>
  <c r="CE188" i="14"/>
  <c r="CR188" i="14"/>
  <c r="DC188" i="14"/>
  <c r="DP188" i="14"/>
  <c r="EB188" i="14"/>
  <c r="EN188" i="14"/>
  <c r="EZ188" i="14"/>
  <c r="FM188" i="14"/>
  <c r="FX188" i="14"/>
  <c r="E189" i="14"/>
  <c r="P189" i="14"/>
  <c r="AC189" i="14"/>
  <c r="AO189" i="14"/>
  <c r="BA189" i="14"/>
  <c r="BM189" i="14"/>
  <c r="BZ189" i="14"/>
  <c r="CK189" i="14"/>
  <c r="CX189" i="14"/>
  <c r="DJ189" i="14"/>
  <c r="DV189" i="14"/>
  <c r="EH189" i="14"/>
  <c r="EU189" i="14"/>
  <c r="FF189" i="14"/>
  <c r="FS189" i="14"/>
  <c r="GE189" i="14"/>
  <c r="GQ189" i="14"/>
  <c r="J190" i="14"/>
  <c r="W190" i="14"/>
  <c r="AJ190" i="14"/>
  <c r="AW190" i="14"/>
  <c r="BL190" i="14"/>
  <c r="BZ190" i="14"/>
  <c r="CO190" i="14"/>
  <c r="DD190" i="14"/>
  <c r="DP190" i="14"/>
  <c r="EE190" i="14"/>
  <c r="ET190" i="14"/>
  <c r="FH190" i="14"/>
  <c r="FU190" i="14"/>
  <c r="D192" i="14"/>
  <c r="S192" i="14"/>
  <c r="AH192" i="14"/>
  <c r="AT192" i="14"/>
  <c r="BI192" i="14"/>
  <c r="BX192" i="14"/>
  <c r="CL192" i="14"/>
  <c r="CY192" i="14"/>
  <c r="DN192" i="14"/>
  <c r="EB192" i="14"/>
  <c r="EQ192" i="14"/>
  <c r="FF192" i="14"/>
  <c r="FR192" i="14"/>
  <c r="GG192" i="14"/>
  <c r="Q194" i="14"/>
  <c r="AK194" i="14"/>
  <c r="BG194" i="14"/>
  <c r="CC194" i="14"/>
  <c r="CW194" i="14"/>
  <c r="DS194" i="14"/>
  <c r="EO194" i="14"/>
  <c r="FI194" i="14"/>
  <c r="C200" i="14"/>
  <c r="AB200" i="14"/>
  <c r="BA200" i="14"/>
  <c r="CA200" i="14"/>
  <c r="DB200" i="14"/>
  <c r="EA200" i="14"/>
  <c r="EZ200" i="14"/>
  <c r="FY200" i="14"/>
  <c r="N205" i="14"/>
  <c r="AT205" i="14"/>
  <c r="BZ205" i="14"/>
  <c r="DF205" i="14"/>
  <c r="EL205" i="14"/>
  <c r="FR205" i="14"/>
  <c r="D208" i="14"/>
  <c r="AJ208" i="14"/>
  <c r="BP208" i="14"/>
  <c r="CV208" i="14"/>
  <c r="EB208" i="14"/>
  <c r="FH208" i="14"/>
  <c r="GN208" i="14"/>
  <c r="R210" i="14"/>
  <c r="AX210" i="14"/>
  <c r="CD210" i="14"/>
  <c r="DJ210" i="14"/>
  <c r="EP210" i="14"/>
  <c r="V213" i="14"/>
  <c r="BD213" i="14"/>
  <c r="CO213" i="14"/>
  <c r="DY213" i="14"/>
  <c r="FJ213" i="14"/>
  <c r="GO217" i="14"/>
  <c r="GG217" i="14"/>
  <c r="FY217" i="14"/>
  <c r="FQ217" i="14"/>
  <c r="FI217" i="14"/>
  <c r="FA217" i="14"/>
  <c r="ES217" i="14"/>
  <c r="EK217" i="14"/>
  <c r="EC217" i="14"/>
  <c r="DU217" i="14"/>
  <c r="DM217" i="14"/>
  <c r="DE217" i="14"/>
  <c r="CW217" i="14"/>
  <c r="CO217" i="14"/>
  <c r="CG217" i="14"/>
  <c r="BY217" i="14"/>
  <c r="GS217" i="14"/>
  <c r="GK217" i="14"/>
  <c r="GC217" i="14"/>
  <c r="FU217" i="14"/>
  <c r="FM217" i="14"/>
  <c r="FE217" i="14"/>
  <c r="EW217" i="14"/>
  <c r="EO217" i="14"/>
  <c r="EG217" i="14"/>
  <c r="DY217" i="14"/>
  <c r="DQ217" i="14"/>
  <c r="DI217" i="14"/>
  <c r="DA217" i="14"/>
  <c r="CS217" i="14"/>
  <c r="CK217" i="14"/>
  <c r="CC217" i="14"/>
  <c r="BU217" i="14"/>
  <c r="BM217" i="14"/>
  <c r="BE217" i="14"/>
  <c r="AW217" i="14"/>
  <c r="AO217" i="14"/>
  <c r="AG217" i="14"/>
  <c r="Y217" i="14"/>
  <c r="Q217" i="14"/>
  <c r="I217" i="14"/>
  <c r="GR217" i="14"/>
  <c r="GJ217" i="14"/>
  <c r="GB217" i="14"/>
  <c r="FT217" i="14"/>
  <c r="FL217" i="14"/>
  <c r="FD217" i="14"/>
  <c r="EV217" i="14"/>
  <c r="EN217" i="14"/>
  <c r="EF217" i="14"/>
  <c r="DX217" i="14"/>
  <c r="DP217" i="14"/>
  <c r="DH217" i="14"/>
  <c r="CZ217" i="14"/>
  <c r="CR217" i="14"/>
  <c r="CJ217" i="14"/>
  <c r="CB217" i="14"/>
  <c r="BT217" i="14"/>
  <c r="BL217" i="14"/>
  <c r="BD217" i="14"/>
  <c r="AV217" i="14"/>
  <c r="AN217" i="14"/>
  <c r="AF217" i="14"/>
  <c r="X217" i="14"/>
  <c r="P217" i="14"/>
  <c r="H217" i="14"/>
  <c r="GN217" i="14"/>
  <c r="GA217" i="14"/>
  <c r="FO217" i="14"/>
  <c r="FB217" i="14"/>
  <c r="EP217" i="14"/>
  <c r="EB217" i="14"/>
  <c r="DO217" i="14"/>
  <c r="DC217" i="14"/>
  <c r="CP217" i="14"/>
  <c r="CD217" i="14"/>
  <c r="BQ217" i="14"/>
  <c r="BG217" i="14"/>
  <c r="AU217" i="14"/>
  <c r="AK217" i="14"/>
  <c r="AA217" i="14"/>
  <c r="O217" i="14"/>
  <c r="E217" i="14"/>
  <c r="GM217" i="14"/>
  <c r="FZ217" i="14"/>
  <c r="FN217" i="14"/>
  <c r="EZ217" i="14"/>
  <c r="EM217" i="14"/>
  <c r="EA217" i="14"/>
  <c r="DN217" i="14"/>
  <c r="DB217" i="14"/>
  <c r="CN217" i="14"/>
  <c r="CA217" i="14"/>
  <c r="BP217" i="14"/>
  <c r="BF217" i="14"/>
  <c r="AT217" i="14"/>
  <c r="AJ217" i="14"/>
  <c r="Z217" i="14"/>
  <c r="N217" i="14"/>
  <c r="D217" i="14"/>
  <c r="GT217" i="14"/>
  <c r="GF217" i="14"/>
  <c r="FS217" i="14"/>
  <c r="FG217" i="14"/>
  <c r="ET217" i="14"/>
  <c r="EH217" i="14"/>
  <c r="DT217" i="14"/>
  <c r="DG217" i="14"/>
  <c r="CU217" i="14"/>
  <c r="CH217" i="14"/>
  <c r="BV217" i="14"/>
  <c r="BJ217" i="14"/>
  <c r="AZ217" i="14"/>
  <c r="AP217" i="14"/>
  <c r="AD217" i="14"/>
  <c r="T217" i="14"/>
  <c r="J217" i="14"/>
  <c r="GQ217" i="14"/>
  <c r="GE217" i="14"/>
  <c r="FR217" i="14"/>
  <c r="FF217" i="14"/>
  <c r="ER217" i="14"/>
  <c r="EE217" i="14"/>
  <c r="DS217" i="14"/>
  <c r="DF217" i="14"/>
  <c r="CT217" i="14"/>
  <c r="CF217" i="14"/>
  <c r="BS217" i="14"/>
  <c r="BI217" i="14"/>
  <c r="AY217" i="14"/>
  <c r="AM217" i="14"/>
  <c r="AC217" i="14"/>
  <c r="S217" i="14"/>
  <c r="G217" i="14"/>
  <c r="GH217" i="14"/>
  <c r="FH217" i="14"/>
  <c r="EI217" i="14"/>
  <c r="DJ217" i="14"/>
  <c r="CI217" i="14"/>
  <c r="BK217" i="14"/>
  <c r="AQ217" i="14"/>
  <c r="U217" i="14"/>
  <c r="GD217" i="14"/>
  <c r="FC217" i="14"/>
  <c r="ED217" i="14"/>
  <c r="DD217" i="14"/>
  <c r="CE217" i="14"/>
  <c r="BH217" i="14"/>
  <c r="AL217" i="14"/>
  <c r="R217" i="14"/>
  <c r="FX217" i="14"/>
  <c r="EY217" i="14"/>
  <c r="DZ217" i="14"/>
  <c r="CY217" i="14"/>
  <c r="BZ217" i="14"/>
  <c r="BC217" i="14"/>
  <c r="AI217" i="14"/>
  <c r="M217" i="14"/>
  <c r="GL217" i="14"/>
  <c r="FK217" i="14"/>
  <c r="EL217" i="14"/>
  <c r="DL217" i="14"/>
  <c r="CM217" i="14"/>
  <c r="BO217" i="14"/>
  <c r="AS217" i="14"/>
  <c r="W217" i="14"/>
  <c r="C217" i="14"/>
  <c r="AR217" i="14"/>
  <c r="CL217" i="14"/>
  <c r="EJ217" i="14"/>
  <c r="GI217" i="14"/>
  <c r="AP218" i="14"/>
  <c r="CO218" i="14"/>
  <c r="EO218" i="14"/>
  <c r="AT221" i="14"/>
  <c r="CR221" i="14"/>
  <c r="EQ221" i="14"/>
  <c r="BW230" i="14"/>
  <c r="G192" i="14"/>
  <c r="V192" i="14"/>
  <c r="AJ192" i="14"/>
  <c r="AY192" i="14"/>
  <c r="BN192" i="14"/>
  <c r="BZ192" i="14"/>
  <c r="CO192" i="14"/>
  <c r="DD192" i="14"/>
  <c r="DR192" i="14"/>
  <c r="EE192" i="14"/>
  <c r="ET192" i="14"/>
  <c r="FH192" i="14"/>
  <c r="FW192" i="14"/>
  <c r="GL192" i="14"/>
  <c r="GQ194" i="14"/>
  <c r="GI194" i="14"/>
  <c r="GA194" i="14"/>
  <c r="FS194" i="14"/>
  <c r="FK194" i="14"/>
  <c r="FC194" i="14"/>
  <c r="EU194" i="14"/>
  <c r="EM194" i="14"/>
  <c r="EE194" i="14"/>
  <c r="DW194" i="14"/>
  <c r="DO194" i="14"/>
  <c r="DG194" i="14"/>
  <c r="CY194" i="14"/>
  <c r="CQ194" i="14"/>
  <c r="CI194" i="14"/>
  <c r="CA194" i="14"/>
  <c r="BS194" i="14"/>
  <c r="BK194" i="14"/>
  <c r="BC194" i="14"/>
  <c r="AU194" i="14"/>
  <c r="AM194" i="14"/>
  <c r="AE194" i="14"/>
  <c r="W194" i="14"/>
  <c r="O194" i="14"/>
  <c r="G194" i="14"/>
  <c r="GP194" i="14"/>
  <c r="GH194" i="14"/>
  <c r="FZ194" i="14"/>
  <c r="FR194" i="14"/>
  <c r="FJ194" i="14"/>
  <c r="FB194" i="14"/>
  <c r="ET194" i="14"/>
  <c r="EL194" i="14"/>
  <c r="ED194" i="14"/>
  <c r="DV194" i="14"/>
  <c r="DN194" i="14"/>
  <c r="DF194" i="14"/>
  <c r="CX194" i="14"/>
  <c r="CP194" i="14"/>
  <c r="CH194" i="14"/>
  <c r="BZ194" i="14"/>
  <c r="BR194" i="14"/>
  <c r="BJ194" i="14"/>
  <c r="BB194" i="14"/>
  <c r="AT194" i="14"/>
  <c r="AL194" i="14"/>
  <c r="AD194" i="14"/>
  <c r="V194" i="14"/>
  <c r="N194" i="14"/>
  <c r="F194" i="14"/>
  <c r="GK194" i="14"/>
  <c r="FY194" i="14"/>
  <c r="FO194" i="14"/>
  <c r="FE194" i="14"/>
  <c r="ES194" i="14"/>
  <c r="EI194" i="14"/>
  <c r="DY194" i="14"/>
  <c r="DM194" i="14"/>
  <c r="DC194" i="14"/>
  <c r="CS194" i="14"/>
  <c r="CG194" i="14"/>
  <c r="BW194" i="14"/>
  <c r="BM194" i="14"/>
  <c r="BA194" i="14"/>
  <c r="AQ194" i="14"/>
  <c r="AG194" i="14"/>
  <c r="U194" i="14"/>
  <c r="K194" i="14"/>
  <c r="GT194" i="14"/>
  <c r="GJ194" i="14"/>
  <c r="FX194" i="14"/>
  <c r="FN194" i="14"/>
  <c r="FD194" i="14"/>
  <c r="ER194" i="14"/>
  <c r="EH194" i="14"/>
  <c r="DX194" i="14"/>
  <c r="DL194" i="14"/>
  <c r="DB194" i="14"/>
  <c r="CR194" i="14"/>
  <c r="CF194" i="14"/>
  <c r="BV194" i="14"/>
  <c r="BL194" i="14"/>
  <c r="AZ194" i="14"/>
  <c r="AP194" i="14"/>
  <c r="AF194" i="14"/>
  <c r="T194" i="14"/>
  <c r="J194" i="14"/>
  <c r="GS194" i="14"/>
  <c r="GG194" i="14"/>
  <c r="FW194" i="14"/>
  <c r="FM194" i="14"/>
  <c r="FA194" i="14"/>
  <c r="EQ194" i="14"/>
  <c r="EG194" i="14"/>
  <c r="DU194" i="14"/>
  <c r="DK194" i="14"/>
  <c r="DA194" i="14"/>
  <c r="CO194" i="14"/>
  <c r="CE194" i="14"/>
  <c r="BU194" i="14"/>
  <c r="BI194" i="14"/>
  <c r="AY194" i="14"/>
  <c r="AO194" i="14"/>
  <c r="AC194" i="14"/>
  <c r="S194" i="14"/>
  <c r="I194" i="14"/>
  <c r="GM194" i="14"/>
  <c r="GC194" i="14"/>
  <c r="FQ194" i="14"/>
  <c r="FG194" i="14"/>
  <c r="EW194" i="14"/>
  <c r="EK194" i="14"/>
  <c r="EA194" i="14"/>
  <c r="DQ194" i="14"/>
  <c r="DE194" i="14"/>
  <c r="CU194" i="14"/>
  <c r="CK194" i="14"/>
  <c r="BY194" i="14"/>
  <c r="BO194" i="14"/>
  <c r="BE194" i="14"/>
  <c r="AS194" i="14"/>
  <c r="AI194" i="14"/>
  <c r="Y194" i="14"/>
  <c r="M194" i="14"/>
  <c r="C194" i="14"/>
  <c r="X194" i="14"/>
  <c r="AR194" i="14"/>
  <c r="BN194" i="14"/>
  <c r="CJ194" i="14"/>
  <c r="DD194" i="14"/>
  <c r="DZ194" i="14"/>
  <c r="EV194" i="14"/>
  <c r="FP194" i="14"/>
  <c r="GL194" i="14"/>
  <c r="R205" i="14"/>
  <c r="AX205" i="14"/>
  <c r="CD205" i="14"/>
  <c r="DJ205" i="14"/>
  <c r="EP205" i="14"/>
  <c r="FV205" i="14"/>
  <c r="GN213" i="14"/>
  <c r="GF213" i="14"/>
  <c r="FX213" i="14"/>
  <c r="FP213" i="14"/>
  <c r="FH213" i="14"/>
  <c r="EZ213" i="14"/>
  <c r="ER213" i="14"/>
  <c r="EJ213" i="14"/>
  <c r="EB213" i="14"/>
  <c r="DT213" i="14"/>
  <c r="DL213" i="14"/>
  <c r="DD213" i="14"/>
  <c r="CV213" i="14"/>
  <c r="CN213" i="14"/>
  <c r="CF213" i="14"/>
  <c r="BX213" i="14"/>
  <c r="BP213" i="14"/>
  <c r="BH213" i="14"/>
  <c r="AZ213" i="14"/>
  <c r="AR213" i="14"/>
  <c r="GO213" i="14"/>
  <c r="GE213" i="14"/>
  <c r="FV213" i="14"/>
  <c r="FM213" i="14"/>
  <c r="FD213" i="14"/>
  <c r="EU213" i="14"/>
  <c r="EL213" i="14"/>
  <c r="EC213" i="14"/>
  <c r="DS213" i="14"/>
  <c r="DJ213" i="14"/>
  <c r="DA213" i="14"/>
  <c r="CR213" i="14"/>
  <c r="CI213" i="14"/>
  <c r="BZ213" i="14"/>
  <c r="BQ213" i="14"/>
  <c r="BG213" i="14"/>
  <c r="AX213" i="14"/>
  <c r="AO213" i="14"/>
  <c r="AG213" i="14"/>
  <c r="Y213" i="14"/>
  <c r="Q213" i="14"/>
  <c r="I213" i="14"/>
  <c r="GM213" i="14"/>
  <c r="GD213" i="14"/>
  <c r="FU213" i="14"/>
  <c r="FL213" i="14"/>
  <c r="FC213" i="14"/>
  <c r="ET213" i="14"/>
  <c r="EK213" i="14"/>
  <c r="EA213" i="14"/>
  <c r="DR213" i="14"/>
  <c r="DI213" i="14"/>
  <c r="CZ213" i="14"/>
  <c r="CQ213" i="14"/>
  <c r="CH213" i="14"/>
  <c r="BY213" i="14"/>
  <c r="BO213" i="14"/>
  <c r="BF213" i="14"/>
  <c r="AW213" i="14"/>
  <c r="AN213" i="14"/>
  <c r="AF213" i="14"/>
  <c r="X213" i="14"/>
  <c r="P213" i="14"/>
  <c r="H213" i="14"/>
  <c r="GR213" i="14"/>
  <c r="GI213" i="14"/>
  <c r="FZ213" i="14"/>
  <c r="FQ213" i="14"/>
  <c r="FG213" i="14"/>
  <c r="EX213" i="14"/>
  <c r="EO213" i="14"/>
  <c r="EF213" i="14"/>
  <c r="DW213" i="14"/>
  <c r="DN213" i="14"/>
  <c r="DE213" i="14"/>
  <c r="CU213" i="14"/>
  <c r="CL213" i="14"/>
  <c r="CC213" i="14"/>
  <c r="BT213" i="14"/>
  <c r="BK213" i="14"/>
  <c r="BB213" i="14"/>
  <c r="AS213" i="14"/>
  <c r="AJ213" i="14"/>
  <c r="AB213" i="14"/>
  <c r="T213" i="14"/>
  <c r="L213" i="14"/>
  <c r="D213" i="14"/>
  <c r="GQ213" i="14"/>
  <c r="GH213" i="14"/>
  <c r="FY213" i="14"/>
  <c r="FO213" i="14"/>
  <c r="FF213" i="14"/>
  <c r="EW213" i="14"/>
  <c r="EN213" i="14"/>
  <c r="EE213" i="14"/>
  <c r="DV213" i="14"/>
  <c r="DM213" i="14"/>
  <c r="DC213" i="14"/>
  <c r="CT213" i="14"/>
  <c r="CK213" i="14"/>
  <c r="CB213" i="14"/>
  <c r="BS213" i="14"/>
  <c r="BJ213" i="14"/>
  <c r="BA213" i="14"/>
  <c r="AQ213" i="14"/>
  <c r="AI213" i="14"/>
  <c r="AA213" i="14"/>
  <c r="S213" i="14"/>
  <c r="K213" i="14"/>
  <c r="C213" i="14"/>
  <c r="GJ213" i="14"/>
  <c r="FR213" i="14"/>
  <c r="EY213" i="14"/>
  <c r="EG213" i="14"/>
  <c r="DO213" i="14"/>
  <c r="CW213" i="14"/>
  <c r="CD213" i="14"/>
  <c r="BL213" i="14"/>
  <c r="AT213" i="14"/>
  <c r="AC213" i="14"/>
  <c r="M213" i="14"/>
  <c r="GG213" i="14"/>
  <c r="FN213" i="14"/>
  <c r="EV213" i="14"/>
  <c r="ED213" i="14"/>
  <c r="DK213" i="14"/>
  <c r="CS213" i="14"/>
  <c r="CA213" i="14"/>
  <c r="BI213" i="14"/>
  <c r="AP213" i="14"/>
  <c r="Z213" i="14"/>
  <c r="J213" i="14"/>
  <c r="GC213" i="14"/>
  <c r="FK213" i="14"/>
  <c r="ES213" i="14"/>
  <c r="DZ213" i="14"/>
  <c r="DH213" i="14"/>
  <c r="CP213" i="14"/>
  <c r="BW213" i="14"/>
  <c r="BE213" i="14"/>
  <c r="AM213" i="14"/>
  <c r="W213" i="14"/>
  <c r="G213" i="14"/>
  <c r="GL213" i="14"/>
  <c r="FT213" i="14"/>
  <c r="FB213" i="14"/>
  <c r="EI213" i="14"/>
  <c r="DQ213" i="14"/>
  <c r="CY213" i="14"/>
  <c r="CG213" i="14"/>
  <c r="BN213" i="14"/>
  <c r="AV213" i="14"/>
  <c r="AE213" i="14"/>
  <c r="O213" i="14"/>
  <c r="AH213" i="14"/>
  <c r="BR213" i="14"/>
  <c r="DB213" i="14"/>
  <c r="EM213" i="14"/>
  <c r="FW213" i="14"/>
  <c r="GN218" i="14"/>
  <c r="GF218" i="14"/>
  <c r="FX218" i="14"/>
  <c r="FP218" i="14"/>
  <c r="FH218" i="14"/>
  <c r="EZ218" i="14"/>
  <c r="ER218" i="14"/>
  <c r="EJ218" i="14"/>
  <c r="EB218" i="14"/>
  <c r="DT218" i="14"/>
  <c r="DL218" i="14"/>
  <c r="DD218" i="14"/>
  <c r="CV218" i="14"/>
  <c r="CN218" i="14"/>
  <c r="CF218" i="14"/>
  <c r="BX218" i="14"/>
  <c r="BP218" i="14"/>
  <c r="BH218" i="14"/>
  <c r="AZ218" i="14"/>
  <c r="AR218" i="14"/>
  <c r="AJ218" i="14"/>
  <c r="AB218" i="14"/>
  <c r="T218" i="14"/>
  <c r="L218" i="14"/>
  <c r="D218" i="14"/>
  <c r="GR218" i="14"/>
  <c r="GJ218" i="14"/>
  <c r="GB218" i="14"/>
  <c r="FT218" i="14"/>
  <c r="FL218" i="14"/>
  <c r="FD218" i="14"/>
  <c r="EV218" i="14"/>
  <c r="EN218" i="14"/>
  <c r="EF218" i="14"/>
  <c r="DX218" i="14"/>
  <c r="DP218" i="14"/>
  <c r="DH218" i="14"/>
  <c r="CZ218" i="14"/>
  <c r="CR218" i="14"/>
  <c r="CJ218" i="14"/>
  <c r="CB218" i="14"/>
  <c r="BT218" i="14"/>
  <c r="BL218" i="14"/>
  <c r="BD218" i="14"/>
  <c r="AV218" i="14"/>
  <c r="AN218" i="14"/>
  <c r="AF218" i="14"/>
  <c r="X218" i="14"/>
  <c r="P218" i="14"/>
  <c r="H218" i="14"/>
  <c r="GQ218" i="14"/>
  <c r="GI218" i="14"/>
  <c r="GA218" i="14"/>
  <c r="FS218" i="14"/>
  <c r="FK218" i="14"/>
  <c r="FC218" i="14"/>
  <c r="EU218" i="14"/>
  <c r="EM218" i="14"/>
  <c r="EE218" i="14"/>
  <c r="DW218" i="14"/>
  <c r="DO218" i="14"/>
  <c r="DG218" i="14"/>
  <c r="CY218" i="14"/>
  <c r="CQ218" i="14"/>
  <c r="CI218" i="14"/>
  <c r="CA218" i="14"/>
  <c r="BS218" i="14"/>
  <c r="BK218" i="14"/>
  <c r="BC218" i="14"/>
  <c r="AU218" i="14"/>
  <c r="AM218" i="14"/>
  <c r="AE218" i="14"/>
  <c r="W218" i="14"/>
  <c r="O218" i="14"/>
  <c r="G218" i="14"/>
  <c r="GS218" i="14"/>
  <c r="GE218" i="14"/>
  <c r="FR218" i="14"/>
  <c r="FF218" i="14"/>
  <c r="ES218" i="14"/>
  <c r="EG218" i="14"/>
  <c r="DS218" i="14"/>
  <c r="DF218" i="14"/>
  <c r="CT218" i="14"/>
  <c r="CG218" i="14"/>
  <c r="BU218" i="14"/>
  <c r="BG218" i="14"/>
  <c r="AT218" i="14"/>
  <c r="AH218" i="14"/>
  <c r="U218" i="14"/>
  <c r="I218" i="14"/>
  <c r="GP218" i="14"/>
  <c r="GD218" i="14"/>
  <c r="FQ218" i="14"/>
  <c r="FE218" i="14"/>
  <c r="EQ218" i="14"/>
  <c r="ED218" i="14"/>
  <c r="DR218" i="14"/>
  <c r="DE218" i="14"/>
  <c r="CS218" i="14"/>
  <c r="CE218" i="14"/>
  <c r="BR218" i="14"/>
  <c r="BF218" i="14"/>
  <c r="AS218" i="14"/>
  <c r="AG218" i="14"/>
  <c r="S218" i="14"/>
  <c r="F218" i="14"/>
  <c r="GK218" i="14"/>
  <c r="FW218" i="14"/>
  <c r="FJ218" i="14"/>
  <c r="EX218" i="14"/>
  <c r="EK218" i="14"/>
  <c r="DY218" i="14"/>
  <c r="DK218" i="14"/>
  <c r="CX218" i="14"/>
  <c r="CL218" i="14"/>
  <c r="BY218" i="14"/>
  <c r="BM218" i="14"/>
  <c r="AY218" i="14"/>
  <c r="AL218" i="14"/>
  <c r="Z218" i="14"/>
  <c r="M218" i="14"/>
  <c r="GH218" i="14"/>
  <c r="FV218" i="14"/>
  <c r="FI218" i="14"/>
  <c r="EW218" i="14"/>
  <c r="EI218" i="14"/>
  <c r="DV218" i="14"/>
  <c r="DJ218" i="14"/>
  <c r="CW218" i="14"/>
  <c r="CK218" i="14"/>
  <c r="BW218" i="14"/>
  <c r="BJ218" i="14"/>
  <c r="AX218" i="14"/>
  <c r="AK218" i="14"/>
  <c r="Y218" i="14"/>
  <c r="K218" i="14"/>
  <c r="GL218" i="14"/>
  <c r="FM218" i="14"/>
  <c r="EL218" i="14"/>
  <c r="DM218" i="14"/>
  <c r="CM218" i="14"/>
  <c r="BN218" i="14"/>
  <c r="AO218" i="14"/>
  <c r="N218" i="14"/>
  <c r="GG218" i="14"/>
  <c r="FG218" i="14"/>
  <c r="EH218" i="14"/>
  <c r="DI218" i="14"/>
  <c r="CH218" i="14"/>
  <c r="BI218" i="14"/>
  <c r="AI218" i="14"/>
  <c r="J218" i="14"/>
  <c r="GC218" i="14"/>
  <c r="FB218" i="14"/>
  <c r="EC218" i="14"/>
  <c r="DC218" i="14"/>
  <c r="CD218" i="14"/>
  <c r="BE218" i="14"/>
  <c r="AD218" i="14"/>
  <c r="E218" i="14"/>
  <c r="GO218" i="14"/>
  <c r="FO218" i="14"/>
  <c r="EP218" i="14"/>
  <c r="DQ218" i="14"/>
  <c r="CP218" i="14"/>
  <c r="BQ218" i="14"/>
  <c r="AQ218" i="14"/>
  <c r="R218" i="14"/>
  <c r="BA218" i="14"/>
  <c r="DA218" i="14"/>
  <c r="EY218" i="14"/>
  <c r="GS221" i="14"/>
  <c r="GK221" i="14"/>
  <c r="GC221" i="14"/>
  <c r="FU221" i="14"/>
  <c r="FM221" i="14"/>
  <c r="FE221" i="14"/>
  <c r="EW221" i="14"/>
  <c r="EO221" i="14"/>
  <c r="EG221" i="14"/>
  <c r="DY221" i="14"/>
  <c r="DQ221" i="14"/>
  <c r="DI221" i="14"/>
  <c r="DA221" i="14"/>
  <c r="CS221" i="14"/>
  <c r="CK221" i="14"/>
  <c r="CC221" i="14"/>
  <c r="BU221" i="14"/>
  <c r="BM221" i="14"/>
  <c r="BE221" i="14"/>
  <c r="AW221" i="14"/>
  <c r="AO221" i="14"/>
  <c r="AG221" i="14"/>
  <c r="Y221" i="14"/>
  <c r="Q221" i="14"/>
  <c r="I221" i="14"/>
  <c r="GO221" i="14"/>
  <c r="GG221" i="14"/>
  <c r="FY221" i="14"/>
  <c r="FQ221" i="14"/>
  <c r="FI221" i="14"/>
  <c r="FA221" i="14"/>
  <c r="ES221" i="14"/>
  <c r="EK221" i="14"/>
  <c r="EC221" i="14"/>
  <c r="DU221" i="14"/>
  <c r="DM221" i="14"/>
  <c r="DE221" i="14"/>
  <c r="CW221" i="14"/>
  <c r="CO221" i="14"/>
  <c r="CG221" i="14"/>
  <c r="BY221" i="14"/>
  <c r="BQ221" i="14"/>
  <c r="BI221" i="14"/>
  <c r="BA221" i="14"/>
  <c r="AS221" i="14"/>
  <c r="AK221" i="14"/>
  <c r="AC221" i="14"/>
  <c r="U221" i="14"/>
  <c r="M221" i="14"/>
  <c r="E221" i="14"/>
  <c r="GN221" i="14"/>
  <c r="GF221" i="14"/>
  <c r="FX221" i="14"/>
  <c r="FP221" i="14"/>
  <c r="FH221" i="14"/>
  <c r="EZ221" i="14"/>
  <c r="ER221" i="14"/>
  <c r="EJ221" i="14"/>
  <c r="EB221" i="14"/>
  <c r="DT221" i="14"/>
  <c r="DL221" i="14"/>
  <c r="DD221" i="14"/>
  <c r="CV221" i="14"/>
  <c r="CN221" i="14"/>
  <c r="CF221" i="14"/>
  <c r="BX221" i="14"/>
  <c r="BP221" i="14"/>
  <c r="BH221" i="14"/>
  <c r="AZ221" i="14"/>
  <c r="AR221" i="14"/>
  <c r="AJ221" i="14"/>
  <c r="AB221" i="14"/>
  <c r="T221" i="14"/>
  <c r="L221" i="14"/>
  <c r="D221" i="14"/>
  <c r="GJ221" i="14"/>
  <c r="FW221" i="14"/>
  <c r="FK221" i="14"/>
  <c r="EX221" i="14"/>
  <c r="EL221" i="14"/>
  <c r="DX221" i="14"/>
  <c r="DK221" i="14"/>
  <c r="CY221" i="14"/>
  <c r="CL221" i="14"/>
  <c r="BZ221" i="14"/>
  <c r="BL221" i="14"/>
  <c r="AY221" i="14"/>
  <c r="AM221" i="14"/>
  <c r="Z221" i="14"/>
  <c r="N221" i="14"/>
  <c r="GI221" i="14"/>
  <c r="FV221" i="14"/>
  <c r="FJ221" i="14"/>
  <c r="EV221" i="14"/>
  <c r="EI221" i="14"/>
  <c r="DW221" i="14"/>
  <c r="DJ221" i="14"/>
  <c r="CX221" i="14"/>
  <c r="CJ221" i="14"/>
  <c r="BW221" i="14"/>
  <c r="BK221" i="14"/>
  <c r="AX221" i="14"/>
  <c r="AL221" i="14"/>
  <c r="X221" i="14"/>
  <c r="K221" i="14"/>
  <c r="GP221" i="14"/>
  <c r="GB221" i="14"/>
  <c r="FO221" i="14"/>
  <c r="FC221" i="14"/>
  <c r="EP221" i="14"/>
  <c r="ED221" i="14"/>
  <c r="DP221" i="14"/>
  <c r="DC221" i="14"/>
  <c r="CQ221" i="14"/>
  <c r="CD221" i="14"/>
  <c r="BR221" i="14"/>
  <c r="BD221" i="14"/>
  <c r="AQ221" i="14"/>
  <c r="AE221" i="14"/>
  <c r="R221" i="14"/>
  <c r="F221" i="14"/>
  <c r="GM221" i="14"/>
  <c r="GA221" i="14"/>
  <c r="FN221" i="14"/>
  <c r="FB221" i="14"/>
  <c r="EN221" i="14"/>
  <c r="EA221" i="14"/>
  <c r="DO221" i="14"/>
  <c r="DB221" i="14"/>
  <c r="CP221" i="14"/>
  <c r="CB221" i="14"/>
  <c r="BO221" i="14"/>
  <c r="BC221" i="14"/>
  <c r="AP221" i="14"/>
  <c r="AD221" i="14"/>
  <c r="P221" i="14"/>
  <c r="C221" i="14"/>
  <c r="GL221" i="14"/>
  <c r="FL221" i="14"/>
  <c r="EM221" i="14"/>
  <c r="DN221" i="14"/>
  <c r="CM221" i="14"/>
  <c r="BN221" i="14"/>
  <c r="AN221" i="14"/>
  <c r="O221" i="14"/>
  <c r="GH221" i="14"/>
  <c r="FG221" i="14"/>
  <c r="EH221" i="14"/>
  <c r="DH221" i="14"/>
  <c r="CI221" i="14"/>
  <c r="BJ221" i="14"/>
  <c r="AI221" i="14"/>
  <c r="J221" i="14"/>
  <c r="GE221" i="14"/>
  <c r="FF221" i="14"/>
  <c r="EF221" i="14"/>
  <c r="DG221" i="14"/>
  <c r="CH221" i="14"/>
  <c r="BG221" i="14"/>
  <c r="AH221" i="14"/>
  <c r="H221" i="14"/>
  <c r="GR221" i="14"/>
  <c r="FS221" i="14"/>
  <c r="ET221" i="14"/>
  <c r="DS221" i="14"/>
  <c r="CT221" i="14"/>
  <c r="BT221" i="14"/>
  <c r="AU221" i="14"/>
  <c r="V221" i="14"/>
  <c r="BB221" i="14"/>
  <c r="CZ221" i="14"/>
  <c r="EY221" i="14"/>
  <c r="GS230" i="14"/>
  <c r="GK230" i="14"/>
  <c r="GC230" i="14"/>
  <c r="FU230" i="14"/>
  <c r="FM230" i="14"/>
  <c r="FE230" i="14"/>
  <c r="EW230" i="14"/>
  <c r="EO230" i="14"/>
  <c r="EG230" i="14"/>
  <c r="DY230" i="14"/>
  <c r="DQ230" i="14"/>
  <c r="DI230" i="14"/>
  <c r="DA230" i="14"/>
  <c r="CS230" i="14"/>
  <c r="CK230" i="14"/>
  <c r="CC230" i="14"/>
  <c r="BU230" i="14"/>
  <c r="BM230" i="14"/>
  <c r="BE230" i="14"/>
  <c r="AW230" i="14"/>
  <c r="AO230" i="14"/>
  <c r="AG230" i="14"/>
  <c r="Y230" i="14"/>
  <c r="Q230" i="14"/>
  <c r="I230" i="14"/>
  <c r="GQ230" i="14"/>
  <c r="GH230" i="14"/>
  <c r="FY230" i="14"/>
  <c r="FP230" i="14"/>
  <c r="FG230" i="14"/>
  <c r="EX230" i="14"/>
  <c r="EN230" i="14"/>
  <c r="EE230" i="14"/>
  <c r="DV230" i="14"/>
  <c r="DM230" i="14"/>
  <c r="DD230" i="14"/>
  <c r="CU230" i="14"/>
  <c r="CL230" i="14"/>
  <c r="CB230" i="14"/>
  <c r="BS230" i="14"/>
  <c r="BJ230" i="14"/>
  <c r="BA230" i="14"/>
  <c r="AR230" i="14"/>
  <c r="AI230" i="14"/>
  <c r="Z230" i="14"/>
  <c r="P230" i="14"/>
  <c r="G230" i="14"/>
  <c r="GO230" i="14"/>
  <c r="GF230" i="14"/>
  <c r="FW230" i="14"/>
  <c r="FN230" i="14"/>
  <c r="FD230" i="14"/>
  <c r="EU230" i="14"/>
  <c r="EL230" i="14"/>
  <c r="EC230" i="14"/>
  <c r="DT230" i="14"/>
  <c r="DK230" i="14"/>
  <c r="DB230" i="14"/>
  <c r="CR230" i="14"/>
  <c r="CI230" i="14"/>
  <c r="BZ230" i="14"/>
  <c r="BQ230" i="14"/>
  <c r="BH230" i="14"/>
  <c r="AY230" i="14"/>
  <c r="AP230" i="14"/>
  <c r="AF230" i="14"/>
  <c r="W230" i="14"/>
  <c r="N230" i="14"/>
  <c r="E230" i="14"/>
  <c r="GT230" i="14"/>
  <c r="GJ230" i="14"/>
  <c r="GA230" i="14"/>
  <c r="FR230" i="14"/>
  <c r="FI230" i="14"/>
  <c r="EZ230" i="14"/>
  <c r="EQ230" i="14"/>
  <c r="EH230" i="14"/>
  <c r="DX230" i="14"/>
  <c r="DO230" i="14"/>
  <c r="DF230" i="14"/>
  <c r="CW230" i="14"/>
  <c r="CN230" i="14"/>
  <c r="CE230" i="14"/>
  <c r="BV230" i="14"/>
  <c r="BL230" i="14"/>
  <c r="BC230" i="14"/>
  <c r="AT230" i="14"/>
  <c r="AK230" i="14"/>
  <c r="AB230" i="14"/>
  <c r="S230" i="14"/>
  <c r="J230" i="14"/>
  <c r="GP230" i="14"/>
  <c r="GB230" i="14"/>
  <c r="FL230" i="14"/>
  <c r="EY230" i="14"/>
  <c r="EJ230" i="14"/>
  <c r="DU230" i="14"/>
  <c r="DG230" i="14"/>
  <c r="CQ230" i="14"/>
  <c r="CD230" i="14"/>
  <c r="BO230" i="14"/>
  <c r="AZ230" i="14"/>
  <c r="AL230" i="14"/>
  <c r="V230" i="14"/>
  <c r="H230" i="14"/>
  <c r="GN230" i="14"/>
  <c r="FZ230" i="14"/>
  <c r="FK230" i="14"/>
  <c r="EV230" i="14"/>
  <c r="EI230" i="14"/>
  <c r="DS230" i="14"/>
  <c r="DE230" i="14"/>
  <c r="CP230" i="14"/>
  <c r="CA230" i="14"/>
  <c r="BN230" i="14"/>
  <c r="AX230" i="14"/>
  <c r="AJ230" i="14"/>
  <c r="U230" i="14"/>
  <c r="F230" i="14"/>
  <c r="GG230" i="14"/>
  <c r="FS230" i="14"/>
  <c r="FC230" i="14"/>
  <c r="EP230" i="14"/>
  <c r="EA230" i="14"/>
  <c r="DL230" i="14"/>
  <c r="CX230" i="14"/>
  <c r="CH230" i="14"/>
  <c r="BT230" i="14"/>
  <c r="BF230" i="14"/>
  <c r="AQ230" i="14"/>
  <c r="AC230" i="14"/>
  <c r="M230" i="14"/>
  <c r="GE230" i="14"/>
  <c r="FQ230" i="14"/>
  <c r="FB230" i="14"/>
  <c r="EM230" i="14"/>
  <c r="DZ230" i="14"/>
  <c r="DJ230" i="14"/>
  <c r="CV230" i="14"/>
  <c r="CG230" i="14"/>
  <c r="BR230" i="14"/>
  <c r="BD230" i="14"/>
  <c r="AN230" i="14"/>
  <c r="AA230" i="14"/>
  <c r="L230" i="14"/>
  <c r="GD230" i="14"/>
  <c r="FA230" i="14"/>
  <c r="DW230" i="14"/>
  <c r="CT230" i="14"/>
  <c r="BP230" i="14"/>
  <c r="AM230" i="14"/>
  <c r="K230" i="14"/>
  <c r="FX230" i="14"/>
  <c r="ET230" i="14"/>
  <c r="DR230" i="14"/>
  <c r="CO230" i="14"/>
  <c r="BK230" i="14"/>
  <c r="AH230" i="14"/>
  <c r="D230" i="14"/>
  <c r="GM230" i="14"/>
  <c r="FJ230" i="14"/>
  <c r="EF230" i="14"/>
  <c r="DC230" i="14"/>
  <c r="BY230" i="14"/>
  <c r="AV230" i="14"/>
  <c r="T230" i="14"/>
  <c r="GL230" i="14"/>
  <c r="FH230" i="14"/>
  <c r="ED230" i="14"/>
  <c r="CZ230" i="14"/>
  <c r="BX230" i="14"/>
  <c r="AU230" i="14"/>
  <c r="R230" i="14"/>
  <c r="ES230" i="14"/>
  <c r="CM230" i="14"/>
  <c r="AE230" i="14"/>
  <c r="ER230" i="14"/>
  <c r="CJ230" i="14"/>
  <c r="AD230" i="14"/>
  <c r="GR230" i="14"/>
  <c r="EK230" i="14"/>
  <c r="CF230" i="14"/>
  <c r="X230" i="14"/>
  <c r="FO230" i="14"/>
  <c r="DH230" i="14"/>
  <c r="BB230" i="14"/>
  <c r="DN230" i="14"/>
  <c r="J167" i="14"/>
  <c r="R167" i="14"/>
  <c r="Z167" i="14"/>
  <c r="AH167" i="14"/>
  <c r="AP167" i="14"/>
  <c r="AX167" i="14"/>
  <c r="BF167" i="14"/>
  <c r="BN167" i="14"/>
  <c r="BV167" i="14"/>
  <c r="CD167" i="14"/>
  <c r="CL167" i="14"/>
  <c r="CT167" i="14"/>
  <c r="DB167" i="14"/>
  <c r="DJ167" i="14"/>
  <c r="DR167" i="14"/>
  <c r="DZ167" i="14"/>
  <c r="EH167" i="14"/>
  <c r="EP167" i="14"/>
  <c r="EX167" i="14"/>
  <c r="FF167" i="14"/>
  <c r="FN167" i="14"/>
  <c r="FV167" i="14"/>
  <c r="GD167" i="14"/>
  <c r="GL167" i="14"/>
  <c r="GT167" i="14"/>
  <c r="GP179" i="14"/>
  <c r="GH179" i="14"/>
  <c r="FZ179" i="14"/>
  <c r="FR179" i="14"/>
  <c r="FJ179" i="14"/>
  <c r="FB179" i="14"/>
  <c r="ET179" i="14"/>
  <c r="EL179" i="14"/>
  <c r="ED179" i="14"/>
  <c r="DV179" i="14"/>
  <c r="DN179" i="14"/>
  <c r="DF179" i="14"/>
  <c r="CX179" i="14"/>
  <c r="CP179" i="14"/>
  <c r="CH179" i="14"/>
  <c r="BZ179" i="14"/>
  <c r="BR179" i="14"/>
  <c r="BJ179" i="14"/>
  <c r="BB179" i="14"/>
  <c r="AT179" i="14"/>
  <c r="AL179" i="14"/>
  <c r="AD179" i="14"/>
  <c r="V179" i="14"/>
  <c r="N179" i="14"/>
  <c r="F179" i="14"/>
  <c r="GR179" i="14"/>
  <c r="GI179" i="14"/>
  <c r="FY179" i="14"/>
  <c r="FP179" i="14"/>
  <c r="FG179" i="14"/>
  <c r="EX179" i="14"/>
  <c r="EO179" i="14"/>
  <c r="EF179" i="14"/>
  <c r="DW179" i="14"/>
  <c r="DM179" i="14"/>
  <c r="DD179" i="14"/>
  <c r="CU179" i="14"/>
  <c r="CL179" i="14"/>
  <c r="CC179" i="14"/>
  <c r="BT179" i="14"/>
  <c r="BK179" i="14"/>
  <c r="BA179" i="14"/>
  <c r="AR179" i="14"/>
  <c r="AI179" i="14"/>
  <c r="Z179" i="14"/>
  <c r="Q179" i="14"/>
  <c r="H179" i="14"/>
  <c r="L179" i="14"/>
  <c r="W179" i="14"/>
  <c r="AG179" i="14"/>
  <c r="AQ179" i="14"/>
  <c r="BC179" i="14"/>
  <c r="BM179" i="14"/>
  <c r="BW179" i="14"/>
  <c r="CG179" i="14"/>
  <c r="CR179" i="14"/>
  <c r="DB179" i="14"/>
  <c r="DL179" i="14"/>
  <c r="DX179" i="14"/>
  <c r="EH179" i="14"/>
  <c r="ER179" i="14"/>
  <c r="FC179" i="14"/>
  <c r="FM179" i="14"/>
  <c r="FW179" i="14"/>
  <c r="GG179" i="14"/>
  <c r="GS179" i="14"/>
  <c r="GS184" i="14"/>
  <c r="GK184" i="14"/>
  <c r="GC184" i="14"/>
  <c r="FU184" i="14"/>
  <c r="FM184" i="14"/>
  <c r="FE184" i="14"/>
  <c r="EW184" i="14"/>
  <c r="EO184" i="14"/>
  <c r="EG184" i="14"/>
  <c r="DY184" i="14"/>
  <c r="DQ184" i="14"/>
  <c r="DI184" i="14"/>
  <c r="DA184" i="14"/>
  <c r="CS184" i="14"/>
  <c r="CK184" i="14"/>
  <c r="CC184" i="14"/>
  <c r="BU184" i="14"/>
  <c r="BM184" i="14"/>
  <c r="BE184" i="14"/>
  <c r="AW184" i="14"/>
  <c r="AO184" i="14"/>
  <c r="AG184" i="14"/>
  <c r="Y184" i="14"/>
  <c r="Q184" i="14"/>
  <c r="I184" i="14"/>
  <c r="GQ184" i="14"/>
  <c r="GH184" i="14"/>
  <c r="FY184" i="14"/>
  <c r="FP184" i="14"/>
  <c r="FG184" i="14"/>
  <c r="EX184" i="14"/>
  <c r="EN184" i="14"/>
  <c r="EE184" i="14"/>
  <c r="DV184" i="14"/>
  <c r="DM184" i="14"/>
  <c r="DD184" i="14"/>
  <c r="CU184" i="14"/>
  <c r="CL184" i="14"/>
  <c r="CB184" i="14"/>
  <c r="BS184" i="14"/>
  <c r="BJ184" i="14"/>
  <c r="BA184" i="14"/>
  <c r="AR184" i="14"/>
  <c r="AI184" i="14"/>
  <c r="Z184" i="14"/>
  <c r="P184" i="14"/>
  <c r="G184" i="14"/>
  <c r="GM184" i="14"/>
  <c r="GD184" i="14"/>
  <c r="FT184" i="14"/>
  <c r="FK184" i="14"/>
  <c r="FB184" i="14"/>
  <c r="ES184" i="14"/>
  <c r="EJ184" i="14"/>
  <c r="EA184" i="14"/>
  <c r="DR184" i="14"/>
  <c r="DH184" i="14"/>
  <c r="CY184" i="14"/>
  <c r="CP184" i="14"/>
  <c r="CG184" i="14"/>
  <c r="BX184" i="14"/>
  <c r="BO184" i="14"/>
  <c r="BF184" i="14"/>
  <c r="AV184" i="14"/>
  <c r="AM184" i="14"/>
  <c r="AD184" i="14"/>
  <c r="U184" i="14"/>
  <c r="L184" i="14"/>
  <c r="C184" i="14"/>
  <c r="N184" i="14"/>
  <c r="AA184" i="14"/>
  <c r="AL184" i="14"/>
  <c r="AY184" i="14"/>
  <c r="BK184" i="14"/>
  <c r="BW184" i="14"/>
  <c r="CI184" i="14"/>
  <c r="CV184" i="14"/>
  <c r="DG184" i="14"/>
  <c r="DT184" i="14"/>
  <c r="EF184" i="14"/>
  <c r="ER184" i="14"/>
  <c r="FD184" i="14"/>
  <c r="FQ184" i="14"/>
  <c r="GB184" i="14"/>
  <c r="GO184" i="14"/>
  <c r="GQ186" i="14"/>
  <c r="GI186" i="14"/>
  <c r="GA186" i="14"/>
  <c r="FS186" i="14"/>
  <c r="FK186" i="14"/>
  <c r="FC186" i="14"/>
  <c r="EU186" i="14"/>
  <c r="EM186" i="14"/>
  <c r="EE186" i="14"/>
  <c r="DW186" i="14"/>
  <c r="DO186" i="14"/>
  <c r="DG186" i="14"/>
  <c r="CY186" i="14"/>
  <c r="CQ186" i="14"/>
  <c r="CI186" i="14"/>
  <c r="CA186" i="14"/>
  <c r="BS186" i="14"/>
  <c r="BK186" i="14"/>
  <c r="BC186" i="14"/>
  <c r="AU186" i="14"/>
  <c r="AM186" i="14"/>
  <c r="AE186" i="14"/>
  <c r="W186" i="14"/>
  <c r="O186" i="14"/>
  <c r="G186" i="14"/>
  <c r="GR186" i="14"/>
  <c r="GH186" i="14"/>
  <c r="FY186" i="14"/>
  <c r="FP186" i="14"/>
  <c r="FG186" i="14"/>
  <c r="EX186" i="14"/>
  <c r="EO186" i="14"/>
  <c r="EF186" i="14"/>
  <c r="DV186" i="14"/>
  <c r="DM186" i="14"/>
  <c r="DD186" i="14"/>
  <c r="CU186" i="14"/>
  <c r="CL186" i="14"/>
  <c r="CC186" i="14"/>
  <c r="BT186" i="14"/>
  <c r="BJ186" i="14"/>
  <c r="BA186" i="14"/>
  <c r="AR186" i="14"/>
  <c r="AI186" i="14"/>
  <c r="Z186" i="14"/>
  <c r="Q186" i="14"/>
  <c r="H186" i="14"/>
  <c r="GM186" i="14"/>
  <c r="GD186" i="14"/>
  <c r="FU186" i="14"/>
  <c r="FL186" i="14"/>
  <c r="FB186" i="14"/>
  <c r="ES186" i="14"/>
  <c r="EJ186" i="14"/>
  <c r="EA186" i="14"/>
  <c r="DR186" i="14"/>
  <c r="DI186" i="14"/>
  <c r="CZ186" i="14"/>
  <c r="CP186" i="14"/>
  <c r="CG186" i="14"/>
  <c r="BX186" i="14"/>
  <c r="BO186" i="14"/>
  <c r="BF186" i="14"/>
  <c r="AW186" i="14"/>
  <c r="AN186" i="14"/>
  <c r="AD186" i="14"/>
  <c r="U186" i="14"/>
  <c r="L186" i="14"/>
  <c r="C186" i="14"/>
  <c r="N186" i="14"/>
  <c r="AA186" i="14"/>
  <c r="AL186" i="14"/>
  <c r="AY186" i="14"/>
  <c r="BL186" i="14"/>
  <c r="BW186" i="14"/>
  <c r="CJ186" i="14"/>
  <c r="CV186" i="14"/>
  <c r="DH186" i="14"/>
  <c r="DT186" i="14"/>
  <c r="EG186" i="14"/>
  <c r="ER186" i="14"/>
  <c r="FE186" i="14"/>
  <c r="FQ186" i="14"/>
  <c r="GC186" i="14"/>
  <c r="GO186" i="14"/>
  <c r="GO188" i="14"/>
  <c r="GG188" i="14"/>
  <c r="FY188" i="14"/>
  <c r="FQ188" i="14"/>
  <c r="FI188" i="14"/>
  <c r="FA188" i="14"/>
  <c r="ES188" i="14"/>
  <c r="EK188" i="14"/>
  <c r="EC188" i="14"/>
  <c r="DU188" i="14"/>
  <c r="DM188" i="14"/>
  <c r="DE188" i="14"/>
  <c r="CW188" i="14"/>
  <c r="CO188" i="14"/>
  <c r="CG188" i="14"/>
  <c r="BY188" i="14"/>
  <c r="BQ188" i="14"/>
  <c r="BI188" i="14"/>
  <c r="BA188" i="14"/>
  <c r="AS188" i="14"/>
  <c r="AK188" i="14"/>
  <c r="AC188" i="14"/>
  <c r="U188" i="14"/>
  <c r="M188" i="14"/>
  <c r="E188" i="14"/>
  <c r="GR188" i="14"/>
  <c r="GI188" i="14"/>
  <c r="FZ188" i="14"/>
  <c r="FP188" i="14"/>
  <c r="FG188" i="14"/>
  <c r="EX188" i="14"/>
  <c r="EO188" i="14"/>
  <c r="EF188" i="14"/>
  <c r="DW188" i="14"/>
  <c r="DN188" i="14"/>
  <c r="DD188" i="14"/>
  <c r="CU188" i="14"/>
  <c r="CL188" i="14"/>
  <c r="CC188" i="14"/>
  <c r="BT188" i="14"/>
  <c r="BK188" i="14"/>
  <c r="BB188" i="14"/>
  <c r="AR188" i="14"/>
  <c r="AI188" i="14"/>
  <c r="Z188" i="14"/>
  <c r="Q188" i="14"/>
  <c r="H188" i="14"/>
  <c r="GM188" i="14"/>
  <c r="GD188" i="14"/>
  <c r="FU188" i="14"/>
  <c r="FL188" i="14"/>
  <c r="FC188" i="14"/>
  <c r="ET188" i="14"/>
  <c r="EJ188" i="14"/>
  <c r="EA188" i="14"/>
  <c r="DR188" i="14"/>
  <c r="DI188" i="14"/>
  <c r="CZ188" i="14"/>
  <c r="CQ188" i="14"/>
  <c r="CH188" i="14"/>
  <c r="BX188" i="14"/>
  <c r="BO188" i="14"/>
  <c r="BF188" i="14"/>
  <c r="AW188" i="14"/>
  <c r="AN188" i="14"/>
  <c r="AE188" i="14"/>
  <c r="V188" i="14"/>
  <c r="L188" i="14"/>
  <c r="C188" i="14"/>
  <c r="O188" i="14"/>
  <c r="AA188" i="14"/>
  <c r="AM188" i="14"/>
  <c r="AY188" i="14"/>
  <c r="BL188" i="14"/>
  <c r="BW188" i="14"/>
  <c r="CJ188" i="14"/>
  <c r="CV188" i="14"/>
  <c r="DH188" i="14"/>
  <c r="DT188" i="14"/>
  <c r="EG188" i="14"/>
  <c r="ER188" i="14"/>
  <c r="FE188" i="14"/>
  <c r="FR188" i="14"/>
  <c r="GC188" i="14"/>
  <c r="GP188" i="14"/>
  <c r="GM190" i="14"/>
  <c r="GE190" i="14"/>
  <c r="FW190" i="14"/>
  <c r="FO190" i="14"/>
  <c r="FG190" i="14"/>
  <c r="EY190" i="14"/>
  <c r="EQ190" i="14"/>
  <c r="EI190" i="14"/>
  <c r="EA190" i="14"/>
  <c r="DS190" i="14"/>
  <c r="DK190" i="14"/>
  <c r="DC190" i="14"/>
  <c r="CU190" i="14"/>
  <c r="CM190" i="14"/>
  <c r="CE190" i="14"/>
  <c r="BW190" i="14"/>
  <c r="BO190" i="14"/>
  <c r="BG190" i="14"/>
  <c r="AY190" i="14"/>
  <c r="AQ190" i="14"/>
  <c r="AI190" i="14"/>
  <c r="AA190" i="14"/>
  <c r="S190" i="14"/>
  <c r="K190" i="14"/>
  <c r="C190" i="14"/>
  <c r="GT190" i="14"/>
  <c r="GL190" i="14"/>
  <c r="GD190" i="14"/>
  <c r="FV190" i="14"/>
  <c r="FN190" i="14"/>
  <c r="FF190" i="14"/>
  <c r="EX190" i="14"/>
  <c r="EP190" i="14"/>
  <c r="EH190" i="14"/>
  <c r="DZ190" i="14"/>
  <c r="DR190" i="14"/>
  <c r="DJ190" i="14"/>
  <c r="DB190" i="14"/>
  <c r="CT190" i="14"/>
  <c r="CL190" i="14"/>
  <c r="CD190" i="14"/>
  <c r="BV190" i="14"/>
  <c r="BN190" i="14"/>
  <c r="BF190" i="14"/>
  <c r="AX190" i="14"/>
  <c r="AP190" i="14"/>
  <c r="AH190" i="14"/>
  <c r="GO190" i="14"/>
  <c r="GC190" i="14"/>
  <c r="FS190" i="14"/>
  <c r="FI190" i="14"/>
  <c r="EW190" i="14"/>
  <c r="EM190" i="14"/>
  <c r="EC190" i="14"/>
  <c r="DQ190" i="14"/>
  <c r="DG190" i="14"/>
  <c r="CW190" i="14"/>
  <c r="CK190" i="14"/>
  <c r="CA190" i="14"/>
  <c r="BQ190" i="14"/>
  <c r="BE190" i="14"/>
  <c r="AU190" i="14"/>
  <c r="AK190" i="14"/>
  <c r="Z190" i="14"/>
  <c r="Q190" i="14"/>
  <c r="H190" i="14"/>
  <c r="GS190" i="14"/>
  <c r="GI190" i="14"/>
  <c r="FY190" i="14"/>
  <c r="FM190" i="14"/>
  <c r="FC190" i="14"/>
  <c r="ES190" i="14"/>
  <c r="EG190" i="14"/>
  <c r="DW190" i="14"/>
  <c r="DM190" i="14"/>
  <c r="DA190" i="14"/>
  <c r="CQ190" i="14"/>
  <c r="CG190" i="14"/>
  <c r="BU190" i="14"/>
  <c r="BK190" i="14"/>
  <c r="BA190" i="14"/>
  <c r="AO190" i="14"/>
  <c r="AE190" i="14"/>
  <c r="V190" i="14"/>
  <c r="M190" i="14"/>
  <c r="D190" i="14"/>
  <c r="O190" i="14"/>
  <c r="AB190" i="14"/>
  <c r="AN190" i="14"/>
  <c r="BC190" i="14"/>
  <c r="BR190" i="14"/>
  <c r="CF190" i="14"/>
  <c r="CS190" i="14"/>
  <c r="DH190" i="14"/>
  <c r="DV190" i="14"/>
  <c r="EK190" i="14"/>
  <c r="EZ190" i="14"/>
  <c r="FL190" i="14"/>
  <c r="GA190" i="14"/>
  <c r="GP190" i="14"/>
  <c r="J192" i="14"/>
  <c r="W192" i="14"/>
  <c r="AL192" i="14"/>
  <c r="AZ192" i="14"/>
  <c r="BO192" i="14"/>
  <c r="CD192" i="14"/>
  <c r="CP192" i="14"/>
  <c r="DE192" i="14"/>
  <c r="DT192" i="14"/>
  <c r="EH192" i="14"/>
  <c r="EU192" i="14"/>
  <c r="FJ192" i="14"/>
  <c r="FX192" i="14"/>
  <c r="GM192" i="14"/>
  <c r="D194" i="14"/>
  <c r="Z194" i="14"/>
  <c r="AV194" i="14"/>
  <c r="BP194" i="14"/>
  <c r="CL194" i="14"/>
  <c r="DH194" i="14"/>
  <c r="EB194" i="14"/>
  <c r="EX194" i="14"/>
  <c r="FT194" i="14"/>
  <c r="GN194" i="14"/>
  <c r="Z205" i="14"/>
  <c r="BF205" i="14"/>
  <c r="CL205" i="14"/>
  <c r="DR205" i="14"/>
  <c r="EX205" i="14"/>
  <c r="GD205" i="14"/>
  <c r="E213" i="14"/>
  <c r="AK213" i="14"/>
  <c r="BU213" i="14"/>
  <c r="DF213" i="14"/>
  <c r="EP213" i="14"/>
  <c r="GA213" i="14"/>
  <c r="C218" i="14"/>
  <c r="BB218" i="14"/>
  <c r="DB218" i="14"/>
  <c r="FA218" i="14"/>
  <c r="G221" i="14"/>
  <c r="BF221" i="14"/>
  <c r="DF221" i="14"/>
  <c r="FD221" i="14"/>
  <c r="C230" i="14"/>
  <c r="DP230" i="14"/>
  <c r="C167" i="14"/>
  <c r="K167" i="14"/>
  <c r="S167" i="14"/>
  <c r="AA167" i="14"/>
  <c r="AI167" i="14"/>
  <c r="AQ167" i="14"/>
  <c r="AY167" i="14"/>
  <c r="BG167" i="14"/>
  <c r="BO167" i="14"/>
  <c r="BW167" i="14"/>
  <c r="CE167" i="14"/>
  <c r="CM167" i="14"/>
  <c r="CU167" i="14"/>
  <c r="DC167" i="14"/>
  <c r="DK167" i="14"/>
  <c r="DS167" i="14"/>
  <c r="EA167" i="14"/>
  <c r="EI167" i="14"/>
  <c r="EQ167" i="14"/>
  <c r="EY167" i="14"/>
  <c r="FG167" i="14"/>
  <c r="FO167" i="14"/>
  <c r="FW167" i="14"/>
  <c r="GE167" i="14"/>
  <c r="GM167" i="14"/>
  <c r="J168" i="14"/>
  <c r="R168" i="14"/>
  <c r="Z168" i="14"/>
  <c r="AH168" i="14"/>
  <c r="AP168" i="14"/>
  <c r="AX168" i="14"/>
  <c r="BF168" i="14"/>
  <c r="BN168" i="14"/>
  <c r="BV168" i="14"/>
  <c r="CD168" i="14"/>
  <c r="CL168" i="14"/>
  <c r="CT168" i="14"/>
  <c r="DB168" i="14"/>
  <c r="DJ168" i="14"/>
  <c r="DR168" i="14"/>
  <c r="DZ168" i="14"/>
  <c r="EH168" i="14"/>
  <c r="EP168" i="14"/>
  <c r="EX168" i="14"/>
  <c r="FF168" i="14"/>
  <c r="FN168" i="14"/>
  <c r="FV168" i="14"/>
  <c r="GD168" i="14"/>
  <c r="GL168" i="14"/>
  <c r="GT168" i="14"/>
  <c r="C179" i="14"/>
  <c r="M179" i="14"/>
  <c r="X179" i="14"/>
  <c r="AH179" i="14"/>
  <c r="AS179" i="14"/>
  <c r="BD179" i="14"/>
  <c r="BN179" i="14"/>
  <c r="BX179" i="14"/>
  <c r="CI179" i="14"/>
  <c r="CS179" i="14"/>
  <c r="DC179" i="14"/>
  <c r="DO179" i="14"/>
  <c r="DY179" i="14"/>
  <c r="EI179" i="14"/>
  <c r="ES179" i="14"/>
  <c r="FD179" i="14"/>
  <c r="FN179" i="14"/>
  <c r="FX179" i="14"/>
  <c r="GJ179" i="14"/>
  <c r="GT179" i="14"/>
  <c r="D184" i="14"/>
  <c r="O184" i="14"/>
  <c r="AB184" i="14"/>
  <c r="AN184" i="14"/>
  <c r="AZ184" i="14"/>
  <c r="BL184" i="14"/>
  <c r="BY184" i="14"/>
  <c r="CJ184" i="14"/>
  <c r="CW184" i="14"/>
  <c r="DJ184" i="14"/>
  <c r="DU184" i="14"/>
  <c r="EH184" i="14"/>
  <c r="ET184" i="14"/>
  <c r="FF184" i="14"/>
  <c r="FR184" i="14"/>
  <c r="GE184" i="14"/>
  <c r="GP184" i="14"/>
  <c r="D186" i="14"/>
  <c r="P186" i="14"/>
  <c r="AB186" i="14"/>
  <c r="AO186" i="14"/>
  <c r="AZ186" i="14"/>
  <c r="BM186" i="14"/>
  <c r="BY186" i="14"/>
  <c r="CK186" i="14"/>
  <c r="CW186" i="14"/>
  <c r="DJ186" i="14"/>
  <c r="DU186" i="14"/>
  <c r="EH186" i="14"/>
  <c r="ET186" i="14"/>
  <c r="FF186" i="14"/>
  <c r="FR186" i="14"/>
  <c r="GE186" i="14"/>
  <c r="GP186" i="14"/>
  <c r="D188" i="14"/>
  <c r="P188" i="14"/>
  <c r="AB188" i="14"/>
  <c r="AO188" i="14"/>
  <c r="AZ188" i="14"/>
  <c r="BM188" i="14"/>
  <c r="BZ188" i="14"/>
  <c r="CK188" i="14"/>
  <c r="CX188" i="14"/>
  <c r="DJ188" i="14"/>
  <c r="DV188" i="14"/>
  <c r="EH188" i="14"/>
  <c r="EU188" i="14"/>
  <c r="FF188" i="14"/>
  <c r="FS188" i="14"/>
  <c r="GE188" i="14"/>
  <c r="GQ188" i="14"/>
  <c r="E190" i="14"/>
  <c r="P190" i="14"/>
  <c r="AC190" i="14"/>
  <c r="AR190" i="14"/>
  <c r="BD190" i="14"/>
  <c r="BS190" i="14"/>
  <c r="CH190" i="14"/>
  <c r="CV190" i="14"/>
  <c r="DI190" i="14"/>
  <c r="DX190" i="14"/>
  <c r="EL190" i="14"/>
  <c r="FA190" i="14"/>
  <c r="FP190" i="14"/>
  <c r="GB190" i="14"/>
  <c r="GQ190" i="14"/>
  <c r="L192" i="14"/>
  <c r="Z192" i="14"/>
  <c r="AM192" i="14"/>
  <c r="BB192" i="14"/>
  <c r="BP192" i="14"/>
  <c r="CE192" i="14"/>
  <c r="CT192" i="14"/>
  <c r="DF192" i="14"/>
  <c r="DU192" i="14"/>
  <c r="EJ192" i="14"/>
  <c r="EX192" i="14"/>
  <c r="FK192" i="14"/>
  <c r="FZ192" i="14"/>
  <c r="GN192" i="14"/>
  <c r="E194" i="14"/>
  <c r="AA194" i="14"/>
  <c r="AW194" i="14"/>
  <c r="BQ194" i="14"/>
  <c r="CM194" i="14"/>
  <c r="DI194" i="14"/>
  <c r="EC194" i="14"/>
  <c r="EY194" i="14"/>
  <c r="FU194" i="14"/>
  <c r="GO194" i="14"/>
  <c r="AD205" i="14"/>
  <c r="BJ205" i="14"/>
  <c r="CP205" i="14"/>
  <c r="DV205" i="14"/>
  <c r="FB205" i="14"/>
  <c r="GH205" i="14"/>
  <c r="FX208" i="14"/>
  <c r="GN210" i="14"/>
  <c r="GF210" i="14"/>
  <c r="FX210" i="14"/>
  <c r="FP210" i="14"/>
  <c r="FH210" i="14"/>
  <c r="EZ210" i="14"/>
  <c r="ER210" i="14"/>
  <c r="EJ210" i="14"/>
  <c r="EB210" i="14"/>
  <c r="DT210" i="14"/>
  <c r="DL210" i="14"/>
  <c r="DD210" i="14"/>
  <c r="CV210" i="14"/>
  <c r="CN210" i="14"/>
  <c r="CF210" i="14"/>
  <c r="BX210" i="14"/>
  <c r="BP210" i="14"/>
  <c r="BH210" i="14"/>
  <c r="AZ210" i="14"/>
  <c r="AR210" i="14"/>
  <c r="AJ210" i="14"/>
  <c r="AB210" i="14"/>
  <c r="T210" i="14"/>
  <c r="L210" i="14"/>
  <c r="D210" i="14"/>
  <c r="GM210" i="14"/>
  <c r="GE210" i="14"/>
  <c r="FW210" i="14"/>
  <c r="FO210" i="14"/>
  <c r="FG210" i="14"/>
  <c r="EY210" i="14"/>
  <c r="EQ210" i="14"/>
  <c r="EI210" i="14"/>
  <c r="EA210" i="14"/>
  <c r="DS210" i="14"/>
  <c r="DK210" i="14"/>
  <c r="DC210" i="14"/>
  <c r="CU210" i="14"/>
  <c r="CM210" i="14"/>
  <c r="CE210" i="14"/>
  <c r="BW210" i="14"/>
  <c r="BO210" i="14"/>
  <c r="BG210" i="14"/>
  <c r="AY210" i="14"/>
  <c r="AQ210" i="14"/>
  <c r="AI210" i="14"/>
  <c r="AA210" i="14"/>
  <c r="S210" i="14"/>
  <c r="K210" i="14"/>
  <c r="C210" i="14"/>
  <c r="GQ210" i="14"/>
  <c r="GI210" i="14"/>
  <c r="GA210" i="14"/>
  <c r="FS210" i="14"/>
  <c r="FK210" i="14"/>
  <c r="FC210" i="14"/>
  <c r="EU210" i="14"/>
  <c r="EM210" i="14"/>
  <c r="EE210" i="14"/>
  <c r="DW210" i="14"/>
  <c r="DO210" i="14"/>
  <c r="DG210" i="14"/>
  <c r="CY210" i="14"/>
  <c r="CQ210" i="14"/>
  <c r="CI210" i="14"/>
  <c r="CA210" i="14"/>
  <c r="BS210" i="14"/>
  <c r="BK210" i="14"/>
  <c r="BC210" i="14"/>
  <c r="AU210" i="14"/>
  <c r="AM210" i="14"/>
  <c r="AE210" i="14"/>
  <c r="W210" i="14"/>
  <c r="O210" i="14"/>
  <c r="G210" i="14"/>
  <c r="GP210" i="14"/>
  <c r="GH210" i="14"/>
  <c r="FZ210" i="14"/>
  <c r="FR210" i="14"/>
  <c r="FJ210" i="14"/>
  <c r="FB210" i="14"/>
  <c r="ET210" i="14"/>
  <c r="EL210" i="14"/>
  <c r="ED210" i="14"/>
  <c r="DV210" i="14"/>
  <c r="DN210" i="14"/>
  <c r="DF210" i="14"/>
  <c r="CX210" i="14"/>
  <c r="CP210" i="14"/>
  <c r="CH210" i="14"/>
  <c r="BZ210" i="14"/>
  <c r="BR210" i="14"/>
  <c r="BJ210" i="14"/>
  <c r="BB210" i="14"/>
  <c r="AT210" i="14"/>
  <c r="AL210" i="14"/>
  <c r="AD210" i="14"/>
  <c r="V210" i="14"/>
  <c r="N210" i="14"/>
  <c r="F210" i="14"/>
  <c r="GG210" i="14"/>
  <c r="FQ210" i="14"/>
  <c r="FA210" i="14"/>
  <c r="EK210" i="14"/>
  <c r="DU210" i="14"/>
  <c r="DE210" i="14"/>
  <c r="CO210" i="14"/>
  <c r="BY210" i="14"/>
  <c r="BI210" i="14"/>
  <c r="AS210" i="14"/>
  <c r="AC210" i="14"/>
  <c r="M210" i="14"/>
  <c r="GT210" i="14"/>
  <c r="GD210" i="14"/>
  <c r="FN210" i="14"/>
  <c r="EX210" i="14"/>
  <c r="EH210" i="14"/>
  <c r="DR210" i="14"/>
  <c r="DB210" i="14"/>
  <c r="CL210" i="14"/>
  <c r="BV210" i="14"/>
  <c r="BF210" i="14"/>
  <c r="AP210" i="14"/>
  <c r="Z210" i="14"/>
  <c r="J210" i="14"/>
  <c r="GS210" i="14"/>
  <c r="GC210" i="14"/>
  <c r="FM210" i="14"/>
  <c r="EW210" i="14"/>
  <c r="EG210" i="14"/>
  <c r="DQ210" i="14"/>
  <c r="DA210" i="14"/>
  <c r="CK210" i="14"/>
  <c r="BU210" i="14"/>
  <c r="BE210" i="14"/>
  <c r="AO210" i="14"/>
  <c r="Y210" i="14"/>
  <c r="I210" i="14"/>
  <c r="GK210" i="14"/>
  <c r="FU210" i="14"/>
  <c r="FE210" i="14"/>
  <c r="EO210" i="14"/>
  <c r="DY210" i="14"/>
  <c r="DI210" i="14"/>
  <c r="CS210" i="14"/>
  <c r="CC210" i="14"/>
  <c r="BM210" i="14"/>
  <c r="AW210" i="14"/>
  <c r="AG210" i="14"/>
  <c r="Q210" i="14"/>
  <c r="AH210" i="14"/>
  <c r="BN210" i="14"/>
  <c r="CT210" i="14"/>
  <c r="DZ210" i="14"/>
  <c r="FF210" i="14"/>
  <c r="GL210" i="14"/>
  <c r="F213" i="14"/>
  <c r="AL213" i="14"/>
  <c r="BV213" i="14"/>
  <c r="DG213" i="14"/>
  <c r="EQ213" i="14"/>
  <c r="GB213" i="14"/>
  <c r="Q218" i="14"/>
  <c r="BO218" i="14"/>
  <c r="DN218" i="14"/>
  <c r="FN218" i="14"/>
  <c r="S221" i="14"/>
  <c r="BS221" i="14"/>
  <c r="DR221" i="14"/>
  <c r="FR221" i="14"/>
  <c r="O230" i="14"/>
  <c r="EB230" i="14"/>
  <c r="D167" i="14"/>
  <c r="L167" i="14"/>
  <c r="T167" i="14"/>
  <c r="AB167" i="14"/>
  <c r="AJ167" i="14"/>
  <c r="AR167" i="14"/>
  <c r="AZ167" i="14"/>
  <c r="BH167" i="14"/>
  <c r="BP167" i="14"/>
  <c r="BX167" i="14"/>
  <c r="CF167" i="14"/>
  <c r="CN167" i="14"/>
  <c r="CV167" i="14"/>
  <c r="DD167" i="14"/>
  <c r="DL167" i="14"/>
  <c r="DT167" i="14"/>
  <c r="EB167" i="14"/>
  <c r="EJ167" i="14"/>
  <c r="ER167" i="14"/>
  <c r="EZ167" i="14"/>
  <c r="FH167" i="14"/>
  <c r="FP167" i="14"/>
  <c r="FX167" i="14"/>
  <c r="GF167" i="14"/>
  <c r="C168" i="14"/>
  <c r="K168" i="14"/>
  <c r="S168" i="14"/>
  <c r="AA168" i="14"/>
  <c r="AI168" i="14"/>
  <c r="AQ168" i="14"/>
  <c r="AY168" i="14"/>
  <c r="BG168" i="14"/>
  <c r="BO168" i="14"/>
  <c r="BW168" i="14"/>
  <c r="CE168" i="14"/>
  <c r="CM168" i="14"/>
  <c r="CU168" i="14"/>
  <c r="DC168" i="14"/>
  <c r="DK168" i="14"/>
  <c r="DS168" i="14"/>
  <c r="EA168" i="14"/>
  <c r="EI168" i="14"/>
  <c r="EQ168" i="14"/>
  <c r="EY168" i="14"/>
  <c r="FG168" i="14"/>
  <c r="FO168" i="14"/>
  <c r="FW168" i="14"/>
  <c r="GE168" i="14"/>
  <c r="J169" i="14"/>
  <c r="R169" i="14"/>
  <c r="Z169" i="14"/>
  <c r="AH169" i="14"/>
  <c r="AP169" i="14"/>
  <c r="AX169" i="14"/>
  <c r="BF169" i="14"/>
  <c r="BN169" i="14"/>
  <c r="BV169" i="14"/>
  <c r="CD169" i="14"/>
  <c r="CL169" i="14"/>
  <c r="CT169" i="14"/>
  <c r="DB169" i="14"/>
  <c r="DJ169" i="14"/>
  <c r="DR169" i="14"/>
  <c r="DZ169" i="14"/>
  <c r="EH169" i="14"/>
  <c r="EP169" i="14"/>
  <c r="EX169" i="14"/>
  <c r="FF169" i="14"/>
  <c r="FN169" i="14"/>
  <c r="FV169" i="14"/>
  <c r="GD169" i="14"/>
  <c r="GL169" i="14"/>
  <c r="H171" i="14"/>
  <c r="P171" i="14"/>
  <c r="X171" i="14"/>
  <c r="AF171" i="14"/>
  <c r="AN171" i="14"/>
  <c r="AV171" i="14"/>
  <c r="BD171" i="14"/>
  <c r="BL171" i="14"/>
  <c r="BT171" i="14"/>
  <c r="CB171" i="14"/>
  <c r="CJ171" i="14"/>
  <c r="CR171" i="14"/>
  <c r="CZ171" i="14"/>
  <c r="DH171" i="14"/>
  <c r="DP171" i="14"/>
  <c r="DX171" i="14"/>
  <c r="EF171" i="14"/>
  <c r="EN171" i="14"/>
  <c r="EV171" i="14"/>
  <c r="FD171" i="14"/>
  <c r="FL171" i="14"/>
  <c r="FT171" i="14"/>
  <c r="GB171" i="14"/>
  <c r="GJ171" i="14"/>
  <c r="H173" i="14"/>
  <c r="R173" i="14"/>
  <c r="AA173" i="14"/>
  <c r="AJ173" i="14"/>
  <c r="AS173" i="14"/>
  <c r="BB173" i="14"/>
  <c r="BK173" i="14"/>
  <c r="BT173" i="14"/>
  <c r="CD173" i="14"/>
  <c r="CM173" i="14"/>
  <c r="CV173" i="14"/>
  <c r="DE173" i="14"/>
  <c r="DN173" i="14"/>
  <c r="DW173" i="14"/>
  <c r="EF173" i="14"/>
  <c r="EP173" i="14"/>
  <c r="EY173" i="14"/>
  <c r="FH173" i="14"/>
  <c r="FQ173" i="14"/>
  <c r="FZ173" i="14"/>
  <c r="GI173" i="14"/>
  <c r="GR173" i="14"/>
  <c r="I174" i="14"/>
  <c r="R174" i="14"/>
  <c r="AA174" i="14"/>
  <c r="AJ174" i="14"/>
  <c r="AS174" i="14"/>
  <c r="BB174" i="14"/>
  <c r="BK174" i="14"/>
  <c r="BU174" i="14"/>
  <c r="CD174" i="14"/>
  <c r="CM174" i="14"/>
  <c r="CV174" i="14"/>
  <c r="DE174" i="14"/>
  <c r="DN174" i="14"/>
  <c r="DW174" i="14"/>
  <c r="EG174" i="14"/>
  <c r="EP174" i="14"/>
  <c r="EY174" i="14"/>
  <c r="FH174" i="14"/>
  <c r="FQ174" i="14"/>
  <c r="FZ174" i="14"/>
  <c r="GI174" i="14"/>
  <c r="GS174" i="14"/>
  <c r="I175" i="14"/>
  <c r="R175" i="14"/>
  <c r="AA175" i="14"/>
  <c r="AJ175" i="14"/>
  <c r="AS175" i="14"/>
  <c r="BB175" i="14"/>
  <c r="BL175" i="14"/>
  <c r="BU175" i="14"/>
  <c r="CD175" i="14"/>
  <c r="CM175" i="14"/>
  <c r="CV175" i="14"/>
  <c r="DE175" i="14"/>
  <c r="DN175" i="14"/>
  <c r="DX175" i="14"/>
  <c r="EG175" i="14"/>
  <c r="EP175" i="14"/>
  <c r="EY175" i="14"/>
  <c r="FH175" i="14"/>
  <c r="FQ175" i="14"/>
  <c r="FZ175" i="14"/>
  <c r="GJ175" i="14"/>
  <c r="GS175" i="14"/>
  <c r="I176" i="14"/>
  <c r="R176" i="14"/>
  <c r="AA176" i="14"/>
  <c r="AJ176" i="14"/>
  <c r="AS176" i="14"/>
  <c r="BC176" i="14"/>
  <c r="BL176" i="14"/>
  <c r="BW176" i="14"/>
  <c r="CG176" i="14"/>
  <c r="CQ176" i="14"/>
  <c r="DB176" i="14"/>
  <c r="DL176" i="14"/>
  <c r="DW176" i="14"/>
  <c r="EH176" i="14"/>
  <c r="ER176" i="14"/>
  <c r="FB176" i="14"/>
  <c r="FL176" i="14"/>
  <c r="FW176" i="14"/>
  <c r="GG176" i="14"/>
  <c r="GR176" i="14"/>
  <c r="J177" i="14"/>
  <c r="T177" i="14"/>
  <c r="AD177" i="14"/>
  <c r="AO177" i="14"/>
  <c r="AY177" i="14"/>
  <c r="BI177" i="14"/>
  <c r="BU177" i="14"/>
  <c r="CE177" i="14"/>
  <c r="CO177" i="14"/>
  <c r="CY177" i="14"/>
  <c r="DJ177" i="14"/>
  <c r="DT177" i="14"/>
  <c r="ED177" i="14"/>
  <c r="EP177" i="14"/>
  <c r="EZ177" i="14"/>
  <c r="FJ177" i="14"/>
  <c r="FU177" i="14"/>
  <c r="GE177" i="14"/>
  <c r="GO177" i="14"/>
  <c r="D179" i="14"/>
  <c r="O179" i="14"/>
  <c r="Y179" i="14"/>
  <c r="AJ179" i="14"/>
  <c r="AU179" i="14"/>
  <c r="BE179" i="14"/>
  <c r="BO179" i="14"/>
  <c r="BY179" i="14"/>
  <c r="CJ179" i="14"/>
  <c r="CT179" i="14"/>
  <c r="DE179" i="14"/>
  <c r="DP179" i="14"/>
  <c r="DZ179" i="14"/>
  <c r="EJ179" i="14"/>
  <c r="EU179" i="14"/>
  <c r="FE179" i="14"/>
  <c r="FO179" i="14"/>
  <c r="GA179" i="14"/>
  <c r="GK179" i="14"/>
  <c r="GO180" i="14"/>
  <c r="GG180" i="14"/>
  <c r="FY180" i="14"/>
  <c r="FQ180" i="14"/>
  <c r="FI180" i="14"/>
  <c r="FA180" i="14"/>
  <c r="ES180" i="14"/>
  <c r="EK180" i="14"/>
  <c r="EC180" i="14"/>
  <c r="DU180" i="14"/>
  <c r="DM180" i="14"/>
  <c r="DE180" i="14"/>
  <c r="CW180" i="14"/>
  <c r="CO180" i="14"/>
  <c r="CG180" i="14"/>
  <c r="BY180" i="14"/>
  <c r="BQ180" i="14"/>
  <c r="BI180" i="14"/>
  <c r="BA180" i="14"/>
  <c r="AS180" i="14"/>
  <c r="AK180" i="14"/>
  <c r="AC180" i="14"/>
  <c r="U180" i="14"/>
  <c r="M180" i="14"/>
  <c r="E180" i="14"/>
  <c r="GR180" i="14"/>
  <c r="GI180" i="14"/>
  <c r="FZ180" i="14"/>
  <c r="FP180" i="14"/>
  <c r="FG180" i="14"/>
  <c r="EX180" i="14"/>
  <c r="EO180" i="14"/>
  <c r="EF180" i="14"/>
  <c r="DW180" i="14"/>
  <c r="DN180" i="14"/>
  <c r="DD180" i="14"/>
  <c r="CU180" i="14"/>
  <c r="CL180" i="14"/>
  <c r="CC180" i="14"/>
  <c r="BT180" i="14"/>
  <c r="BK180" i="14"/>
  <c r="BB180" i="14"/>
  <c r="AR180" i="14"/>
  <c r="AI180" i="14"/>
  <c r="Z180" i="14"/>
  <c r="Q180" i="14"/>
  <c r="H180" i="14"/>
  <c r="L180" i="14"/>
  <c r="W180" i="14"/>
  <c r="AG180" i="14"/>
  <c r="AQ180" i="14"/>
  <c r="BC180" i="14"/>
  <c r="BM180" i="14"/>
  <c r="BW180" i="14"/>
  <c r="CH180" i="14"/>
  <c r="CR180" i="14"/>
  <c r="DB180" i="14"/>
  <c r="DL180" i="14"/>
  <c r="DX180" i="14"/>
  <c r="EH180" i="14"/>
  <c r="ER180" i="14"/>
  <c r="FC180" i="14"/>
  <c r="FM180" i="14"/>
  <c r="FW180" i="14"/>
  <c r="GH180" i="14"/>
  <c r="GS180" i="14"/>
  <c r="J181" i="14"/>
  <c r="U181" i="14"/>
  <c r="AE181" i="14"/>
  <c r="AO181" i="14"/>
  <c r="AY181" i="14"/>
  <c r="BJ181" i="14"/>
  <c r="BU181" i="14"/>
  <c r="CE181" i="14"/>
  <c r="CP181" i="14"/>
  <c r="CZ181" i="14"/>
  <c r="DJ181" i="14"/>
  <c r="DU181" i="14"/>
  <c r="EE181" i="14"/>
  <c r="EP181" i="14"/>
  <c r="FA181" i="14"/>
  <c r="FK181" i="14"/>
  <c r="FU181" i="14"/>
  <c r="GE181" i="14"/>
  <c r="GP181" i="14"/>
  <c r="E184" i="14"/>
  <c r="R184" i="14"/>
  <c r="AC184" i="14"/>
  <c r="AP184" i="14"/>
  <c r="BB184" i="14"/>
  <c r="BN184" i="14"/>
  <c r="BZ184" i="14"/>
  <c r="CM184" i="14"/>
  <c r="CX184" i="14"/>
  <c r="DK184" i="14"/>
  <c r="DW184" i="14"/>
  <c r="EI184" i="14"/>
  <c r="EU184" i="14"/>
  <c r="FH184" i="14"/>
  <c r="FS184" i="14"/>
  <c r="GF184" i="14"/>
  <c r="GR184" i="14"/>
  <c r="K185" i="14"/>
  <c r="W185" i="14"/>
  <c r="AJ185" i="14"/>
  <c r="AU185" i="14"/>
  <c r="BH185" i="14"/>
  <c r="BU185" i="14"/>
  <c r="CF185" i="14"/>
  <c r="CS185" i="14"/>
  <c r="DE185" i="14"/>
  <c r="DQ185" i="14"/>
  <c r="EC185" i="14"/>
  <c r="EP185" i="14"/>
  <c r="FA185" i="14"/>
  <c r="FN185" i="14"/>
  <c r="FZ185" i="14"/>
  <c r="GL185" i="14"/>
  <c r="E186" i="14"/>
  <c r="R186" i="14"/>
  <c r="AC186" i="14"/>
  <c r="AP186" i="14"/>
  <c r="BB186" i="14"/>
  <c r="BN186" i="14"/>
  <c r="BZ186" i="14"/>
  <c r="CM186" i="14"/>
  <c r="CX186" i="14"/>
  <c r="DK186" i="14"/>
  <c r="DX186" i="14"/>
  <c r="EI186" i="14"/>
  <c r="EV186" i="14"/>
  <c r="FH186" i="14"/>
  <c r="FT186" i="14"/>
  <c r="GF186" i="14"/>
  <c r="GS186" i="14"/>
  <c r="K187" i="14"/>
  <c r="X187" i="14"/>
  <c r="AJ187" i="14"/>
  <c r="AV187" i="14"/>
  <c r="BH187" i="14"/>
  <c r="BU187" i="14"/>
  <c r="CF187" i="14"/>
  <c r="CS187" i="14"/>
  <c r="DE187" i="14"/>
  <c r="DQ187" i="14"/>
  <c r="EC187" i="14"/>
  <c r="EP187" i="14"/>
  <c r="FA187" i="14"/>
  <c r="FN187" i="14"/>
  <c r="GA187" i="14"/>
  <c r="GL187" i="14"/>
  <c r="F188" i="14"/>
  <c r="R188" i="14"/>
  <c r="AD188" i="14"/>
  <c r="AP188" i="14"/>
  <c r="BC188" i="14"/>
  <c r="BN188" i="14"/>
  <c r="CA188" i="14"/>
  <c r="CM188" i="14"/>
  <c r="CY188" i="14"/>
  <c r="DK188" i="14"/>
  <c r="DX188" i="14"/>
  <c r="EI188" i="14"/>
  <c r="EV188" i="14"/>
  <c r="FH188" i="14"/>
  <c r="FT188" i="14"/>
  <c r="GF188" i="14"/>
  <c r="GS188" i="14"/>
  <c r="K189" i="14"/>
  <c r="X189" i="14"/>
  <c r="AK189" i="14"/>
  <c r="AV189" i="14"/>
  <c r="BI189" i="14"/>
  <c r="BU189" i="14"/>
  <c r="CG189" i="14"/>
  <c r="CS189" i="14"/>
  <c r="DF189" i="14"/>
  <c r="DQ189" i="14"/>
  <c r="ED189" i="14"/>
  <c r="EP189" i="14"/>
  <c r="FB189" i="14"/>
  <c r="FN189" i="14"/>
  <c r="GA189" i="14"/>
  <c r="GL189" i="14"/>
  <c r="F190" i="14"/>
  <c r="R190" i="14"/>
  <c r="AD190" i="14"/>
  <c r="AS190" i="14"/>
  <c r="BH190" i="14"/>
  <c r="BT190" i="14"/>
  <c r="CI190" i="14"/>
  <c r="CX190" i="14"/>
  <c r="DL190" i="14"/>
  <c r="DY190" i="14"/>
  <c r="EN190" i="14"/>
  <c r="FB190" i="14"/>
  <c r="FQ190" i="14"/>
  <c r="GF190" i="14"/>
  <c r="GR190" i="14"/>
  <c r="M192" i="14"/>
  <c r="AB192" i="14"/>
  <c r="AP192" i="14"/>
  <c r="BC192" i="14"/>
  <c r="BR192" i="14"/>
  <c r="CF192" i="14"/>
  <c r="CU192" i="14"/>
  <c r="DJ192" i="14"/>
  <c r="DV192" i="14"/>
  <c r="EK192" i="14"/>
  <c r="EZ192" i="14"/>
  <c r="FN192" i="14"/>
  <c r="GA192" i="14"/>
  <c r="GP192" i="14"/>
  <c r="H194" i="14"/>
  <c r="AB194" i="14"/>
  <c r="AX194" i="14"/>
  <c r="BT194" i="14"/>
  <c r="CN194" i="14"/>
  <c r="DJ194" i="14"/>
  <c r="EF194" i="14"/>
  <c r="EZ194" i="14"/>
  <c r="FV194" i="14"/>
  <c r="GR194" i="14"/>
  <c r="U200" i="14"/>
  <c r="AU200" i="14"/>
  <c r="BV200" i="14"/>
  <c r="CU200" i="14"/>
  <c r="DT200" i="14"/>
  <c r="ES200" i="14"/>
  <c r="FS200" i="14"/>
  <c r="GT200" i="14"/>
  <c r="AE205" i="14"/>
  <c r="BK205" i="14"/>
  <c r="CQ205" i="14"/>
  <c r="DW205" i="14"/>
  <c r="FC205" i="14"/>
  <c r="GI205" i="14"/>
  <c r="W208" i="14"/>
  <c r="BC208" i="14"/>
  <c r="CI208" i="14"/>
  <c r="DO208" i="14"/>
  <c r="EU208" i="14"/>
  <c r="GA208" i="14"/>
  <c r="E210" i="14"/>
  <c r="AK210" i="14"/>
  <c r="BQ210" i="14"/>
  <c r="CW210" i="14"/>
  <c r="EC210" i="14"/>
  <c r="FI210" i="14"/>
  <c r="GO210" i="14"/>
  <c r="N213" i="14"/>
  <c r="AU213" i="14"/>
  <c r="CE213" i="14"/>
  <c r="DP213" i="14"/>
  <c r="FA213" i="14"/>
  <c r="GK213" i="14"/>
  <c r="AB217" i="14"/>
  <c r="BR217" i="14"/>
  <c r="DR217" i="14"/>
  <c r="FP217" i="14"/>
  <c r="V218" i="14"/>
  <c r="BV218" i="14"/>
  <c r="DU218" i="14"/>
  <c r="FU218" i="14"/>
  <c r="W221" i="14"/>
  <c r="BV221" i="14"/>
  <c r="DV221" i="14"/>
  <c r="FT221" i="14"/>
  <c r="AS230" i="14"/>
  <c r="FF230" i="14"/>
  <c r="EO239" i="14"/>
  <c r="GR193" i="14"/>
  <c r="GJ193" i="14"/>
  <c r="GB193" i="14"/>
  <c r="FT193" i="14"/>
  <c r="FL193" i="14"/>
  <c r="FD193" i="14"/>
  <c r="EV193" i="14"/>
  <c r="EN193" i="14"/>
  <c r="EF193" i="14"/>
  <c r="DX193" i="14"/>
  <c r="DP193" i="14"/>
  <c r="DH193" i="14"/>
  <c r="CZ193" i="14"/>
  <c r="CR193" i="14"/>
  <c r="CJ193" i="14"/>
  <c r="CB193" i="14"/>
  <c r="BT193" i="14"/>
  <c r="BL193" i="14"/>
  <c r="BD193" i="14"/>
  <c r="AV193" i="14"/>
  <c r="AN193" i="14"/>
  <c r="AF193" i="14"/>
  <c r="X193" i="14"/>
  <c r="P193" i="14"/>
  <c r="H193" i="14"/>
  <c r="GQ193" i="14"/>
  <c r="GI193" i="14"/>
  <c r="GA193" i="14"/>
  <c r="FS193" i="14"/>
  <c r="FK193" i="14"/>
  <c r="FC193" i="14"/>
  <c r="EU193" i="14"/>
  <c r="EM193" i="14"/>
  <c r="EE193" i="14"/>
  <c r="DW193" i="14"/>
  <c r="DO193" i="14"/>
  <c r="DG193" i="14"/>
  <c r="CY193" i="14"/>
  <c r="CQ193" i="14"/>
  <c r="CI193" i="14"/>
  <c r="CA193" i="14"/>
  <c r="BS193" i="14"/>
  <c r="BK193" i="14"/>
  <c r="BC193" i="14"/>
  <c r="AU193" i="14"/>
  <c r="AM193" i="14"/>
  <c r="AE193" i="14"/>
  <c r="W193" i="14"/>
  <c r="O193" i="14"/>
  <c r="G193" i="14"/>
  <c r="L193" i="14"/>
  <c r="V193" i="14"/>
  <c r="AH193" i="14"/>
  <c r="AR193" i="14"/>
  <c r="BB193" i="14"/>
  <c r="BN193" i="14"/>
  <c r="BX193" i="14"/>
  <c r="CH193" i="14"/>
  <c r="CT193" i="14"/>
  <c r="DD193" i="14"/>
  <c r="DN193" i="14"/>
  <c r="DZ193" i="14"/>
  <c r="EJ193" i="14"/>
  <c r="ET193" i="14"/>
  <c r="FF193" i="14"/>
  <c r="FP193" i="14"/>
  <c r="FZ193" i="14"/>
  <c r="GL193" i="14"/>
  <c r="D195" i="14"/>
  <c r="P195" i="14"/>
  <c r="Z195" i="14"/>
  <c r="AJ195" i="14"/>
  <c r="AV195" i="14"/>
  <c r="BF195" i="14"/>
  <c r="BP195" i="14"/>
  <c r="CB195" i="14"/>
  <c r="CL195" i="14"/>
  <c r="CV195" i="14"/>
  <c r="DH195" i="14"/>
  <c r="DR195" i="14"/>
  <c r="EB195" i="14"/>
  <c r="EN195" i="14"/>
  <c r="EX195" i="14"/>
  <c r="FH195" i="14"/>
  <c r="FT195" i="14"/>
  <c r="GD195" i="14"/>
  <c r="GN195" i="14"/>
  <c r="G196" i="14"/>
  <c r="Q196" i="14"/>
  <c r="AA196" i="14"/>
  <c r="AM196" i="14"/>
  <c r="AW196" i="14"/>
  <c r="BG196" i="14"/>
  <c r="BS196" i="14"/>
  <c r="CC196" i="14"/>
  <c r="CM196" i="14"/>
  <c r="CY196" i="14"/>
  <c r="DI196" i="14"/>
  <c r="DS196" i="14"/>
  <c r="EE196" i="14"/>
  <c r="EO196" i="14"/>
  <c r="EY196" i="14"/>
  <c r="FK196" i="14"/>
  <c r="FU196" i="14"/>
  <c r="GE196" i="14"/>
  <c r="GQ196" i="14"/>
  <c r="GO201" i="14"/>
  <c r="GG201" i="14"/>
  <c r="FY201" i="14"/>
  <c r="FQ201" i="14"/>
  <c r="FI201" i="14"/>
  <c r="FA201" i="14"/>
  <c r="ES201" i="14"/>
  <c r="EK201" i="14"/>
  <c r="EC201" i="14"/>
  <c r="DU201" i="14"/>
  <c r="DM201" i="14"/>
  <c r="DE201" i="14"/>
  <c r="CW201" i="14"/>
  <c r="CO201" i="14"/>
  <c r="CG201" i="14"/>
  <c r="BY201" i="14"/>
  <c r="BQ201" i="14"/>
  <c r="BI201" i="14"/>
  <c r="BA201" i="14"/>
  <c r="AS201" i="14"/>
  <c r="AK201" i="14"/>
  <c r="AC201" i="14"/>
  <c r="U201" i="14"/>
  <c r="M201" i="14"/>
  <c r="E201" i="14"/>
  <c r="GR201" i="14"/>
  <c r="GJ201" i="14"/>
  <c r="GB201" i="14"/>
  <c r="FT201" i="14"/>
  <c r="FL201" i="14"/>
  <c r="FD201" i="14"/>
  <c r="EV201" i="14"/>
  <c r="EN201" i="14"/>
  <c r="EF201" i="14"/>
  <c r="DX201" i="14"/>
  <c r="DP201" i="14"/>
  <c r="DH201" i="14"/>
  <c r="CZ201" i="14"/>
  <c r="CR201" i="14"/>
  <c r="CJ201" i="14"/>
  <c r="CB201" i="14"/>
  <c r="BT201" i="14"/>
  <c r="BL201" i="14"/>
  <c r="BD201" i="14"/>
  <c r="AV201" i="14"/>
  <c r="AN201" i="14"/>
  <c r="AF201" i="14"/>
  <c r="X201" i="14"/>
  <c r="P201" i="14"/>
  <c r="H201" i="14"/>
  <c r="GQ201" i="14"/>
  <c r="GI201" i="14"/>
  <c r="GA201" i="14"/>
  <c r="FS201" i="14"/>
  <c r="FK201" i="14"/>
  <c r="FC201" i="14"/>
  <c r="EU201" i="14"/>
  <c r="EM201" i="14"/>
  <c r="EE201" i="14"/>
  <c r="DW201" i="14"/>
  <c r="DO201" i="14"/>
  <c r="DG201" i="14"/>
  <c r="CY201" i="14"/>
  <c r="CQ201" i="14"/>
  <c r="CI201" i="14"/>
  <c r="CA201" i="14"/>
  <c r="BS201" i="14"/>
  <c r="BK201" i="14"/>
  <c r="BC201" i="14"/>
  <c r="AU201" i="14"/>
  <c r="AM201" i="14"/>
  <c r="AE201" i="14"/>
  <c r="W201" i="14"/>
  <c r="O201" i="14"/>
  <c r="G201" i="14"/>
  <c r="N201" i="14"/>
  <c r="AA201" i="14"/>
  <c r="AO201" i="14"/>
  <c r="AZ201" i="14"/>
  <c r="BN201" i="14"/>
  <c r="BZ201" i="14"/>
  <c r="CM201" i="14"/>
  <c r="DA201" i="14"/>
  <c r="DL201" i="14"/>
  <c r="DZ201" i="14"/>
  <c r="EL201" i="14"/>
  <c r="EY201" i="14"/>
  <c r="FM201" i="14"/>
  <c r="FX201" i="14"/>
  <c r="GL201" i="14"/>
  <c r="E202" i="14"/>
  <c r="R202" i="14"/>
  <c r="AF202" i="14"/>
  <c r="AQ202" i="14"/>
  <c r="BE202" i="14"/>
  <c r="BQ202" i="14"/>
  <c r="CD202" i="14"/>
  <c r="CR202" i="14"/>
  <c r="DC202" i="14"/>
  <c r="DQ202" i="14"/>
  <c r="EC202" i="14"/>
  <c r="EP202" i="14"/>
  <c r="FD202" i="14"/>
  <c r="FO202" i="14"/>
  <c r="GC202" i="14"/>
  <c r="GO202" i="14"/>
  <c r="N226" i="14"/>
  <c r="BN226" i="14"/>
  <c r="DL226" i="14"/>
  <c r="FL226" i="14"/>
  <c r="F193" i="14"/>
  <c r="R193" i="14"/>
  <c r="AB193" i="14"/>
  <c r="AL193" i="14"/>
  <c r="AX193" i="14"/>
  <c r="BH193" i="14"/>
  <c r="BR193" i="14"/>
  <c r="CD193" i="14"/>
  <c r="CN193" i="14"/>
  <c r="CX193" i="14"/>
  <c r="DJ193" i="14"/>
  <c r="DT193" i="14"/>
  <c r="ED193" i="14"/>
  <c r="EP193" i="14"/>
  <c r="EZ193" i="14"/>
  <c r="FJ193" i="14"/>
  <c r="FV193" i="14"/>
  <c r="GF193" i="14"/>
  <c r="GP193" i="14"/>
  <c r="J195" i="14"/>
  <c r="T195" i="14"/>
  <c r="AF195" i="14"/>
  <c r="AP195" i="14"/>
  <c r="AZ195" i="14"/>
  <c r="BL195" i="14"/>
  <c r="BV195" i="14"/>
  <c r="CF195" i="14"/>
  <c r="CR195" i="14"/>
  <c r="DB195" i="14"/>
  <c r="DL195" i="14"/>
  <c r="DX195" i="14"/>
  <c r="EH195" i="14"/>
  <c r="ER195" i="14"/>
  <c r="FD195" i="14"/>
  <c r="FN195" i="14"/>
  <c r="FX195" i="14"/>
  <c r="GJ195" i="14"/>
  <c r="GT195" i="14"/>
  <c r="K196" i="14"/>
  <c r="W196" i="14"/>
  <c r="AG196" i="14"/>
  <c r="AQ196" i="14"/>
  <c r="BC196" i="14"/>
  <c r="BM196" i="14"/>
  <c r="BW196" i="14"/>
  <c r="CI196" i="14"/>
  <c r="CS196" i="14"/>
  <c r="DC196" i="14"/>
  <c r="DO196" i="14"/>
  <c r="DY196" i="14"/>
  <c r="EI196" i="14"/>
  <c r="EU196" i="14"/>
  <c r="FE196" i="14"/>
  <c r="FO196" i="14"/>
  <c r="GA196" i="14"/>
  <c r="GN197" i="14"/>
  <c r="GF197" i="14"/>
  <c r="FX197" i="14"/>
  <c r="FP197" i="14"/>
  <c r="FH197" i="14"/>
  <c r="EZ197" i="14"/>
  <c r="ER197" i="14"/>
  <c r="EJ197" i="14"/>
  <c r="EB197" i="14"/>
  <c r="DT197" i="14"/>
  <c r="DL197" i="14"/>
  <c r="DD197" i="14"/>
  <c r="CV197" i="14"/>
  <c r="CN197" i="14"/>
  <c r="CF197" i="14"/>
  <c r="BX197" i="14"/>
  <c r="BP197" i="14"/>
  <c r="BH197" i="14"/>
  <c r="AZ197" i="14"/>
  <c r="AR197" i="14"/>
  <c r="AJ197" i="14"/>
  <c r="AB197" i="14"/>
  <c r="T197" i="14"/>
  <c r="L197" i="14"/>
  <c r="D197" i="14"/>
  <c r="GM197" i="14"/>
  <c r="GE197" i="14"/>
  <c r="FW197" i="14"/>
  <c r="FO197" i="14"/>
  <c r="FG197" i="14"/>
  <c r="EY197" i="14"/>
  <c r="EQ197" i="14"/>
  <c r="EI197" i="14"/>
  <c r="EA197" i="14"/>
  <c r="DS197" i="14"/>
  <c r="DK197" i="14"/>
  <c r="DC197" i="14"/>
  <c r="CU197" i="14"/>
  <c r="CM197" i="14"/>
  <c r="CE197" i="14"/>
  <c r="BW197" i="14"/>
  <c r="BO197" i="14"/>
  <c r="BG197" i="14"/>
  <c r="AY197" i="14"/>
  <c r="AQ197" i="14"/>
  <c r="AI197" i="14"/>
  <c r="AA197" i="14"/>
  <c r="S197" i="14"/>
  <c r="K197" i="14"/>
  <c r="C197" i="14"/>
  <c r="N197" i="14"/>
  <c r="X197" i="14"/>
  <c r="AH197" i="14"/>
  <c r="AT197" i="14"/>
  <c r="BD197" i="14"/>
  <c r="BN197" i="14"/>
  <c r="BZ197" i="14"/>
  <c r="CJ197" i="14"/>
  <c r="CT197" i="14"/>
  <c r="DF197" i="14"/>
  <c r="DP197" i="14"/>
  <c r="DZ197" i="14"/>
  <c r="EL197" i="14"/>
  <c r="EV197" i="14"/>
  <c r="FF197" i="14"/>
  <c r="FR197" i="14"/>
  <c r="GB197" i="14"/>
  <c r="GL197" i="14"/>
  <c r="I201" i="14"/>
  <c r="T201" i="14"/>
  <c r="AH201" i="14"/>
  <c r="AT201" i="14"/>
  <c r="BG201" i="14"/>
  <c r="BU201" i="14"/>
  <c r="CF201" i="14"/>
  <c r="CT201" i="14"/>
  <c r="DF201" i="14"/>
  <c r="DS201" i="14"/>
  <c r="EG201" i="14"/>
  <c r="ER201" i="14"/>
  <c r="FF201" i="14"/>
  <c r="FR201" i="14"/>
  <c r="GE201" i="14"/>
  <c r="GS201" i="14"/>
  <c r="K202" i="14"/>
  <c r="Y202" i="14"/>
  <c r="AK202" i="14"/>
  <c r="AX202" i="14"/>
  <c r="BL202" i="14"/>
  <c r="BW202" i="14"/>
  <c r="CK202" i="14"/>
  <c r="CW202" i="14"/>
  <c r="DJ202" i="14"/>
  <c r="DX202" i="14"/>
  <c r="EI202" i="14"/>
  <c r="EW202" i="14"/>
  <c r="FI202" i="14"/>
  <c r="FV202" i="14"/>
  <c r="GJ202" i="14"/>
  <c r="GM203" i="14"/>
  <c r="GE203" i="14"/>
  <c r="FW203" i="14"/>
  <c r="FO203" i="14"/>
  <c r="FG203" i="14"/>
  <c r="EY203" i="14"/>
  <c r="EQ203" i="14"/>
  <c r="EI203" i="14"/>
  <c r="EA203" i="14"/>
  <c r="DS203" i="14"/>
  <c r="DK203" i="14"/>
  <c r="DC203" i="14"/>
  <c r="CU203" i="14"/>
  <c r="CM203" i="14"/>
  <c r="CE203" i="14"/>
  <c r="BW203" i="14"/>
  <c r="BO203" i="14"/>
  <c r="BG203" i="14"/>
  <c r="AY203" i="14"/>
  <c r="AQ203" i="14"/>
  <c r="AI203" i="14"/>
  <c r="AA203" i="14"/>
  <c r="S203" i="14"/>
  <c r="K203" i="14"/>
  <c r="C203" i="14"/>
  <c r="GT203" i="14"/>
  <c r="GL203" i="14"/>
  <c r="GD203" i="14"/>
  <c r="FV203" i="14"/>
  <c r="FN203" i="14"/>
  <c r="GP203" i="14"/>
  <c r="GH203" i="14"/>
  <c r="FZ203" i="14"/>
  <c r="FR203" i="14"/>
  <c r="FJ203" i="14"/>
  <c r="FB203" i="14"/>
  <c r="ET203" i="14"/>
  <c r="EL203" i="14"/>
  <c r="ED203" i="14"/>
  <c r="DV203" i="14"/>
  <c r="DN203" i="14"/>
  <c r="DF203" i="14"/>
  <c r="CX203" i="14"/>
  <c r="CP203" i="14"/>
  <c r="CH203" i="14"/>
  <c r="BZ203" i="14"/>
  <c r="BR203" i="14"/>
  <c r="BJ203" i="14"/>
  <c r="BB203" i="14"/>
  <c r="AT203" i="14"/>
  <c r="AL203" i="14"/>
  <c r="AD203" i="14"/>
  <c r="V203" i="14"/>
  <c r="N203" i="14"/>
  <c r="F203" i="14"/>
  <c r="GO203" i="14"/>
  <c r="GG203" i="14"/>
  <c r="FY203" i="14"/>
  <c r="FQ203" i="14"/>
  <c r="FI203" i="14"/>
  <c r="FA203" i="14"/>
  <c r="ES203" i="14"/>
  <c r="EK203" i="14"/>
  <c r="EC203" i="14"/>
  <c r="DU203" i="14"/>
  <c r="DM203" i="14"/>
  <c r="DE203" i="14"/>
  <c r="CW203" i="14"/>
  <c r="CO203" i="14"/>
  <c r="CG203" i="14"/>
  <c r="BY203" i="14"/>
  <c r="BQ203" i="14"/>
  <c r="BI203" i="14"/>
  <c r="BA203" i="14"/>
  <c r="AS203" i="14"/>
  <c r="AK203" i="14"/>
  <c r="AC203" i="14"/>
  <c r="U203" i="14"/>
  <c r="M203" i="14"/>
  <c r="E203" i="14"/>
  <c r="P203" i="14"/>
  <c r="AB203" i="14"/>
  <c r="AO203" i="14"/>
  <c r="BC203" i="14"/>
  <c r="BN203" i="14"/>
  <c r="CB203" i="14"/>
  <c r="CN203" i="14"/>
  <c r="DA203" i="14"/>
  <c r="DO203" i="14"/>
  <c r="DZ203" i="14"/>
  <c r="EN203" i="14"/>
  <c r="EZ203" i="14"/>
  <c r="FM203" i="14"/>
  <c r="GC203" i="14"/>
  <c r="GS203" i="14"/>
  <c r="GO209" i="14"/>
  <c r="GG209" i="14"/>
  <c r="FY209" i="14"/>
  <c r="FQ209" i="14"/>
  <c r="FI209" i="14"/>
  <c r="FA209" i="14"/>
  <c r="ES209" i="14"/>
  <c r="EK209" i="14"/>
  <c r="EC209" i="14"/>
  <c r="DU209" i="14"/>
  <c r="DM209" i="14"/>
  <c r="DE209" i="14"/>
  <c r="CW209" i="14"/>
  <c r="CO209" i="14"/>
  <c r="CG209" i="14"/>
  <c r="BY209" i="14"/>
  <c r="BQ209" i="14"/>
  <c r="BI209" i="14"/>
  <c r="BA209" i="14"/>
  <c r="AS209" i="14"/>
  <c r="AK209" i="14"/>
  <c r="AC209" i="14"/>
  <c r="U209" i="14"/>
  <c r="M209" i="14"/>
  <c r="E209" i="14"/>
  <c r="GN209" i="14"/>
  <c r="GF209" i="14"/>
  <c r="FX209" i="14"/>
  <c r="FP209" i="14"/>
  <c r="FH209" i="14"/>
  <c r="EZ209" i="14"/>
  <c r="ER209" i="14"/>
  <c r="EJ209" i="14"/>
  <c r="EB209" i="14"/>
  <c r="DT209" i="14"/>
  <c r="DL209" i="14"/>
  <c r="DD209" i="14"/>
  <c r="CV209" i="14"/>
  <c r="CN209" i="14"/>
  <c r="CF209" i="14"/>
  <c r="BX209" i="14"/>
  <c r="BP209" i="14"/>
  <c r="BH209" i="14"/>
  <c r="AZ209" i="14"/>
  <c r="AR209" i="14"/>
  <c r="AJ209" i="14"/>
  <c r="AB209" i="14"/>
  <c r="T209" i="14"/>
  <c r="L209" i="14"/>
  <c r="D209" i="14"/>
  <c r="GR209" i="14"/>
  <c r="GJ209" i="14"/>
  <c r="GB209" i="14"/>
  <c r="FT209" i="14"/>
  <c r="FL209" i="14"/>
  <c r="FD209" i="14"/>
  <c r="EV209" i="14"/>
  <c r="EN209" i="14"/>
  <c r="EF209" i="14"/>
  <c r="DX209" i="14"/>
  <c r="DP209" i="14"/>
  <c r="DH209" i="14"/>
  <c r="CZ209" i="14"/>
  <c r="CR209" i="14"/>
  <c r="CJ209" i="14"/>
  <c r="CB209" i="14"/>
  <c r="BT209" i="14"/>
  <c r="BL209" i="14"/>
  <c r="BD209" i="14"/>
  <c r="AV209" i="14"/>
  <c r="AN209" i="14"/>
  <c r="AF209" i="14"/>
  <c r="X209" i="14"/>
  <c r="P209" i="14"/>
  <c r="H209" i="14"/>
  <c r="GQ209" i="14"/>
  <c r="GI209" i="14"/>
  <c r="GA209" i="14"/>
  <c r="FS209" i="14"/>
  <c r="FK209" i="14"/>
  <c r="FC209" i="14"/>
  <c r="EU209" i="14"/>
  <c r="EM209" i="14"/>
  <c r="EE209" i="14"/>
  <c r="DW209" i="14"/>
  <c r="DO209" i="14"/>
  <c r="DG209" i="14"/>
  <c r="CY209" i="14"/>
  <c r="CQ209" i="14"/>
  <c r="CI209" i="14"/>
  <c r="CA209" i="14"/>
  <c r="BS209" i="14"/>
  <c r="BK209" i="14"/>
  <c r="BC209" i="14"/>
  <c r="AU209" i="14"/>
  <c r="AM209" i="14"/>
  <c r="AE209" i="14"/>
  <c r="W209" i="14"/>
  <c r="O209" i="14"/>
  <c r="G209" i="14"/>
  <c r="R209" i="14"/>
  <c r="AH209" i="14"/>
  <c r="AX209" i="14"/>
  <c r="BN209" i="14"/>
  <c r="CD209" i="14"/>
  <c r="CT209" i="14"/>
  <c r="DJ209" i="14"/>
  <c r="DZ209" i="14"/>
  <c r="EP209" i="14"/>
  <c r="FF209" i="14"/>
  <c r="FV209" i="14"/>
  <c r="GL209" i="14"/>
  <c r="GM214" i="14"/>
  <c r="GE214" i="14"/>
  <c r="FW214" i="14"/>
  <c r="FO214" i="14"/>
  <c r="FG214" i="14"/>
  <c r="EY214" i="14"/>
  <c r="EQ214" i="14"/>
  <c r="EI214" i="14"/>
  <c r="EA214" i="14"/>
  <c r="DS214" i="14"/>
  <c r="DK214" i="14"/>
  <c r="DC214" i="14"/>
  <c r="CU214" i="14"/>
  <c r="CM214" i="14"/>
  <c r="CE214" i="14"/>
  <c r="BW214" i="14"/>
  <c r="BO214" i="14"/>
  <c r="BG214" i="14"/>
  <c r="AY214" i="14"/>
  <c r="AQ214" i="14"/>
  <c r="AI214" i="14"/>
  <c r="AA214" i="14"/>
  <c r="S214" i="14"/>
  <c r="K214" i="14"/>
  <c r="C214" i="14"/>
  <c r="GO214" i="14"/>
  <c r="GF214" i="14"/>
  <c r="FV214" i="14"/>
  <c r="FM214" i="14"/>
  <c r="FD214" i="14"/>
  <c r="EU214" i="14"/>
  <c r="EL214" i="14"/>
  <c r="EC214" i="14"/>
  <c r="DT214" i="14"/>
  <c r="DJ214" i="14"/>
  <c r="DA214" i="14"/>
  <c r="CR214" i="14"/>
  <c r="CI214" i="14"/>
  <c r="BZ214" i="14"/>
  <c r="BQ214" i="14"/>
  <c r="BH214" i="14"/>
  <c r="AX214" i="14"/>
  <c r="AO214" i="14"/>
  <c r="AF214" i="14"/>
  <c r="W214" i="14"/>
  <c r="N214" i="14"/>
  <c r="E214" i="14"/>
  <c r="GN214" i="14"/>
  <c r="GD214" i="14"/>
  <c r="FU214" i="14"/>
  <c r="FL214" i="14"/>
  <c r="FC214" i="14"/>
  <c r="ET214" i="14"/>
  <c r="EK214" i="14"/>
  <c r="EB214" i="14"/>
  <c r="DR214" i="14"/>
  <c r="DI214" i="14"/>
  <c r="CZ214" i="14"/>
  <c r="CQ214" i="14"/>
  <c r="CH214" i="14"/>
  <c r="BY214" i="14"/>
  <c r="BP214" i="14"/>
  <c r="BF214" i="14"/>
  <c r="AW214" i="14"/>
  <c r="AN214" i="14"/>
  <c r="AE214" i="14"/>
  <c r="V214" i="14"/>
  <c r="M214" i="14"/>
  <c r="D214" i="14"/>
  <c r="GR214" i="14"/>
  <c r="GI214" i="14"/>
  <c r="FZ214" i="14"/>
  <c r="FQ214" i="14"/>
  <c r="FH214" i="14"/>
  <c r="EX214" i="14"/>
  <c r="EO214" i="14"/>
  <c r="EF214" i="14"/>
  <c r="DW214" i="14"/>
  <c r="DN214" i="14"/>
  <c r="DE214" i="14"/>
  <c r="CV214" i="14"/>
  <c r="CL214" i="14"/>
  <c r="CC214" i="14"/>
  <c r="BT214" i="14"/>
  <c r="BK214" i="14"/>
  <c r="BB214" i="14"/>
  <c r="AS214" i="14"/>
  <c r="AJ214" i="14"/>
  <c r="Z214" i="14"/>
  <c r="Q214" i="14"/>
  <c r="H214" i="14"/>
  <c r="GQ214" i="14"/>
  <c r="GH214" i="14"/>
  <c r="FY214" i="14"/>
  <c r="FP214" i="14"/>
  <c r="FF214" i="14"/>
  <c r="EW214" i="14"/>
  <c r="EN214" i="14"/>
  <c r="EE214" i="14"/>
  <c r="DV214" i="14"/>
  <c r="DM214" i="14"/>
  <c r="DD214" i="14"/>
  <c r="CT214" i="14"/>
  <c r="CK214" i="14"/>
  <c r="CB214" i="14"/>
  <c r="BS214" i="14"/>
  <c r="BJ214" i="14"/>
  <c r="BA214" i="14"/>
  <c r="AR214" i="14"/>
  <c r="AH214" i="14"/>
  <c r="Y214" i="14"/>
  <c r="P214" i="14"/>
  <c r="G214" i="14"/>
  <c r="U214" i="14"/>
  <c r="AM214" i="14"/>
  <c r="BE214" i="14"/>
  <c r="BX214" i="14"/>
  <c r="CP214" i="14"/>
  <c r="DH214" i="14"/>
  <c r="DZ214" i="14"/>
  <c r="ES214" i="14"/>
  <c r="FK214" i="14"/>
  <c r="GC214" i="14"/>
  <c r="GT216" i="14"/>
  <c r="GL216" i="14"/>
  <c r="GD216" i="14"/>
  <c r="FV216" i="14"/>
  <c r="FN216" i="14"/>
  <c r="FF216" i="14"/>
  <c r="EX216" i="14"/>
  <c r="EP216" i="14"/>
  <c r="EH216" i="14"/>
  <c r="GS216" i="14"/>
  <c r="GK216" i="14"/>
  <c r="GC216" i="14"/>
  <c r="FU216" i="14"/>
  <c r="FM216" i="14"/>
  <c r="FE216" i="14"/>
  <c r="EW216" i="14"/>
  <c r="EO216" i="14"/>
  <c r="EG216" i="14"/>
  <c r="DY216" i="14"/>
  <c r="DQ216" i="14"/>
  <c r="DI216" i="14"/>
  <c r="DA216" i="14"/>
  <c r="CS216" i="14"/>
  <c r="CK216" i="14"/>
  <c r="CC216" i="14"/>
  <c r="BU216" i="14"/>
  <c r="BM216" i="14"/>
  <c r="BE216" i="14"/>
  <c r="AW216" i="14"/>
  <c r="AO216" i="14"/>
  <c r="AG216" i="14"/>
  <c r="Y216" i="14"/>
  <c r="Q216" i="14"/>
  <c r="I216" i="14"/>
  <c r="GN216" i="14"/>
  <c r="GB216" i="14"/>
  <c r="FR216" i="14"/>
  <c r="FH216" i="14"/>
  <c r="EV216" i="14"/>
  <c r="EL216" i="14"/>
  <c r="EB216" i="14"/>
  <c r="DS216" i="14"/>
  <c r="DJ216" i="14"/>
  <c r="CZ216" i="14"/>
  <c r="CQ216" i="14"/>
  <c r="CH216" i="14"/>
  <c r="BY216" i="14"/>
  <c r="BP216" i="14"/>
  <c r="BG216" i="14"/>
  <c r="AX216" i="14"/>
  <c r="AN216" i="14"/>
  <c r="AE216" i="14"/>
  <c r="V216" i="14"/>
  <c r="M216" i="14"/>
  <c r="D216" i="14"/>
  <c r="GM216" i="14"/>
  <c r="GA216" i="14"/>
  <c r="FQ216" i="14"/>
  <c r="FG216" i="14"/>
  <c r="EU216" i="14"/>
  <c r="EK216" i="14"/>
  <c r="EA216" i="14"/>
  <c r="DR216" i="14"/>
  <c r="DH216" i="14"/>
  <c r="CY216" i="14"/>
  <c r="CP216" i="14"/>
  <c r="CG216" i="14"/>
  <c r="BX216" i="14"/>
  <c r="BO216" i="14"/>
  <c r="BF216" i="14"/>
  <c r="AV216" i="14"/>
  <c r="AM216" i="14"/>
  <c r="AD216" i="14"/>
  <c r="U216" i="14"/>
  <c r="L216" i="14"/>
  <c r="C216" i="14"/>
  <c r="GQ216" i="14"/>
  <c r="GG216" i="14"/>
  <c r="FW216" i="14"/>
  <c r="FK216" i="14"/>
  <c r="FA216" i="14"/>
  <c r="EQ216" i="14"/>
  <c r="EE216" i="14"/>
  <c r="DV216" i="14"/>
  <c r="DM216" i="14"/>
  <c r="DD216" i="14"/>
  <c r="CU216" i="14"/>
  <c r="CL216" i="14"/>
  <c r="CB216" i="14"/>
  <c r="BS216" i="14"/>
  <c r="BJ216" i="14"/>
  <c r="BA216" i="14"/>
  <c r="AR216" i="14"/>
  <c r="AI216" i="14"/>
  <c r="Z216" i="14"/>
  <c r="P216" i="14"/>
  <c r="G216" i="14"/>
  <c r="GP216" i="14"/>
  <c r="GF216" i="14"/>
  <c r="FT216" i="14"/>
  <c r="FJ216" i="14"/>
  <c r="EZ216" i="14"/>
  <c r="EN216" i="14"/>
  <c r="ED216" i="14"/>
  <c r="DU216" i="14"/>
  <c r="DL216" i="14"/>
  <c r="DC216" i="14"/>
  <c r="CT216" i="14"/>
  <c r="CJ216" i="14"/>
  <c r="CA216" i="14"/>
  <c r="BR216" i="14"/>
  <c r="BI216" i="14"/>
  <c r="AZ216" i="14"/>
  <c r="AQ216" i="14"/>
  <c r="AH216" i="14"/>
  <c r="X216" i="14"/>
  <c r="O216" i="14"/>
  <c r="F216" i="14"/>
  <c r="T216" i="14"/>
  <c r="AL216" i="14"/>
  <c r="BD216" i="14"/>
  <c r="BW216" i="14"/>
  <c r="CO216" i="14"/>
  <c r="DG216" i="14"/>
  <c r="DZ216" i="14"/>
  <c r="ET216" i="14"/>
  <c r="FP216" i="14"/>
  <c r="GJ216" i="14"/>
  <c r="AN226" i="14"/>
  <c r="CM226" i="14"/>
  <c r="EL226" i="14"/>
  <c r="GL226" i="14"/>
  <c r="K195" i="14"/>
  <c r="W195" i="14"/>
  <c r="AG195" i="14"/>
  <c r="AQ195" i="14"/>
  <c r="BC195" i="14"/>
  <c r="BM195" i="14"/>
  <c r="BW195" i="14"/>
  <c r="CI195" i="14"/>
  <c r="CS195" i="14"/>
  <c r="DC195" i="14"/>
  <c r="DO195" i="14"/>
  <c r="DY195" i="14"/>
  <c r="EI195" i="14"/>
  <c r="EU195" i="14"/>
  <c r="FE195" i="14"/>
  <c r="FO195" i="14"/>
  <c r="GA195" i="14"/>
  <c r="GO196" i="14"/>
  <c r="GG196" i="14"/>
  <c r="FY196" i="14"/>
  <c r="FQ196" i="14"/>
  <c r="FI196" i="14"/>
  <c r="FA196" i="14"/>
  <c r="ES196" i="14"/>
  <c r="EK196" i="14"/>
  <c r="EC196" i="14"/>
  <c r="DU196" i="14"/>
  <c r="DM196" i="14"/>
  <c r="DE196" i="14"/>
  <c r="CW196" i="14"/>
  <c r="CO196" i="14"/>
  <c r="CG196" i="14"/>
  <c r="BY196" i="14"/>
  <c r="BQ196" i="14"/>
  <c r="BI196" i="14"/>
  <c r="BA196" i="14"/>
  <c r="AS196" i="14"/>
  <c r="AK196" i="14"/>
  <c r="AC196" i="14"/>
  <c r="U196" i="14"/>
  <c r="M196" i="14"/>
  <c r="E196" i="14"/>
  <c r="GN196" i="14"/>
  <c r="GF196" i="14"/>
  <c r="FX196" i="14"/>
  <c r="FP196" i="14"/>
  <c r="FH196" i="14"/>
  <c r="EZ196" i="14"/>
  <c r="ER196" i="14"/>
  <c r="EJ196" i="14"/>
  <c r="EB196" i="14"/>
  <c r="DT196" i="14"/>
  <c r="DL196" i="14"/>
  <c r="DD196" i="14"/>
  <c r="CV196" i="14"/>
  <c r="CN196" i="14"/>
  <c r="CF196" i="14"/>
  <c r="BX196" i="14"/>
  <c r="BP196" i="14"/>
  <c r="BH196" i="14"/>
  <c r="AZ196" i="14"/>
  <c r="AR196" i="14"/>
  <c r="AJ196" i="14"/>
  <c r="AB196" i="14"/>
  <c r="T196" i="14"/>
  <c r="L196" i="14"/>
  <c r="D196" i="14"/>
  <c r="N196" i="14"/>
  <c r="X196" i="14"/>
  <c r="AH196" i="14"/>
  <c r="AT196" i="14"/>
  <c r="BD196" i="14"/>
  <c r="BN196" i="14"/>
  <c r="BZ196" i="14"/>
  <c r="CJ196" i="14"/>
  <c r="CT196" i="14"/>
  <c r="DF196" i="14"/>
  <c r="DP196" i="14"/>
  <c r="DZ196" i="14"/>
  <c r="EL196" i="14"/>
  <c r="EV196" i="14"/>
  <c r="FF196" i="14"/>
  <c r="FR196" i="14"/>
  <c r="GB196" i="14"/>
  <c r="GL196" i="14"/>
  <c r="M202" i="14"/>
  <c r="Z202" i="14"/>
  <c r="AN202" i="14"/>
  <c r="AY202" i="14"/>
  <c r="BM202" i="14"/>
  <c r="BY202" i="14"/>
  <c r="CL202" i="14"/>
  <c r="CZ202" i="14"/>
  <c r="DK202" i="14"/>
  <c r="DY202" i="14"/>
  <c r="EK202" i="14"/>
  <c r="EX202" i="14"/>
  <c r="FL202" i="14"/>
  <c r="FW202" i="14"/>
  <c r="AP226" i="14"/>
  <c r="CN226" i="14"/>
  <c r="EN226" i="14"/>
  <c r="GP195" i="14"/>
  <c r="GH195" i="14"/>
  <c r="FZ195" i="14"/>
  <c r="FR195" i="14"/>
  <c r="FJ195" i="14"/>
  <c r="FB195" i="14"/>
  <c r="ET195" i="14"/>
  <c r="EL195" i="14"/>
  <c r="ED195" i="14"/>
  <c r="DV195" i="14"/>
  <c r="DN195" i="14"/>
  <c r="DF195" i="14"/>
  <c r="CX195" i="14"/>
  <c r="CP195" i="14"/>
  <c r="CH195" i="14"/>
  <c r="BZ195" i="14"/>
  <c r="BR195" i="14"/>
  <c r="BJ195" i="14"/>
  <c r="BB195" i="14"/>
  <c r="AT195" i="14"/>
  <c r="AL195" i="14"/>
  <c r="AD195" i="14"/>
  <c r="V195" i="14"/>
  <c r="N195" i="14"/>
  <c r="F195" i="14"/>
  <c r="GO195" i="14"/>
  <c r="GG195" i="14"/>
  <c r="FY195" i="14"/>
  <c r="FQ195" i="14"/>
  <c r="FI195" i="14"/>
  <c r="FA195" i="14"/>
  <c r="ES195" i="14"/>
  <c r="EK195" i="14"/>
  <c r="EC195" i="14"/>
  <c r="DU195" i="14"/>
  <c r="DM195" i="14"/>
  <c r="DE195" i="14"/>
  <c r="CW195" i="14"/>
  <c r="CO195" i="14"/>
  <c r="CG195" i="14"/>
  <c r="BY195" i="14"/>
  <c r="BQ195" i="14"/>
  <c r="BI195" i="14"/>
  <c r="BA195" i="14"/>
  <c r="AS195" i="14"/>
  <c r="AK195" i="14"/>
  <c r="AC195" i="14"/>
  <c r="U195" i="14"/>
  <c r="M195" i="14"/>
  <c r="E195" i="14"/>
  <c r="L195" i="14"/>
  <c r="X195" i="14"/>
  <c r="AH195" i="14"/>
  <c r="AR195" i="14"/>
  <c r="BD195" i="14"/>
  <c r="BN195" i="14"/>
  <c r="BX195" i="14"/>
  <c r="CJ195" i="14"/>
  <c r="CT195" i="14"/>
  <c r="DD195" i="14"/>
  <c r="DP195" i="14"/>
  <c r="DZ195" i="14"/>
  <c r="EJ195" i="14"/>
  <c r="EV195" i="14"/>
  <c r="FF195" i="14"/>
  <c r="FP195" i="14"/>
  <c r="GB195" i="14"/>
  <c r="GL195" i="14"/>
  <c r="GN202" i="14"/>
  <c r="GF202" i="14"/>
  <c r="FX202" i="14"/>
  <c r="FP202" i="14"/>
  <c r="FH202" i="14"/>
  <c r="EZ202" i="14"/>
  <c r="ER202" i="14"/>
  <c r="EJ202" i="14"/>
  <c r="EB202" i="14"/>
  <c r="DT202" i="14"/>
  <c r="DL202" i="14"/>
  <c r="DD202" i="14"/>
  <c r="CV202" i="14"/>
  <c r="CN202" i="14"/>
  <c r="CF202" i="14"/>
  <c r="BX202" i="14"/>
  <c r="BP202" i="14"/>
  <c r="BH202" i="14"/>
  <c r="AZ202" i="14"/>
  <c r="AR202" i="14"/>
  <c r="AJ202" i="14"/>
  <c r="AB202" i="14"/>
  <c r="T202" i="14"/>
  <c r="L202" i="14"/>
  <c r="D202" i="14"/>
  <c r="GQ202" i="14"/>
  <c r="GI202" i="14"/>
  <c r="GA202" i="14"/>
  <c r="FS202" i="14"/>
  <c r="FK202" i="14"/>
  <c r="FC202" i="14"/>
  <c r="EU202" i="14"/>
  <c r="EM202" i="14"/>
  <c r="EE202" i="14"/>
  <c r="DW202" i="14"/>
  <c r="DO202" i="14"/>
  <c r="DG202" i="14"/>
  <c r="CY202" i="14"/>
  <c r="CQ202" i="14"/>
  <c r="CI202" i="14"/>
  <c r="CA202" i="14"/>
  <c r="BS202" i="14"/>
  <c r="BK202" i="14"/>
  <c r="BC202" i="14"/>
  <c r="AU202" i="14"/>
  <c r="AM202" i="14"/>
  <c r="AE202" i="14"/>
  <c r="W202" i="14"/>
  <c r="O202" i="14"/>
  <c r="G202" i="14"/>
  <c r="GP202" i="14"/>
  <c r="GH202" i="14"/>
  <c r="FZ202" i="14"/>
  <c r="FR202" i="14"/>
  <c r="FJ202" i="14"/>
  <c r="FB202" i="14"/>
  <c r="ET202" i="14"/>
  <c r="EL202" i="14"/>
  <c r="ED202" i="14"/>
  <c r="DV202" i="14"/>
  <c r="DN202" i="14"/>
  <c r="DF202" i="14"/>
  <c r="CX202" i="14"/>
  <c r="CP202" i="14"/>
  <c r="CH202" i="14"/>
  <c r="BZ202" i="14"/>
  <c r="BR202" i="14"/>
  <c r="BJ202" i="14"/>
  <c r="BB202" i="14"/>
  <c r="AT202" i="14"/>
  <c r="AL202" i="14"/>
  <c r="AD202" i="14"/>
  <c r="V202" i="14"/>
  <c r="N202" i="14"/>
  <c r="F202" i="14"/>
  <c r="P202" i="14"/>
  <c r="AA202" i="14"/>
  <c r="AO202" i="14"/>
  <c r="BA202" i="14"/>
  <c r="BN202" i="14"/>
  <c r="CB202" i="14"/>
  <c r="CM202" i="14"/>
  <c r="DA202" i="14"/>
  <c r="DM202" i="14"/>
  <c r="DZ202" i="14"/>
  <c r="EN202" i="14"/>
  <c r="EY202" i="14"/>
  <c r="FM202" i="14"/>
  <c r="FY202" i="14"/>
  <c r="GL202" i="14"/>
  <c r="GQ226" i="14"/>
  <c r="GI226" i="14"/>
  <c r="GA226" i="14"/>
  <c r="FS226" i="14"/>
  <c r="FK226" i="14"/>
  <c r="FC226" i="14"/>
  <c r="EU226" i="14"/>
  <c r="EM226" i="14"/>
  <c r="EE226" i="14"/>
  <c r="DW226" i="14"/>
  <c r="DO226" i="14"/>
  <c r="DG226" i="14"/>
  <c r="CY226" i="14"/>
  <c r="CQ226" i="14"/>
  <c r="CI226" i="14"/>
  <c r="CA226" i="14"/>
  <c r="BS226" i="14"/>
  <c r="BK226" i="14"/>
  <c r="BC226" i="14"/>
  <c r="AU226" i="14"/>
  <c r="AM226" i="14"/>
  <c r="AE226" i="14"/>
  <c r="W226" i="14"/>
  <c r="O226" i="14"/>
  <c r="G226" i="14"/>
  <c r="GO226" i="14"/>
  <c r="GG226" i="14"/>
  <c r="FY226" i="14"/>
  <c r="FQ226" i="14"/>
  <c r="FI226" i="14"/>
  <c r="FA226" i="14"/>
  <c r="ES226" i="14"/>
  <c r="EK226" i="14"/>
  <c r="EC226" i="14"/>
  <c r="DU226" i="14"/>
  <c r="DM226" i="14"/>
  <c r="DE226" i="14"/>
  <c r="CW226" i="14"/>
  <c r="CO226" i="14"/>
  <c r="CG226" i="14"/>
  <c r="BY226" i="14"/>
  <c r="BQ226" i="14"/>
  <c r="BI226" i="14"/>
  <c r="BA226" i="14"/>
  <c r="AS226" i="14"/>
  <c r="AK226" i="14"/>
  <c r="AC226" i="14"/>
  <c r="U226" i="14"/>
  <c r="M226" i="14"/>
  <c r="E226" i="14"/>
  <c r="GS226" i="14"/>
  <c r="GK226" i="14"/>
  <c r="GC226" i="14"/>
  <c r="FU226" i="14"/>
  <c r="FM226" i="14"/>
  <c r="FE226" i="14"/>
  <c r="EW226" i="14"/>
  <c r="EO226" i="14"/>
  <c r="EG226" i="14"/>
  <c r="DY226" i="14"/>
  <c r="DQ226" i="14"/>
  <c r="DI226" i="14"/>
  <c r="DA226" i="14"/>
  <c r="CS226" i="14"/>
  <c r="CK226" i="14"/>
  <c r="CC226" i="14"/>
  <c r="BU226" i="14"/>
  <c r="BM226" i="14"/>
  <c r="BE226" i="14"/>
  <c r="AW226" i="14"/>
  <c r="AO226" i="14"/>
  <c r="AG226" i="14"/>
  <c r="Y226" i="14"/>
  <c r="Q226" i="14"/>
  <c r="I226" i="14"/>
  <c r="GP226" i="14"/>
  <c r="GD226" i="14"/>
  <c r="FP226" i="14"/>
  <c r="FD226" i="14"/>
  <c r="EQ226" i="14"/>
  <c r="ED226" i="14"/>
  <c r="DR226" i="14"/>
  <c r="DD226" i="14"/>
  <c r="CR226" i="14"/>
  <c r="CE226" i="14"/>
  <c r="BR226" i="14"/>
  <c r="BF226" i="14"/>
  <c r="AR226" i="14"/>
  <c r="AF226" i="14"/>
  <c r="S226" i="14"/>
  <c r="F226" i="14"/>
  <c r="GN226" i="14"/>
  <c r="GB226" i="14"/>
  <c r="FO226" i="14"/>
  <c r="FB226" i="14"/>
  <c r="EP226" i="14"/>
  <c r="EB226" i="14"/>
  <c r="DP226" i="14"/>
  <c r="DC226" i="14"/>
  <c r="CP226" i="14"/>
  <c r="CD226" i="14"/>
  <c r="BP226" i="14"/>
  <c r="BD226" i="14"/>
  <c r="AQ226" i="14"/>
  <c r="AD226" i="14"/>
  <c r="R226" i="14"/>
  <c r="D226" i="14"/>
  <c r="GH226" i="14"/>
  <c r="FV226" i="14"/>
  <c r="FH226" i="14"/>
  <c r="EV226" i="14"/>
  <c r="EI226" i="14"/>
  <c r="DV226" i="14"/>
  <c r="DJ226" i="14"/>
  <c r="CV226" i="14"/>
  <c r="CJ226" i="14"/>
  <c r="BW226" i="14"/>
  <c r="BJ226" i="14"/>
  <c r="AX226" i="14"/>
  <c r="AJ226" i="14"/>
  <c r="X226" i="14"/>
  <c r="K226" i="14"/>
  <c r="GT226" i="14"/>
  <c r="GF226" i="14"/>
  <c r="FT226" i="14"/>
  <c r="FG226" i="14"/>
  <c r="ET226" i="14"/>
  <c r="EH226" i="14"/>
  <c r="DT226" i="14"/>
  <c r="DH226" i="14"/>
  <c r="CU226" i="14"/>
  <c r="CH226" i="14"/>
  <c r="BV226" i="14"/>
  <c r="BH226" i="14"/>
  <c r="AV226" i="14"/>
  <c r="AI226" i="14"/>
  <c r="V226" i="14"/>
  <c r="J226" i="14"/>
  <c r="FW226" i="14"/>
  <c r="EX226" i="14"/>
  <c r="DX226" i="14"/>
  <c r="CX226" i="14"/>
  <c r="BX226" i="14"/>
  <c r="AY226" i="14"/>
  <c r="Z226" i="14"/>
  <c r="GR226" i="14"/>
  <c r="FR226" i="14"/>
  <c r="ER226" i="14"/>
  <c r="DS226" i="14"/>
  <c r="CT226" i="14"/>
  <c r="BT226" i="14"/>
  <c r="AT226" i="14"/>
  <c r="T226" i="14"/>
  <c r="GE226" i="14"/>
  <c r="FF226" i="14"/>
  <c r="EF226" i="14"/>
  <c r="DF226" i="14"/>
  <c r="CF226" i="14"/>
  <c r="BG226" i="14"/>
  <c r="AH226" i="14"/>
  <c r="H226" i="14"/>
  <c r="FZ226" i="14"/>
  <c r="EZ226" i="14"/>
  <c r="EA226" i="14"/>
  <c r="DB226" i="14"/>
  <c r="CB226" i="14"/>
  <c r="BB226" i="14"/>
  <c r="AB226" i="14"/>
  <c r="C226" i="14"/>
  <c r="AZ226" i="14"/>
  <c r="CZ226" i="14"/>
  <c r="EY226" i="14"/>
  <c r="GO246" i="14"/>
  <c r="GG246" i="14"/>
  <c r="FY246" i="14"/>
  <c r="FQ246" i="14"/>
  <c r="FI246" i="14"/>
  <c r="FA246" i="14"/>
  <c r="ES246" i="14"/>
  <c r="EK246" i="14"/>
  <c r="EC246" i="14"/>
  <c r="DU246" i="14"/>
  <c r="DM246" i="14"/>
  <c r="DE246" i="14"/>
  <c r="CW246" i="14"/>
  <c r="CO246" i="14"/>
  <c r="CG246" i="14"/>
  <c r="BY246" i="14"/>
  <c r="BQ246" i="14"/>
  <c r="BI246" i="14"/>
  <c r="BA246" i="14"/>
  <c r="AS246" i="14"/>
  <c r="AK246" i="14"/>
  <c r="AC246" i="14"/>
  <c r="U246" i="14"/>
  <c r="M246" i="14"/>
  <c r="E246" i="14"/>
  <c r="GS246" i="14"/>
  <c r="GK246" i="14"/>
  <c r="GC246" i="14"/>
  <c r="FU246" i="14"/>
  <c r="FM246" i="14"/>
  <c r="FE246" i="14"/>
  <c r="EW246" i="14"/>
  <c r="EO246" i="14"/>
  <c r="EG246" i="14"/>
  <c r="DY246" i="14"/>
  <c r="DQ246" i="14"/>
  <c r="DI246" i="14"/>
  <c r="DA246" i="14"/>
  <c r="CS246" i="14"/>
  <c r="CK246" i="14"/>
  <c r="CC246" i="14"/>
  <c r="BU246" i="14"/>
  <c r="BM246" i="14"/>
  <c r="BE246" i="14"/>
  <c r="AW246" i="14"/>
  <c r="AO246" i="14"/>
  <c r="AG246" i="14"/>
  <c r="Y246" i="14"/>
  <c r="Q246" i="14"/>
  <c r="I246" i="14"/>
  <c r="GR246" i="14"/>
  <c r="GJ246" i="14"/>
  <c r="GB246" i="14"/>
  <c r="FT246" i="14"/>
  <c r="FL246" i="14"/>
  <c r="FD246" i="14"/>
  <c r="EV246" i="14"/>
  <c r="EN246" i="14"/>
  <c r="EF246" i="14"/>
  <c r="DX246" i="14"/>
  <c r="DP246" i="14"/>
  <c r="DH246" i="14"/>
  <c r="CZ246" i="14"/>
  <c r="CR246" i="14"/>
  <c r="CJ246" i="14"/>
  <c r="CB246" i="14"/>
  <c r="BT246" i="14"/>
  <c r="BL246" i="14"/>
  <c r="BD246" i="14"/>
  <c r="AV246" i="14"/>
  <c r="AN246" i="14"/>
  <c r="AF246" i="14"/>
  <c r="X246" i="14"/>
  <c r="P246" i="14"/>
  <c r="H246" i="14"/>
  <c r="GT246" i="14"/>
  <c r="GF246" i="14"/>
  <c r="FS246" i="14"/>
  <c r="FG246" i="14"/>
  <c r="ET246" i="14"/>
  <c r="EH246" i="14"/>
  <c r="DT246" i="14"/>
  <c r="DG246" i="14"/>
  <c r="CU246" i="14"/>
  <c r="CH246" i="14"/>
  <c r="BV246" i="14"/>
  <c r="BH246" i="14"/>
  <c r="AU246" i="14"/>
  <c r="AI246" i="14"/>
  <c r="V246" i="14"/>
  <c r="J246" i="14"/>
  <c r="GQ246" i="14"/>
  <c r="GE246" i="14"/>
  <c r="FR246" i="14"/>
  <c r="FF246" i="14"/>
  <c r="ER246" i="14"/>
  <c r="EE246" i="14"/>
  <c r="DS246" i="14"/>
  <c r="DF246" i="14"/>
  <c r="CT246" i="14"/>
  <c r="CF246" i="14"/>
  <c r="BS246" i="14"/>
  <c r="BG246" i="14"/>
  <c r="AT246" i="14"/>
  <c r="AH246" i="14"/>
  <c r="T246" i="14"/>
  <c r="G246" i="14"/>
  <c r="GP246" i="14"/>
  <c r="GD246" i="14"/>
  <c r="FP246" i="14"/>
  <c r="FC246" i="14"/>
  <c r="EQ246" i="14"/>
  <c r="ED246" i="14"/>
  <c r="DR246" i="14"/>
  <c r="DD246" i="14"/>
  <c r="CQ246" i="14"/>
  <c r="CE246" i="14"/>
  <c r="BR246" i="14"/>
  <c r="BF246" i="14"/>
  <c r="AR246" i="14"/>
  <c r="AE246" i="14"/>
  <c r="S246" i="14"/>
  <c r="F246" i="14"/>
  <c r="GI246" i="14"/>
  <c r="FW246" i="14"/>
  <c r="FJ246" i="14"/>
  <c r="EX246" i="14"/>
  <c r="EJ246" i="14"/>
  <c r="DW246" i="14"/>
  <c r="DK246" i="14"/>
  <c r="CX246" i="14"/>
  <c r="CL246" i="14"/>
  <c r="BX246" i="14"/>
  <c r="BK246" i="14"/>
  <c r="AY246" i="14"/>
  <c r="AL246" i="14"/>
  <c r="Z246" i="14"/>
  <c r="L246" i="14"/>
  <c r="GH246" i="14"/>
  <c r="FH246" i="14"/>
  <c r="EI246" i="14"/>
  <c r="DJ246" i="14"/>
  <c r="CI246" i="14"/>
  <c r="BJ246" i="14"/>
  <c r="AJ246" i="14"/>
  <c r="K246" i="14"/>
  <c r="GA246" i="14"/>
  <c r="FB246" i="14"/>
  <c r="EB246" i="14"/>
  <c r="DC246" i="14"/>
  <c r="CD246" i="14"/>
  <c r="BC246" i="14"/>
  <c r="AD246" i="14"/>
  <c r="D246" i="14"/>
  <c r="GN246" i="14"/>
  <c r="FO246" i="14"/>
  <c r="EP246" i="14"/>
  <c r="DO246" i="14"/>
  <c r="CP246" i="14"/>
  <c r="BP246" i="14"/>
  <c r="AQ246" i="14"/>
  <c r="R246" i="14"/>
  <c r="GM246" i="14"/>
  <c r="FN246" i="14"/>
  <c r="EM246" i="14"/>
  <c r="DN246" i="14"/>
  <c r="CN246" i="14"/>
  <c r="BO246" i="14"/>
  <c r="AP246" i="14"/>
  <c r="O246" i="14"/>
  <c r="EU246" i="14"/>
  <c r="CV246" i="14"/>
  <c r="AX246" i="14"/>
  <c r="GL246" i="14"/>
  <c r="EL246" i="14"/>
  <c r="CM246" i="14"/>
  <c r="AM246" i="14"/>
  <c r="FK246" i="14"/>
  <c r="DL246" i="14"/>
  <c r="BN246" i="14"/>
  <c r="N246" i="14"/>
  <c r="EZ246" i="14"/>
  <c r="DB246" i="14"/>
  <c r="BB246" i="14"/>
  <c r="C246" i="14"/>
  <c r="CY246" i="14"/>
  <c r="J198" i="14"/>
  <c r="R198" i="14"/>
  <c r="Z198" i="14"/>
  <c r="AH198" i="14"/>
  <c r="AP198" i="14"/>
  <c r="AX198" i="14"/>
  <c r="BF198" i="14"/>
  <c r="BN198" i="14"/>
  <c r="BV198" i="14"/>
  <c r="CD198" i="14"/>
  <c r="CL198" i="14"/>
  <c r="CT198" i="14"/>
  <c r="DB198" i="14"/>
  <c r="DJ198" i="14"/>
  <c r="DR198" i="14"/>
  <c r="DZ198" i="14"/>
  <c r="EH198" i="14"/>
  <c r="EP198" i="14"/>
  <c r="EX198" i="14"/>
  <c r="FF198" i="14"/>
  <c r="FN198" i="14"/>
  <c r="FV198" i="14"/>
  <c r="GD198" i="14"/>
  <c r="GL198" i="14"/>
  <c r="GT198" i="14"/>
  <c r="D204" i="14"/>
  <c r="L204" i="14"/>
  <c r="T204" i="14"/>
  <c r="AB204" i="14"/>
  <c r="AJ204" i="14"/>
  <c r="AR204" i="14"/>
  <c r="AZ204" i="14"/>
  <c r="BH204" i="14"/>
  <c r="BP204" i="14"/>
  <c r="BX204" i="14"/>
  <c r="CF204" i="14"/>
  <c r="CN204" i="14"/>
  <c r="CV204" i="14"/>
  <c r="DD204" i="14"/>
  <c r="DL204" i="14"/>
  <c r="DT204" i="14"/>
  <c r="EB204" i="14"/>
  <c r="EJ204" i="14"/>
  <c r="ER204" i="14"/>
  <c r="EZ204" i="14"/>
  <c r="FH204" i="14"/>
  <c r="FP204" i="14"/>
  <c r="FX204" i="14"/>
  <c r="GF204" i="14"/>
  <c r="GN204" i="14"/>
  <c r="J206" i="14"/>
  <c r="R206" i="14"/>
  <c r="Z206" i="14"/>
  <c r="AH206" i="14"/>
  <c r="AP206" i="14"/>
  <c r="AX206" i="14"/>
  <c r="BF206" i="14"/>
  <c r="BN206" i="14"/>
  <c r="BV206" i="14"/>
  <c r="CD206" i="14"/>
  <c r="CL206" i="14"/>
  <c r="CT206" i="14"/>
  <c r="DB206" i="14"/>
  <c r="DJ206" i="14"/>
  <c r="DR206" i="14"/>
  <c r="DZ206" i="14"/>
  <c r="EH206" i="14"/>
  <c r="EP206" i="14"/>
  <c r="EX206" i="14"/>
  <c r="FF206" i="14"/>
  <c r="FN206" i="14"/>
  <c r="FV206" i="14"/>
  <c r="GD206" i="14"/>
  <c r="GL206" i="14"/>
  <c r="GT206" i="14"/>
  <c r="E211" i="14"/>
  <c r="M211" i="14"/>
  <c r="U211" i="14"/>
  <c r="AC211" i="14"/>
  <c r="AK211" i="14"/>
  <c r="AS211" i="14"/>
  <c r="BA211" i="14"/>
  <c r="BI211" i="14"/>
  <c r="BQ211" i="14"/>
  <c r="BY211" i="14"/>
  <c r="CG211" i="14"/>
  <c r="CO211" i="14"/>
  <c r="CW211" i="14"/>
  <c r="DE211" i="14"/>
  <c r="DM211" i="14"/>
  <c r="DU211" i="14"/>
  <c r="EC211" i="14"/>
  <c r="EK211" i="14"/>
  <c r="ES211" i="14"/>
  <c r="FA211" i="14"/>
  <c r="FI211" i="14"/>
  <c r="FQ211" i="14"/>
  <c r="FY211" i="14"/>
  <c r="GG211" i="14"/>
  <c r="GO211" i="14"/>
  <c r="D212" i="14"/>
  <c r="L212" i="14"/>
  <c r="T212" i="14"/>
  <c r="AB212" i="14"/>
  <c r="AJ212" i="14"/>
  <c r="AR212" i="14"/>
  <c r="AZ212" i="14"/>
  <c r="BH212" i="14"/>
  <c r="BP212" i="14"/>
  <c r="BX212" i="14"/>
  <c r="CF212" i="14"/>
  <c r="CN212" i="14"/>
  <c r="CV212" i="14"/>
  <c r="DD212" i="14"/>
  <c r="DL212" i="14"/>
  <c r="DT212" i="14"/>
  <c r="EB212" i="14"/>
  <c r="EJ212" i="14"/>
  <c r="ER212" i="14"/>
  <c r="EZ212" i="14"/>
  <c r="FH212" i="14"/>
  <c r="FP212" i="14"/>
  <c r="FX212" i="14"/>
  <c r="GF212" i="14"/>
  <c r="GN212" i="14"/>
  <c r="GM219" i="14"/>
  <c r="GE219" i="14"/>
  <c r="FW219" i="14"/>
  <c r="FO219" i="14"/>
  <c r="FG219" i="14"/>
  <c r="EY219" i="14"/>
  <c r="EQ219" i="14"/>
  <c r="EI219" i="14"/>
  <c r="EA219" i="14"/>
  <c r="DS219" i="14"/>
  <c r="DK219" i="14"/>
  <c r="DC219" i="14"/>
  <c r="CU219" i="14"/>
  <c r="CM219" i="14"/>
  <c r="CE219" i="14"/>
  <c r="BW219" i="14"/>
  <c r="BO219" i="14"/>
  <c r="BG219" i="14"/>
  <c r="AY219" i="14"/>
  <c r="AQ219" i="14"/>
  <c r="AI219" i="14"/>
  <c r="AA219" i="14"/>
  <c r="S219" i="14"/>
  <c r="K219" i="14"/>
  <c r="C219" i="14"/>
  <c r="GQ219" i="14"/>
  <c r="GI219" i="14"/>
  <c r="GA219" i="14"/>
  <c r="FS219" i="14"/>
  <c r="FK219" i="14"/>
  <c r="FC219" i="14"/>
  <c r="EU219" i="14"/>
  <c r="EM219" i="14"/>
  <c r="EE219" i="14"/>
  <c r="DW219" i="14"/>
  <c r="DO219" i="14"/>
  <c r="DG219" i="14"/>
  <c r="CY219" i="14"/>
  <c r="CQ219" i="14"/>
  <c r="CI219" i="14"/>
  <c r="CA219" i="14"/>
  <c r="BS219" i="14"/>
  <c r="BK219" i="14"/>
  <c r="BC219" i="14"/>
  <c r="AU219" i="14"/>
  <c r="AM219" i="14"/>
  <c r="AE219" i="14"/>
  <c r="W219" i="14"/>
  <c r="O219" i="14"/>
  <c r="G219" i="14"/>
  <c r="GP219" i="14"/>
  <c r="GH219" i="14"/>
  <c r="FZ219" i="14"/>
  <c r="FR219" i="14"/>
  <c r="FJ219" i="14"/>
  <c r="FB219" i="14"/>
  <c r="ET219" i="14"/>
  <c r="EL219" i="14"/>
  <c r="ED219" i="14"/>
  <c r="DV219" i="14"/>
  <c r="DN219" i="14"/>
  <c r="DF219" i="14"/>
  <c r="CX219" i="14"/>
  <c r="CP219" i="14"/>
  <c r="CH219" i="14"/>
  <c r="BZ219" i="14"/>
  <c r="BR219" i="14"/>
  <c r="BJ219" i="14"/>
  <c r="BB219" i="14"/>
  <c r="AT219" i="14"/>
  <c r="AL219" i="14"/>
  <c r="AD219" i="14"/>
  <c r="V219" i="14"/>
  <c r="N219" i="14"/>
  <c r="F219" i="14"/>
  <c r="P219" i="14"/>
  <c r="AB219" i="14"/>
  <c r="AO219" i="14"/>
  <c r="BA219" i="14"/>
  <c r="BN219" i="14"/>
  <c r="CB219" i="14"/>
  <c r="CN219" i="14"/>
  <c r="DA219" i="14"/>
  <c r="DM219" i="14"/>
  <c r="DZ219" i="14"/>
  <c r="EN219" i="14"/>
  <c r="EZ219" i="14"/>
  <c r="FM219" i="14"/>
  <c r="FY219" i="14"/>
  <c r="GL219" i="14"/>
  <c r="G222" i="14"/>
  <c r="U222" i="14"/>
  <c r="AG222" i="14"/>
  <c r="AT222" i="14"/>
  <c r="BF222" i="14"/>
  <c r="BS222" i="14"/>
  <c r="CI222" i="14"/>
  <c r="CV222" i="14"/>
  <c r="DK222" i="14"/>
  <c r="DY222" i="14"/>
  <c r="EQ222" i="14"/>
  <c r="FJ222" i="14"/>
  <c r="GB222" i="14"/>
  <c r="GT222" i="14"/>
  <c r="EG228" i="14"/>
  <c r="FF228" i="14"/>
  <c r="GH228" i="14"/>
  <c r="R233" i="14"/>
  <c r="BC233" i="14"/>
  <c r="CM233" i="14"/>
  <c r="DX233" i="14"/>
  <c r="FH233" i="14"/>
  <c r="GS233" i="14"/>
  <c r="R235" i="14"/>
  <c r="BC235" i="14"/>
  <c r="CM235" i="14"/>
  <c r="DX235" i="14"/>
  <c r="FI235" i="14"/>
  <c r="GS235" i="14"/>
  <c r="F247" i="14"/>
  <c r="BF247" i="14"/>
  <c r="DE247" i="14"/>
  <c r="FE247" i="14"/>
  <c r="J183" i="14"/>
  <c r="R183" i="14"/>
  <c r="Z183" i="14"/>
  <c r="AH183" i="14"/>
  <c r="AP183" i="14"/>
  <c r="AX183" i="14"/>
  <c r="BF183" i="14"/>
  <c r="BN183" i="14"/>
  <c r="BV183" i="14"/>
  <c r="CD183" i="14"/>
  <c r="CL183" i="14"/>
  <c r="CT183" i="14"/>
  <c r="DB183" i="14"/>
  <c r="DJ183" i="14"/>
  <c r="DR183" i="14"/>
  <c r="DZ183" i="14"/>
  <c r="EH183" i="14"/>
  <c r="EP183" i="14"/>
  <c r="EX183" i="14"/>
  <c r="FF183" i="14"/>
  <c r="FN183" i="14"/>
  <c r="FV183" i="14"/>
  <c r="GD183" i="14"/>
  <c r="GL183" i="14"/>
  <c r="J191" i="14"/>
  <c r="R191" i="14"/>
  <c r="Z191" i="14"/>
  <c r="AH191" i="14"/>
  <c r="AP191" i="14"/>
  <c r="AX191" i="14"/>
  <c r="BF191" i="14"/>
  <c r="BN191" i="14"/>
  <c r="BV191" i="14"/>
  <c r="CD191" i="14"/>
  <c r="CL191" i="14"/>
  <c r="CT191" i="14"/>
  <c r="DB191" i="14"/>
  <c r="DJ191" i="14"/>
  <c r="DR191" i="14"/>
  <c r="DZ191" i="14"/>
  <c r="EH191" i="14"/>
  <c r="EP191" i="14"/>
  <c r="EX191" i="14"/>
  <c r="FF191" i="14"/>
  <c r="FN191" i="14"/>
  <c r="FV191" i="14"/>
  <c r="GD191" i="14"/>
  <c r="GL191" i="14"/>
  <c r="C198" i="14"/>
  <c r="K198" i="14"/>
  <c r="S198" i="14"/>
  <c r="AA198" i="14"/>
  <c r="AI198" i="14"/>
  <c r="AQ198" i="14"/>
  <c r="AY198" i="14"/>
  <c r="BG198" i="14"/>
  <c r="BO198" i="14"/>
  <c r="BW198" i="14"/>
  <c r="CE198" i="14"/>
  <c r="CM198" i="14"/>
  <c r="CU198" i="14"/>
  <c r="DC198" i="14"/>
  <c r="DK198" i="14"/>
  <c r="DS198" i="14"/>
  <c r="EA198" i="14"/>
  <c r="EI198" i="14"/>
  <c r="EQ198" i="14"/>
  <c r="EY198" i="14"/>
  <c r="FG198" i="14"/>
  <c r="FO198" i="14"/>
  <c r="FW198" i="14"/>
  <c r="GE198" i="14"/>
  <c r="J199" i="14"/>
  <c r="R199" i="14"/>
  <c r="Z199" i="14"/>
  <c r="AH199" i="14"/>
  <c r="AP199" i="14"/>
  <c r="AX199" i="14"/>
  <c r="BF199" i="14"/>
  <c r="BN199" i="14"/>
  <c r="BV199" i="14"/>
  <c r="CD199" i="14"/>
  <c r="CL199" i="14"/>
  <c r="CT199" i="14"/>
  <c r="DB199" i="14"/>
  <c r="DJ199" i="14"/>
  <c r="DR199" i="14"/>
  <c r="DZ199" i="14"/>
  <c r="EH199" i="14"/>
  <c r="EP199" i="14"/>
  <c r="EX199" i="14"/>
  <c r="FF199" i="14"/>
  <c r="FN199" i="14"/>
  <c r="FV199" i="14"/>
  <c r="GD199" i="14"/>
  <c r="GL199" i="14"/>
  <c r="E204" i="14"/>
  <c r="M204" i="14"/>
  <c r="U204" i="14"/>
  <c r="AC204" i="14"/>
  <c r="AK204" i="14"/>
  <c r="AS204" i="14"/>
  <c r="BA204" i="14"/>
  <c r="BI204" i="14"/>
  <c r="BQ204" i="14"/>
  <c r="BY204" i="14"/>
  <c r="CG204" i="14"/>
  <c r="CO204" i="14"/>
  <c r="CW204" i="14"/>
  <c r="DE204" i="14"/>
  <c r="DM204" i="14"/>
  <c r="DU204" i="14"/>
  <c r="EC204" i="14"/>
  <c r="EK204" i="14"/>
  <c r="ES204" i="14"/>
  <c r="FA204" i="14"/>
  <c r="FI204" i="14"/>
  <c r="FQ204" i="14"/>
  <c r="FY204" i="14"/>
  <c r="GG204" i="14"/>
  <c r="GO204" i="14"/>
  <c r="C206" i="14"/>
  <c r="K206" i="14"/>
  <c r="S206" i="14"/>
  <c r="AA206" i="14"/>
  <c r="AI206" i="14"/>
  <c r="AQ206" i="14"/>
  <c r="AY206" i="14"/>
  <c r="BG206" i="14"/>
  <c r="BO206" i="14"/>
  <c r="BW206" i="14"/>
  <c r="CE206" i="14"/>
  <c r="CM206" i="14"/>
  <c r="CU206" i="14"/>
  <c r="DC206" i="14"/>
  <c r="DK206" i="14"/>
  <c r="DS206" i="14"/>
  <c r="EA206" i="14"/>
  <c r="EI206" i="14"/>
  <c r="EQ206" i="14"/>
  <c r="EY206" i="14"/>
  <c r="FG206" i="14"/>
  <c r="FO206" i="14"/>
  <c r="FW206" i="14"/>
  <c r="GE206" i="14"/>
  <c r="J207" i="14"/>
  <c r="R207" i="14"/>
  <c r="Z207" i="14"/>
  <c r="AH207" i="14"/>
  <c r="AP207" i="14"/>
  <c r="AX207" i="14"/>
  <c r="BF207" i="14"/>
  <c r="BN207" i="14"/>
  <c r="BV207" i="14"/>
  <c r="CD207" i="14"/>
  <c r="CL207" i="14"/>
  <c r="CT207" i="14"/>
  <c r="DB207" i="14"/>
  <c r="DJ207" i="14"/>
  <c r="DR207" i="14"/>
  <c r="DZ207" i="14"/>
  <c r="EH207" i="14"/>
  <c r="EP207" i="14"/>
  <c r="EX207" i="14"/>
  <c r="FF207" i="14"/>
  <c r="FN207" i="14"/>
  <c r="FV207" i="14"/>
  <c r="GD207" i="14"/>
  <c r="GL207" i="14"/>
  <c r="F211" i="14"/>
  <c r="N211" i="14"/>
  <c r="V211" i="14"/>
  <c r="AD211" i="14"/>
  <c r="AL211" i="14"/>
  <c r="AT211" i="14"/>
  <c r="BB211" i="14"/>
  <c r="BJ211" i="14"/>
  <c r="BR211" i="14"/>
  <c r="BZ211" i="14"/>
  <c r="CH211" i="14"/>
  <c r="CP211" i="14"/>
  <c r="CX211" i="14"/>
  <c r="DF211" i="14"/>
  <c r="DN211" i="14"/>
  <c r="DV211" i="14"/>
  <c r="ED211" i="14"/>
  <c r="EL211" i="14"/>
  <c r="ET211" i="14"/>
  <c r="FB211" i="14"/>
  <c r="FJ211" i="14"/>
  <c r="FR211" i="14"/>
  <c r="FZ211" i="14"/>
  <c r="GH211" i="14"/>
  <c r="GP211" i="14"/>
  <c r="E212" i="14"/>
  <c r="M212" i="14"/>
  <c r="U212" i="14"/>
  <c r="AC212" i="14"/>
  <c r="AK212" i="14"/>
  <c r="AS212" i="14"/>
  <c r="BA212" i="14"/>
  <c r="BI212" i="14"/>
  <c r="BQ212" i="14"/>
  <c r="BY212" i="14"/>
  <c r="CG212" i="14"/>
  <c r="CO212" i="14"/>
  <c r="CW212" i="14"/>
  <c r="DE212" i="14"/>
  <c r="DM212" i="14"/>
  <c r="DU212" i="14"/>
  <c r="EC212" i="14"/>
  <c r="EK212" i="14"/>
  <c r="ES212" i="14"/>
  <c r="FA212" i="14"/>
  <c r="FI212" i="14"/>
  <c r="FQ212" i="14"/>
  <c r="FY212" i="14"/>
  <c r="GG212" i="14"/>
  <c r="GO212" i="14"/>
  <c r="D219" i="14"/>
  <c r="Q219" i="14"/>
  <c r="AC219" i="14"/>
  <c r="AP219" i="14"/>
  <c r="BD219" i="14"/>
  <c r="BP219" i="14"/>
  <c r="CC219" i="14"/>
  <c r="CO219" i="14"/>
  <c r="DB219" i="14"/>
  <c r="DP219" i="14"/>
  <c r="EB219" i="14"/>
  <c r="EO219" i="14"/>
  <c r="FA219" i="14"/>
  <c r="FN219" i="14"/>
  <c r="GB219" i="14"/>
  <c r="GN219" i="14"/>
  <c r="I222" i="14"/>
  <c r="V222" i="14"/>
  <c r="AH222" i="14"/>
  <c r="AU222" i="14"/>
  <c r="BI222" i="14"/>
  <c r="BU222" i="14"/>
  <c r="CJ222" i="14"/>
  <c r="CX222" i="14"/>
  <c r="DL222" i="14"/>
  <c r="EB222" i="14"/>
  <c r="EU222" i="14"/>
  <c r="FM222" i="14"/>
  <c r="J228" i="14"/>
  <c r="AJ228" i="14"/>
  <c r="BJ228" i="14"/>
  <c r="CJ228" i="14"/>
  <c r="DI228" i="14"/>
  <c r="EH228" i="14"/>
  <c r="FH228" i="14"/>
  <c r="T233" i="14"/>
  <c r="BE233" i="14"/>
  <c r="CO233" i="14"/>
  <c r="DZ233" i="14"/>
  <c r="GO234" i="14"/>
  <c r="GG234" i="14"/>
  <c r="FY234" i="14"/>
  <c r="FQ234" i="14"/>
  <c r="FI234" i="14"/>
  <c r="FA234" i="14"/>
  <c r="ES234" i="14"/>
  <c r="EK234" i="14"/>
  <c r="EC234" i="14"/>
  <c r="DU234" i="14"/>
  <c r="DM234" i="14"/>
  <c r="DE234" i="14"/>
  <c r="CW234" i="14"/>
  <c r="CO234" i="14"/>
  <c r="CG234" i="14"/>
  <c r="BY234" i="14"/>
  <c r="BQ234" i="14"/>
  <c r="BI234" i="14"/>
  <c r="BA234" i="14"/>
  <c r="AS234" i="14"/>
  <c r="AK234" i="14"/>
  <c r="AC234" i="14"/>
  <c r="U234" i="14"/>
  <c r="M234" i="14"/>
  <c r="E234" i="14"/>
  <c r="GR234" i="14"/>
  <c r="GI234" i="14"/>
  <c r="FZ234" i="14"/>
  <c r="FP234" i="14"/>
  <c r="FG234" i="14"/>
  <c r="EX234" i="14"/>
  <c r="EO234" i="14"/>
  <c r="EF234" i="14"/>
  <c r="DW234" i="14"/>
  <c r="DN234" i="14"/>
  <c r="DD234" i="14"/>
  <c r="CU234" i="14"/>
  <c r="CL234" i="14"/>
  <c r="CC234" i="14"/>
  <c r="BT234" i="14"/>
  <c r="BK234" i="14"/>
  <c r="BB234" i="14"/>
  <c r="AR234" i="14"/>
  <c r="AI234" i="14"/>
  <c r="Z234" i="14"/>
  <c r="Q234" i="14"/>
  <c r="H234" i="14"/>
  <c r="GQ234" i="14"/>
  <c r="GH234" i="14"/>
  <c r="FX234" i="14"/>
  <c r="FO234" i="14"/>
  <c r="FF234" i="14"/>
  <c r="EW234" i="14"/>
  <c r="EN234" i="14"/>
  <c r="EE234" i="14"/>
  <c r="DV234" i="14"/>
  <c r="DL234" i="14"/>
  <c r="DC234" i="14"/>
  <c r="CT234" i="14"/>
  <c r="CK234" i="14"/>
  <c r="CB234" i="14"/>
  <c r="BS234" i="14"/>
  <c r="BJ234" i="14"/>
  <c r="AZ234" i="14"/>
  <c r="AQ234" i="14"/>
  <c r="AH234" i="14"/>
  <c r="Y234" i="14"/>
  <c r="P234" i="14"/>
  <c r="G234" i="14"/>
  <c r="GP234" i="14"/>
  <c r="GF234" i="14"/>
  <c r="FW234" i="14"/>
  <c r="FN234" i="14"/>
  <c r="FE234" i="14"/>
  <c r="EV234" i="14"/>
  <c r="EM234" i="14"/>
  <c r="ED234" i="14"/>
  <c r="DT234" i="14"/>
  <c r="DK234" i="14"/>
  <c r="DB234" i="14"/>
  <c r="CS234" i="14"/>
  <c r="CJ234" i="14"/>
  <c r="CA234" i="14"/>
  <c r="BR234" i="14"/>
  <c r="BH234" i="14"/>
  <c r="AY234" i="14"/>
  <c r="AP234" i="14"/>
  <c r="AG234" i="14"/>
  <c r="X234" i="14"/>
  <c r="O234" i="14"/>
  <c r="F234" i="14"/>
  <c r="GT234" i="14"/>
  <c r="GK234" i="14"/>
  <c r="GB234" i="14"/>
  <c r="FS234" i="14"/>
  <c r="FJ234" i="14"/>
  <c r="EZ234" i="14"/>
  <c r="EQ234" i="14"/>
  <c r="EH234" i="14"/>
  <c r="DY234" i="14"/>
  <c r="DP234" i="14"/>
  <c r="DG234" i="14"/>
  <c r="CX234" i="14"/>
  <c r="CN234" i="14"/>
  <c r="CE234" i="14"/>
  <c r="BV234" i="14"/>
  <c r="BM234" i="14"/>
  <c r="BD234" i="14"/>
  <c r="AU234" i="14"/>
  <c r="AL234" i="14"/>
  <c r="AB234" i="14"/>
  <c r="S234" i="14"/>
  <c r="J234" i="14"/>
  <c r="GJ234" i="14"/>
  <c r="FR234" i="14"/>
  <c r="EY234" i="14"/>
  <c r="EG234" i="14"/>
  <c r="DO234" i="14"/>
  <c r="CV234" i="14"/>
  <c r="CD234" i="14"/>
  <c r="BL234" i="14"/>
  <c r="AT234" i="14"/>
  <c r="AA234" i="14"/>
  <c r="I234" i="14"/>
  <c r="GE234" i="14"/>
  <c r="FM234" i="14"/>
  <c r="EU234" i="14"/>
  <c r="EB234" i="14"/>
  <c r="DJ234" i="14"/>
  <c r="CR234" i="14"/>
  <c r="BZ234" i="14"/>
  <c r="BG234" i="14"/>
  <c r="AO234" i="14"/>
  <c r="W234" i="14"/>
  <c r="D234" i="14"/>
  <c r="GN234" i="14"/>
  <c r="FV234" i="14"/>
  <c r="FD234" i="14"/>
  <c r="EL234" i="14"/>
  <c r="DS234" i="14"/>
  <c r="DA234" i="14"/>
  <c r="CI234" i="14"/>
  <c r="BP234" i="14"/>
  <c r="AX234" i="14"/>
  <c r="AF234" i="14"/>
  <c r="N234" i="14"/>
  <c r="GM234" i="14"/>
  <c r="FU234" i="14"/>
  <c r="FC234" i="14"/>
  <c r="EJ234" i="14"/>
  <c r="DR234" i="14"/>
  <c r="CZ234" i="14"/>
  <c r="CH234" i="14"/>
  <c r="BO234" i="14"/>
  <c r="AW234" i="14"/>
  <c r="AE234" i="14"/>
  <c r="L234" i="14"/>
  <c r="AM234" i="14"/>
  <c r="BW234" i="14"/>
  <c r="DH234" i="14"/>
  <c r="ER234" i="14"/>
  <c r="GC234" i="14"/>
  <c r="U235" i="14"/>
  <c r="BE235" i="14"/>
  <c r="CP235" i="14"/>
  <c r="DZ235" i="14"/>
  <c r="R247" i="14"/>
  <c r="BQ247" i="14"/>
  <c r="DQ247" i="14"/>
  <c r="FO247" i="14"/>
  <c r="J211" i="14"/>
  <c r="R211" i="14"/>
  <c r="Z211" i="14"/>
  <c r="AH211" i="14"/>
  <c r="AP211" i="14"/>
  <c r="AX211" i="14"/>
  <c r="BF211" i="14"/>
  <c r="BN211" i="14"/>
  <c r="BV211" i="14"/>
  <c r="CD211" i="14"/>
  <c r="CL211" i="14"/>
  <c r="CT211" i="14"/>
  <c r="DB211" i="14"/>
  <c r="DJ211" i="14"/>
  <c r="DR211" i="14"/>
  <c r="DZ211" i="14"/>
  <c r="EH211" i="14"/>
  <c r="EP211" i="14"/>
  <c r="EX211" i="14"/>
  <c r="FF211" i="14"/>
  <c r="FN211" i="14"/>
  <c r="FV211" i="14"/>
  <c r="GD211" i="14"/>
  <c r="GL211" i="14"/>
  <c r="GT211" i="14"/>
  <c r="GO222" i="14"/>
  <c r="GG222" i="14"/>
  <c r="FY222" i="14"/>
  <c r="FQ222" i="14"/>
  <c r="FI222" i="14"/>
  <c r="FA222" i="14"/>
  <c r="ES222" i="14"/>
  <c r="EK222" i="14"/>
  <c r="EC222" i="14"/>
  <c r="DU222" i="14"/>
  <c r="DM222" i="14"/>
  <c r="DE222" i="14"/>
  <c r="CW222" i="14"/>
  <c r="CO222" i="14"/>
  <c r="CG222" i="14"/>
  <c r="BY222" i="14"/>
  <c r="GS222" i="14"/>
  <c r="GJ222" i="14"/>
  <c r="GA222" i="14"/>
  <c r="FR222" i="14"/>
  <c r="FH222" i="14"/>
  <c r="EY222" i="14"/>
  <c r="EP222" i="14"/>
  <c r="EG222" i="14"/>
  <c r="GR222" i="14"/>
  <c r="GI222" i="14"/>
  <c r="FZ222" i="14"/>
  <c r="FP222" i="14"/>
  <c r="FG222" i="14"/>
  <c r="EX222" i="14"/>
  <c r="EO222" i="14"/>
  <c r="EF222" i="14"/>
  <c r="DW222" i="14"/>
  <c r="DN222" i="14"/>
  <c r="DD222" i="14"/>
  <c r="CU222" i="14"/>
  <c r="CL222" i="14"/>
  <c r="CC222" i="14"/>
  <c r="BT222" i="14"/>
  <c r="BL222" i="14"/>
  <c r="BD222" i="14"/>
  <c r="AV222" i="14"/>
  <c r="AN222" i="14"/>
  <c r="AF222" i="14"/>
  <c r="X222" i="14"/>
  <c r="P222" i="14"/>
  <c r="H222" i="14"/>
  <c r="GM222" i="14"/>
  <c r="GD222" i="14"/>
  <c r="FU222" i="14"/>
  <c r="FL222" i="14"/>
  <c r="FC222" i="14"/>
  <c r="ET222" i="14"/>
  <c r="EJ222" i="14"/>
  <c r="EA222" i="14"/>
  <c r="DR222" i="14"/>
  <c r="DI222" i="14"/>
  <c r="CZ222" i="14"/>
  <c r="CQ222" i="14"/>
  <c r="CH222" i="14"/>
  <c r="BX222" i="14"/>
  <c r="BP222" i="14"/>
  <c r="BH222" i="14"/>
  <c r="AZ222" i="14"/>
  <c r="AR222" i="14"/>
  <c r="AJ222" i="14"/>
  <c r="AB222" i="14"/>
  <c r="T222" i="14"/>
  <c r="L222" i="14"/>
  <c r="D222" i="14"/>
  <c r="GL222" i="14"/>
  <c r="GC222" i="14"/>
  <c r="FT222" i="14"/>
  <c r="FK222" i="14"/>
  <c r="FB222" i="14"/>
  <c r="ER222" i="14"/>
  <c r="EI222" i="14"/>
  <c r="DZ222" i="14"/>
  <c r="DQ222" i="14"/>
  <c r="DH222" i="14"/>
  <c r="CY222" i="14"/>
  <c r="CP222" i="14"/>
  <c r="CF222" i="14"/>
  <c r="BW222" i="14"/>
  <c r="BO222" i="14"/>
  <c r="BG222" i="14"/>
  <c r="AY222" i="14"/>
  <c r="AQ222" i="14"/>
  <c r="AI222" i="14"/>
  <c r="AA222" i="14"/>
  <c r="S222" i="14"/>
  <c r="K222" i="14"/>
  <c r="C222" i="14"/>
  <c r="O222" i="14"/>
  <c r="AC222" i="14"/>
  <c r="AO222" i="14"/>
  <c r="BB222" i="14"/>
  <c r="BN222" i="14"/>
  <c r="CB222" i="14"/>
  <c r="CR222" i="14"/>
  <c r="DF222" i="14"/>
  <c r="DT222" i="14"/>
  <c r="EL222" i="14"/>
  <c r="FD222" i="14"/>
  <c r="FV222" i="14"/>
  <c r="GN222" i="14"/>
  <c r="GP233" i="14"/>
  <c r="GH233" i="14"/>
  <c r="FZ233" i="14"/>
  <c r="FR233" i="14"/>
  <c r="FJ233" i="14"/>
  <c r="FB233" i="14"/>
  <c r="ET233" i="14"/>
  <c r="EL233" i="14"/>
  <c r="ED233" i="14"/>
  <c r="DV233" i="14"/>
  <c r="DN233" i="14"/>
  <c r="DF233" i="14"/>
  <c r="CX233" i="14"/>
  <c r="CP233" i="14"/>
  <c r="CH233" i="14"/>
  <c r="BZ233" i="14"/>
  <c r="BR233" i="14"/>
  <c r="BJ233" i="14"/>
  <c r="BB233" i="14"/>
  <c r="AT233" i="14"/>
  <c r="AL233" i="14"/>
  <c r="AD233" i="14"/>
  <c r="V233" i="14"/>
  <c r="N233" i="14"/>
  <c r="F233" i="14"/>
  <c r="GR233" i="14"/>
  <c r="GI233" i="14"/>
  <c r="FY233" i="14"/>
  <c r="FP233" i="14"/>
  <c r="FG233" i="14"/>
  <c r="EX233" i="14"/>
  <c r="EO233" i="14"/>
  <c r="EF233" i="14"/>
  <c r="DW233" i="14"/>
  <c r="DM233" i="14"/>
  <c r="DD233" i="14"/>
  <c r="CU233" i="14"/>
  <c r="CL233" i="14"/>
  <c r="CC233" i="14"/>
  <c r="BT233" i="14"/>
  <c r="BK233" i="14"/>
  <c r="BA233" i="14"/>
  <c r="AR233" i="14"/>
  <c r="AI233" i="14"/>
  <c r="Z233" i="14"/>
  <c r="Q233" i="14"/>
  <c r="H233" i="14"/>
  <c r="GQ233" i="14"/>
  <c r="GG233" i="14"/>
  <c r="FX233" i="14"/>
  <c r="FO233" i="14"/>
  <c r="FF233" i="14"/>
  <c r="EW233" i="14"/>
  <c r="EN233" i="14"/>
  <c r="EE233" i="14"/>
  <c r="DU233" i="14"/>
  <c r="DL233" i="14"/>
  <c r="DC233" i="14"/>
  <c r="CT233" i="14"/>
  <c r="CK233" i="14"/>
  <c r="CB233" i="14"/>
  <c r="BS233" i="14"/>
  <c r="BI233" i="14"/>
  <c r="AZ233" i="14"/>
  <c r="AQ233" i="14"/>
  <c r="AH233" i="14"/>
  <c r="Y233" i="14"/>
  <c r="P233" i="14"/>
  <c r="G233" i="14"/>
  <c r="GO233" i="14"/>
  <c r="GF233" i="14"/>
  <c r="FW233" i="14"/>
  <c r="FN233" i="14"/>
  <c r="FE233" i="14"/>
  <c r="EV233" i="14"/>
  <c r="EM233" i="14"/>
  <c r="EC233" i="14"/>
  <c r="DT233" i="14"/>
  <c r="DK233" i="14"/>
  <c r="DB233" i="14"/>
  <c r="CS233" i="14"/>
  <c r="CJ233" i="14"/>
  <c r="CA233" i="14"/>
  <c r="BQ233" i="14"/>
  <c r="BH233" i="14"/>
  <c r="AY233" i="14"/>
  <c r="AP233" i="14"/>
  <c r="AG233" i="14"/>
  <c r="X233" i="14"/>
  <c r="O233" i="14"/>
  <c r="E233" i="14"/>
  <c r="GT233" i="14"/>
  <c r="GK233" i="14"/>
  <c r="GB233" i="14"/>
  <c r="FS233" i="14"/>
  <c r="FI233" i="14"/>
  <c r="EZ233" i="14"/>
  <c r="EQ233" i="14"/>
  <c r="EH233" i="14"/>
  <c r="DY233" i="14"/>
  <c r="DP233" i="14"/>
  <c r="DG233" i="14"/>
  <c r="CW233" i="14"/>
  <c r="CN233" i="14"/>
  <c r="CE233" i="14"/>
  <c r="BV233" i="14"/>
  <c r="BM233" i="14"/>
  <c r="BD233" i="14"/>
  <c r="AU233" i="14"/>
  <c r="AK233" i="14"/>
  <c r="AB233" i="14"/>
  <c r="S233" i="14"/>
  <c r="J233" i="14"/>
  <c r="GJ233" i="14"/>
  <c r="FQ233" i="14"/>
  <c r="EY233" i="14"/>
  <c r="EG233" i="14"/>
  <c r="DO233" i="14"/>
  <c r="CV233" i="14"/>
  <c r="CD233" i="14"/>
  <c r="BL233" i="14"/>
  <c r="AS233" i="14"/>
  <c r="AA233" i="14"/>
  <c r="I233" i="14"/>
  <c r="GE233" i="14"/>
  <c r="FM233" i="14"/>
  <c r="EU233" i="14"/>
  <c r="EB233" i="14"/>
  <c r="DJ233" i="14"/>
  <c r="CR233" i="14"/>
  <c r="BY233" i="14"/>
  <c r="BG233" i="14"/>
  <c r="AO233" i="14"/>
  <c r="W233" i="14"/>
  <c r="D233" i="14"/>
  <c r="GN233" i="14"/>
  <c r="FV233" i="14"/>
  <c r="FD233" i="14"/>
  <c r="EK233" i="14"/>
  <c r="DS233" i="14"/>
  <c r="DA233" i="14"/>
  <c r="CI233" i="14"/>
  <c r="BP233" i="14"/>
  <c r="AX233" i="14"/>
  <c r="AF233" i="14"/>
  <c r="M233" i="14"/>
  <c r="GM233" i="14"/>
  <c r="FU233" i="14"/>
  <c r="FC233" i="14"/>
  <c r="EJ233" i="14"/>
  <c r="DR233" i="14"/>
  <c r="CZ233" i="14"/>
  <c r="CG233" i="14"/>
  <c r="BO233" i="14"/>
  <c r="AW233" i="14"/>
  <c r="AE233" i="14"/>
  <c r="L233" i="14"/>
  <c r="AM233" i="14"/>
  <c r="BW233" i="14"/>
  <c r="DH233" i="14"/>
  <c r="ER233" i="14"/>
  <c r="GC233" i="14"/>
  <c r="GN235" i="14"/>
  <c r="GF235" i="14"/>
  <c r="FX235" i="14"/>
  <c r="FP235" i="14"/>
  <c r="FH235" i="14"/>
  <c r="EZ235" i="14"/>
  <c r="ER235" i="14"/>
  <c r="EJ235" i="14"/>
  <c r="EB235" i="14"/>
  <c r="DT235" i="14"/>
  <c r="DL235" i="14"/>
  <c r="DD235" i="14"/>
  <c r="CV235" i="14"/>
  <c r="CN235" i="14"/>
  <c r="CF235" i="14"/>
  <c r="BX235" i="14"/>
  <c r="BP235" i="14"/>
  <c r="BH235" i="14"/>
  <c r="AZ235" i="14"/>
  <c r="AR235" i="14"/>
  <c r="AJ235" i="14"/>
  <c r="AB235" i="14"/>
  <c r="T235" i="14"/>
  <c r="L235" i="14"/>
  <c r="D235" i="14"/>
  <c r="GR235" i="14"/>
  <c r="GI235" i="14"/>
  <c r="FZ235" i="14"/>
  <c r="FQ235" i="14"/>
  <c r="FG235" i="14"/>
  <c r="EX235" i="14"/>
  <c r="EO235" i="14"/>
  <c r="EF235" i="14"/>
  <c r="DW235" i="14"/>
  <c r="DN235" i="14"/>
  <c r="DE235" i="14"/>
  <c r="CU235" i="14"/>
  <c r="CL235" i="14"/>
  <c r="CC235" i="14"/>
  <c r="BT235" i="14"/>
  <c r="BK235" i="14"/>
  <c r="BB235" i="14"/>
  <c r="AS235" i="14"/>
  <c r="AI235" i="14"/>
  <c r="Z235" i="14"/>
  <c r="Q235" i="14"/>
  <c r="H235" i="14"/>
  <c r="GQ235" i="14"/>
  <c r="GH235" i="14"/>
  <c r="FY235" i="14"/>
  <c r="FO235" i="14"/>
  <c r="FF235" i="14"/>
  <c r="EW235" i="14"/>
  <c r="EN235" i="14"/>
  <c r="EE235" i="14"/>
  <c r="DV235" i="14"/>
  <c r="DM235" i="14"/>
  <c r="DC235" i="14"/>
  <c r="CT235" i="14"/>
  <c r="CK235" i="14"/>
  <c r="CB235" i="14"/>
  <c r="BS235" i="14"/>
  <c r="BJ235" i="14"/>
  <c r="BA235" i="14"/>
  <c r="AQ235" i="14"/>
  <c r="AH235" i="14"/>
  <c r="Y235" i="14"/>
  <c r="P235" i="14"/>
  <c r="G235" i="14"/>
  <c r="GP235" i="14"/>
  <c r="GG235" i="14"/>
  <c r="FW235" i="14"/>
  <c r="FN235" i="14"/>
  <c r="FE235" i="14"/>
  <c r="EV235" i="14"/>
  <c r="EM235" i="14"/>
  <c r="ED235" i="14"/>
  <c r="DU235" i="14"/>
  <c r="DK235" i="14"/>
  <c r="DB235" i="14"/>
  <c r="CS235" i="14"/>
  <c r="CJ235" i="14"/>
  <c r="CA235" i="14"/>
  <c r="BR235" i="14"/>
  <c r="BI235" i="14"/>
  <c r="AY235" i="14"/>
  <c r="AP235" i="14"/>
  <c r="AG235" i="14"/>
  <c r="X235" i="14"/>
  <c r="O235" i="14"/>
  <c r="F235" i="14"/>
  <c r="GT235" i="14"/>
  <c r="GK235" i="14"/>
  <c r="GB235" i="14"/>
  <c r="FS235" i="14"/>
  <c r="FJ235" i="14"/>
  <c r="FA235" i="14"/>
  <c r="EQ235" i="14"/>
  <c r="EH235" i="14"/>
  <c r="DY235" i="14"/>
  <c r="DP235" i="14"/>
  <c r="DG235" i="14"/>
  <c r="CX235" i="14"/>
  <c r="CO235" i="14"/>
  <c r="CE235" i="14"/>
  <c r="BV235" i="14"/>
  <c r="BM235" i="14"/>
  <c r="BD235" i="14"/>
  <c r="AU235" i="14"/>
  <c r="AL235" i="14"/>
  <c r="AC235" i="14"/>
  <c r="S235" i="14"/>
  <c r="J235" i="14"/>
  <c r="GJ235" i="14"/>
  <c r="FR235" i="14"/>
  <c r="EY235" i="14"/>
  <c r="EG235" i="14"/>
  <c r="DO235" i="14"/>
  <c r="CW235" i="14"/>
  <c r="CD235" i="14"/>
  <c r="BL235" i="14"/>
  <c r="AT235" i="14"/>
  <c r="AA235" i="14"/>
  <c r="I235" i="14"/>
  <c r="GE235" i="14"/>
  <c r="FM235" i="14"/>
  <c r="EU235" i="14"/>
  <c r="EC235" i="14"/>
  <c r="DJ235" i="14"/>
  <c r="CR235" i="14"/>
  <c r="BZ235" i="14"/>
  <c r="BG235" i="14"/>
  <c r="AO235" i="14"/>
  <c r="W235" i="14"/>
  <c r="E235" i="14"/>
  <c r="GO235" i="14"/>
  <c r="FV235" i="14"/>
  <c r="FD235" i="14"/>
  <c r="EL235" i="14"/>
  <c r="DS235" i="14"/>
  <c r="DA235" i="14"/>
  <c r="CI235" i="14"/>
  <c r="BQ235" i="14"/>
  <c r="AX235" i="14"/>
  <c r="AF235" i="14"/>
  <c r="N235" i="14"/>
  <c r="GM235" i="14"/>
  <c r="FU235" i="14"/>
  <c r="FC235" i="14"/>
  <c r="EK235" i="14"/>
  <c r="DR235" i="14"/>
  <c r="CZ235" i="14"/>
  <c r="CH235" i="14"/>
  <c r="BO235" i="14"/>
  <c r="AW235" i="14"/>
  <c r="AE235" i="14"/>
  <c r="M235" i="14"/>
  <c r="AM235" i="14"/>
  <c r="BW235" i="14"/>
  <c r="DH235" i="14"/>
  <c r="ES235" i="14"/>
  <c r="GC235" i="14"/>
  <c r="AQ247" i="14"/>
  <c r="CP247" i="14"/>
  <c r="EP247" i="14"/>
  <c r="GM270" i="14"/>
  <c r="GE270" i="14"/>
  <c r="FW270" i="14"/>
  <c r="FO270" i="14"/>
  <c r="FG270" i="14"/>
  <c r="EY270" i="14"/>
  <c r="EQ270" i="14"/>
  <c r="EI270" i="14"/>
  <c r="EA270" i="14"/>
  <c r="DS270" i="14"/>
  <c r="DK270" i="14"/>
  <c r="DC270" i="14"/>
  <c r="CU270" i="14"/>
  <c r="CM270" i="14"/>
  <c r="CE270" i="14"/>
  <c r="BW270" i="14"/>
  <c r="BO270" i="14"/>
  <c r="BG270" i="14"/>
  <c r="AY270" i="14"/>
  <c r="AQ270" i="14"/>
  <c r="AI270" i="14"/>
  <c r="AA270" i="14"/>
  <c r="S270" i="14"/>
  <c r="K270" i="14"/>
  <c r="C270" i="14"/>
  <c r="GS270" i="14"/>
  <c r="GK270" i="14"/>
  <c r="GC270" i="14"/>
  <c r="FU270" i="14"/>
  <c r="FM270" i="14"/>
  <c r="FE270" i="14"/>
  <c r="EW270" i="14"/>
  <c r="EO270" i="14"/>
  <c r="EG270" i="14"/>
  <c r="DY270" i="14"/>
  <c r="DQ270" i="14"/>
  <c r="DI270" i="14"/>
  <c r="DA270" i="14"/>
  <c r="CS270" i="14"/>
  <c r="CK270" i="14"/>
  <c r="CC270" i="14"/>
  <c r="BU270" i="14"/>
  <c r="BM270" i="14"/>
  <c r="BE270" i="14"/>
  <c r="AW270" i="14"/>
  <c r="AO270" i="14"/>
  <c r="AG270" i="14"/>
  <c r="Y270" i="14"/>
  <c r="Q270" i="14"/>
  <c r="I270" i="14"/>
  <c r="GO270" i="14"/>
  <c r="GG270" i="14"/>
  <c r="FY270" i="14"/>
  <c r="FQ270" i="14"/>
  <c r="FI270" i="14"/>
  <c r="FA270" i="14"/>
  <c r="ES270" i="14"/>
  <c r="EK270" i="14"/>
  <c r="EC270" i="14"/>
  <c r="DU270" i="14"/>
  <c r="DM270" i="14"/>
  <c r="DE270" i="14"/>
  <c r="CW270" i="14"/>
  <c r="CO270" i="14"/>
  <c r="CG270" i="14"/>
  <c r="BY270" i="14"/>
  <c r="BQ270" i="14"/>
  <c r="BI270" i="14"/>
  <c r="BA270" i="14"/>
  <c r="AS270" i="14"/>
  <c r="AK270" i="14"/>
  <c r="AC270" i="14"/>
  <c r="U270" i="14"/>
  <c r="M270" i="14"/>
  <c r="E270" i="14"/>
  <c r="GJ270" i="14"/>
  <c r="FX270" i="14"/>
  <c r="FK270" i="14"/>
  <c r="EX270" i="14"/>
  <c r="EL270" i="14"/>
  <c r="DX270" i="14"/>
  <c r="DL270" i="14"/>
  <c r="CY270" i="14"/>
  <c r="CL270" i="14"/>
  <c r="BZ270" i="14"/>
  <c r="BL270" i="14"/>
  <c r="AZ270" i="14"/>
  <c r="AM270" i="14"/>
  <c r="Z270" i="14"/>
  <c r="N270" i="14"/>
  <c r="GR270" i="14"/>
  <c r="GF270" i="14"/>
  <c r="FS270" i="14"/>
  <c r="FF270" i="14"/>
  <c r="GN270" i="14"/>
  <c r="GA270" i="14"/>
  <c r="FN270" i="14"/>
  <c r="FB270" i="14"/>
  <c r="EN270" i="14"/>
  <c r="EB270" i="14"/>
  <c r="DO270" i="14"/>
  <c r="DB270" i="14"/>
  <c r="CP270" i="14"/>
  <c r="CB270" i="14"/>
  <c r="BP270" i="14"/>
  <c r="BC270" i="14"/>
  <c r="AP270" i="14"/>
  <c r="AD270" i="14"/>
  <c r="P270" i="14"/>
  <c r="D270" i="14"/>
  <c r="GH270" i="14"/>
  <c r="FL270" i="14"/>
  <c r="ET270" i="14"/>
  <c r="ED270" i="14"/>
  <c r="DJ270" i="14"/>
  <c r="CT270" i="14"/>
  <c r="CD270" i="14"/>
  <c r="BK270" i="14"/>
  <c r="AU270" i="14"/>
  <c r="AE270" i="14"/>
  <c r="L270" i="14"/>
  <c r="GD270" i="14"/>
  <c r="FJ270" i="14"/>
  <c r="ER270" i="14"/>
  <c r="DZ270" i="14"/>
  <c r="DH270" i="14"/>
  <c r="CR270" i="14"/>
  <c r="CA270" i="14"/>
  <c r="BJ270" i="14"/>
  <c r="AT270" i="14"/>
  <c r="AB270" i="14"/>
  <c r="J270" i="14"/>
  <c r="GB270" i="14"/>
  <c r="FH270" i="14"/>
  <c r="EP270" i="14"/>
  <c r="DW270" i="14"/>
  <c r="DG270" i="14"/>
  <c r="CQ270" i="14"/>
  <c r="BX270" i="14"/>
  <c r="BH270" i="14"/>
  <c r="AR270" i="14"/>
  <c r="X270" i="14"/>
  <c r="H270" i="14"/>
  <c r="GL270" i="14"/>
  <c r="FR270" i="14"/>
  <c r="EV270" i="14"/>
  <c r="EF270" i="14"/>
  <c r="DP270" i="14"/>
  <c r="CX270" i="14"/>
  <c r="CH270" i="14"/>
  <c r="BR270" i="14"/>
  <c r="AX270" i="14"/>
  <c r="AH270" i="14"/>
  <c r="R270" i="14"/>
  <c r="GI270" i="14"/>
  <c r="EU270" i="14"/>
  <c r="DN270" i="14"/>
  <c r="CF270" i="14"/>
  <c r="AV270" i="14"/>
  <c r="O270" i="14"/>
  <c r="FZ270" i="14"/>
  <c r="EM270" i="14"/>
  <c r="DF270" i="14"/>
  <c r="BV270" i="14"/>
  <c r="AN270" i="14"/>
  <c r="G270" i="14"/>
  <c r="GT270" i="14"/>
  <c r="FD270" i="14"/>
  <c r="DV270" i="14"/>
  <c r="CN270" i="14"/>
  <c r="BF270" i="14"/>
  <c r="W270" i="14"/>
  <c r="GQ270" i="14"/>
  <c r="FC270" i="14"/>
  <c r="DT270" i="14"/>
  <c r="CJ270" i="14"/>
  <c r="BD270" i="14"/>
  <c r="V270" i="14"/>
  <c r="FP270" i="14"/>
  <c r="CV270" i="14"/>
  <c r="AF270" i="14"/>
  <c r="EZ270" i="14"/>
  <c r="CI270" i="14"/>
  <c r="T270" i="14"/>
  <c r="EJ270" i="14"/>
  <c r="BT270" i="14"/>
  <c r="F270" i="14"/>
  <c r="FV270" i="14"/>
  <c r="DD270" i="14"/>
  <c r="AL270" i="14"/>
  <c r="EE270" i="14"/>
  <c r="DR270" i="14"/>
  <c r="GP270" i="14"/>
  <c r="BB270" i="14"/>
  <c r="FT270" i="14"/>
  <c r="AJ270" i="14"/>
  <c r="J204" i="14"/>
  <c r="R204" i="14"/>
  <c r="Z204" i="14"/>
  <c r="AH204" i="14"/>
  <c r="AP204" i="14"/>
  <c r="AX204" i="14"/>
  <c r="BF204" i="14"/>
  <c r="BN204" i="14"/>
  <c r="BV204" i="14"/>
  <c r="CD204" i="14"/>
  <c r="CL204" i="14"/>
  <c r="CT204" i="14"/>
  <c r="DB204" i="14"/>
  <c r="DJ204" i="14"/>
  <c r="DR204" i="14"/>
  <c r="DZ204" i="14"/>
  <c r="EH204" i="14"/>
  <c r="EP204" i="14"/>
  <c r="EX204" i="14"/>
  <c r="FF204" i="14"/>
  <c r="FN204" i="14"/>
  <c r="FV204" i="14"/>
  <c r="GD204" i="14"/>
  <c r="GL204" i="14"/>
  <c r="C211" i="14"/>
  <c r="K211" i="14"/>
  <c r="S211" i="14"/>
  <c r="AA211" i="14"/>
  <c r="AI211" i="14"/>
  <c r="AQ211" i="14"/>
  <c r="AY211" i="14"/>
  <c r="BG211" i="14"/>
  <c r="BO211" i="14"/>
  <c r="BW211" i="14"/>
  <c r="CE211" i="14"/>
  <c r="CM211" i="14"/>
  <c r="CU211" i="14"/>
  <c r="DC211" i="14"/>
  <c r="DK211" i="14"/>
  <c r="DS211" i="14"/>
  <c r="EA211" i="14"/>
  <c r="EI211" i="14"/>
  <c r="EQ211" i="14"/>
  <c r="EY211" i="14"/>
  <c r="FG211" i="14"/>
  <c r="FO211" i="14"/>
  <c r="FW211" i="14"/>
  <c r="GE211" i="14"/>
  <c r="J212" i="14"/>
  <c r="R212" i="14"/>
  <c r="Z212" i="14"/>
  <c r="AH212" i="14"/>
  <c r="AP212" i="14"/>
  <c r="AX212" i="14"/>
  <c r="BF212" i="14"/>
  <c r="BN212" i="14"/>
  <c r="BV212" i="14"/>
  <c r="CD212" i="14"/>
  <c r="CL212" i="14"/>
  <c r="CT212" i="14"/>
  <c r="DB212" i="14"/>
  <c r="DJ212" i="14"/>
  <c r="DR212" i="14"/>
  <c r="DZ212" i="14"/>
  <c r="EH212" i="14"/>
  <c r="EP212" i="14"/>
  <c r="EX212" i="14"/>
  <c r="FF212" i="14"/>
  <c r="FN212" i="14"/>
  <c r="FV212" i="14"/>
  <c r="GD212" i="14"/>
  <c r="GL212" i="14"/>
  <c r="E222" i="14"/>
  <c r="Q222" i="14"/>
  <c r="AD222" i="14"/>
  <c r="AP222" i="14"/>
  <c r="BC222" i="14"/>
  <c r="BQ222" i="14"/>
  <c r="CD222" i="14"/>
  <c r="CS222" i="14"/>
  <c r="DG222" i="14"/>
  <c r="DV222" i="14"/>
  <c r="EM222" i="14"/>
  <c r="FE222" i="14"/>
  <c r="FW222" i="14"/>
  <c r="GP222" i="14"/>
  <c r="GM228" i="14"/>
  <c r="GE228" i="14"/>
  <c r="FW228" i="14"/>
  <c r="GR228" i="14"/>
  <c r="GI228" i="14"/>
  <c r="FZ228" i="14"/>
  <c r="FQ228" i="14"/>
  <c r="FI228" i="14"/>
  <c r="FA228" i="14"/>
  <c r="ES228" i="14"/>
  <c r="EK228" i="14"/>
  <c r="EC228" i="14"/>
  <c r="DU228" i="14"/>
  <c r="DM228" i="14"/>
  <c r="DE228" i="14"/>
  <c r="CW228" i="14"/>
  <c r="CO228" i="14"/>
  <c r="CG228" i="14"/>
  <c r="BY228" i="14"/>
  <c r="BQ228" i="14"/>
  <c r="BI228" i="14"/>
  <c r="BA228" i="14"/>
  <c r="AS228" i="14"/>
  <c r="AK228" i="14"/>
  <c r="AC228" i="14"/>
  <c r="U228" i="14"/>
  <c r="M228" i="14"/>
  <c r="E228" i="14"/>
  <c r="GP228" i="14"/>
  <c r="GG228" i="14"/>
  <c r="FX228" i="14"/>
  <c r="FO228" i="14"/>
  <c r="FG228" i="14"/>
  <c r="EY228" i="14"/>
  <c r="EQ228" i="14"/>
  <c r="EI228" i="14"/>
  <c r="EA228" i="14"/>
  <c r="DS228" i="14"/>
  <c r="DK228" i="14"/>
  <c r="DC228" i="14"/>
  <c r="CU228" i="14"/>
  <c r="CM228" i="14"/>
  <c r="CE228" i="14"/>
  <c r="BW228" i="14"/>
  <c r="BO228" i="14"/>
  <c r="BG228" i="14"/>
  <c r="AY228" i="14"/>
  <c r="AQ228" i="14"/>
  <c r="AI228" i="14"/>
  <c r="AA228" i="14"/>
  <c r="S228" i="14"/>
  <c r="K228" i="14"/>
  <c r="C228" i="14"/>
  <c r="GT228" i="14"/>
  <c r="GK228" i="14"/>
  <c r="GB228" i="14"/>
  <c r="FS228" i="14"/>
  <c r="FK228" i="14"/>
  <c r="FC228" i="14"/>
  <c r="EU228" i="14"/>
  <c r="EM228" i="14"/>
  <c r="EE228" i="14"/>
  <c r="DW228" i="14"/>
  <c r="DO228" i="14"/>
  <c r="DG228" i="14"/>
  <c r="CY228" i="14"/>
  <c r="CQ228" i="14"/>
  <c r="CI228" i="14"/>
  <c r="CA228" i="14"/>
  <c r="BS228" i="14"/>
  <c r="BK228" i="14"/>
  <c r="BC228" i="14"/>
  <c r="AU228" i="14"/>
  <c r="AM228" i="14"/>
  <c r="AE228" i="14"/>
  <c r="W228" i="14"/>
  <c r="O228" i="14"/>
  <c r="G228" i="14"/>
  <c r="GN228" i="14"/>
  <c r="FY228" i="14"/>
  <c r="FL228" i="14"/>
  <c r="EX228" i="14"/>
  <c r="EL228" i="14"/>
  <c r="DY228" i="14"/>
  <c r="DL228" i="14"/>
  <c r="CZ228" i="14"/>
  <c r="CL228" i="14"/>
  <c r="BZ228" i="14"/>
  <c r="BM228" i="14"/>
  <c r="AZ228" i="14"/>
  <c r="AN228" i="14"/>
  <c r="Z228" i="14"/>
  <c r="N228" i="14"/>
  <c r="GL228" i="14"/>
  <c r="FV228" i="14"/>
  <c r="FJ228" i="14"/>
  <c r="EW228" i="14"/>
  <c r="EJ228" i="14"/>
  <c r="DX228" i="14"/>
  <c r="DJ228" i="14"/>
  <c r="CX228" i="14"/>
  <c r="CK228" i="14"/>
  <c r="BX228" i="14"/>
  <c r="BL228" i="14"/>
  <c r="AX228" i="14"/>
  <c r="AL228" i="14"/>
  <c r="Y228" i="14"/>
  <c r="L228" i="14"/>
  <c r="GS228" i="14"/>
  <c r="GD228" i="14"/>
  <c r="FP228" i="14"/>
  <c r="FD228" i="14"/>
  <c r="EP228" i="14"/>
  <c r="ED228" i="14"/>
  <c r="DQ228" i="14"/>
  <c r="DD228" i="14"/>
  <c r="CR228" i="14"/>
  <c r="CD228" i="14"/>
  <c r="BR228" i="14"/>
  <c r="BE228" i="14"/>
  <c r="AR228" i="14"/>
  <c r="AF228" i="14"/>
  <c r="R228" i="14"/>
  <c r="F228" i="14"/>
  <c r="GQ228" i="14"/>
  <c r="GC228" i="14"/>
  <c r="FN228" i="14"/>
  <c r="FB228" i="14"/>
  <c r="EO228" i="14"/>
  <c r="EB228" i="14"/>
  <c r="DP228" i="14"/>
  <c r="DB228" i="14"/>
  <c r="CP228" i="14"/>
  <c r="CC228" i="14"/>
  <c r="BP228" i="14"/>
  <c r="BD228" i="14"/>
  <c r="AP228" i="14"/>
  <c r="AD228" i="14"/>
  <c r="Q228" i="14"/>
  <c r="D228" i="14"/>
  <c r="AB228" i="14"/>
  <c r="BB228" i="14"/>
  <c r="CB228" i="14"/>
  <c r="DA228" i="14"/>
  <c r="DZ228" i="14"/>
  <c r="EZ228" i="14"/>
  <c r="GA228" i="14"/>
  <c r="C233" i="14"/>
  <c r="AN233" i="14"/>
  <c r="BX233" i="14"/>
  <c r="DI233" i="14"/>
  <c r="ES233" i="14"/>
  <c r="GD233" i="14"/>
  <c r="C235" i="14"/>
  <c r="AN235" i="14"/>
  <c r="BY235" i="14"/>
  <c r="DI235" i="14"/>
  <c r="ET235" i="14"/>
  <c r="GD235" i="14"/>
  <c r="GN247" i="14"/>
  <c r="GF247" i="14"/>
  <c r="FX247" i="14"/>
  <c r="FP247" i="14"/>
  <c r="FH247" i="14"/>
  <c r="EZ247" i="14"/>
  <c r="ER247" i="14"/>
  <c r="EJ247" i="14"/>
  <c r="EB247" i="14"/>
  <c r="DT247" i="14"/>
  <c r="DL247" i="14"/>
  <c r="DD247" i="14"/>
  <c r="CV247" i="14"/>
  <c r="CN247" i="14"/>
  <c r="CF247" i="14"/>
  <c r="BX247" i="14"/>
  <c r="BP247" i="14"/>
  <c r="BH247" i="14"/>
  <c r="AZ247" i="14"/>
  <c r="AR247" i="14"/>
  <c r="AJ247" i="14"/>
  <c r="AB247" i="14"/>
  <c r="T247" i="14"/>
  <c r="L247" i="14"/>
  <c r="D247" i="14"/>
  <c r="GR247" i="14"/>
  <c r="GJ247" i="14"/>
  <c r="GB247" i="14"/>
  <c r="FT247" i="14"/>
  <c r="FL247" i="14"/>
  <c r="FD247" i="14"/>
  <c r="EV247" i="14"/>
  <c r="EN247" i="14"/>
  <c r="EF247" i="14"/>
  <c r="DX247" i="14"/>
  <c r="DP247" i="14"/>
  <c r="DH247" i="14"/>
  <c r="CZ247" i="14"/>
  <c r="CR247" i="14"/>
  <c r="CJ247" i="14"/>
  <c r="CB247" i="14"/>
  <c r="BT247" i="14"/>
  <c r="BL247" i="14"/>
  <c r="BD247" i="14"/>
  <c r="AV247" i="14"/>
  <c r="AN247" i="14"/>
  <c r="AF247" i="14"/>
  <c r="X247" i="14"/>
  <c r="P247" i="14"/>
  <c r="H247" i="14"/>
  <c r="GQ247" i="14"/>
  <c r="GI247" i="14"/>
  <c r="GA247" i="14"/>
  <c r="FS247" i="14"/>
  <c r="FK247" i="14"/>
  <c r="FC247" i="14"/>
  <c r="EU247" i="14"/>
  <c r="EM247" i="14"/>
  <c r="EE247" i="14"/>
  <c r="DW247" i="14"/>
  <c r="DO247" i="14"/>
  <c r="DG247" i="14"/>
  <c r="CY247" i="14"/>
  <c r="CQ247" i="14"/>
  <c r="CI247" i="14"/>
  <c r="CA247" i="14"/>
  <c r="BS247" i="14"/>
  <c r="BK247" i="14"/>
  <c r="BC247" i="14"/>
  <c r="AU247" i="14"/>
  <c r="AM247" i="14"/>
  <c r="AE247" i="14"/>
  <c r="W247" i="14"/>
  <c r="O247" i="14"/>
  <c r="G247" i="14"/>
  <c r="GK247" i="14"/>
  <c r="FW247" i="14"/>
  <c r="FJ247" i="14"/>
  <c r="EX247" i="14"/>
  <c r="EK247" i="14"/>
  <c r="DY247" i="14"/>
  <c r="DK247" i="14"/>
  <c r="CX247" i="14"/>
  <c r="CL247" i="14"/>
  <c r="BY247" i="14"/>
  <c r="BM247" i="14"/>
  <c r="AY247" i="14"/>
  <c r="AL247" i="14"/>
  <c r="Z247" i="14"/>
  <c r="M247" i="14"/>
  <c r="GH247" i="14"/>
  <c r="FV247" i="14"/>
  <c r="FI247" i="14"/>
  <c r="EW247" i="14"/>
  <c r="EI247" i="14"/>
  <c r="DV247" i="14"/>
  <c r="DJ247" i="14"/>
  <c r="CW247" i="14"/>
  <c r="CK247" i="14"/>
  <c r="BW247" i="14"/>
  <c r="BJ247" i="14"/>
  <c r="AX247" i="14"/>
  <c r="AK247" i="14"/>
  <c r="Y247" i="14"/>
  <c r="K247" i="14"/>
  <c r="GT247" i="14"/>
  <c r="GG247" i="14"/>
  <c r="FU247" i="14"/>
  <c r="FG247" i="14"/>
  <c r="ET247" i="14"/>
  <c r="EH247" i="14"/>
  <c r="DU247" i="14"/>
  <c r="DI247" i="14"/>
  <c r="CU247" i="14"/>
  <c r="CH247" i="14"/>
  <c r="BV247" i="14"/>
  <c r="BI247" i="14"/>
  <c r="AW247" i="14"/>
  <c r="AI247" i="14"/>
  <c r="V247" i="14"/>
  <c r="J247" i="14"/>
  <c r="GM247" i="14"/>
  <c r="FZ247" i="14"/>
  <c r="FN247" i="14"/>
  <c r="FA247" i="14"/>
  <c r="EO247" i="14"/>
  <c r="EA247" i="14"/>
  <c r="DN247" i="14"/>
  <c r="DB247" i="14"/>
  <c r="CO247" i="14"/>
  <c r="CC247" i="14"/>
  <c r="BO247" i="14"/>
  <c r="BB247" i="14"/>
  <c r="AP247" i="14"/>
  <c r="AC247" i="14"/>
  <c r="Q247" i="14"/>
  <c r="C247" i="14"/>
  <c r="GL247" i="14"/>
  <c r="FM247" i="14"/>
  <c r="EL247" i="14"/>
  <c r="DM247" i="14"/>
  <c r="CM247" i="14"/>
  <c r="BN247" i="14"/>
  <c r="AO247" i="14"/>
  <c r="N247" i="14"/>
  <c r="GE247" i="14"/>
  <c r="FF247" i="14"/>
  <c r="EG247" i="14"/>
  <c r="DF247" i="14"/>
  <c r="CG247" i="14"/>
  <c r="BG247" i="14"/>
  <c r="AH247" i="14"/>
  <c r="I247" i="14"/>
  <c r="GS247" i="14"/>
  <c r="FR247" i="14"/>
  <c r="ES247" i="14"/>
  <c r="DS247" i="14"/>
  <c r="CT247" i="14"/>
  <c r="BU247" i="14"/>
  <c r="AT247" i="14"/>
  <c r="U247" i="14"/>
  <c r="GP247" i="14"/>
  <c r="FQ247" i="14"/>
  <c r="EQ247" i="14"/>
  <c r="DR247" i="14"/>
  <c r="CS247" i="14"/>
  <c r="BR247" i="14"/>
  <c r="AS247" i="14"/>
  <c r="S247" i="14"/>
  <c r="BA247" i="14"/>
  <c r="DA247" i="14"/>
  <c r="EY247" i="14"/>
  <c r="BN270" i="14"/>
  <c r="J215" i="14"/>
  <c r="R215" i="14"/>
  <c r="Z215" i="14"/>
  <c r="AH215" i="14"/>
  <c r="AP215" i="14"/>
  <c r="AX215" i="14"/>
  <c r="BF215" i="14"/>
  <c r="BN215" i="14"/>
  <c r="BV215" i="14"/>
  <c r="CD215" i="14"/>
  <c r="CL215" i="14"/>
  <c r="CT215" i="14"/>
  <c r="DB215" i="14"/>
  <c r="DJ215" i="14"/>
  <c r="DR215" i="14"/>
  <c r="DZ215" i="14"/>
  <c r="EH215" i="14"/>
  <c r="EP215" i="14"/>
  <c r="EX215" i="14"/>
  <c r="FF215" i="14"/>
  <c r="FN215" i="14"/>
  <c r="FV215" i="14"/>
  <c r="GD215" i="14"/>
  <c r="GL215" i="14"/>
  <c r="E220" i="14"/>
  <c r="M220" i="14"/>
  <c r="U220" i="14"/>
  <c r="AC220" i="14"/>
  <c r="AK220" i="14"/>
  <c r="AS220" i="14"/>
  <c r="BA220" i="14"/>
  <c r="BI220" i="14"/>
  <c r="BQ220" i="14"/>
  <c r="BY220" i="14"/>
  <c r="CG220" i="14"/>
  <c r="CO220" i="14"/>
  <c r="CW220" i="14"/>
  <c r="DE220" i="14"/>
  <c r="DM220" i="14"/>
  <c r="DU220" i="14"/>
  <c r="EC220" i="14"/>
  <c r="EK220" i="14"/>
  <c r="ES220" i="14"/>
  <c r="FA220" i="14"/>
  <c r="FI220" i="14"/>
  <c r="FQ220" i="14"/>
  <c r="FY220" i="14"/>
  <c r="GG220" i="14"/>
  <c r="GO220" i="14"/>
  <c r="GN223" i="14"/>
  <c r="GF223" i="14"/>
  <c r="FX223" i="14"/>
  <c r="FP223" i="14"/>
  <c r="FH223" i="14"/>
  <c r="EZ223" i="14"/>
  <c r="ER223" i="14"/>
  <c r="EJ223" i="14"/>
  <c r="EB223" i="14"/>
  <c r="DT223" i="14"/>
  <c r="DL223" i="14"/>
  <c r="DD223" i="14"/>
  <c r="CV223" i="14"/>
  <c r="CN223" i="14"/>
  <c r="CF223" i="14"/>
  <c r="BX223" i="14"/>
  <c r="BP223" i="14"/>
  <c r="BH223" i="14"/>
  <c r="AZ223" i="14"/>
  <c r="AR223" i="14"/>
  <c r="AJ223" i="14"/>
  <c r="AB223" i="14"/>
  <c r="T223" i="14"/>
  <c r="L223" i="14"/>
  <c r="D223" i="14"/>
  <c r="K223" i="14"/>
  <c r="U223" i="14"/>
  <c r="AD223" i="14"/>
  <c r="AM223" i="14"/>
  <c r="AV223" i="14"/>
  <c r="BE223" i="14"/>
  <c r="BN223" i="14"/>
  <c r="BW223" i="14"/>
  <c r="CG223" i="14"/>
  <c r="CP223" i="14"/>
  <c r="CY223" i="14"/>
  <c r="DH223" i="14"/>
  <c r="DQ223" i="14"/>
  <c r="DZ223" i="14"/>
  <c r="EI223" i="14"/>
  <c r="ES223" i="14"/>
  <c r="FB223" i="14"/>
  <c r="FK223" i="14"/>
  <c r="FT223" i="14"/>
  <c r="GC223" i="14"/>
  <c r="GL223" i="14"/>
  <c r="GQ224" i="14"/>
  <c r="GI224" i="14"/>
  <c r="GA224" i="14"/>
  <c r="FS224" i="14"/>
  <c r="FK224" i="14"/>
  <c r="GM224" i="14"/>
  <c r="GE224" i="14"/>
  <c r="FW224" i="14"/>
  <c r="FO224" i="14"/>
  <c r="FG224" i="14"/>
  <c r="EY224" i="14"/>
  <c r="EQ224" i="14"/>
  <c r="EI224" i="14"/>
  <c r="EA224" i="14"/>
  <c r="DS224" i="14"/>
  <c r="DK224" i="14"/>
  <c r="DC224" i="14"/>
  <c r="CU224" i="14"/>
  <c r="CM224" i="14"/>
  <c r="CE224" i="14"/>
  <c r="BW224" i="14"/>
  <c r="BO224" i="14"/>
  <c r="BG224" i="14"/>
  <c r="AY224" i="14"/>
  <c r="AQ224" i="14"/>
  <c r="AI224" i="14"/>
  <c r="AA224" i="14"/>
  <c r="S224" i="14"/>
  <c r="K224" i="14"/>
  <c r="C224" i="14"/>
  <c r="L224" i="14"/>
  <c r="U224" i="14"/>
  <c r="AD224" i="14"/>
  <c r="AM224" i="14"/>
  <c r="AV224" i="14"/>
  <c r="BE224" i="14"/>
  <c r="BN224" i="14"/>
  <c r="BX224" i="14"/>
  <c r="CG224" i="14"/>
  <c r="CP224" i="14"/>
  <c r="CY224" i="14"/>
  <c r="DH224" i="14"/>
  <c r="DQ224" i="14"/>
  <c r="DZ224" i="14"/>
  <c r="EJ224" i="14"/>
  <c r="ES224" i="14"/>
  <c r="FB224" i="14"/>
  <c r="FL224" i="14"/>
  <c r="FV224" i="14"/>
  <c r="GG224" i="14"/>
  <c r="GR224" i="14"/>
  <c r="M227" i="14"/>
  <c r="Z227" i="14"/>
  <c r="AM227" i="14"/>
  <c r="AY227" i="14"/>
  <c r="BM227" i="14"/>
  <c r="BY227" i="14"/>
  <c r="CL227" i="14"/>
  <c r="CY227" i="14"/>
  <c r="DK227" i="14"/>
  <c r="DY227" i="14"/>
  <c r="EK227" i="14"/>
  <c r="EX227" i="14"/>
  <c r="FK227" i="14"/>
  <c r="FW227" i="14"/>
  <c r="GR231" i="14"/>
  <c r="GJ231" i="14"/>
  <c r="GB231" i="14"/>
  <c r="FT231" i="14"/>
  <c r="FL231" i="14"/>
  <c r="FD231" i="14"/>
  <c r="EV231" i="14"/>
  <c r="EN231" i="14"/>
  <c r="EF231" i="14"/>
  <c r="DX231" i="14"/>
  <c r="DP231" i="14"/>
  <c r="DH231" i="14"/>
  <c r="CZ231" i="14"/>
  <c r="CR231" i="14"/>
  <c r="CJ231" i="14"/>
  <c r="CB231" i="14"/>
  <c r="BT231" i="14"/>
  <c r="BL231" i="14"/>
  <c r="BD231" i="14"/>
  <c r="AV231" i="14"/>
  <c r="AN231" i="14"/>
  <c r="AF231" i="14"/>
  <c r="X231" i="14"/>
  <c r="P231" i="14"/>
  <c r="H231" i="14"/>
  <c r="GQ231" i="14"/>
  <c r="GH231" i="14"/>
  <c r="FY231" i="14"/>
  <c r="FP231" i="14"/>
  <c r="FG231" i="14"/>
  <c r="EX231" i="14"/>
  <c r="EO231" i="14"/>
  <c r="EE231" i="14"/>
  <c r="DV231" i="14"/>
  <c r="DM231" i="14"/>
  <c r="DD231" i="14"/>
  <c r="CU231" i="14"/>
  <c r="CL231" i="14"/>
  <c r="CC231" i="14"/>
  <c r="BS231" i="14"/>
  <c r="BJ231" i="14"/>
  <c r="BA231" i="14"/>
  <c r="AR231" i="14"/>
  <c r="AI231" i="14"/>
  <c r="Z231" i="14"/>
  <c r="Q231" i="14"/>
  <c r="G231" i="14"/>
  <c r="GO231" i="14"/>
  <c r="GF231" i="14"/>
  <c r="FW231" i="14"/>
  <c r="FN231" i="14"/>
  <c r="FE231" i="14"/>
  <c r="EU231" i="14"/>
  <c r="EL231" i="14"/>
  <c r="EC231" i="14"/>
  <c r="DT231" i="14"/>
  <c r="DK231" i="14"/>
  <c r="DB231" i="14"/>
  <c r="CS231" i="14"/>
  <c r="CI231" i="14"/>
  <c r="BZ231" i="14"/>
  <c r="BQ231" i="14"/>
  <c r="BH231" i="14"/>
  <c r="AY231" i="14"/>
  <c r="AP231" i="14"/>
  <c r="AG231" i="14"/>
  <c r="W231" i="14"/>
  <c r="N231" i="14"/>
  <c r="E231" i="14"/>
  <c r="GT231" i="14"/>
  <c r="GK231" i="14"/>
  <c r="GA231" i="14"/>
  <c r="FR231" i="14"/>
  <c r="FI231" i="14"/>
  <c r="EZ231" i="14"/>
  <c r="EQ231" i="14"/>
  <c r="EH231" i="14"/>
  <c r="DY231" i="14"/>
  <c r="DO231" i="14"/>
  <c r="DF231" i="14"/>
  <c r="CW231" i="14"/>
  <c r="CN231" i="14"/>
  <c r="CE231" i="14"/>
  <c r="BV231" i="14"/>
  <c r="BM231" i="14"/>
  <c r="BC231" i="14"/>
  <c r="AT231" i="14"/>
  <c r="AK231" i="14"/>
  <c r="AB231" i="14"/>
  <c r="S231" i="14"/>
  <c r="J231" i="14"/>
  <c r="O231" i="14"/>
  <c r="AD231" i="14"/>
  <c r="AS231" i="14"/>
  <c r="BG231" i="14"/>
  <c r="BW231" i="14"/>
  <c r="CK231" i="14"/>
  <c r="CY231" i="14"/>
  <c r="DN231" i="14"/>
  <c r="EB231" i="14"/>
  <c r="ER231" i="14"/>
  <c r="FF231" i="14"/>
  <c r="FU231" i="14"/>
  <c r="GI231" i="14"/>
  <c r="D232" i="14"/>
  <c r="T232" i="14"/>
  <c r="AH232" i="14"/>
  <c r="AW232" i="14"/>
  <c r="BL232" i="14"/>
  <c r="BY232" i="14"/>
  <c r="CO232" i="14"/>
  <c r="DC232" i="14"/>
  <c r="DR232" i="14"/>
  <c r="EG232" i="14"/>
  <c r="ET232" i="14"/>
  <c r="FJ232" i="14"/>
  <c r="FX232" i="14"/>
  <c r="GM232" i="14"/>
  <c r="W243" i="14"/>
  <c r="AS243" i="14"/>
  <c r="BM243" i="14"/>
  <c r="CI243" i="14"/>
  <c r="DE243" i="14"/>
  <c r="DY243" i="14"/>
  <c r="EU243" i="14"/>
  <c r="FQ243" i="14"/>
  <c r="CD263" i="14"/>
  <c r="FB220" i="14"/>
  <c r="FJ220" i="14"/>
  <c r="FR220" i="14"/>
  <c r="FZ220" i="14"/>
  <c r="GH220" i="14"/>
  <c r="GP220" i="14"/>
  <c r="GP227" i="14"/>
  <c r="GH227" i="14"/>
  <c r="FZ227" i="14"/>
  <c r="FR227" i="14"/>
  <c r="FJ227" i="14"/>
  <c r="FB227" i="14"/>
  <c r="ET227" i="14"/>
  <c r="EL227" i="14"/>
  <c r="ED227" i="14"/>
  <c r="DV227" i="14"/>
  <c r="DN227" i="14"/>
  <c r="DF227" i="14"/>
  <c r="CX227" i="14"/>
  <c r="CP227" i="14"/>
  <c r="CH227" i="14"/>
  <c r="BZ227" i="14"/>
  <c r="BR227" i="14"/>
  <c r="BJ227" i="14"/>
  <c r="BB227" i="14"/>
  <c r="AT227" i="14"/>
  <c r="AL227" i="14"/>
  <c r="AD227" i="14"/>
  <c r="V227" i="14"/>
  <c r="N227" i="14"/>
  <c r="F227" i="14"/>
  <c r="GN227" i="14"/>
  <c r="GF227" i="14"/>
  <c r="FX227" i="14"/>
  <c r="FP227" i="14"/>
  <c r="FH227" i="14"/>
  <c r="EZ227" i="14"/>
  <c r="ER227" i="14"/>
  <c r="EJ227" i="14"/>
  <c r="EB227" i="14"/>
  <c r="DT227" i="14"/>
  <c r="DL227" i="14"/>
  <c r="DD227" i="14"/>
  <c r="CV227" i="14"/>
  <c r="CN227" i="14"/>
  <c r="CF227" i="14"/>
  <c r="BX227" i="14"/>
  <c r="BP227" i="14"/>
  <c r="BH227" i="14"/>
  <c r="AZ227" i="14"/>
  <c r="AR227" i="14"/>
  <c r="AJ227" i="14"/>
  <c r="AB227" i="14"/>
  <c r="T227" i="14"/>
  <c r="L227" i="14"/>
  <c r="D227" i="14"/>
  <c r="GR227" i="14"/>
  <c r="GJ227" i="14"/>
  <c r="GB227" i="14"/>
  <c r="FT227" i="14"/>
  <c r="FL227" i="14"/>
  <c r="FD227" i="14"/>
  <c r="EV227" i="14"/>
  <c r="EN227" i="14"/>
  <c r="EF227" i="14"/>
  <c r="DX227" i="14"/>
  <c r="DP227" i="14"/>
  <c r="DH227" i="14"/>
  <c r="CZ227" i="14"/>
  <c r="CR227" i="14"/>
  <c r="CJ227" i="14"/>
  <c r="CB227" i="14"/>
  <c r="BT227" i="14"/>
  <c r="BL227" i="14"/>
  <c r="BD227" i="14"/>
  <c r="AV227" i="14"/>
  <c r="AN227" i="14"/>
  <c r="AF227" i="14"/>
  <c r="X227" i="14"/>
  <c r="P227" i="14"/>
  <c r="H227" i="14"/>
  <c r="O227" i="14"/>
  <c r="AA227" i="14"/>
  <c r="AO227" i="14"/>
  <c r="BA227" i="14"/>
  <c r="BN227" i="14"/>
  <c r="CA227" i="14"/>
  <c r="CM227" i="14"/>
  <c r="DA227" i="14"/>
  <c r="DM227" i="14"/>
  <c r="DZ227" i="14"/>
  <c r="EM227" i="14"/>
  <c r="EY227" i="14"/>
  <c r="FM227" i="14"/>
  <c r="FY227" i="14"/>
  <c r="GL227" i="14"/>
  <c r="F232" i="14"/>
  <c r="U232" i="14"/>
  <c r="AJ232" i="14"/>
  <c r="AX232" i="14"/>
  <c r="BN232" i="14"/>
  <c r="CB232" i="14"/>
  <c r="CP232" i="14"/>
  <c r="DE232" i="14"/>
  <c r="DS232" i="14"/>
  <c r="EI232" i="14"/>
  <c r="EW232" i="14"/>
  <c r="FL232" i="14"/>
  <c r="FZ232" i="14"/>
  <c r="GN232" i="14"/>
  <c r="GN243" i="14"/>
  <c r="GF243" i="14"/>
  <c r="FX243" i="14"/>
  <c r="FP243" i="14"/>
  <c r="FH243" i="14"/>
  <c r="EZ243" i="14"/>
  <c r="ER243" i="14"/>
  <c r="EJ243" i="14"/>
  <c r="EB243" i="14"/>
  <c r="DT243" i="14"/>
  <c r="DL243" i="14"/>
  <c r="DD243" i="14"/>
  <c r="CV243" i="14"/>
  <c r="CN243" i="14"/>
  <c r="CF243" i="14"/>
  <c r="BX243" i="14"/>
  <c r="BP243" i="14"/>
  <c r="BH243" i="14"/>
  <c r="AZ243" i="14"/>
  <c r="AR243" i="14"/>
  <c r="AJ243" i="14"/>
  <c r="AB243" i="14"/>
  <c r="T243" i="14"/>
  <c r="L243" i="14"/>
  <c r="D243" i="14"/>
  <c r="GM243" i="14"/>
  <c r="GE243" i="14"/>
  <c r="FW243" i="14"/>
  <c r="FO243" i="14"/>
  <c r="FG243" i="14"/>
  <c r="EY243" i="14"/>
  <c r="EQ243" i="14"/>
  <c r="EI243" i="14"/>
  <c r="EA243" i="14"/>
  <c r="DS243" i="14"/>
  <c r="DK243" i="14"/>
  <c r="DC243" i="14"/>
  <c r="CU243" i="14"/>
  <c r="CM243" i="14"/>
  <c r="CE243" i="14"/>
  <c r="BW243" i="14"/>
  <c r="BO243" i="14"/>
  <c r="BG243" i="14"/>
  <c r="AY243" i="14"/>
  <c r="AQ243" i="14"/>
  <c r="AI243" i="14"/>
  <c r="AA243" i="14"/>
  <c r="S243" i="14"/>
  <c r="K243" i="14"/>
  <c r="C243" i="14"/>
  <c r="GQ243" i="14"/>
  <c r="GG243" i="14"/>
  <c r="FU243" i="14"/>
  <c r="FK243" i="14"/>
  <c r="FA243" i="14"/>
  <c r="EO243" i="14"/>
  <c r="EE243" i="14"/>
  <c r="DU243" i="14"/>
  <c r="DI243" i="14"/>
  <c r="CY243" i="14"/>
  <c r="CO243" i="14"/>
  <c r="CC243" i="14"/>
  <c r="BS243" i="14"/>
  <c r="BI243" i="14"/>
  <c r="AW243" i="14"/>
  <c r="AM243" i="14"/>
  <c r="AC243" i="14"/>
  <c r="Q243" i="14"/>
  <c r="G243" i="14"/>
  <c r="GP243" i="14"/>
  <c r="GD243" i="14"/>
  <c r="FT243" i="14"/>
  <c r="FJ243" i="14"/>
  <c r="EX243" i="14"/>
  <c r="EN243" i="14"/>
  <c r="ED243" i="14"/>
  <c r="DR243" i="14"/>
  <c r="DH243" i="14"/>
  <c r="CX243" i="14"/>
  <c r="CL243" i="14"/>
  <c r="CB243" i="14"/>
  <c r="BR243" i="14"/>
  <c r="BF243" i="14"/>
  <c r="AV243" i="14"/>
  <c r="AL243" i="14"/>
  <c r="Z243" i="14"/>
  <c r="P243" i="14"/>
  <c r="F243" i="14"/>
  <c r="GO243" i="14"/>
  <c r="GC243" i="14"/>
  <c r="FS243" i="14"/>
  <c r="FI243" i="14"/>
  <c r="EW243" i="14"/>
  <c r="EM243" i="14"/>
  <c r="EC243" i="14"/>
  <c r="DQ243" i="14"/>
  <c r="DG243" i="14"/>
  <c r="CW243" i="14"/>
  <c r="CK243" i="14"/>
  <c r="CA243" i="14"/>
  <c r="BQ243" i="14"/>
  <c r="BE243" i="14"/>
  <c r="AU243" i="14"/>
  <c r="AK243" i="14"/>
  <c r="Y243" i="14"/>
  <c r="O243" i="14"/>
  <c r="E243" i="14"/>
  <c r="GS243" i="14"/>
  <c r="GI243" i="14"/>
  <c r="FY243" i="14"/>
  <c r="FM243" i="14"/>
  <c r="FC243" i="14"/>
  <c r="ES243" i="14"/>
  <c r="EG243" i="14"/>
  <c r="DW243" i="14"/>
  <c r="DM243" i="14"/>
  <c r="DA243" i="14"/>
  <c r="CQ243" i="14"/>
  <c r="CG243" i="14"/>
  <c r="BU243" i="14"/>
  <c r="BK243" i="14"/>
  <c r="BA243" i="14"/>
  <c r="AO243" i="14"/>
  <c r="AE243" i="14"/>
  <c r="U243" i="14"/>
  <c r="I243" i="14"/>
  <c r="X243" i="14"/>
  <c r="AT243" i="14"/>
  <c r="BN243" i="14"/>
  <c r="CJ243" i="14"/>
  <c r="DF243" i="14"/>
  <c r="DZ243" i="14"/>
  <c r="EV243" i="14"/>
  <c r="FR243" i="14"/>
  <c r="GL243" i="14"/>
  <c r="GN263" i="14"/>
  <c r="GF263" i="14"/>
  <c r="FX263" i="14"/>
  <c r="FP263" i="14"/>
  <c r="FH263" i="14"/>
  <c r="EZ263" i="14"/>
  <c r="ER263" i="14"/>
  <c r="EJ263" i="14"/>
  <c r="EB263" i="14"/>
  <c r="DT263" i="14"/>
  <c r="DL263" i="14"/>
  <c r="DD263" i="14"/>
  <c r="CV263" i="14"/>
  <c r="CN263" i="14"/>
  <c r="CF263" i="14"/>
  <c r="BX263" i="14"/>
  <c r="BP263" i="14"/>
  <c r="BH263" i="14"/>
  <c r="AZ263" i="14"/>
  <c r="AR263" i="14"/>
  <c r="AJ263" i="14"/>
  <c r="AB263" i="14"/>
  <c r="T263" i="14"/>
  <c r="L263" i="14"/>
  <c r="D263" i="14"/>
  <c r="GP263" i="14"/>
  <c r="GH263" i="14"/>
  <c r="FZ263" i="14"/>
  <c r="FR263" i="14"/>
  <c r="FJ263" i="14"/>
  <c r="FB263" i="14"/>
  <c r="ET263" i="14"/>
  <c r="EL263" i="14"/>
  <c r="ED263" i="14"/>
  <c r="DV263" i="14"/>
  <c r="DN263" i="14"/>
  <c r="DF263" i="14"/>
  <c r="CX263" i="14"/>
  <c r="CP263" i="14"/>
  <c r="CH263" i="14"/>
  <c r="BZ263" i="14"/>
  <c r="BR263" i="14"/>
  <c r="BJ263" i="14"/>
  <c r="BB263" i="14"/>
  <c r="AT263" i="14"/>
  <c r="AL263" i="14"/>
  <c r="AD263" i="14"/>
  <c r="V263" i="14"/>
  <c r="N263" i="14"/>
  <c r="F263" i="14"/>
  <c r="GK263" i="14"/>
  <c r="GA263" i="14"/>
  <c r="FO263" i="14"/>
  <c r="FE263" i="14"/>
  <c r="EU263" i="14"/>
  <c r="EI263" i="14"/>
  <c r="DY263" i="14"/>
  <c r="DO263" i="14"/>
  <c r="DC263" i="14"/>
  <c r="CS263" i="14"/>
  <c r="CI263" i="14"/>
  <c r="BW263" i="14"/>
  <c r="BM263" i="14"/>
  <c r="BC263" i="14"/>
  <c r="AQ263" i="14"/>
  <c r="AG263" i="14"/>
  <c r="W263" i="14"/>
  <c r="K263" i="14"/>
  <c r="GT263" i="14"/>
  <c r="GJ263" i="14"/>
  <c r="FY263" i="14"/>
  <c r="FN263" i="14"/>
  <c r="FD263" i="14"/>
  <c r="ES263" i="14"/>
  <c r="EH263" i="14"/>
  <c r="DX263" i="14"/>
  <c r="DM263" i="14"/>
  <c r="DB263" i="14"/>
  <c r="CR263" i="14"/>
  <c r="CG263" i="14"/>
  <c r="BV263" i="14"/>
  <c r="BL263" i="14"/>
  <c r="BA263" i="14"/>
  <c r="AP263" i="14"/>
  <c r="AF263" i="14"/>
  <c r="U263" i="14"/>
  <c r="J263" i="14"/>
  <c r="GS263" i="14"/>
  <c r="GI263" i="14"/>
  <c r="FW263" i="14"/>
  <c r="FM263" i="14"/>
  <c r="FC263" i="14"/>
  <c r="EQ263" i="14"/>
  <c r="EG263" i="14"/>
  <c r="DW263" i="14"/>
  <c r="DK263" i="14"/>
  <c r="DA263" i="14"/>
  <c r="CQ263" i="14"/>
  <c r="CE263" i="14"/>
  <c r="BU263" i="14"/>
  <c r="BK263" i="14"/>
  <c r="AY263" i="14"/>
  <c r="AO263" i="14"/>
  <c r="AE263" i="14"/>
  <c r="S263" i="14"/>
  <c r="I263" i="14"/>
  <c r="GM263" i="14"/>
  <c r="GC263" i="14"/>
  <c r="FS263" i="14"/>
  <c r="FG263" i="14"/>
  <c r="EW263" i="14"/>
  <c r="EM263" i="14"/>
  <c r="EA263" i="14"/>
  <c r="DQ263" i="14"/>
  <c r="DG263" i="14"/>
  <c r="CU263" i="14"/>
  <c r="CK263" i="14"/>
  <c r="CA263" i="14"/>
  <c r="BO263" i="14"/>
  <c r="BE263" i="14"/>
  <c r="AU263" i="14"/>
  <c r="AI263" i="14"/>
  <c r="Y263" i="14"/>
  <c r="O263" i="14"/>
  <c r="C263" i="14"/>
  <c r="GQ263" i="14"/>
  <c r="FU263" i="14"/>
  <c r="EY263" i="14"/>
  <c r="EE263" i="14"/>
  <c r="DI263" i="14"/>
  <c r="CM263" i="14"/>
  <c r="BS263" i="14"/>
  <c r="AW263" i="14"/>
  <c r="AA263" i="14"/>
  <c r="G263" i="14"/>
  <c r="GO263" i="14"/>
  <c r="FT263" i="14"/>
  <c r="EX263" i="14"/>
  <c r="EC263" i="14"/>
  <c r="DH263" i="14"/>
  <c r="CL263" i="14"/>
  <c r="BQ263" i="14"/>
  <c r="AV263" i="14"/>
  <c r="Z263" i="14"/>
  <c r="E263" i="14"/>
  <c r="GD263" i="14"/>
  <c r="FI263" i="14"/>
  <c r="EN263" i="14"/>
  <c r="DR263" i="14"/>
  <c r="CW263" i="14"/>
  <c r="CB263" i="14"/>
  <c r="BF263" i="14"/>
  <c r="AK263" i="14"/>
  <c r="P263" i="14"/>
  <c r="GB263" i="14"/>
  <c r="FF263" i="14"/>
  <c r="EK263" i="14"/>
  <c r="DP263" i="14"/>
  <c r="CT263" i="14"/>
  <c r="BY263" i="14"/>
  <c r="BD263" i="14"/>
  <c r="AH263" i="14"/>
  <c r="M263" i="14"/>
  <c r="GL263" i="14"/>
  <c r="EV263" i="14"/>
  <c r="DE263" i="14"/>
  <c r="BN263" i="14"/>
  <c r="X263" i="14"/>
  <c r="GG263" i="14"/>
  <c r="EP263" i="14"/>
  <c r="CZ263" i="14"/>
  <c r="BI263" i="14"/>
  <c r="R263" i="14"/>
  <c r="GE263" i="14"/>
  <c r="EO263" i="14"/>
  <c r="CY263" i="14"/>
  <c r="BG263" i="14"/>
  <c r="Q263" i="14"/>
  <c r="FK263" i="14"/>
  <c r="DS263" i="14"/>
  <c r="CC263" i="14"/>
  <c r="AM263" i="14"/>
  <c r="CJ263" i="14"/>
  <c r="FQ263" i="14"/>
  <c r="J220" i="14"/>
  <c r="R220" i="14"/>
  <c r="Z220" i="14"/>
  <c r="AH220" i="14"/>
  <c r="AP220" i="14"/>
  <c r="AX220" i="14"/>
  <c r="BF220" i="14"/>
  <c r="BN220" i="14"/>
  <c r="BV220" i="14"/>
  <c r="CD220" i="14"/>
  <c r="CL220" i="14"/>
  <c r="CT220" i="14"/>
  <c r="DB220" i="14"/>
  <c r="DJ220" i="14"/>
  <c r="DR220" i="14"/>
  <c r="DZ220" i="14"/>
  <c r="EH220" i="14"/>
  <c r="EP220" i="14"/>
  <c r="EX220" i="14"/>
  <c r="FF220" i="14"/>
  <c r="FN220" i="14"/>
  <c r="FV220" i="14"/>
  <c r="GD220" i="14"/>
  <c r="GL220" i="14"/>
  <c r="H223" i="14"/>
  <c r="Q223" i="14"/>
  <c r="Z223" i="14"/>
  <c r="AI223" i="14"/>
  <c r="AS223" i="14"/>
  <c r="BB223" i="14"/>
  <c r="BK223" i="14"/>
  <c r="BT223" i="14"/>
  <c r="CC223" i="14"/>
  <c r="CL223" i="14"/>
  <c r="CU223" i="14"/>
  <c r="DE223" i="14"/>
  <c r="DN223" i="14"/>
  <c r="DW223" i="14"/>
  <c r="EF223" i="14"/>
  <c r="EO223" i="14"/>
  <c r="EX223" i="14"/>
  <c r="FG223" i="14"/>
  <c r="FQ223" i="14"/>
  <c r="FZ223" i="14"/>
  <c r="GI223" i="14"/>
  <c r="GR223" i="14"/>
  <c r="H224" i="14"/>
  <c r="Q224" i="14"/>
  <c r="Z224" i="14"/>
  <c r="AJ224" i="14"/>
  <c r="AS224" i="14"/>
  <c r="BB224" i="14"/>
  <c r="BK224" i="14"/>
  <c r="BT224" i="14"/>
  <c r="CC224" i="14"/>
  <c r="CL224" i="14"/>
  <c r="CV224" i="14"/>
  <c r="DE224" i="14"/>
  <c r="DN224" i="14"/>
  <c r="DW224" i="14"/>
  <c r="EF224" i="14"/>
  <c r="EO224" i="14"/>
  <c r="EX224" i="14"/>
  <c r="FH224" i="14"/>
  <c r="FR224" i="14"/>
  <c r="GC224" i="14"/>
  <c r="GN224" i="14"/>
  <c r="I227" i="14"/>
  <c r="U227" i="14"/>
  <c r="AH227" i="14"/>
  <c r="AU227" i="14"/>
  <c r="BG227" i="14"/>
  <c r="BU227" i="14"/>
  <c r="CG227" i="14"/>
  <c r="CT227" i="14"/>
  <c r="DG227" i="14"/>
  <c r="DS227" i="14"/>
  <c r="EG227" i="14"/>
  <c r="ES227" i="14"/>
  <c r="FF227" i="14"/>
  <c r="FS227" i="14"/>
  <c r="GE227" i="14"/>
  <c r="GS227" i="14"/>
  <c r="K231" i="14"/>
  <c r="Y231" i="14"/>
  <c r="AM231" i="14"/>
  <c r="BB231" i="14"/>
  <c r="BP231" i="14"/>
  <c r="CF231" i="14"/>
  <c r="CT231" i="14"/>
  <c r="DI231" i="14"/>
  <c r="DW231" i="14"/>
  <c r="EK231" i="14"/>
  <c r="FA231" i="14"/>
  <c r="FO231" i="14"/>
  <c r="GD231" i="14"/>
  <c r="GS231" i="14"/>
  <c r="M232" i="14"/>
  <c r="AC232" i="14"/>
  <c r="AQ232" i="14"/>
  <c r="BF232" i="14"/>
  <c r="BU232" i="14"/>
  <c r="CH232" i="14"/>
  <c r="CX232" i="14"/>
  <c r="DL232" i="14"/>
  <c r="EA232" i="14"/>
  <c r="EP232" i="14"/>
  <c r="FD232" i="14"/>
  <c r="FT232" i="14"/>
  <c r="N243" i="14"/>
  <c r="AH243" i="14"/>
  <c r="BD243" i="14"/>
  <c r="BZ243" i="14"/>
  <c r="CT243" i="14"/>
  <c r="DP243" i="14"/>
  <c r="EL243" i="14"/>
  <c r="FF243" i="14"/>
  <c r="GB243" i="14"/>
  <c r="AS263" i="14"/>
  <c r="DZ263" i="14"/>
  <c r="GQ232" i="14"/>
  <c r="GI232" i="14"/>
  <c r="GA232" i="14"/>
  <c r="FS232" i="14"/>
  <c r="FK232" i="14"/>
  <c r="FC232" i="14"/>
  <c r="EU232" i="14"/>
  <c r="EM232" i="14"/>
  <c r="EE232" i="14"/>
  <c r="DW232" i="14"/>
  <c r="DO232" i="14"/>
  <c r="DG232" i="14"/>
  <c r="CY232" i="14"/>
  <c r="CQ232" i="14"/>
  <c r="CI232" i="14"/>
  <c r="CA232" i="14"/>
  <c r="BS232" i="14"/>
  <c r="BK232" i="14"/>
  <c r="BC232" i="14"/>
  <c r="AU232" i="14"/>
  <c r="AM232" i="14"/>
  <c r="AE232" i="14"/>
  <c r="W232" i="14"/>
  <c r="O232" i="14"/>
  <c r="G232" i="14"/>
  <c r="GR232" i="14"/>
  <c r="GH232" i="14"/>
  <c r="FY232" i="14"/>
  <c r="FP232" i="14"/>
  <c r="FG232" i="14"/>
  <c r="EX232" i="14"/>
  <c r="EO232" i="14"/>
  <c r="EF232" i="14"/>
  <c r="DV232" i="14"/>
  <c r="DM232" i="14"/>
  <c r="DD232" i="14"/>
  <c r="CU232" i="14"/>
  <c r="CL232" i="14"/>
  <c r="CC232" i="14"/>
  <c r="BT232" i="14"/>
  <c r="BJ232" i="14"/>
  <c r="BA232" i="14"/>
  <c r="AR232" i="14"/>
  <c r="AI232" i="14"/>
  <c r="Z232" i="14"/>
  <c r="Q232" i="14"/>
  <c r="H232" i="14"/>
  <c r="GP232" i="14"/>
  <c r="GO232" i="14"/>
  <c r="GF232" i="14"/>
  <c r="FW232" i="14"/>
  <c r="FN232" i="14"/>
  <c r="FE232" i="14"/>
  <c r="EV232" i="14"/>
  <c r="EL232" i="14"/>
  <c r="EC232" i="14"/>
  <c r="DT232" i="14"/>
  <c r="DK232" i="14"/>
  <c r="DB232" i="14"/>
  <c r="CS232" i="14"/>
  <c r="CJ232" i="14"/>
  <c r="BZ232" i="14"/>
  <c r="BQ232" i="14"/>
  <c r="BH232" i="14"/>
  <c r="AY232" i="14"/>
  <c r="AP232" i="14"/>
  <c r="AG232" i="14"/>
  <c r="X232" i="14"/>
  <c r="N232" i="14"/>
  <c r="E232" i="14"/>
  <c r="GT232" i="14"/>
  <c r="GK232" i="14"/>
  <c r="GB232" i="14"/>
  <c r="FR232" i="14"/>
  <c r="FI232" i="14"/>
  <c r="EZ232" i="14"/>
  <c r="EQ232" i="14"/>
  <c r="EH232" i="14"/>
  <c r="DY232" i="14"/>
  <c r="DP232" i="14"/>
  <c r="DF232" i="14"/>
  <c r="CW232" i="14"/>
  <c r="CN232" i="14"/>
  <c r="CE232" i="14"/>
  <c r="BV232" i="14"/>
  <c r="BM232" i="14"/>
  <c r="BD232" i="14"/>
  <c r="AT232" i="14"/>
  <c r="AK232" i="14"/>
  <c r="AB232" i="14"/>
  <c r="S232" i="14"/>
  <c r="J232" i="14"/>
  <c r="P232" i="14"/>
  <c r="AD232" i="14"/>
  <c r="AS232" i="14"/>
  <c r="BG232" i="14"/>
  <c r="BW232" i="14"/>
  <c r="CK232" i="14"/>
  <c r="CZ232" i="14"/>
  <c r="DN232" i="14"/>
  <c r="EB232" i="14"/>
  <c r="ER232" i="14"/>
  <c r="FF232" i="14"/>
  <c r="FU232" i="14"/>
  <c r="GJ232" i="14"/>
  <c r="R243" i="14"/>
  <c r="AN243" i="14"/>
  <c r="BJ243" i="14"/>
  <c r="CD243" i="14"/>
  <c r="CZ243" i="14"/>
  <c r="DV243" i="14"/>
  <c r="EP243" i="14"/>
  <c r="FL243" i="14"/>
  <c r="GH243" i="14"/>
  <c r="J225" i="14"/>
  <c r="R225" i="14"/>
  <c r="Z225" i="14"/>
  <c r="AH225" i="14"/>
  <c r="AP225" i="14"/>
  <c r="AX225" i="14"/>
  <c r="BF225" i="14"/>
  <c r="BN225" i="14"/>
  <c r="BV225" i="14"/>
  <c r="CD225" i="14"/>
  <c r="CL225" i="14"/>
  <c r="CT225" i="14"/>
  <c r="DB225" i="14"/>
  <c r="DJ225" i="14"/>
  <c r="DR225" i="14"/>
  <c r="DZ225" i="14"/>
  <c r="EH225" i="14"/>
  <c r="EP225" i="14"/>
  <c r="EX225" i="14"/>
  <c r="FF225" i="14"/>
  <c r="FN225" i="14"/>
  <c r="FV225" i="14"/>
  <c r="GD225" i="14"/>
  <c r="GL225" i="14"/>
  <c r="GS238" i="14"/>
  <c r="GK238" i="14"/>
  <c r="GC238" i="14"/>
  <c r="FU238" i="14"/>
  <c r="FM238" i="14"/>
  <c r="FE238" i="14"/>
  <c r="EW238" i="14"/>
  <c r="EO238" i="14"/>
  <c r="EG238" i="14"/>
  <c r="DY238" i="14"/>
  <c r="DQ238" i="14"/>
  <c r="DI238" i="14"/>
  <c r="DA238" i="14"/>
  <c r="CS238" i="14"/>
  <c r="CK238" i="14"/>
  <c r="CC238" i="14"/>
  <c r="BU238" i="14"/>
  <c r="BM238" i="14"/>
  <c r="BE238" i="14"/>
  <c r="AW238" i="14"/>
  <c r="AO238" i="14"/>
  <c r="AG238" i="14"/>
  <c r="Y238" i="14"/>
  <c r="Q238" i="14"/>
  <c r="I238" i="14"/>
  <c r="GR238" i="14"/>
  <c r="GJ238" i="14"/>
  <c r="GB238" i="14"/>
  <c r="FT238" i="14"/>
  <c r="FL238" i="14"/>
  <c r="FD238" i="14"/>
  <c r="EV238" i="14"/>
  <c r="EN238" i="14"/>
  <c r="EF238" i="14"/>
  <c r="DX238" i="14"/>
  <c r="DP238" i="14"/>
  <c r="DH238" i="14"/>
  <c r="CZ238" i="14"/>
  <c r="CR238" i="14"/>
  <c r="CJ238" i="14"/>
  <c r="CB238" i="14"/>
  <c r="BT238" i="14"/>
  <c r="BL238" i="14"/>
  <c r="BD238" i="14"/>
  <c r="AV238" i="14"/>
  <c r="AN238" i="14"/>
  <c r="AF238" i="14"/>
  <c r="X238" i="14"/>
  <c r="P238" i="14"/>
  <c r="H238" i="14"/>
  <c r="L238" i="14"/>
  <c r="V238" i="14"/>
  <c r="AH238" i="14"/>
  <c r="AR238" i="14"/>
  <c r="BB238" i="14"/>
  <c r="BN238" i="14"/>
  <c r="BX238" i="14"/>
  <c r="CH238" i="14"/>
  <c r="CT238" i="14"/>
  <c r="DD238" i="14"/>
  <c r="DN238" i="14"/>
  <c r="DZ238" i="14"/>
  <c r="EJ238" i="14"/>
  <c r="ET238" i="14"/>
  <c r="FF238" i="14"/>
  <c r="FP238" i="14"/>
  <c r="FZ238" i="14"/>
  <c r="GL238" i="14"/>
  <c r="G241" i="14"/>
  <c r="Q241" i="14"/>
  <c r="AA241" i="14"/>
  <c r="AM241" i="14"/>
  <c r="AW241" i="14"/>
  <c r="BG241" i="14"/>
  <c r="BS241" i="14"/>
  <c r="CC241" i="14"/>
  <c r="CM241" i="14"/>
  <c r="CY241" i="14"/>
  <c r="DI241" i="14"/>
  <c r="DS241" i="14"/>
  <c r="EE241" i="14"/>
  <c r="EO241" i="14"/>
  <c r="EY241" i="14"/>
  <c r="FK241" i="14"/>
  <c r="FU241" i="14"/>
  <c r="GE241" i="14"/>
  <c r="GQ241" i="14"/>
  <c r="H242" i="14"/>
  <c r="R242" i="14"/>
  <c r="AD242" i="14"/>
  <c r="AN242" i="14"/>
  <c r="AX242" i="14"/>
  <c r="BJ242" i="14"/>
  <c r="BT242" i="14"/>
  <c r="CD242" i="14"/>
  <c r="CP242" i="14"/>
  <c r="CZ242" i="14"/>
  <c r="DJ242" i="14"/>
  <c r="DV242" i="14"/>
  <c r="EF242" i="14"/>
  <c r="EP242" i="14"/>
  <c r="FB242" i="14"/>
  <c r="FL242" i="14"/>
  <c r="FV242" i="14"/>
  <c r="GH242" i="14"/>
  <c r="H248" i="14"/>
  <c r="T248" i="14"/>
  <c r="AG248" i="14"/>
  <c r="AS248" i="14"/>
  <c r="BF248" i="14"/>
  <c r="BT248" i="14"/>
  <c r="CF248" i="14"/>
  <c r="CS248" i="14"/>
  <c r="DE248" i="14"/>
  <c r="DR248" i="14"/>
  <c r="EF248" i="14"/>
  <c r="ER248" i="14"/>
  <c r="FE248" i="14"/>
  <c r="FQ248" i="14"/>
  <c r="GD248" i="14"/>
  <c r="GR248" i="14"/>
  <c r="K241" i="14"/>
  <c r="W241" i="14"/>
  <c r="AG241" i="14"/>
  <c r="AQ241" i="14"/>
  <c r="BC241" i="14"/>
  <c r="BM241" i="14"/>
  <c r="BW241" i="14"/>
  <c r="CI241" i="14"/>
  <c r="CS241" i="14"/>
  <c r="DC241" i="14"/>
  <c r="DO241" i="14"/>
  <c r="DY241" i="14"/>
  <c r="EI241" i="14"/>
  <c r="EU241" i="14"/>
  <c r="FE241" i="14"/>
  <c r="FO241" i="14"/>
  <c r="GA241" i="14"/>
  <c r="GO242" i="14"/>
  <c r="GG242" i="14"/>
  <c r="FY242" i="14"/>
  <c r="FQ242" i="14"/>
  <c r="FI242" i="14"/>
  <c r="FA242" i="14"/>
  <c r="ES242" i="14"/>
  <c r="EK242" i="14"/>
  <c r="EC242" i="14"/>
  <c r="DU242" i="14"/>
  <c r="DM242" i="14"/>
  <c r="DE242" i="14"/>
  <c r="CW242" i="14"/>
  <c r="CO242" i="14"/>
  <c r="CG242" i="14"/>
  <c r="BY242" i="14"/>
  <c r="BQ242" i="14"/>
  <c r="BI242" i="14"/>
  <c r="BA242" i="14"/>
  <c r="AS242" i="14"/>
  <c r="AK242" i="14"/>
  <c r="AC242" i="14"/>
  <c r="U242" i="14"/>
  <c r="M242" i="14"/>
  <c r="E242" i="14"/>
  <c r="GN242" i="14"/>
  <c r="GF242" i="14"/>
  <c r="FX242" i="14"/>
  <c r="FP242" i="14"/>
  <c r="FH242" i="14"/>
  <c r="EZ242" i="14"/>
  <c r="ER242" i="14"/>
  <c r="EJ242" i="14"/>
  <c r="EB242" i="14"/>
  <c r="DT242" i="14"/>
  <c r="DL242" i="14"/>
  <c r="DD242" i="14"/>
  <c r="CV242" i="14"/>
  <c r="CN242" i="14"/>
  <c r="CF242" i="14"/>
  <c r="BX242" i="14"/>
  <c r="BP242" i="14"/>
  <c r="BH242" i="14"/>
  <c r="AZ242" i="14"/>
  <c r="AR242" i="14"/>
  <c r="AJ242" i="14"/>
  <c r="AB242" i="14"/>
  <c r="T242" i="14"/>
  <c r="L242" i="14"/>
  <c r="D242" i="14"/>
  <c r="N242" i="14"/>
  <c r="X242" i="14"/>
  <c r="AH242" i="14"/>
  <c r="AT242" i="14"/>
  <c r="BD242" i="14"/>
  <c r="BN242" i="14"/>
  <c r="BZ242" i="14"/>
  <c r="CJ242" i="14"/>
  <c r="CT242" i="14"/>
  <c r="DF242" i="14"/>
  <c r="DP242" i="14"/>
  <c r="DZ242" i="14"/>
  <c r="EL242" i="14"/>
  <c r="EV242" i="14"/>
  <c r="FF242" i="14"/>
  <c r="FR242" i="14"/>
  <c r="GB242" i="14"/>
  <c r="GL242" i="14"/>
  <c r="M248" i="14"/>
  <c r="Z248" i="14"/>
  <c r="AN248" i="14"/>
  <c r="AZ248" i="14"/>
  <c r="BM248" i="14"/>
  <c r="BY248" i="14"/>
  <c r="CL248" i="14"/>
  <c r="CZ248" i="14"/>
  <c r="DL248" i="14"/>
  <c r="DY248" i="14"/>
  <c r="EK248" i="14"/>
  <c r="EX248" i="14"/>
  <c r="FL248" i="14"/>
  <c r="FX248" i="14"/>
  <c r="GP241" i="14"/>
  <c r="GH241" i="14"/>
  <c r="FZ241" i="14"/>
  <c r="FR241" i="14"/>
  <c r="FJ241" i="14"/>
  <c r="FB241" i="14"/>
  <c r="ET241" i="14"/>
  <c r="EL241" i="14"/>
  <c r="ED241" i="14"/>
  <c r="DV241" i="14"/>
  <c r="DN241" i="14"/>
  <c r="DF241" i="14"/>
  <c r="CX241" i="14"/>
  <c r="CP241" i="14"/>
  <c r="CH241" i="14"/>
  <c r="BZ241" i="14"/>
  <c r="BR241" i="14"/>
  <c r="BJ241" i="14"/>
  <c r="BB241" i="14"/>
  <c r="AT241" i="14"/>
  <c r="AL241" i="14"/>
  <c r="AD241" i="14"/>
  <c r="V241" i="14"/>
  <c r="N241" i="14"/>
  <c r="F241" i="14"/>
  <c r="GO241" i="14"/>
  <c r="GG241" i="14"/>
  <c r="FY241" i="14"/>
  <c r="FQ241" i="14"/>
  <c r="FI241" i="14"/>
  <c r="FA241" i="14"/>
  <c r="ES241" i="14"/>
  <c r="EK241" i="14"/>
  <c r="EC241" i="14"/>
  <c r="DU241" i="14"/>
  <c r="DM241" i="14"/>
  <c r="DE241" i="14"/>
  <c r="CW241" i="14"/>
  <c r="CO241" i="14"/>
  <c r="CG241" i="14"/>
  <c r="BY241" i="14"/>
  <c r="BQ241" i="14"/>
  <c r="BI241" i="14"/>
  <c r="BA241" i="14"/>
  <c r="AS241" i="14"/>
  <c r="AK241" i="14"/>
  <c r="AC241" i="14"/>
  <c r="U241" i="14"/>
  <c r="M241" i="14"/>
  <c r="E241" i="14"/>
  <c r="L241" i="14"/>
  <c r="X241" i="14"/>
  <c r="AH241" i="14"/>
  <c r="AR241" i="14"/>
  <c r="BD241" i="14"/>
  <c r="BN241" i="14"/>
  <c r="BX241" i="14"/>
  <c r="CJ241" i="14"/>
  <c r="CT241" i="14"/>
  <c r="DD241" i="14"/>
  <c r="DP241" i="14"/>
  <c r="DZ241" i="14"/>
  <c r="EJ241" i="14"/>
  <c r="EV241" i="14"/>
  <c r="FF241" i="14"/>
  <c r="FP241" i="14"/>
  <c r="GB241" i="14"/>
  <c r="GL241" i="14"/>
  <c r="GM248" i="14"/>
  <c r="GE248" i="14"/>
  <c r="FW248" i="14"/>
  <c r="FO248" i="14"/>
  <c r="FG248" i="14"/>
  <c r="EY248" i="14"/>
  <c r="EQ248" i="14"/>
  <c r="EI248" i="14"/>
  <c r="EA248" i="14"/>
  <c r="DS248" i="14"/>
  <c r="DK248" i="14"/>
  <c r="DC248" i="14"/>
  <c r="CU248" i="14"/>
  <c r="CM248" i="14"/>
  <c r="CE248" i="14"/>
  <c r="BW248" i="14"/>
  <c r="BO248" i="14"/>
  <c r="BG248" i="14"/>
  <c r="AY248" i="14"/>
  <c r="AQ248" i="14"/>
  <c r="AI248" i="14"/>
  <c r="AA248" i="14"/>
  <c r="S248" i="14"/>
  <c r="K248" i="14"/>
  <c r="C248" i="14"/>
  <c r="GQ248" i="14"/>
  <c r="GI248" i="14"/>
  <c r="GA248" i="14"/>
  <c r="FS248" i="14"/>
  <c r="FK248" i="14"/>
  <c r="FC248" i="14"/>
  <c r="EU248" i="14"/>
  <c r="EM248" i="14"/>
  <c r="EE248" i="14"/>
  <c r="DW248" i="14"/>
  <c r="DO248" i="14"/>
  <c r="DG248" i="14"/>
  <c r="CY248" i="14"/>
  <c r="CQ248" i="14"/>
  <c r="CI248" i="14"/>
  <c r="CA248" i="14"/>
  <c r="BS248" i="14"/>
  <c r="BK248" i="14"/>
  <c r="BC248" i="14"/>
  <c r="AU248" i="14"/>
  <c r="AM248" i="14"/>
  <c r="AE248" i="14"/>
  <c r="W248" i="14"/>
  <c r="O248" i="14"/>
  <c r="G248" i="14"/>
  <c r="GP248" i="14"/>
  <c r="GH248" i="14"/>
  <c r="FZ248" i="14"/>
  <c r="FR248" i="14"/>
  <c r="FJ248" i="14"/>
  <c r="FB248" i="14"/>
  <c r="ET248" i="14"/>
  <c r="EL248" i="14"/>
  <c r="ED248" i="14"/>
  <c r="DV248" i="14"/>
  <c r="DN248" i="14"/>
  <c r="DF248" i="14"/>
  <c r="CX248" i="14"/>
  <c r="CP248" i="14"/>
  <c r="CH248" i="14"/>
  <c r="BZ248" i="14"/>
  <c r="BR248" i="14"/>
  <c r="BJ248" i="14"/>
  <c r="BB248" i="14"/>
  <c r="AT248" i="14"/>
  <c r="AL248" i="14"/>
  <c r="AD248" i="14"/>
  <c r="V248" i="14"/>
  <c r="N248" i="14"/>
  <c r="F248" i="14"/>
  <c r="P248" i="14"/>
  <c r="AB248" i="14"/>
  <c r="AO248" i="14"/>
  <c r="BA248" i="14"/>
  <c r="BN248" i="14"/>
  <c r="CB248" i="14"/>
  <c r="CN248" i="14"/>
  <c r="DA248" i="14"/>
  <c r="DM248" i="14"/>
  <c r="DZ248" i="14"/>
  <c r="EN248" i="14"/>
  <c r="EZ248" i="14"/>
  <c r="FM248" i="14"/>
  <c r="FY248" i="14"/>
  <c r="GL248" i="14"/>
  <c r="J238" i="14"/>
  <c r="T238" i="14"/>
  <c r="AD238" i="14"/>
  <c r="AP238" i="14"/>
  <c r="AZ238" i="14"/>
  <c r="BJ238" i="14"/>
  <c r="BV238" i="14"/>
  <c r="CF238" i="14"/>
  <c r="CP238" i="14"/>
  <c r="DB238" i="14"/>
  <c r="DL238" i="14"/>
  <c r="DV238" i="14"/>
  <c r="EH238" i="14"/>
  <c r="ER238" i="14"/>
  <c r="FB238" i="14"/>
  <c r="FN238" i="14"/>
  <c r="FX238" i="14"/>
  <c r="GH238" i="14"/>
  <c r="GT238" i="14"/>
  <c r="GQ240" i="14"/>
  <c r="GI240" i="14"/>
  <c r="GA240" i="14"/>
  <c r="FS240" i="14"/>
  <c r="FK240" i="14"/>
  <c r="FC240" i="14"/>
  <c r="EU240" i="14"/>
  <c r="EM240" i="14"/>
  <c r="EE240" i="14"/>
  <c r="DW240" i="14"/>
  <c r="DO240" i="14"/>
  <c r="DG240" i="14"/>
  <c r="CY240" i="14"/>
  <c r="CQ240" i="14"/>
  <c r="CI240" i="14"/>
  <c r="CA240" i="14"/>
  <c r="BS240" i="14"/>
  <c r="BK240" i="14"/>
  <c r="BC240" i="14"/>
  <c r="AU240" i="14"/>
  <c r="AM240" i="14"/>
  <c r="AE240" i="14"/>
  <c r="W240" i="14"/>
  <c r="O240" i="14"/>
  <c r="G240" i="14"/>
  <c r="GP240" i="14"/>
  <c r="GH240" i="14"/>
  <c r="FZ240" i="14"/>
  <c r="FR240" i="14"/>
  <c r="FJ240" i="14"/>
  <c r="FB240" i="14"/>
  <c r="ET240" i="14"/>
  <c r="EL240" i="14"/>
  <c r="ED240" i="14"/>
  <c r="DV240" i="14"/>
  <c r="DN240" i="14"/>
  <c r="DF240" i="14"/>
  <c r="CX240" i="14"/>
  <c r="CP240" i="14"/>
  <c r="CH240" i="14"/>
  <c r="BZ240" i="14"/>
  <c r="BR240" i="14"/>
  <c r="BJ240" i="14"/>
  <c r="BB240" i="14"/>
  <c r="AT240" i="14"/>
  <c r="AL240" i="14"/>
  <c r="AD240" i="14"/>
  <c r="V240" i="14"/>
  <c r="N240" i="14"/>
  <c r="F240" i="14"/>
  <c r="L240" i="14"/>
  <c r="X240" i="14"/>
  <c r="AH240" i="14"/>
  <c r="AR240" i="14"/>
  <c r="BD240" i="14"/>
  <c r="BN240" i="14"/>
  <c r="BX240" i="14"/>
  <c r="CJ240" i="14"/>
  <c r="CT240" i="14"/>
  <c r="DD240" i="14"/>
  <c r="DP240" i="14"/>
  <c r="DZ240" i="14"/>
  <c r="EJ240" i="14"/>
  <c r="EV240" i="14"/>
  <c r="FF240" i="14"/>
  <c r="FP240" i="14"/>
  <c r="GB240" i="14"/>
  <c r="GL240" i="14"/>
  <c r="C241" i="14"/>
  <c r="O241" i="14"/>
  <c r="Y241" i="14"/>
  <c r="AI241" i="14"/>
  <c r="AU241" i="14"/>
  <c r="BE241" i="14"/>
  <c r="BO241" i="14"/>
  <c r="CA241" i="14"/>
  <c r="CK241" i="14"/>
  <c r="CU241" i="14"/>
  <c r="DG241" i="14"/>
  <c r="DQ241" i="14"/>
  <c r="EA241" i="14"/>
  <c r="EM241" i="14"/>
  <c r="EW241" i="14"/>
  <c r="FG241" i="14"/>
  <c r="FS241" i="14"/>
  <c r="GC241" i="14"/>
  <c r="GM241" i="14"/>
  <c r="F242" i="14"/>
  <c r="P242" i="14"/>
  <c r="Z242" i="14"/>
  <c r="AL242" i="14"/>
  <c r="AV242" i="14"/>
  <c r="BF242" i="14"/>
  <c r="BR242" i="14"/>
  <c r="CB242" i="14"/>
  <c r="CL242" i="14"/>
  <c r="CX242" i="14"/>
  <c r="DH242" i="14"/>
  <c r="DR242" i="14"/>
  <c r="ED242" i="14"/>
  <c r="EN242" i="14"/>
  <c r="EX242" i="14"/>
  <c r="FJ242" i="14"/>
  <c r="FT242" i="14"/>
  <c r="GD242" i="14"/>
  <c r="GP242" i="14"/>
  <c r="D248" i="14"/>
  <c r="Q248" i="14"/>
  <c r="AC248" i="14"/>
  <c r="AP248" i="14"/>
  <c r="BD248" i="14"/>
  <c r="BP248" i="14"/>
  <c r="CC248" i="14"/>
  <c r="CO248" i="14"/>
  <c r="DB248" i="14"/>
  <c r="DP248" i="14"/>
  <c r="EB248" i="14"/>
  <c r="EO248" i="14"/>
  <c r="FA248" i="14"/>
  <c r="FN248" i="14"/>
  <c r="GB248" i="14"/>
  <c r="GN248" i="14"/>
  <c r="J236" i="14"/>
  <c r="R236" i="14"/>
  <c r="Z236" i="14"/>
  <c r="AH236" i="14"/>
  <c r="AP236" i="14"/>
  <c r="AX236" i="14"/>
  <c r="BF236" i="14"/>
  <c r="BN236" i="14"/>
  <c r="BV236" i="14"/>
  <c r="CD236" i="14"/>
  <c r="CL236" i="14"/>
  <c r="CT236" i="14"/>
  <c r="DB236" i="14"/>
  <c r="DJ236" i="14"/>
  <c r="DR236" i="14"/>
  <c r="DZ236" i="14"/>
  <c r="EH236" i="14"/>
  <c r="EP236" i="14"/>
  <c r="EX236" i="14"/>
  <c r="FF236" i="14"/>
  <c r="FN236" i="14"/>
  <c r="FV236" i="14"/>
  <c r="GD236" i="14"/>
  <c r="GL236" i="14"/>
  <c r="GT236" i="14"/>
  <c r="J244" i="14"/>
  <c r="R244" i="14"/>
  <c r="Z244" i="14"/>
  <c r="AH244" i="14"/>
  <c r="AP244" i="14"/>
  <c r="AX244" i="14"/>
  <c r="BF244" i="14"/>
  <c r="BN244" i="14"/>
  <c r="BV244" i="14"/>
  <c r="CD244" i="14"/>
  <c r="CL244" i="14"/>
  <c r="CT244" i="14"/>
  <c r="DB244" i="14"/>
  <c r="DJ244" i="14"/>
  <c r="DR244" i="14"/>
  <c r="DZ244" i="14"/>
  <c r="EH244" i="14"/>
  <c r="EP244" i="14"/>
  <c r="EX244" i="14"/>
  <c r="FF244" i="14"/>
  <c r="FN244" i="14"/>
  <c r="FV244" i="14"/>
  <c r="GD244" i="14"/>
  <c r="GL244" i="14"/>
  <c r="GT244" i="14"/>
  <c r="E249" i="14"/>
  <c r="M249" i="14"/>
  <c r="U249" i="14"/>
  <c r="AC249" i="14"/>
  <c r="AL249" i="14"/>
  <c r="AU249" i="14"/>
  <c r="BE249" i="14"/>
  <c r="BN249" i="14"/>
  <c r="BW249" i="14"/>
  <c r="CF249" i="14"/>
  <c r="CO249" i="14"/>
  <c r="CX249" i="14"/>
  <c r="DG249" i="14"/>
  <c r="DQ249" i="14"/>
  <c r="DZ249" i="14"/>
  <c r="EI249" i="14"/>
  <c r="ER249" i="14"/>
  <c r="FA249" i="14"/>
  <c r="FJ249" i="14"/>
  <c r="FS249" i="14"/>
  <c r="GC249" i="14"/>
  <c r="GL249" i="14"/>
  <c r="GQ250" i="14"/>
  <c r="GI250" i="14"/>
  <c r="GA250" i="14"/>
  <c r="FS250" i="14"/>
  <c r="FK250" i="14"/>
  <c r="FC250" i="14"/>
  <c r="EU250" i="14"/>
  <c r="EM250" i="14"/>
  <c r="EE250" i="14"/>
  <c r="DW250" i="14"/>
  <c r="DO250" i="14"/>
  <c r="DG250" i="14"/>
  <c r="CY250" i="14"/>
  <c r="CQ250" i="14"/>
  <c r="CI250" i="14"/>
  <c r="CA250" i="14"/>
  <c r="BS250" i="14"/>
  <c r="BK250" i="14"/>
  <c r="BC250" i="14"/>
  <c r="AU250" i="14"/>
  <c r="AM250" i="14"/>
  <c r="AE250" i="14"/>
  <c r="W250" i="14"/>
  <c r="O250" i="14"/>
  <c r="G250" i="14"/>
  <c r="K250" i="14"/>
  <c r="T250" i="14"/>
  <c r="AC250" i="14"/>
  <c r="AL250" i="14"/>
  <c r="AV250" i="14"/>
  <c r="BE250" i="14"/>
  <c r="BN250" i="14"/>
  <c r="BW250" i="14"/>
  <c r="CF250" i="14"/>
  <c r="CO250" i="14"/>
  <c r="CX250" i="14"/>
  <c r="DH250" i="14"/>
  <c r="DQ250" i="14"/>
  <c r="DZ250" i="14"/>
  <c r="EI250" i="14"/>
  <c r="ER250" i="14"/>
  <c r="FA250" i="14"/>
  <c r="FJ250" i="14"/>
  <c r="FT250" i="14"/>
  <c r="GC250" i="14"/>
  <c r="GL250" i="14"/>
  <c r="GP251" i="14"/>
  <c r="GH251" i="14"/>
  <c r="FZ251" i="14"/>
  <c r="FR251" i="14"/>
  <c r="FJ251" i="14"/>
  <c r="FB251" i="14"/>
  <c r="ET251" i="14"/>
  <c r="EL251" i="14"/>
  <c r="ED251" i="14"/>
  <c r="DV251" i="14"/>
  <c r="DN251" i="14"/>
  <c r="DF251" i="14"/>
  <c r="CX251" i="14"/>
  <c r="CP251" i="14"/>
  <c r="CH251" i="14"/>
  <c r="BZ251" i="14"/>
  <c r="BR251" i="14"/>
  <c r="BJ251" i="14"/>
  <c r="BB251" i="14"/>
  <c r="AT251" i="14"/>
  <c r="AL251" i="14"/>
  <c r="AD251" i="14"/>
  <c r="V251" i="14"/>
  <c r="N251" i="14"/>
  <c r="F251" i="14"/>
  <c r="K251" i="14"/>
  <c r="T251" i="14"/>
  <c r="AC251" i="14"/>
  <c r="AM251" i="14"/>
  <c r="AV251" i="14"/>
  <c r="BE251" i="14"/>
  <c r="BN251" i="14"/>
  <c r="BW251" i="14"/>
  <c r="CF251" i="14"/>
  <c r="CO251" i="14"/>
  <c r="CY251" i="14"/>
  <c r="DH251" i="14"/>
  <c r="DQ251" i="14"/>
  <c r="DZ251" i="14"/>
  <c r="EI251" i="14"/>
  <c r="ER251" i="14"/>
  <c r="FA251" i="14"/>
  <c r="FK251" i="14"/>
  <c r="FT251" i="14"/>
  <c r="GC251" i="14"/>
  <c r="GL251" i="14"/>
  <c r="GO252" i="14"/>
  <c r="GG252" i="14"/>
  <c r="FY252" i="14"/>
  <c r="FQ252" i="14"/>
  <c r="FI252" i="14"/>
  <c r="FA252" i="14"/>
  <c r="ES252" i="14"/>
  <c r="EK252" i="14"/>
  <c r="EC252" i="14"/>
  <c r="DU252" i="14"/>
  <c r="DM252" i="14"/>
  <c r="DE252" i="14"/>
  <c r="CW252" i="14"/>
  <c r="CO252" i="14"/>
  <c r="CG252" i="14"/>
  <c r="BY252" i="14"/>
  <c r="BQ252" i="14"/>
  <c r="BI252" i="14"/>
  <c r="BA252" i="14"/>
  <c r="AS252" i="14"/>
  <c r="AK252" i="14"/>
  <c r="AC252" i="14"/>
  <c r="U252" i="14"/>
  <c r="M252" i="14"/>
  <c r="E252" i="14"/>
  <c r="K252" i="14"/>
  <c r="T252" i="14"/>
  <c r="AD252" i="14"/>
  <c r="AM252" i="14"/>
  <c r="AV252" i="14"/>
  <c r="BE252" i="14"/>
  <c r="BN252" i="14"/>
  <c r="BW252" i="14"/>
  <c r="CF252" i="14"/>
  <c r="CP252" i="14"/>
  <c r="CY252" i="14"/>
  <c r="DH252" i="14"/>
  <c r="DQ252" i="14"/>
  <c r="DZ252" i="14"/>
  <c r="EI252" i="14"/>
  <c r="ER252" i="14"/>
  <c r="FB252" i="14"/>
  <c r="FK252" i="14"/>
  <c r="FT252" i="14"/>
  <c r="GC252" i="14"/>
  <c r="GL252" i="14"/>
  <c r="GN253" i="14"/>
  <c r="GF253" i="14"/>
  <c r="FX253" i="14"/>
  <c r="FP253" i="14"/>
  <c r="FH253" i="14"/>
  <c r="EZ253" i="14"/>
  <c r="ER253" i="14"/>
  <c r="EJ253" i="14"/>
  <c r="EB253" i="14"/>
  <c r="DT253" i="14"/>
  <c r="DL253" i="14"/>
  <c r="DD253" i="14"/>
  <c r="CV253" i="14"/>
  <c r="CN253" i="14"/>
  <c r="CF253" i="14"/>
  <c r="BX253" i="14"/>
  <c r="BP253" i="14"/>
  <c r="BH253" i="14"/>
  <c r="AZ253" i="14"/>
  <c r="AR253" i="14"/>
  <c r="AJ253" i="14"/>
  <c r="AB253" i="14"/>
  <c r="T253" i="14"/>
  <c r="L253" i="14"/>
  <c r="D253" i="14"/>
  <c r="K253" i="14"/>
  <c r="U253" i="14"/>
  <c r="AD253" i="14"/>
  <c r="AM253" i="14"/>
  <c r="AV253" i="14"/>
  <c r="BE253" i="14"/>
  <c r="BN253" i="14"/>
  <c r="BW253" i="14"/>
  <c r="CG253" i="14"/>
  <c r="CP253" i="14"/>
  <c r="CY253" i="14"/>
  <c r="DH253" i="14"/>
  <c r="DQ253" i="14"/>
  <c r="DZ253" i="14"/>
  <c r="EI253" i="14"/>
  <c r="ES253" i="14"/>
  <c r="FB253" i="14"/>
  <c r="FK253" i="14"/>
  <c r="FT253" i="14"/>
  <c r="GC253" i="14"/>
  <c r="GL253" i="14"/>
  <c r="GM254" i="14"/>
  <c r="GE254" i="14"/>
  <c r="FW254" i="14"/>
  <c r="FO254" i="14"/>
  <c r="FG254" i="14"/>
  <c r="EY254" i="14"/>
  <c r="EQ254" i="14"/>
  <c r="EI254" i="14"/>
  <c r="EA254" i="14"/>
  <c r="DS254" i="14"/>
  <c r="DK254" i="14"/>
  <c r="DC254" i="14"/>
  <c r="CU254" i="14"/>
  <c r="CM254" i="14"/>
  <c r="CE254" i="14"/>
  <c r="BW254" i="14"/>
  <c r="BO254" i="14"/>
  <c r="BG254" i="14"/>
  <c r="AY254" i="14"/>
  <c r="AQ254" i="14"/>
  <c r="AI254" i="14"/>
  <c r="AA254" i="14"/>
  <c r="S254" i="14"/>
  <c r="K254" i="14"/>
  <c r="C254" i="14"/>
  <c r="L254" i="14"/>
  <c r="U254" i="14"/>
  <c r="AD254" i="14"/>
  <c r="AM254" i="14"/>
  <c r="AV254" i="14"/>
  <c r="BE254" i="14"/>
  <c r="BN254" i="14"/>
  <c r="BX254" i="14"/>
  <c r="CG254" i="14"/>
  <c r="CP254" i="14"/>
  <c r="CY254" i="14"/>
  <c r="DH254" i="14"/>
  <c r="DQ254" i="14"/>
  <c r="DZ254" i="14"/>
  <c r="EJ254" i="14"/>
  <c r="ES254" i="14"/>
  <c r="FB254" i="14"/>
  <c r="FK254" i="14"/>
  <c r="FT254" i="14"/>
  <c r="GC254" i="14"/>
  <c r="GL254" i="14"/>
  <c r="GM256" i="14"/>
  <c r="GE256" i="14"/>
  <c r="FW256" i="14"/>
  <c r="FO256" i="14"/>
  <c r="FG256" i="14"/>
  <c r="EY256" i="14"/>
  <c r="EQ256" i="14"/>
  <c r="EI256" i="14"/>
  <c r="EA256" i="14"/>
  <c r="DS256" i="14"/>
  <c r="DK256" i="14"/>
  <c r="DC256" i="14"/>
  <c r="CU256" i="14"/>
  <c r="CM256" i="14"/>
  <c r="GO256" i="14"/>
  <c r="GF256" i="14"/>
  <c r="FV256" i="14"/>
  <c r="FM256" i="14"/>
  <c r="FD256" i="14"/>
  <c r="EU256" i="14"/>
  <c r="EL256" i="14"/>
  <c r="EC256" i="14"/>
  <c r="DT256" i="14"/>
  <c r="DJ256" i="14"/>
  <c r="DA256" i="14"/>
  <c r="CR256" i="14"/>
  <c r="CI256" i="14"/>
  <c r="CA256" i="14"/>
  <c r="BS256" i="14"/>
  <c r="BK256" i="14"/>
  <c r="BC256" i="14"/>
  <c r="AU256" i="14"/>
  <c r="AM256" i="14"/>
  <c r="AE256" i="14"/>
  <c r="W256" i="14"/>
  <c r="O256" i="14"/>
  <c r="G256" i="14"/>
  <c r="GL256" i="14"/>
  <c r="GC256" i="14"/>
  <c r="FT256" i="14"/>
  <c r="FK256" i="14"/>
  <c r="FB256" i="14"/>
  <c r="ES256" i="14"/>
  <c r="EJ256" i="14"/>
  <c r="DZ256" i="14"/>
  <c r="DQ256" i="14"/>
  <c r="DH256" i="14"/>
  <c r="CY256" i="14"/>
  <c r="CP256" i="14"/>
  <c r="CG256" i="14"/>
  <c r="BY256" i="14"/>
  <c r="GQ256" i="14"/>
  <c r="GH256" i="14"/>
  <c r="FY256" i="14"/>
  <c r="FP256" i="14"/>
  <c r="FF256" i="14"/>
  <c r="EW256" i="14"/>
  <c r="EN256" i="14"/>
  <c r="EE256" i="14"/>
  <c r="DV256" i="14"/>
  <c r="DM256" i="14"/>
  <c r="DD256" i="14"/>
  <c r="CT256" i="14"/>
  <c r="CK256" i="14"/>
  <c r="CC256" i="14"/>
  <c r="BU256" i="14"/>
  <c r="BM256" i="14"/>
  <c r="BE256" i="14"/>
  <c r="AW256" i="14"/>
  <c r="AO256" i="14"/>
  <c r="AG256" i="14"/>
  <c r="Y256" i="14"/>
  <c r="Q256" i="14"/>
  <c r="I256" i="14"/>
  <c r="L256" i="14"/>
  <c r="V256" i="14"/>
  <c r="AH256" i="14"/>
  <c r="AR256" i="14"/>
  <c r="BB256" i="14"/>
  <c r="BN256" i="14"/>
  <c r="BX256" i="14"/>
  <c r="CL256" i="14"/>
  <c r="CZ256" i="14"/>
  <c r="DO256" i="14"/>
  <c r="ED256" i="14"/>
  <c r="ER256" i="14"/>
  <c r="FH256" i="14"/>
  <c r="FU256" i="14"/>
  <c r="GJ256" i="14"/>
  <c r="I268" i="14"/>
  <c r="AG268" i="14"/>
  <c r="BF268" i="14"/>
  <c r="CD268" i="14"/>
  <c r="DB268" i="14"/>
  <c r="EA268" i="14"/>
  <c r="EY268" i="14"/>
  <c r="FW268" i="14"/>
  <c r="J229" i="14"/>
  <c r="R229" i="14"/>
  <c r="Z229" i="14"/>
  <c r="AH229" i="14"/>
  <c r="AP229" i="14"/>
  <c r="AX229" i="14"/>
  <c r="BF229" i="14"/>
  <c r="BN229" i="14"/>
  <c r="BV229" i="14"/>
  <c r="CD229" i="14"/>
  <c r="CL229" i="14"/>
  <c r="CT229" i="14"/>
  <c r="DB229" i="14"/>
  <c r="DJ229" i="14"/>
  <c r="DR229" i="14"/>
  <c r="DZ229" i="14"/>
  <c r="EH229" i="14"/>
  <c r="EP229" i="14"/>
  <c r="EX229" i="14"/>
  <c r="FF229" i="14"/>
  <c r="FN229" i="14"/>
  <c r="FV229" i="14"/>
  <c r="GD229" i="14"/>
  <c r="GL229" i="14"/>
  <c r="C236" i="14"/>
  <c r="K236" i="14"/>
  <c r="S236" i="14"/>
  <c r="AA236" i="14"/>
  <c r="AI236" i="14"/>
  <c r="AQ236" i="14"/>
  <c r="AY236" i="14"/>
  <c r="BG236" i="14"/>
  <c r="BO236" i="14"/>
  <c r="BW236" i="14"/>
  <c r="CE236" i="14"/>
  <c r="CM236" i="14"/>
  <c r="CU236" i="14"/>
  <c r="DC236" i="14"/>
  <c r="DK236" i="14"/>
  <c r="DS236" i="14"/>
  <c r="EA236" i="14"/>
  <c r="EI236" i="14"/>
  <c r="EQ236" i="14"/>
  <c r="EY236" i="14"/>
  <c r="FG236" i="14"/>
  <c r="FO236" i="14"/>
  <c r="FW236" i="14"/>
  <c r="GE236" i="14"/>
  <c r="J237" i="14"/>
  <c r="R237" i="14"/>
  <c r="Z237" i="14"/>
  <c r="AH237" i="14"/>
  <c r="AP237" i="14"/>
  <c r="AX237" i="14"/>
  <c r="BF237" i="14"/>
  <c r="BN237" i="14"/>
  <c r="BV237" i="14"/>
  <c r="CD237" i="14"/>
  <c r="CL237" i="14"/>
  <c r="CT237" i="14"/>
  <c r="DB237" i="14"/>
  <c r="DJ237" i="14"/>
  <c r="DR237" i="14"/>
  <c r="DZ237" i="14"/>
  <c r="EH237" i="14"/>
  <c r="EP237" i="14"/>
  <c r="EX237" i="14"/>
  <c r="FF237" i="14"/>
  <c r="FN237" i="14"/>
  <c r="FV237" i="14"/>
  <c r="GD237" i="14"/>
  <c r="GL237" i="14"/>
  <c r="C244" i="14"/>
  <c r="K244" i="14"/>
  <c r="S244" i="14"/>
  <c r="AA244" i="14"/>
  <c r="AI244" i="14"/>
  <c r="AQ244" i="14"/>
  <c r="AY244" i="14"/>
  <c r="BG244" i="14"/>
  <c r="BO244" i="14"/>
  <c r="BW244" i="14"/>
  <c r="CE244" i="14"/>
  <c r="CM244" i="14"/>
  <c r="CU244" i="14"/>
  <c r="DC244" i="14"/>
  <c r="DK244" i="14"/>
  <c r="DS244" i="14"/>
  <c r="EA244" i="14"/>
  <c r="EI244" i="14"/>
  <c r="EQ244" i="14"/>
  <c r="EY244" i="14"/>
  <c r="FG244" i="14"/>
  <c r="FO244" i="14"/>
  <c r="FW244" i="14"/>
  <c r="GE244" i="14"/>
  <c r="J245" i="14"/>
  <c r="R245" i="14"/>
  <c r="Z245" i="14"/>
  <c r="AH245" i="14"/>
  <c r="AP245" i="14"/>
  <c r="AX245" i="14"/>
  <c r="BF245" i="14"/>
  <c r="BN245" i="14"/>
  <c r="BV245" i="14"/>
  <c r="CD245" i="14"/>
  <c r="CL245" i="14"/>
  <c r="CT245" i="14"/>
  <c r="DB245" i="14"/>
  <c r="DJ245" i="14"/>
  <c r="DR245" i="14"/>
  <c r="DZ245" i="14"/>
  <c r="EH245" i="14"/>
  <c r="EP245" i="14"/>
  <c r="EX245" i="14"/>
  <c r="FF245" i="14"/>
  <c r="FN245" i="14"/>
  <c r="FV245" i="14"/>
  <c r="GD245" i="14"/>
  <c r="GL245" i="14"/>
  <c r="F249" i="14"/>
  <c r="N249" i="14"/>
  <c r="V249" i="14"/>
  <c r="AD249" i="14"/>
  <c r="AM249" i="14"/>
  <c r="AW249" i="14"/>
  <c r="BF249" i="14"/>
  <c r="BO249" i="14"/>
  <c r="BX249" i="14"/>
  <c r="CG249" i="14"/>
  <c r="CP249" i="14"/>
  <c r="CY249" i="14"/>
  <c r="DI249" i="14"/>
  <c r="DR249" i="14"/>
  <c r="EA249" i="14"/>
  <c r="EJ249" i="14"/>
  <c r="ES249" i="14"/>
  <c r="FB249" i="14"/>
  <c r="FK249" i="14"/>
  <c r="FU249" i="14"/>
  <c r="GD249" i="14"/>
  <c r="C250" i="14"/>
  <c r="L250" i="14"/>
  <c r="U250" i="14"/>
  <c r="AD250" i="14"/>
  <c r="AN250" i="14"/>
  <c r="AW250" i="14"/>
  <c r="BF250" i="14"/>
  <c r="BO250" i="14"/>
  <c r="BX250" i="14"/>
  <c r="CG250" i="14"/>
  <c r="CP250" i="14"/>
  <c r="CZ250" i="14"/>
  <c r="DI250" i="14"/>
  <c r="DR250" i="14"/>
  <c r="EA250" i="14"/>
  <c r="EJ250" i="14"/>
  <c r="ES250" i="14"/>
  <c r="FB250" i="14"/>
  <c r="FL250" i="14"/>
  <c r="FU250" i="14"/>
  <c r="GD250" i="14"/>
  <c r="GM250" i="14"/>
  <c r="C251" i="14"/>
  <c r="L251" i="14"/>
  <c r="U251" i="14"/>
  <c r="AE251" i="14"/>
  <c r="AN251" i="14"/>
  <c r="AW251" i="14"/>
  <c r="BF251" i="14"/>
  <c r="BO251" i="14"/>
  <c r="BX251" i="14"/>
  <c r="CG251" i="14"/>
  <c r="CQ251" i="14"/>
  <c r="CZ251" i="14"/>
  <c r="DI251" i="14"/>
  <c r="DR251" i="14"/>
  <c r="EA251" i="14"/>
  <c r="EJ251" i="14"/>
  <c r="ES251" i="14"/>
  <c r="FC251" i="14"/>
  <c r="FL251" i="14"/>
  <c r="FU251" i="14"/>
  <c r="GD251" i="14"/>
  <c r="GM251" i="14"/>
  <c r="C252" i="14"/>
  <c r="L252" i="14"/>
  <c r="V252" i="14"/>
  <c r="AE252" i="14"/>
  <c r="AN252" i="14"/>
  <c r="AW252" i="14"/>
  <c r="BF252" i="14"/>
  <c r="BO252" i="14"/>
  <c r="BX252" i="14"/>
  <c r="CH252" i="14"/>
  <c r="CQ252" i="14"/>
  <c r="CZ252" i="14"/>
  <c r="DI252" i="14"/>
  <c r="DR252" i="14"/>
  <c r="EA252" i="14"/>
  <c r="EJ252" i="14"/>
  <c r="ET252" i="14"/>
  <c r="FC252" i="14"/>
  <c r="FL252" i="14"/>
  <c r="FU252" i="14"/>
  <c r="GD252" i="14"/>
  <c r="GM252" i="14"/>
  <c r="C253" i="14"/>
  <c r="M253" i="14"/>
  <c r="V253" i="14"/>
  <c r="AE253" i="14"/>
  <c r="AN253" i="14"/>
  <c r="AW253" i="14"/>
  <c r="BF253" i="14"/>
  <c r="BO253" i="14"/>
  <c r="BY253" i="14"/>
  <c r="CH253" i="14"/>
  <c r="CQ253" i="14"/>
  <c r="CZ253" i="14"/>
  <c r="DI253" i="14"/>
  <c r="DR253" i="14"/>
  <c r="EA253" i="14"/>
  <c r="EK253" i="14"/>
  <c r="ET253" i="14"/>
  <c r="FC253" i="14"/>
  <c r="FL253" i="14"/>
  <c r="FU253" i="14"/>
  <c r="GD253" i="14"/>
  <c r="GM253" i="14"/>
  <c r="D254" i="14"/>
  <c r="M254" i="14"/>
  <c r="V254" i="14"/>
  <c r="AE254" i="14"/>
  <c r="AN254" i="14"/>
  <c r="AW254" i="14"/>
  <c r="BF254" i="14"/>
  <c r="BP254" i="14"/>
  <c r="BY254" i="14"/>
  <c r="CH254" i="14"/>
  <c r="CQ254" i="14"/>
  <c r="CZ254" i="14"/>
  <c r="DI254" i="14"/>
  <c r="DR254" i="14"/>
  <c r="EB254" i="14"/>
  <c r="EK254" i="14"/>
  <c r="ET254" i="14"/>
  <c r="FC254" i="14"/>
  <c r="FL254" i="14"/>
  <c r="FU254" i="14"/>
  <c r="GD254" i="14"/>
  <c r="GN254" i="14"/>
  <c r="C256" i="14"/>
  <c r="M256" i="14"/>
  <c r="X256" i="14"/>
  <c r="AI256" i="14"/>
  <c r="AS256" i="14"/>
  <c r="BD256" i="14"/>
  <c r="BO256" i="14"/>
  <c r="BZ256" i="14"/>
  <c r="CN256" i="14"/>
  <c r="DB256" i="14"/>
  <c r="DP256" i="14"/>
  <c r="EF256" i="14"/>
  <c r="ET256" i="14"/>
  <c r="FI256" i="14"/>
  <c r="FX256" i="14"/>
  <c r="GK256" i="14"/>
  <c r="GS266" i="14"/>
  <c r="GK266" i="14"/>
  <c r="GC266" i="14"/>
  <c r="FU266" i="14"/>
  <c r="FM266" i="14"/>
  <c r="FE266" i="14"/>
  <c r="EW266" i="14"/>
  <c r="EO266" i="14"/>
  <c r="EG266" i="14"/>
  <c r="DY266" i="14"/>
  <c r="DQ266" i="14"/>
  <c r="DI266" i="14"/>
  <c r="DA266" i="14"/>
  <c r="CS266" i="14"/>
  <c r="CK266" i="14"/>
  <c r="CC266" i="14"/>
  <c r="BU266" i="14"/>
  <c r="BM266" i="14"/>
  <c r="BE266" i="14"/>
  <c r="AW266" i="14"/>
  <c r="AO266" i="14"/>
  <c r="AG266" i="14"/>
  <c r="Y266" i="14"/>
  <c r="Q266" i="14"/>
  <c r="I266" i="14"/>
  <c r="GQ266" i="14"/>
  <c r="GH266" i="14"/>
  <c r="FY266" i="14"/>
  <c r="FP266" i="14"/>
  <c r="FG266" i="14"/>
  <c r="EX266" i="14"/>
  <c r="EN266" i="14"/>
  <c r="EE266" i="14"/>
  <c r="DV266" i="14"/>
  <c r="DM266" i="14"/>
  <c r="DD266" i="14"/>
  <c r="CU266" i="14"/>
  <c r="CL266" i="14"/>
  <c r="CB266" i="14"/>
  <c r="BS266" i="14"/>
  <c r="BJ266" i="14"/>
  <c r="BA266" i="14"/>
  <c r="AR266" i="14"/>
  <c r="AI266" i="14"/>
  <c r="Z266" i="14"/>
  <c r="P266" i="14"/>
  <c r="G266" i="14"/>
  <c r="GT266" i="14"/>
  <c r="GJ266" i="14"/>
  <c r="GA266" i="14"/>
  <c r="FR266" i="14"/>
  <c r="FI266" i="14"/>
  <c r="EZ266" i="14"/>
  <c r="EQ266" i="14"/>
  <c r="EH266" i="14"/>
  <c r="DX266" i="14"/>
  <c r="DO266" i="14"/>
  <c r="DF266" i="14"/>
  <c r="CW266" i="14"/>
  <c r="CN266" i="14"/>
  <c r="CE266" i="14"/>
  <c r="BV266" i="14"/>
  <c r="BL266" i="14"/>
  <c r="BC266" i="14"/>
  <c r="AT266" i="14"/>
  <c r="AK266" i="14"/>
  <c r="AB266" i="14"/>
  <c r="S266" i="14"/>
  <c r="J266" i="14"/>
  <c r="GG266" i="14"/>
  <c r="FV266" i="14"/>
  <c r="FJ266" i="14"/>
  <c r="EV266" i="14"/>
  <c r="EK266" i="14"/>
  <c r="DZ266" i="14"/>
  <c r="DL266" i="14"/>
  <c r="CZ266" i="14"/>
  <c r="CO266" i="14"/>
  <c r="CA266" i="14"/>
  <c r="BP266" i="14"/>
  <c r="BD266" i="14"/>
  <c r="AQ266" i="14"/>
  <c r="AE266" i="14"/>
  <c r="T266" i="14"/>
  <c r="F266" i="14"/>
  <c r="GR266" i="14"/>
  <c r="GF266" i="14"/>
  <c r="FT266" i="14"/>
  <c r="FH266" i="14"/>
  <c r="EU266" i="14"/>
  <c r="EJ266" i="14"/>
  <c r="DW266" i="14"/>
  <c r="DK266" i="14"/>
  <c r="CY266" i="14"/>
  <c r="CM266" i="14"/>
  <c r="BZ266" i="14"/>
  <c r="BO266" i="14"/>
  <c r="BB266" i="14"/>
  <c r="AP266" i="14"/>
  <c r="AD266" i="14"/>
  <c r="R266" i="14"/>
  <c r="E266" i="14"/>
  <c r="GP266" i="14"/>
  <c r="GE266" i="14"/>
  <c r="FS266" i="14"/>
  <c r="FF266" i="14"/>
  <c r="ET266" i="14"/>
  <c r="EI266" i="14"/>
  <c r="DU266" i="14"/>
  <c r="DJ266" i="14"/>
  <c r="CX266" i="14"/>
  <c r="CJ266" i="14"/>
  <c r="BY266" i="14"/>
  <c r="BN266" i="14"/>
  <c r="AZ266" i="14"/>
  <c r="AN266" i="14"/>
  <c r="AC266" i="14"/>
  <c r="O266" i="14"/>
  <c r="D266" i="14"/>
  <c r="GL266" i="14"/>
  <c r="FX266" i="14"/>
  <c r="FL266" i="14"/>
  <c r="FA266" i="14"/>
  <c r="EM266" i="14"/>
  <c r="EB266" i="14"/>
  <c r="DP266" i="14"/>
  <c r="DC266" i="14"/>
  <c r="CQ266" i="14"/>
  <c r="CF266" i="14"/>
  <c r="BR266" i="14"/>
  <c r="BG266" i="14"/>
  <c r="AU266" i="14"/>
  <c r="AH266" i="14"/>
  <c r="V266" i="14"/>
  <c r="K266" i="14"/>
  <c r="X266" i="14"/>
  <c r="AX266" i="14"/>
  <c r="BW266" i="14"/>
  <c r="CT266" i="14"/>
  <c r="DS266" i="14"/>
  <c r="ER266" i="14"/>
  <c r="FO266" i="14"/>
  <c r="GN266" i="14"/>
  <c r="L268" i="14"/>
  <c r="AJ268" i="14"/>
  <c r="BH268" i="14"/>
  <c r="CG268" i="14"/>
  <c r="DE268" i="14"/>
  <c r="EC268" i="14"/>
  <c r="FB268" i="14"/>
  <c r="FZ268" i="14"/>
  <c r="GR249" i="14"/>
  <c r="GJ249" i="14"/>
  <c r="GB249" i="14"/>
  <c r="FT249" i="14"/>
  <c r="FL249" i="14"/>
  <c r="FD249" i="14"/>
  <c r="EV249" i="14"/>
  <c r="EN249" i="14"/>
  <c r="EF249" i="14"/>
  <c r="DX249" i="14"/>
  <c r="DP249" i="14"/>
  <c r="DH249" i="14"/>
  <c r="CZ249" i="14"/>
  <c r="CR249" i="14"/>
  <c r="CJ249" i="14"/>
  <c r="CB249" i="14"/>
  <c r="BT249" i="14"/>
  <c r="BL249" i="14"/>
  <c r="BD249" i="14"/>
  <c r="AV249" i="14"/>
  <c r="AN249" i="14"/>
  <c r="AF249" i="14"/>
  <c r="J249" i="14"/>
  <c r="R249" i="14"/>
  <c r="Z249" i="14"/>
  <c r="AI249" i="14"/>
  <c r="AR249" i="14"/>
  <c r="BA249" i="14"/>
  <c r="BJ249" i="14"/>
  <c r="BS249" i="14"/>
  <c r="CC249" i="14"/>
  <c r="CL249" i="14"/>
  <c r="CU249" i="14"/>
  <c r="DD249" i="14"/>
  <c r="DM249" i="14"/>
  <c r="DV249" i="14"/>
  <c r="EE249" i="14"/>
  <c r="EO249" i="14"/>
  <c r="EX249" i="14"/>
  <c r="FG249" i="14"/>
  <c r="FP249" i="14"/>
  <c r="FY249" i="14"/>
  <c r="GH249" i="14"/>
  <c r="GQ249" i="14"/>
  <c r="X268" i="14"/>
  <c r="AW268" i="14"/>
  <c r="BU268" i="14"/>
  <c r="CS268" i="14"/>
  <c r="DR268" i="14"/>
  <c r="EP268" i="14"/>
  <c r="FN268" i="14"/>
  <c r="GO268" i="14"/>
  <c r="GG268" i="14"/>
  <c r="GQ268" i="14"/>
  <c r="GI268" i="14"/>
  <c r="GA268" i="14"/>
  <c r="FS268" i="14"/>
  <c r="FK268" i="14"/>
  <c r="FC268" i="14"/>
  <c r="EU268" i="14"/>
  <c r="EM268" i="14"/>
  <c r="EE268" i="14"/>
  <c r="DW268" i="14"/>
  <c r="DO268" i="14"/>
  <c r="DG268" i="14"/>
  <c r="CY268" i="14"/>
  <c r="CQ268" i="14"/>
  <c r="CI268" i="14"/>
  <c r="CA268" i="14"/>
  <c r="BS268" i="14"/>
  <c r="BK268" i="14"/>
  <c r="BC268" i="14"/>
  <c r="AU268" i="14"/>
  <c r="AM268" i="14"/>
  <c r="AE268" i="14"/>
  <c r="W268" i="14"/>
  <c r="O268" i="14"/>
  <c r="G268" i="14"/>
  <c r="GT268" i="14"/>
  <c r="GJ268" i="14"/>
  <c r="FY268" i="14"/>
  <c r="FP268" i="14"/>
  <c r="FG268" i="14"/>
  <c r="EX268" i="14"/>
  <c r="EO268" i="14"/>
  <c r="EF268" i="14"/>
  <c r="DV268" i="14"/>
  <c r="DM268" i="14"/>
  <c r="DD268" i="14"/>
  <c r="CU268" i="14"/>
  <c r="CL268" i="14"/>
  <c r="CC268" i="14"/>
  <c r="BT268" i="14"/>
  <c r="BJ268" i="14"/>
  <c r="BA268" i="14"/>
  <c r="AR268" i="14"/>
  <c r="AI268" i="14"/>
  <c r="Z268" i="14"/>
  <c r="Q268" i="14"/>
  <c r="H268" i="14"/>
  <c r="GL268" i="14"/>
  <c r="GB268" i="14"/>
  <c r="FR268" i="14"/>
  <c r="FI268" i="14"/>
  <c r="EZ268" i="14"/>
  <c r="EQ268" i="14"/>
  <c r="EH268" i="14"/>
  <c r="DY268" i="14"/>
  <c r="DP268" i="14"/>
  <c r="DF268" i="14"/>
  <c r="CW268" i="14"/>
  <c r="CN268" i="14"/>
  <c r="CE268" i="14"/>
  <c r="BV268" i="14"/>
  <c r="BM268" i="14"/>
  <c r="BD268" i="14"/>
  <c r="AT268" i="14"/>
  <c r="AK268" i="14"/>
  <c r="AB268" i="14"/>
  <c r="S268" i="14"/>
  <c r="J268" i="14"/>
  <c r="GH268" i="14"/>
  <c r="FV268" i="14"/>
  <c r="FJ268" i="14"/>
  <c r="EW268" i="14"/>
  <c r="EK268" i="14"/>
  <c r="DZ268" i="14"/>
  <c r="DL268" i="14"/>
  <c r="DA268" i="14"/>
  <c r="CO268" i="14"/>
  <c r="CB268" i="14"/>
  <c r="BP268" i="14"/>
  <c r="BE268" i="14"/>
  <c r="AQ268" i="14"/>
  <c r="AF268" i="14"/>
  <c r="T268" i="14"/>
  <c r="F268" i="14"/>
  <c r="GF268" i="14"/>
  <c r="FU268" i="14"/>
  <c r="FH268" i="14"/>
  <c r="EV268" i="14"/>
  <c r="EJ268" i="14"/>
  <c r="DX268" i="14"/>
  <c r="DK268" i="14"/>
  <c r="CZ268" i="14"/>
  <c r="CM268" i="14"/>
  <c r="BZ268" i="14"/>
  <c r="BO268" i="14"/>
  <c r="BB268" i="14"/>
  <c r="AP268" i="14"/>
  <c r="AD268" i="14"/>
  <c r="R268" i="14"/>
  <c r="E268" i="14"/>
  <c r="GS268" i="14"/>
  <c r="GE268" i="14"/>
  <c r="FT268" i="14"/>
  <c r="FF268" i="14"/>
  <c r="ET268" i="14"/>
  <c r="EI268" i="14"/>
  <c r="DU268" i="14"/>
  <c r="DJ268" i="14"/>
  <c r="CX268" i="14"/>
  <c r="CK268" i="14"/>
  <c r="BY268" i="14"/>
  <c r="BN268" i="14"/>
  <c r="AZ268" i="14"/>
  <c r="AO268" i="14"/>
  <c r="AC268" i="14"/>
  <c r="P268" i="14"/>
  <c r="D268" i="14"/>
  <c r="GM268" i="14"/>
  <c r="FX268" i="14"/>
  <c r="FM268" i="14"/>
  <c r="FA268" i="14"/>
  <c r="EN268" i="14"/>
  <c r="EB268" i="14"/>
  <c r="DQ268" i="14"/>
  <c r="DC268" i="14"/>
  <c r="CR268" i="14"/>
  <c r="CF268" i="14"/>
  <c r="BR268" i="14"/>
  <c r="BG268" i="14"/>
  <c r="AV268" i="14"/>
  <c r="AH268" i="14"/>
  <c r="V268" i="14"/>
  <c r="K268" i="14"/>
  <c r="Y268" i="14"/>
  <c r="AX268" i="14"/>
  <c r="BW268" i="14"/>
  <c r="CT268" i="14"/>
  <c r="DS268" i="14"/>
  <c r="ER268" i="14"/>
  <c r="FO268" i="14"/>
  <c r="GP268" i="14"/>
  <c r="J255" i="14"/>
  <c r="R255" i="14"/>
  <c r="Z255" i="14"/>
  <c r="AH255" i="14"/>
  <c r="AP255" i="14"/>
  <c r="AX255" i="14"/>
  <c r="BF255" i="14"/>
  <c r="BN255" i="14"/>
  <c r="BV255" i="14"/>
  <c r="CD255" i="14"/>
  <c r="CL255" i="14"/>
  <c r="CT255" i="14"/>
  <c r="DB255" i="14"/>
  <c r="DJ255" i="14"/>
  <c r="DR255" i="14"/>
  <c r="DZ255" i="14"/>
  <c r="EH255" i="14"/>
  <c r="EP255" i="14"/>
  <c r="EX255" i="14"/>
  <c r="FF255" i="14"/>
  <c r="FN255" i="14"/>
  <c r="FV255" i="14"/>
  <c r="GD255" i="14"/>
  <c r="GL255" i="14"/>
  <c r="F258" i="14"/>
  <c r="O258" i="14"/>
  <c r="X258" i="14"/>
  <c r="AH258" i="14"/>
  <c r="AQ258" i="14"/>
  <c r="AZ258" i="14"/>
  <c r="BI258" i="14"/>
  <c r="BR258" i="14"/>
  <c r="CA258" i="14"/>
  <c r="CJ258" i="14"/>
  <c r="CT258" i="14"/>
  <c r="DC258" i="14"/>
  <c r="DL258" i="14"/>
  <c r="DU258" i="14"/>
  <c r="ED258" i="14"/>
  <c r="EM258" i="14"/>
  <c r="EV258" i="14"/>
  <c r="FF258" i="14"/>
  <c r="FO258" i="14"/>
  <c r="FX258" i="14"/>
  <c r="GG258" i="14"/>
  <c r="F259" i="14"/>
  <c r="O259" i="14"/>
  <c r="Y259" i="14"/>
  <c r="AH259" i="14"/>
  <c r="AQ259" i="14"/>
  <c r="AZ259" i="14"/>
  <c r="BI259" i="14"/>
  <c r="BR259" i="14"/>
  <c r="CA259" i="14"/>
  <c r="CK259" i="14"/>
  <c r="CT259" i="14"/>
  <c r="DC259" i="14"/>
  <c r="DL259" i="14"/>
  <c r="DU259" i="14"/>
  <c r="ED259" i="14"/>
  <c r="EM259" i="14"/>
  <c r="EW259" i="14"/>
  <c r="FF259" i="14"/>
  <c r="FO259" i="14"/>
  <c r="FX259" i="14"/>
  <c r="GG259" i="14"/>
  <c r="F260" i="14"/>
  <c r="P260" i="14"/>
  <c r="Y260" i="14"/>
  <c r="AH260" i="14"/>
  <c r="AQ260" i="14"/>
  <c r="AZ260" i="14"/>
  <c r="BI260" i="14"/>
  <c r="BR260" i="14"/>
  <c r="CB260" i="14"/>
  <c r="CK260" i="14"/>
  <c r="CT260" i="14"/>
  <c r="DC260" i="14"/>
  <c r="DL260" i="14"/>
  <c r="DU260" i="14"/>
  <c r="ED260" i="14"/>
  <c r="EN260" i="14"/>
  <c r="EW260" i="14"/>
  <c r="FF260" i="14"/>
  <c r="FO260" i="14"/>
  <c r="FX260" i="14"/>
  <c r="GG260" i="14"/>
  <c r="G261" i="14"/>
  <c r="P261" i="14"/>
  <c r="Y261" i="14"/>
  <c r="AH261" i="14"/>
  <c r="AQ261" i="14"/>
  <c r="AZ261" i="14"/>
  <c r="BI261" i="14"/>
  <c r="BS261" i="14"/>
  <c r="CB261" i="14"/>
  <c r="CK261" i="14"/>
  <c r="CT261" i="14"/>
  <c r="DC261" i="14"/>
  <c r="DM261" i="14"/>
  <c r="DY261" i="14"/>
  <c r="EI261" i="14"/>
  <c r="ES261" i="14"/>
  <c r="FE261" i="14"/>
  <c r="FO261" i="14"/>
  <c r="FY261" i="14"/>
  <c r="GO262" i="14"/>
  <c r="GG262" i="14"/>
  <c r="FY262" i="14"/>
  <c r="FQ262" i="14"/>
  <c r="FI262" i="14"/>
  <c r="FA262" i="14"/>
  <c r="ES262" i="14"/>
  <c r="EK262" i="14"/>
  <c r="EC262" i="14"/>
  <c r="DU262" i="14"/>
  <c r="DM262" i="14"/>
  <c r="DE262" i="14"/>
  <c r="CW262" i="14"/>
  <c r="CO262" i="14"/>
  <c r="CG262" i="14"/>
  <c r="BY262" i="14"/>
  <c r="BQ262" i="14"/>
  <c r="BI262" i="14"/>
  <c r="BA262" i="14"/>
  <c r="AS262" i="14"/>
  <c r="AK262" i="14"/>
  <c r="AC262" i="14"/>
  <c r="U262" i="14"/>
  <c r="M262" i="14"/>
  <c r="E262" i="14"/>
  <c r="GQ262" i="14"/>
  <c r="GI262" i="14"/>
  <c r="GA262" i="14"/>
  <c r="FS262" i="14"/>
  <c r="FK262" i="14"/>
  <c r="FC262" i="14"/>
  <c r="EU262" i="14"/>
  <c r="EM262" i="14"/>
  <c r="EE262" i="14"/>
  <c r="DW262" i="14"/>
  <c r="DO262" i="14"/>
  <c r="DG262" i="14"/>
  <c r="CY262" i="14"/>
  <c r="CQ262" i="14"/>
  <c r="CI262" i="14"/>
  <c r="CA262" i="14"/>
  <c r="BS262" i="14"/>
  <c r="BK262" i="14"/>
  <c r="BC262" i="14"/>
  <c r="AU262" i="14"/>
  <c r="AM262" i="14"/>
  <c r="AE262" i="14"/>
  <c r="W262" i="14"/>
  <c r="O262" i="14"/>
  <c r="G262" i="14"/>
  <c r="L262" i="14"/>
  <c r="X262" i="14"/>
  <c r="AH262" i="14"/>
  <c r="AR262" i="14"/>
  <c r="BD262" i="14"/>
  <c r="BN262" i="14"/>
  <c r="BX262" i="14"/>
  <c r="CJ262" i="14"/>
  <c r="CT262" i="14"/>
  <c r="DD262" i="14"/>
  <c r="DP262" i="14"/>
  <c r="DZ262" i="14"/>
  <c r="EJ262" i="14"/>
  <c r="EV262" i="14"/>
  <c r="FF262" i="14"/>
  <c r="FP262" i="14"/>
  <c r="GB262" i="14"/>
  <c r="GL262" i="14"/>
  <c r="F264" i="14"/>
  <c r="P264" i="14"/>
  <c r="Z264" i="14"/>
  <c r="AL264" i="14"/>
  <c r="AV264" i="14"/>
  <c r="BF264" i="14"/>
  <c r="BR264" i="14"/>
  <c r="CB264" i="14"/>
  <c r="CL264" i="14"/>
  <c r="CY264" i="14"/>
  <c r="DJ264" i="14"/>
  <c r="DV264" i="14"/>
  <c r="EJ264" i="14"/>
  <c r="EU264" i="14"/>
  <c r="FF264" i="14"/>
  <c r="FT264" i="14"/>
  <c r="GF264" i="14"/>
  <c r="D267" i="14"/>
  <c r="O267" i="14"/>
  <c r="AC267" i="14"/>
  <c r="AO267" i="14"/>
  <c r="AZ267" i="14"/>
  <c r="BN267" i="14"/>
  <c r="BY267" i="14"/>
  <c r="CK267" i="14"/>
  <c r="CX267" i="14"/>
  <c r="DJ267" i="14"/>
  <c r="DU267" i="14"/>
  <c r="EI267" i="14"/>
  <c r="ET267" i="14"/>
  <c r="FF267" i="14"/>
  <c r="FS267" i="14"/>
  <c r="GE267" i="14"/>
  <c r="H269" i="14"/>
  <c r="U269" i="14"/>
  <c r="AK269" i="14"/>
  <c r="AX269" i="14"/>
  <c r="BL269" i="14"/>
  <c r="CB269" i="14"/>
  <c r="CO269" i="14"/>
  <c r="DB269" i="14"/>
  <c r="DR269" i="14"/>
  <c r="EF269" i="14"/>
  <c r="ES269" i="14"/>
  <c r="FL269" i="14"/>
  <c r="GB269" i="14"/>
  <c r="N272" i="14"/>
  <c r="AL272" i="14"/>
  <c r="BH272" i="14"/>
  <c r="CF272" i="14"/>
  <c r="DB272" i="14"/>
  <c r="EB272" i="14"/>
  <c r="EX272" i="14"/>
  <c r="FU272" i="14"/>
  <c r="GS258" i="14"/>
  <c r="GK258" i="14"/>
  <c r="GC258" i="14"/>
  <c r="FU258" i="14"/>
  <c r="FM258" i="14"/>
  <c r="FE258" i="14"/>
  <c r="EW258" i="14"/>
  <c r="EO258" i="14"/>
  <c r="EG258" i="14"/>
  <c r="DY258" i="14"/>
  <c r="DQ258" i="14"/>
  <c r="DI258" i="14"/>
  <c r="DA258" i="14"/>
  <c r="CS258" i="14"/>
  <c r="CK258" i="14"/>
  <c r="CC258" i="14"/>
  <c r="BU258" i="14"/>
  <c r="BM258" i="14"/>
  <c r="BE258" i="14"/>
  <c r="AW258" i="14"/>
  <c r="AO258" i="14"/>
  <c r="AG258" i="14"/>
  <c r="Y258" i="14"/>
  <c r="Q258" i="14"/>
  <c r="I258" i="14"/>
  <c r="K258" i="14"/>
  <c r="T258" i="14"/>
  <c r="AC258" i="14"/>
  <c r="AL258" i="14"/>
  <c r="AU258" i="14"/>
  <c r="BD258" i="14"/>
  <c r="BN258" i="14"/>
  <c r="BW258" i="14"/>
  <c r="CF258" i="14"/>
  <c r="CO258" i="14"/>
  <c r="CX258" i="14"/>
  <c r="DG258" i="14"/>
  <c r="DP258" i="14"/>
  <c r="DZ258" i="14"/>
  <c r="EI258" i="14"/>
  <c r="ER258" i="14"/>
  <c r="FA258" i="14"/>
  <c r="FJ258" i="14"/>
  <c r="FS258" i="14"/>
  <c r="GB258" i="14"/>
  <c r="GL258" i="14"/>
  <c r="GR259" i="14"/>
  <c r="GJ259" i="14"/>
  <c r="GB259" i="14"/>
  <c r="FT259" i="14"/>
  <c r="FL259" i="14"/>
  <c r="FD259" i="14"/>
  <c r="EV259" i="14"/>
  <c r="EN259" i="14"/>
  <c r="EF259" i="14"/>
  <c r="DX259" i="14"/>
  <c r="DP259" i="14"/>
  <c r="DH259" i="14"/>
  <c r="CZ259" i="14"/>
  <c r="CR259" i="14"/>
  <c r="CJ259" i="14"/>
  <c r="CB259" i="14"/>
  <c r="BT259" i="14"/>
  <c r="BL259" i="14"/>
  <c r="BD259" i="14"/>
  <c r="AV259" i="14"/>
  <c r="AN259" i="14"/>
  <c r="AF259" i="14"/>
  <c r="X259" i="14"/>
  <c r="P259" i="14"/>
  <c r="H259" i="14"/>
  <c r="K259" i="14"/>
  <c r="T259" i="14"/>
  <c r="AC259" i="14"/>
  <c r="AL259" i="14"/>
  <c r="AU259" i="14"/>
  <c r="BE259" i="14"/>
  <c r="BN259" i="14"/>
  <c r="BW259" i="14"/>
  <c r="CF259" i="14"/>
  <c r="CO259" i="14"/>
  <c r="CX259" i="14"/>
  <c r="DG259" i="14"/>
  <c r="DQ259" i="14"/>
  <c r="DZ259" i="14"/>
  <c r="EI259" i="14"/>
  <c r="ER259" i="14"/>
  <c r="FA259" i="14"/>
  <c r="FJ259" i="14"/>
  <c r="FS259" i="14"/>
  <c r="GC259" i="14"/>
  <c r="GL259" i="14"/>
  <c r="GQ260" i="14"/>
  <c r="GI260" i="14"/>
  <c r="GA260" i="14"/>
  <c r="FS260" i="14"/>
  <c r="FK260" i="14"/>
  <c r="FC260" i="14"/>
  <c r="EU260" i="14"/>
  <c r="EM260" i="14"/>
  <c r="EE260" i="14"/>
  <c r="DW260" i="14"/>
  <c r="DO260" i="14"/>
  <c r="DG260" i="14"/>
  <c r="CY260" i="14"/>
  <c r="CQ260" i="14"/>
  <c r="CI260" i="14"/>
  <c r="CA260" i="14"/>
  <c r="BS260" i="14"/>
  <c r="BK260" i="14"/>
  <c r="BC260" i="14"/>
  <c r="AU260" i="14"/>
  <c r="AM260" i="14"/>
  <c r="AE260" i="14"/>
  <c r="W260" i="14"/>
  <c r="O260" i="14"/>
  <c r="G260" i="14"/>
  <c r="K260" i="14"/>
  <c r="T260" i="14"/>
  <c r="AC260" i="14"/>
  <c r="AL260" i="14"/>
  <c r="AV260" i="14"/>
  <c r="BE260" i="14"/>
  <c r="BN260" i="14"/>
  <c r="BW260" i="14"/>
  <c r="CF260" i="14"/>
  <c r="CO260" i="14"/>
  <c r="CX260" i="14"/>
  <c r="DH260" i="14"/>
  <c r="DQ260" i="14"/>
  <c r="DZ260" i="14"/>
  <c r="EI260" i="14"/>
  <c r="ER260" i="14"/>
  <c r="FA260" i="14"/>
  <c r="FJ260" i="14"/>
  <c r="FT260" i="14"/>
  <c r="GC260" i="14"/>
  <c r="GL260" i="14"/>
  <c r="GP261" i="14"/>
  <c r="GH261" i="14"/>
  <c r="FZ261" i="14"/>
  <c r="FR261" i="14"/>
  <c r="FJ261" i="14"/>
  <c r="FB261" i="14"/>
  <c r="ET261" i="14"/>
  <c r="EL261" i="14"/>
  <c r="ED261" i="14"/>
  <c r="DV261" i="14"/>
  <c r="DN261" i="14"/>
  <c r="DF261" i="14"/>
  <c r="CX261" i="14"/>
  <c r="CP261" i="14"/>
  <c r="CH261" i="14"/>
  <c r="BZ261" i="14"/>
  <c r="BR261" i="14"/>
  <c r="BJ261" i="14"/>
  <c r="BB261" i="14"/>
  <c r="AT261" i="14"/>
  <c r="AL261" i="14"/>
  <c r="AD261" i="14"/>
  <c r="V261" i="14"/>
  <c r="N261" i="14"/>
  <c r="F261" i="14"/>
  <c r="GR261" i="14"/>
  <c r="GJ261" i="14"/>
  <c r="GB261" i="14"/>
  <c r="FT261" i="14"/>
  <c r="FL261" i="14"/>
  <c r="FD261" i="14"/>
  <c r="EV261" i="14"/>
  <c r="EN261" i="14"/>
  <c r="EF261" i="14"/>
  <c r="DX261" i="14"/>
  <c r="DP261" i="14"/>
  <c r="DH261" i="14"/>
  <c r="K261" i="14"/>
  <c r="T261" i="14"/>
  <c r="AC261" i="14"/>
  <c r="AM261" i="14"/>
  <c r="AV261" i="14"/>
  <c r="BE261" i="14"/>
  <c r="BN261" i="14"/>
  <c r="BW261" i="14"/>
  <c r="CF261" i="14"/>
  <c r="CO261" i="14"/>
  <c r="CY261" i="14"/>
  <c r="DI261" i="14"/>
  <c r="DS261" i="14"/>
  <c r="EC261" i="14"/>
  <c r="EO261" i="14"/>
  <c r="EY261" i="14"/>
  <c r="FI261" i="14"/>
  <c r="FU261" i="14"/>
  <c r="GE261" i="14"/>
  <c r="GO261" i="14"/>
  <c r="GM272" i="14"/>
  <c r="GE272" i="14"/>
  <c r="FW272" i="14"/>
  <c r="FO272" i="14"/>
  <c r="FG272" i="14"/>
  <c r="EY272" i="14"/>
  <c r="EQ272" i="14"/>
  <c r="EI272" i="14"/>
  <c r="EA272" i="14"/>
  <c r="DS272" i="14"/>
  <c r="DK272" i="14"/>
  <c r="DC272" i="14"/>
  <c r="CU272" i="14"/>
  <c r="CM272" i="14"/>
  <c r="CE272" i="14"/>
  <c r="BW272" i="14"/>
  <c r="BO272" i="14"/>
  <c r="BG272" i="14"/>
  <c r="AY272" i="14"/>
  <c r="AQ272" i="14"/>
  <c r="AI272" i="14"/>
  <c r="AA272" i="14"/>
  <c r="S272" i="14"/>
  <c r="K272" i="14"/>
  <c r="GS272" i="14"/>
  <c r="GJ272" i="14"/>
  <c r="GA272" i="14"/>
  <c r="FR272" i="14"/>
  <c r="FI272" i="14"/>
  <c r="EZ272" i="14"/>
  <c r="EP272" i="14"/>
  <c r="EG272" i="14"/>
  <c r="DX272" i="14"/>
  <c r="DO272" i="14"/>
  <c r="DF272" i="14"/>
  <c r="CW272" i="14"/>
  <c r="CN272" i="14"/>
  <c r="CD272" i="14"/>
  <c r="BU272" i="14"/>
  <c r="BL272" i="14"/>
  <c r="BC272" i="14"/>
  <c r="AT272" i="14"/>
  <c r="AK272" i="14"/>
  <c r="AB272" i="14"/>
  <c r="R272" i="14"/>
  <c r="I272" i="14"/>
  <c r="GQ272" i="14"/>
  <c r="GH272" i="14"/>
  <c r="FY272" i="14"/>
  <c r="FP272" i="14"/>
  <c r="FF272" i="14"/>
  <c r="EW272" i="14"/>
  <c r="EN272" i="14"/>
  <c r="EE272" i="14"/>
  <c r="DV272" i="14"/>
  <c r="DM272" i="14"/>
  <c r="DD272" i="14"/>
  <c r="CT272" i="14"/>
  <c r="CK272" i="14"/>
  <c r="CB272" i="14"/>
  <c r="BS272" i="14"/>
  <c r="BJ272" i="14"/>
  <c r="BA272" i="14"/>
  <c r="AR272" i="14"/>
  <c r="AH272" i="14"/>
  <c r="Y272" i="14"/>
  <c r="P272" i="14"/>
  <c r="G272" i="14"/>
  <c r="GL272" i="14"/>
  <c r="GC272" i="14"/>
  <c r="FT272" i="14"/>
  <c r="FK272" i="14"/>
  <c r="FB272" i="14"/>
  <c r="ES272" i="14"/>
  <c r="EJ272" i="14"/>
  <c r="DZ272" i="14"/>
  <c r="DQ272" i="14"/>
  <c r="DH272" i="14"/>
  <c r="CY272" i="14"/>
  <c r="CP272" i="14"/>
  <c r="CG272" i="14"/>
  <c r="BX272" i="14"/>
  <c r="BN272" i="14"/>
  <c r="BE272" i="14"/>
  <c r="AV272" i="14"/>
  <c r="AM272" i="14"/>
  <c r="AD272" i="14"/>
  <c r="U272" i="14"/>
  <c r="L272" i="14"/>
  <c r="C272" i="14"/>
  <c r="GK272" i="14"/>
  <c r="FV272" i="14"/>
  <c r="FH272" i="14"/>
  <c r="ET272" i="14"/>
  <c r="ED272" i="14"/>
  <c r="DP272" i="14"/>
  <c r="DA272" i="14"/>
  <c r="CL272" i="14"/>
  <c r="BY272" i="14"/>
  <c r="BI272" i="14"/>
  <c r="AU272" i="14"/>
  <c r="AF272" i="14"/>
  <c r="Q272" i="14"/>
  <c r="D272" i="14"/>
  <c r="GT272" i="14"/>
  <c r="GF272" i="14"/>
  <c r="FQ272" i="14"/>
  <c r="FC272" i="14"/>
  <c r="EM272" i="14"/>
  <c r="DY272" i="14"/>
  <c r="DJ272" i="14"/>
  <c r="CV272" i="14"/>
  <c r="CH272" i="14"/>
  <c r="BR272" i="14"/>
  <c r="BD272" i="14"/>
  <c r="AO272" i="14"/>
  <c r="Z272" i="14"/>
  <c r="M272" i="14"/>
  <c r="GO272" i="14"/>
  <c r="FZ272" i="14"/>
  <c r="FL272" i="14"/>
  <c r="EV272" i="14"/>
  <c r="EH272" i="14"/>
  <c r="DT272" i="14"/>
  <c r="DE272" i="14"/>
  <c r="CQ272" i="14"/>
  <c r="CA272" i="14"/>
  <c r="BM272" i="14"/>
  <c r="AX272" i="14"/>
  <c r="AJ272" i="14"/>
  <c r="V272" i="14"/>
  <c r="F272" i="14"/>
  <c r="X272" i="14"/>
  <c r="AW272" i="14"/>
  <c r="BT272" i="14"/>
  <c r="CR272" i="14"/>
  <c r="DN272" i="14"/>
  <c r="EL272" i="14"/>
  <c r="FJ272" i="14"/>
  <c r="GG272" i="14"/>
  <c r="FK261" i="14"/>
  <c r="FV261" i="14"/>
  <c r="GF261" i="14"/>
  <c r="GQ261" i="14"/>
  <c r="GN269" i="14"/>
  <c r="GF269" i="14"/>
  <c r="FX269" i="14"/>
  <c r="FP269" i="14"/>
  <c r="FH269" i="14"/>
  <c r="EZ269" i="14"/>
  <c r="ER269" i="14"/>
  <c r="EJ269" i="14"/>
  <c r="EB269" i="14"/>
  <c r="DT269" i="14"/>
  <c r="DL269" i="14"/>
  <c r="DD269" i="14"/>
  <c r="CV269" i="14"/>
  <c r="CN269" i="14"/>
  <c r="CF269" i="14"/>
  <c r="BX269" i="14"/>
  <c r="BP269" i="14"/>
  <c r="BH269" i="14"/>
  <c r="AZ269" i="14"/>
  <c r="AR269" i="14"/>
  <c r="AJ269" i="14"/>
  <c r="AB269" i="14"/>
  <c r="T269" i="14"/>
  <c r="L269" i="14"/>
  <c r="D269" i="14"/>
  <c r="GT269" i="14"/>
  <c r="GL269" i="14"/>
  <c r="GD269" i="14"/>
  <c r="FV269" i="14"/>
  <c r="FN269" i="14"/>
  <c r="FF269" i="14"/>
  <c r="EX269" i="14"/>
  <c r="GP269" i="14"/>
  <c r="GH269" i="14"/>
  <c r="FZ269" i="14"/>
  <c r="FR269" i="14"/>
  <c r="FJ269" i="14"/>
  <c r="FB269" i="14"/>
  <c r="ET269" i="14"/>
  <c r="EL269" i="14"/>
  <c r="ED269" i="14"/>
  <c r="DV269" i="14"/>
  <c r="DN269" i="14"/>
  <c r="DF269" i="14"/>
  <c r="CX269" i="14"/>
  <c r="CP269" i="14"/>
  <c r="CH269" i="14"/>
  <c r="BZ269" i="14"/>
  <c r="BR269" i="14"/>
  <c r="BJ269" i="14"/>
  <c r="BB269" i="14"/>
  <c r="AT269" i="14"/>
  <c r="AL269" i="14"/>
  <c r="AD269" i="14"/>
  <c r="V269" i="14"/>
  <c r="N269" i="14"/>
  <c r="F269" i="14"/>
  <c r="GS269" i="14"/>
  <c r="GG269" i="14"/>
  <c r="FT269" i="14"/>
  <c r="FG269" i="14"/>
  <c r="EU269" i="14"/>
  <c r="EI269" i="14"/>
  <c r="DY269" i="14"/>
  <c r="DO269" i="14"/>
  <c r="DC269" i="14"/>
  <c r="CS269" i="14"/>
  <c r="CI269" i="14"/>
  <c r="BW269" i="14"/>
  <c r="BM269" i="14"/>
  <c r="BC269" i="14"/>
  <c r="AQ269" i="14"/>
  <c r="AG269" i="14"/>
  <c r="W269" i="14"/>
  <c r="K269" i="14"/>
  <c r="GJ269" i="14"/>
  <c r="FW269" i="14"/>
  <c r="FK269" i="14"/>
  <c r="EW269" i="14"/>
  <c r="EM269" i="14"/>
  <c r="EA269" i="14"/>
  <c r="DQ269" i="14"/>
  <c r="DG269" i="14"/>
  <c r="CU269" i="14"/>
  <c r="CK269" i="14"/>
  <c r="CA269" i="14"/>
  <c r="BO269" i="14"/>
  <c r="BE269" i="14"/>
  <c r="AU269" i="14"/>
  <c r="AI269" i="14"/>
  <c r="Y269" i="14"/>
  <c r="O269" i="14"/>
  <c r="C269" i="14"/>
  <c r="Q269" i="14"/>
  <c r="AE269" i="14"/>
  <c r="AS269" i="14"/>
  <c r="BG269" i="14"/>
  <c r="BU269" i="14"/>
  <c r="CJ269" i="14"/>
  <c r="CY269" i="14"/>
  <c r="DK269" i="14"/>
  <c r="DZ269" i="14"/>
  <c r="EO269" i="14"/>
  <c r="FD269" i="14"/>
  <c r="FU269" i="14"/>
  <c r="GM269" i="14"/>
  <c r="E272" i="14"/>
  <c r="AC272" i="14"/>
  <c r="AZ272" i="14"/>
  <c r="BV272" i="14"/>
  <c r="CS272" i="14"/>
  <c r="DR272" i="14"/>
  <c r="EO272" i="14"/>
  <c r="FM272" i="14"/>
  <c r="GI272" i="14"/>
  <c r="D258" i="14"/>
  <c r="M258" i="14"/>
  <c r="V258" i="14"/>
  <c r="AE258" i="14"/>
  <c r="AN258" i="14"/>
  <c r="AX258" i="14"/>
  <c r="BG258" i="14"/>
  <c r="BP258" i="14"/>
  <c r="BY258" i="14"/>
  <c r="CH258" i="14"/>
  <c r="CQ258" i="14"/>
  <c r="CZ258" i="14"/>
  <c r="DJ258" i="14"/>
  <c r="DS258" i="14"/>
  <c r="EB258" i="14"/>
  <c r="EK258" i="14"/>
  <c r="ET258" i="14"/>
  <c r="FC258" i="14"/>
  <c r="FL258" i="14"/>
  <c r="FV258" i="14"/>
  <c r="GE258" i="14"/>
  <c r="GN258" i="14"/>
  <c r="D259" i="14"/>
  <c r="M259" i="14"/>
  <c r="V259" i="14"/>
  <c r="AE259" i="14"/>
  <c r="AO259" i="14"/>
  <c r="AX259" i="14"/>
  <c r="BG259" i="14"/>
  <c r="BP259" i="14"/>
  <c r="BY259" i="14"/>
  <c r="CH259" i="14"/>
  <c r="CQ259" i="14"/>
  <c r="DA259" i="14"/>
  <c r="DJ259" i="14"/>
  <c r="DS259" i="14"/>
  <c r="EB259" i="14"/>
  <c r="EK259" i="14"/>
  <c r="ET259" i="14"/>
  <c r="FC259" i="14"/>
  <c r="FM259" i="14"/>
  <c r="FV259" i="14"/>
  <c r="GE259" i="14"/>
  <c r="GN259" i="14"/>
  <c r="D260" i="14"/>
  <c r="M260" i="14"/>
  <c r="V260" i="14"/>
  <c r="AF260" i="14"/>
  <c r="AO260" i="14"/>
  <c r="AX260" i="14"/>
  <c r="BG260" i="14"/>
  <c r="BP260" i="14"/>
  <c r="BY260" i="14"/>
  <c r="CH260" i="14"/>
  <c r="CR260" i="14"/>
  <c r="DA260" i="14"/>
  <c r="DJ260" i="14"/>
  <c r="DS260" i="14"/>
  <c r="EB260" i="14"/>
  <c r="EK260" i="14"/>
  <c r="ET260" i="14"/>
  <c r="FD260" i="14"/>
  <c r="FM260" i="14"/>
  <c r="FV260" i="14"/>
  <c r="GE260" i="14"/>
  <c r="GN260" i="14"/>
  <c r="D261" i="14"/>
  <c r="M261" i="14"/>
  <c r="W261" i="14"/>
  <c r="AF261" i="14"/>
  <c r="AO261" i="14"/>
  <c r="AX261" i="14"/>
  <c r="BG261" i="14"/>
  <c r="BP261" i="14"/>
  <c r="BY261" i="14"/>
  <c r="CI261" i="14"/>
  <c r="CR261" i="14"/>
  <c r="DA261" i="14"/>
  <c r="DK261" i="14"/>
  <c r="DU261" i="14"/>
  <c r="EG261" i="14"/>
  <c r="EQ261" i="14"/>
  <c r="FA261" i="14"/>
  <c r="FM261" i="14"/>
  <c r="FW261" i="14"/>
  <c r="GG261" i="14"/>
  <c r="GS261" i="14"/>
  <c r="GM264" i="14"/>
  <c r="GE264" i="14"/>
  <c r="FW264" i="14"/>
  <c r="FO264" i="14"/>
  <c r="FG264" i="14"/>
  <c r="EY264" i="14"/>
  <c r="EQ264" i="14"/>
  <c r="EI264" i="14"/>
  <c r="EA264" i="14"/>
  <c r="DS264" i="14"/>
  <c r="DK264" i="14"/>
  <c r="DC264" i="14"/>
  <c r="CU264" i="14"/>
  <c r="GR264" i="14"/>
  <c r="GI264" i="14"/>
  <c r="FZ264" i="14"/>
  <c r="FQ264" i="14"/>
  <c r="FH264" i="14"/>
  <c r="EX264" i="14"/>
  <c r="EO264" i="14"/>
  <c r="EF264" i="14"/>
  <c r="DW264" i="14"/>
  <c r="DN264" i="14"/>
  <c r="DE264" i="14"/>
  <c r="CV264" i="14"/>
  <c r="CM264" i="14"/>
  <c r="CE264" i="14"/>
  <c r="BW264" i="14"/>
  <c r="BO264" i="14"/>
  <c r="BG264" i="14"/>
  <c r="AY264" i="14"/>
  <c r="AQ264" i="14"/>
  <c r="AI264" i="14"/>
  <c r="AA264" i="14"/>
  <c r="S264" i="14"/>
  <c r="K264" i="14"/>
  <c r="C264" i="14"/>
  <c r="GT264" i="14"/>
  <c r="GK264" i="14"/>
  <c r="GB264" i="14"/>
  <c r="FS264" i="14"/>
  <c r="FJ264" i="14"/>
  <c r="FA264" i="14"/>
  <c r="ER264" i="14"/>
  <c r="EH264" i="14"/>
  <c r="DY264" i="14"/>
  <c r="DP264" i="14"/>
  <c r="DG264" i="14"/>
  <c r="CX264" i="14"/>
  <c r="CO264" i="14"/>
  <c r="CG264" i="14"/>
  <c r="BY264" i="14"/>
  <c r="BQ264" i="14"/>
  <c r="BI264" i="14"/>
  <c r="BA264" i="14"/>
  <c r="AS264" i="14"/>
  <c r="AK264" i="14"/>
  <c r="AC264" i="14"/>
  <c r="U264" i="14"/>
  <c r="M264" i="14"/>
  <c r="E264" i="14"/>
  <c r="N264" i="14"/>
  <c r="X264" i="14"/>
  <c r="AH264" i="14"/>
  <c r="AT264" i="14"/>
  <c r="BD264" i="14"/>
  <c r="BN264" i="14"/>
  <c r="BZ264" i="14"/>
  <c r="CJ264" i="14"/>
  <c r="CT264" i="14"/>
  <c r="DH264" i="14"/>
  <c r="DT264" i="14"/>
  <c r="EE264" i="14"/>
  <c r="ES264" i="14"/>
  <c r="FD264" i="14"/>
  <c r="FP264" i="14"/>
  <c r="GC264" i="14"/>
  <c r="GO264" i="14"/>
  <c r="GR267" i="14"/>
  <c r="GJ267" i="14"/>
  <c r="GB267" i="14"/>
  <c r="FT267" i="14"/>
  <c r="FL267" i="14"/>
  <c r="FD267" i="14"/>
  <c r="EV267" i="14"/>
  <c r="EN267" i="14"/>
  <c r="EF267" i="14"/>
  <c r="DX267" i="14"/>
  <c r="DP267" i="14"/>
  <c r="DH267" i="14"/>
  <c r="CZ267" i="14"/>
  <c r="CR267" i="14"/>
  <c r="CJ267" i="14"/>
  <c r="CB267" i="14"/>
  <c r="BT267" i="14"/>
  <c r="BL267" i="14"/>
  <c r="BD267" i="14"/>
  <c r="AV267" i="14"/>
  <c r="AN267" i="14"/>
  <c r="AF267" i="14"/>
  <c r="X267" i="14"/>
  <c r="P267" i="14"/>
  <c r="H267" i="14"/>
  <c r="GQ267" i="14"/>
  <c r="GH267" i="14"/>
  <c r="FY267" i="14"/>
  <c r="FP267" i="14"/>
  <c r="FG267" i="14"/>
  <c r="EX267" i="14"/>
  <c r="EO267" i="14"/>
  <c r="EE267" i="14"/>
  <c r="DV267" i="14"/>
  <c r="DM267" i="14"/>
  <c r="DD267" i="14"/>
  <c r="CU267" i="14"/>
  <c r="CL267" i="14"/>
  <c r="CC267" i="14"/>
  <c r="BS267" i="14"/>
  <c r="BJ267" i="14"/>
  <c r="BA267" i="14"/>
  <c r="AR267" i="14"/>
  <c r="AI267" i="14"/>
  <c r="Z267" i="14"/>
  <c r="Q267" i="14"/>
  <c r="G267" i="14"/>
  <c r="GT267" i="14"/>
  <c r="GK267" i="14"/>
  <c r="GA267" i="14"/>
  <c r="FR267" i="14"/>
  <c r="FI267" i="14"/>
  <c r="EZ267" i="14"/>
  <c r="EQ267" i="14"/>
  <c r="EH267" i="14"/>
  <c r="DY267" i="14"/>
  <c r="DO267" i="14"/>
  <c r="DF267" i="14"/>
  <c r="CW267" i="14"/>
  <c r="CN267" i="14"/>
  <c r="CE267" i="14"/>
  <c r="BV267" i="14"/>
  <c r="BM267" i="14"/>
  <c r="BC267" i="14"/>
  <c r="AT267" i="14"/>
  <c r="AK267" i="14"/>
  <c r="AB267" i="14"/>
  <c r="S267" i="14"/>
  <c r="J267" i="14"/>
  <c r="M267" i="14"/>
  <c r="Y267" i="14"/>
  <c r="AL267" i="14"/>
  <c r="AX267" i="14"/>
  <c r="BI267" i="14"/>
  <c r="BW267" i="14"/>
  <c r="CH267" i="14"/>
  <c r="CT267" i="14"/>
  <c r="DG267" i="14"/>
  <c r="DS267" i="14"/>
  <c r="ED267" i="14"/>
  <c r="ER267" i="14"/>
  <c r="FC267" i="14"/>
  <c r="FO267" i="14"/>
  <c r="GC267" i="14"/>
  <c r="GN267" i="14"/>
  <c r="E269" i="14"/>
  <c r="R269" i="14"/>
  <c r="AF269" i="14"/>
  <c r="AV269" i="14"/>
  <c r="BI269" i="14"/>
  <c r="BV269" i="14"/>
  <c r="CL269" i="14"/>
  <c r="CZ269" i="14"/>
  <c r="DM269" i="14"/>
  <c r="EC269" i="14"/>
  <c r="EP269" i="14"/>
  <c r="FE269" i="14"/>
  <c r="FY269" i="14"/>
  <c r="GO269" i="14"/>
  <c r="H272" i="14"/>
  <c r="AE272" i="14"/>
  <c r="BB272" i="14"/>
  <c r="BZ272" i="14"/>
  <c r="CX272" i="14"/>
  <c r="DU272" i="14"/>
  <c r="ER272" i="14"/>
  <c r="FN272" i="14"/>
  <c r="GN272" i="14"/>
  <c r="GO286" i="14"/>
  <c r="GG286" i="14"/>
  <c r="FY286" i="14"/>
  <c r="FQ286" i="14"/>
  <c r="FI286" i="14"/>
  <c r="FA286" i="14"/>
  <c r="ES286" i="14"/>
  <c r="EK286" i="14"/>
  <c r="EC286" i="14"/>
  <c r="DU286" i="14"/>
  <c r="DM286" i="14"/>
  <c r="DE286" i="14"/>
  <c r="CW286" i="14"/>
  <c r="CO286" i="14"/>
  <c r="CG286" i="14"/>
  <c r="BY286" i="14"/>
  <c r="BQ286" i="14"/>
  <c r="BI286" i="14"/>
  <c r="BA286" i="14"/>
  <c r="AS286" i="14"/>
  <c r="AK286" i="14"/>
  <c r="AC286" i="14"/>
  <c r="U286" i="14"/>
  <c r="M286" i="14"/>
  <c r="E286" i="14"/>
  <c r="GN286" i="14"/>
  <c r="GF286" i="14"/>
  <c r="FX286" i="14"/>
  <c r="FP286" i="14"/>
  <c r="FH286" i="14"/>
  <c r="EZ286" i="14"/>
  <c r="ER286" i="14"/>
  <c r="EJ286" i="14"/>
  <c r="EB286" i="14"/>
  <c r="DT286" i="14"/>
  <c r="DL286" i="14"/>
  <c r="DD286" i="14"/>
  <c r="CV286" i="14"/>
  <c r="CN286" i="14"/>
  <c r="CF286" i="14"/>
  <c r="BX286" i="14"/>
  <c r="BP286" i="14"/>
  <c r="BH286" i="14"/>
  <c r="AZ286" i="14"/>
  <c r="AR286" i="14"/>
  <c r="GR286" i="14"/>
  <c r="GJ286" i="14"/>
  <c r="GB286" i="14"/>
  <c r="FT286" i="14"/>
  <c r="GQ286" i="14"/>
  <c r="GI286" i="14"/>
  <c r="GA286" i="14"/>
  <c r="FS286" i="14"/>
  <c r="FK286" i="14"/>
  <c r="FC286" i="14"/>
  <c r="EU286" i="14"/>
  <c r="EM286" i="14"/>
  <c r="EE286" i="14"/>
  <c r="DW286" i="14"/>
  <c r="DO286" i="14"/>
  <c r="DG286" i="14"/>
  <c r="CY286" i="14"/>
  <c r="CQ286" i="14"/>
  <c r="CI286" i="14"/>
  <c r="CA286" i="14"/>
  <c r="BS286" i="14"/>
  <c r="BK286" i="14"/>
  <c r="BC286" i="14"/>
  <c r="AU286" i="14"/>
  <c r="AM286" i="14"/>
  <c r="AE286" i="14"/>
  <c r="W286" i="14"/>
  <c r="O286" i="14"/>
  <c r="G286" i="14"/>
  <c r="GE286" i="14"/>
  <c r="FO286" i="14"/>
  <c r="FD286" i="14"/>
  <c r="EP286" i="14"/>
  <c r="ED286" i="14"/>
  <c r="DQ286" i="14"/>
  <c r="DC286" i="14"/>
  <c r="CR286" i="14"/>
  <c r="CD286" i="14"/>
  <c r="BR286" i="14"/>
  <c r="BE286" i="14"/>
  <c r="AQ286" i="14"/>
  <c r="AG286" i="14"/>
  <c r="V286" i="14"/>
  <c r="K286" i="14"/>
  <c r="GT286" i="14"/>
  <c r="GD286" i="14"/>
  <c r="FN286" i="14"/>
  <c r="FB286" i="14"/>
  <c r="EO286" i="14"/>
  <c r="EA286" i="14"/>
  <c r="DP286" i="14"/>
  <c r="DB286" i="14"/>
  <c r="CP286" i="14"/>
  <c r="CC286" i="14"/>
  <c r="BO286" i="14"/>
  <c r="BD286" i="14"/>
  <c r="AP286" i="14"/>
  <c r="AF286" i="14"/>
  <c r="T286" i="14"/>
  <c r="J286" i="14"/>
  <c r="GL286" i="14"/>
  <c r="FV286" i="14"/>
  <c r="FG286" i="14"/>
  <c r="EV286" i="14"/>
  <c r="EH286" i="14"/>
  <c r="DV286" i="14"/>
  <c r="DI286" i="14"/>
  <c r="CU286" i="14"/>
  <c r="CJ286" i="14"/>
  <c r="BV286" i="14"/>
  <c r="BJ286" i="14"/>
  <c r="AW286" i="14"/>
  <c r="AJ286" i="14"/>
  <c r="Z286" i="14"/>
  <c r="P286" i="14"/>
  <c r="D286" i="14"/>
  <c r="GK286" i="14"/>
  <c r="FU286" i="14"/>
  <c r="FF286" i="14"/>
  <c r="ET286" i="14"/>
  <c r="EG286" i="14"/>
  <c r="DS286" i="14"/>
  <c r="DH286" i="14"/>
  <c r="CT286" i="14"/>
  <c r="CH286" i="14"/>
  <c r="BU286" i="14"/>
  <c r="BG286" i="14"/>
  <c r="AV286" i="14"/>
  <c r="AI286" i="14"/>
  <c r="Y286" i="14"/>
  <c r="N286" i="14"/>
  <c r="C286" i="14"/>
  <c r="GM286" i="14"/>
  <c r="FJ286" i="14"/>
  <c r="EI286" i="14"/>
  <c r="DJ286" i="14"/>
  <c r="CK286" i="14"/>
  <c r="BL286" i="14"/>
  <c r="AL286" i="14"/>
  <c r="Q286" i="14"/>
  <c r="GC286" i="14"/>
  <c r="EY286" i="14"/>
  <c r="DZ286" i="14"/>
  <c r="DA286" i="14"/>
  <c r="CB286" i="14"/>
  <c r="BB286" i="14"/>
  <c r="AD286" i="14"/>
  <c r="I286" i="14"/>
  <c r="GS286" i="14"/>
  <c r="FM286" i="14"/>
  <c r="EN286" i="14"/>
  <c r="DN286" i="14"/>
  <c r="CM286" i="14"/>
  <c r="BN286" i="14"/>
  <c r="AO286" i="14"/>
  <c r="S286" i="14"/>
  <c r="GP286" i="14"/>
  <c r="EW286" i="14"/>
  <c r="DF286" i="14"/>
  <c r="BT286" i="14"/>
  <c r="AB286" i="14"/>
  <c r="FW286" i="14"/>
  <c r="EF286" i="14"/>
  <c r="CS286" i="14"/>
  <c r="AY286" i="14"/>
  <c r="R286" i="14"/>
  <c r="FE286" i="14"/>
  <c r="DR286" i="14"/>
  <c r="BZ286" i="14"/>
  <c r="AN286" i="14"/>
  <c r="F286" i="14"/>
  <c r="BF286" i="14"/>
  <c r="DX286" i="14"/>
  <c r="GH286" i="14"/>
  <c r="N279" i="14"/>
  <c r="AF279" i="14"/>
  <c r="AV279" i="14"/>
  <c r="BQ279" i="14"/>
  <c r="CJ279" i="14"/>
  <c r="DE279" i="14"/>
  <c r="DZ279" i="14"/>
  <c r="ET279" i="14"/>
  <c r="FN279" i="14"/>
  <c r="GS279" i="14"/>
  <c r="GK279" i="14"/>
  <c r="GC279" i="14"/>
  <c r="FU279" i="14"/>
  <c r="FM279" i="14"/>
  <c r="FE279" i="14"/>
  <c r="EW279" i="14"/>
  <c r="EO279" i="14"/>
  <c r="EG279" i="14"/>
  <c r="DY279" i="14"/>
  <c r="DQ279" i="14"/>
  <c r="DI279" i="14"/>
  <c r="DA279" i="14"/>
  <c r="CS279" i="14"/>
  <c r="CK279" i="14"/>
  <c r="CC279" i="14"/>
  <c r="BU279" i="14"/>
  <c r="BM279" i="14"/>
  <c r="BE279" i="14"/>
  <c r="GN279" i="14"/>
  <c r="GF279" i="14"/>
  <c r="FX279" i="14"/>
  <c r="FP279" i="14"/>
  <c r="FH279" i="14"/>
  <c r="EZ279" i="14"/>
  <c r="ER279" i="14"/>
  <c r="EJ279" i="14"/>
  <c r="EB279" i="14"/>
  <c r="DT279" i="14"/>
  <c r="DL279" i="14"/>
  <c r="DD279" i="14"/>
  <c r="CV279" i="14"/>
  <c r="CN279" i="14"/>
  <c r="CF279" i="14"/>
  <c r="BX279" i="14"/>
  <c r="BP279" i="14"/>
  <c r="BH279" i="14"/>
  <c r="AZ279" i="14"/>
  <c r="AR279" i="14"/>
  <c r="AJ279" i="14"/>
  <c r="AB279" i="14"/>
  <c r="T279" i="14"/>
  <c r="L279" i="14"/>
  <c r="D279" i="14"/>
  <c r="GM279" i="14"/>
  <c r="GE279" i="14"/>
  <c r="FW279" i="14"/>
  <c r="FO279" i="14"/>
  <c r="FG279" i="14"/>
  <c r="EY279" i="14"/>
  <c r="EQ279" i="14"/>
  <c r="EI279" i="14"/>
  <c r="EA279" i="14"/>
  <c r="DS279" i="14"/>
  <c r="DK279" i="14"/>
  <c r="DC279" i="14"/>
  <c r="CU279" i="14"/>
  <c r="CM279" i="14"/>
  <c r="CE279" i="14"/>
  <c r="BW279" i="14"/>
  <c r="BO279" i="14"/>
  <c r="BG279" i="14"/>
  <c r="AY279" i="14"/>
  <c r="AQ279" i="14"/>
  <c r="AI279" i="14"/>
  <c r="AA279" i="14"/>
  <c r="S279" i="14"/>
  <c r="K279" i="14"/>
  <c r="C279" i="14"/>
  <c r="GT279" i="14"/>
  <c r="GH279" i="14"/>
  <c r="FT279" i="14"/>
  <c r="FI279" i="14"/>
  <c r="EU279" i="14"/>
  <c r="EH279" i="14"/>
  <c r="DV279" i="14"/>
  <c r="DH279" i="14"/>
  <c r="CW279" i="14"/>
  <c r="CI279" i="14"/>
  <c r="BV279" i="14"/>
  <c r="BJ279" i="14"/>
  <c r="AW279" i="14"/>
  <c r="AM279" i="14"/>
  <c r="AC279" i="14"/>
  <c r="Q279" i="14"/>
  <c r="G279" i="14"/>
  <c r="GQ279" i="14"/>
  <c r="GD279" i="14"/>
  <c r="FR279" i="14"/>
  <c r="FD279" i="14"/>
  <c r="ES279" i="14"/>
  <c r="EE279" i="14"/>
  <c r="DR279" i="14"/>
  <c r="DF279" i="14"/>
  <c r="CR279" i="14"/>
  <c r="CG279" i="14"/>
  <c r="BS279" i="14"/>
  <c r="BF279" i="14"/>
  <c r="AU279" i="14"/>
  <c r="AK279" i="14"/>
  <c r="Y279" i="14"/>
  <c r="O279" i="14"/>
  <c r="E279" i="14"/>
  <c r="GJ279" i="14"/>
  <c r="FY279" i="14"/>
  <c r="FK279" i="14"/>
  <c r="EX279" i="14"/>
  <c r="EL279" i="14"/>
  <c r="DX279" i="14"/>
  <c r="DM279" i="14"/>
  <c r="CY279" i="14"/>
  <c r="CL279" i="14"/>
  <c r="BZ279" i="14"/>
  <c r="BL279" i="14"/>
  <c r="BA279" i="14"/>
  <c r="AO279" i="14"/>
  <c r="AE279" i="14"/>
  <c r="U279" i="14"/>
  <c r="I279" i="14"/>
  <c r="V279" i="14"/>
  <c r="AL279" i="14"/>
  <c r="BC279" i="14"/>
  <c r="BY279" i="14"/>
  <c r="CQ279" i="14"/>
  <c r="DN279" i="14"/>
  <c r="EF279" i="14"/>
  <c r="FB279" i="14"/>
  <c r="FV279" i="14"/>
  <c r="GP279" i="14"/>
  <c r="J257" i="14"/>
  <c r="R257" i="14"/>
  <c r="Z257" i="14"/>
  <c r="AH257" i="14"/>
  <c r="AP257" i="14"/>
  <c r="AX257" i="14"/>
  <c r="BF257" i="14"/>
  <c r="BN257" i="14"/>
  <c r="BV257" i="14"/>
  <c r="CD257" i="14"/>
  <c r="CL257" i="14"/>
  <c r="CT257" i="14"/>
  <c r="DB257" i="14"/>
  <c r="DJ257" i="14"/>
  <c r="DR257" i="14"/>
  <c r="DZ257" i="14"/>
  <c r="EH257" i="14"/>
  <c r="EP257" i="14"/>
  <c r="EX257" i="14"/>
  <c r="FF257" i="14"/>
  <c r="FN257" i="14"/>
  <c r="FV257" i="14"/>
  <c r="GD257" i="14"/>
  <c r="GL257" i="14"/>
  <c r="J279" i="14"/>
  <c r="Z279" i="14"/>
  <c r="AS279" i="14"/>
  <c r="BK279" i="14"/>
  <c r="CD279" i="14"/>
  <c r="CZ279" i="14"/>
  <c r="DU279" i="14"/>
  <c r="EN279" i="14"/>
  <c r="FJ279" i="14"/>
  <c r="GB279" i="14"/>
  <c r="GM299" i="14"/>
  <c r="GE299" i="14"/>
  <c r="FW299" i="14"/>
  <c r="FO299" i="14"/>
  <c r="FG299" i="14"/>
  <c r="EY299" i="14"/>
  <c r="EQ299" i="14"/>
  <c r="EI299" i="14"/>
  <c r="EA299" i="14"/>
  <c r="DS299" i="14"/>
  <c r="DK299" i="14"/>
  <c r="DC299" i="14"/>
  <c r="CU299" i="14"/>
  <c r="CM299" i="14"/>
  <c r="CE299" i="14"/>
  <c r="BW299" i="14"/>
  <c r="BO299" i="14"/>
  <c r="BG299" i="14"/>
  <c r="AY299" i="14"/>
  <c r="AQ299" i="14"/>
  <c r="AI299" i="14"/>
  <c r="AA299" i="14"/>
  <c r="S299" i="14"/>
  <c r="K299" i="14"/>
  <c r="C299" i="14"/>
  <c r="GP299" i="14"/>
  <c r="GH299" i="14"/>
  <c r="FZ299" i="14"/>
  <c r="FR299" i="14"/>
  <c r="FJ299" i="14"/>
  <c r="FB299" i="14"/>
  <c r="ET299" i="14"/>
  <c r="EL299" i="14"/>
  <c r="ED299" i="14"/>
  <c r="DV299" i="14"/>
  <c r="DN299" i="14"/>
  <c r="DF299" i="14"/>
  <c r="CX299" i="14"/>
  <c r="CP299" i="14"/>
  <c r="CH299" i="14"/>
  <c r="BZ299" i="14"/>
  <c r="BR299" i="14"/>
  <c r="BJ299" i="14"/>
  <c r="BB299" i="14"/>
  <c r="AT299" i="14"/>
  <c r="AL299" i="14"/>
  <c r="AD299" i="14"/>
  <c r="V299" i="14"/>
  <c r="N299" i="14"/>
  <c r="F299" i="14"/>
  <c r="GO299" i="14"/>
  <c r="GG299" i="14"/>
  <c r="FY299" i="14"/>
  <c r="FQ299" i="14"/>
  <c r="FI299" i="14"/>
  <c r="FA299" i="14"/>
  <c r="ES299" i="14"/>
  <c r="EK299" i="14"/>
  <c r="EC299" i="14"/>
  <c r="DU299" i="14"/>
  <c r="DM299" i="14"/>
  <c r="DE299" i="14"/>
  <c r="CW299" i="14"/>
  <c r="CO299" i="14"/>
  <c r="CG299" i="14"/>
  <c r="BY299" i="14"/>
  <c r="BQ299" i="14"/>
  <c r="BI299" i="14"/>
  <c r="BA299" i="14"/>
  <c r="AS299" i="14"/>
  <c r="AK299" i="14"/>
  <c r="AC299" i="14"/>
  <c r="U299" i="14"/>
  <c r="M299" i="14"/>
  <c r="E299" i="14"/>
  <c r="GR299" i="14"/>
  <c r="GD299" i="14"/>
  <c r="FS299" i="14"/>
  <c r="FE299" i="14"/>
  <c r="ER299" i="14"/>
  <c r="EF299" i="14"/>
  <c r="DR299" i="14"/>
  <c r="DG299" i="14"/>
  <c r="CS299" i="14"/>
  <c r="CF299" i="14"/>
  <c r="BT299" i="14"/>
  <c r="BF299" i="14"/>
  <c r="AU299" i="14"/>
  <c r="AG299" i="14"/>
  <c r="T299" i="14"/>
  <c r="H299" i="14"/>
  <c r="GQ299" i="14"/>
  <c r="GC299" i="14"/>
  <c r="FP299" i="14"/>
  <c r="FD299" i="14"/>
  <c r="EP299" i="14"/>
  <c r="EE299" i="14"/>
  <c r="DQ299" i="14"/>
  <c r="DD299" i="14"/>
  <c r="CR299" i="14"/>
  <c r="CD299" i="14"/>
  <c r="BS299" i="14"/>
  <c r="BE299" i="14"/>
  <c r="AR299" i="14"/>
  <c r="AF299" i="14"/>
  <c r="R299" i="14"/>
  <c r="G299" i="14"/>
  <c r="GJ299" i="14"/>
  <c r="FV299" i="14"/>
  <c r="FK299" i="14"/>
  <c r="EW299" i="14"/>
  <c r="EJ299" i="14"/>
  <c r="DX299" i="14"/>
  <c r="DJ299" i="14"/>
  <c r="CY299" i="14"/>
  <c r="CK299" i="14"/>
  <c r="BX299" i="14"/>
  <c r="BL299" i="14"/>
  <c r="AX299" i="14"/>
  <c r="AM299" i="14"/>
  <c r="Y299" i="14"/>
  <c r="L299" i="14"/>
  <c r="GT299" i="14"/>
  <c r="GI299" i="14"/>
  <c r="FU299" i="14"/>
  <c r="FH299" i="14"/>
  <c r="EV299" i="14"/>
  <c r="EH299" i="14"/>
  <c r="DW299" i="14"/>
  <c r="DI299" i="14"/>
  <c r="CV299" i="14"/>
  <c r="CJ299" i="14"/>
  <c r="BV299" i="14"/>
  <c r="BK299" i="14"/>
  <c r="AW299" i="14"/>
  <c r="AJ299" i="14"/>
  <c r="X299" i="14"/>
  <c r="J299" i="14"/>
  <c r="GK299" i="14"/>
  <c r="FL299" i="14"/>
  <c r="EM299" i="14"/>
  <c r="DL299" i="14"/>
  <c r="CL299" i="14"/>
  <c r="BM299" i="14"/>
  <c r="AN299" i="14"/>
  <c r="O299" i="14"/>
  <c r="GF299" i="14"/>
  <c r="FF299" i="14"/>
  <c r="EG299" i="14"/>
  <c r="DH299" i="14"/>
  <c r="CI299" i="14"/>
  <c r="BH299" i="14"/>
  <c r="AH299" i="14"/>
  <c r="I299" i="14"/>
  <c r="GB299" i="14"/>
  <c r="FC299" i="14"/>
  <c r="EB299" i="14"/>
  <c r="DB299" i="14"/>
  <c r="CC299" i="14"/>
  <c r="BD299" i="14"/>
  <c r="AE299" i="14"/>
  <c r="D299" i="14"/>
  <c r="GN299" i="14"/>
  <c r="FN299" i="14"/>
  <c r="EO299" i="14"/>
  <c r="DP299" i="14"/>
  <c r="CQ299" i="14"/>
  <c r="BP299" i="14"/>
  <c r="AP299" i="14"/>
  <c r="Q299" i="14"/>
  <c r="FX299" i="14"/>
  <c r="DY299" i="14"/>
  <c r="CA299" i="14"/>
  <c r="Z299" i="14"/>
  <c r="FT299" i="14"/>
  <c r="DT299" i="14"/>
  <c r="BU299" i="14"/>
  <c r="W299" i="14"/>
  <c r="GS299" i="14"/>
  <c r="EU299" i="14"/>
  <c r="CT299" i="14"/>
  <c r="AV299" i="14"/>
  <c r="GL299" i="14"/>
  <c r="EN299" i="14"/>
  <c r="CN299" i="14"/>
  <c r="AO299" i="14"/>
  <c r="EX299" i="14"/>
  <c r="AZ299" i="14"/>
  <c r="DZ299" i="14"/>
  <c r="AB299" i="14"/>
  <c r="GA299" i="14"/>
  <c r="CB299" i="14"/>
  <c r="FM299" i="14"/>
  <c r="BN299" i="14"/>
  <c r="CZ299" i="14"/>
  <c r="P299" i="14"/>
  <c r="DO299" i="14"/>
  <c r="J265" i="14"/>
  <c r="R265" i="14"/>
  <c r="Z265" i="14"/>
  <c r="AH265" i="14"/>
  <c r="AP265" i="14"/>
  <c r="AX265" i="14"/>
  <c r="BF265" i="14"/>
  <c r="BN265" i="14"/>
  <c r="BV265" i="14"/>
  <c r="CD265" i="14"/>
  <c r="CL265" i="14"/>
  <c r="CT265" i="14"/>
  <c r="DB265" i="14"/>
  <c r="DJ265" i="14"/>
  <c r="DR265" i="14"/>
  <c r="DZ265" i="14"/>
  <c r="EH265" i="14"/>
  <c r="EP265" i="14"/>
  <c r="EX265" i="14"/>
  <c r="FF265" i="14"/>
  <c r="FN265" i="14"/>
  <c r="FV265" i="14"/>
  <c r="GD265" i="14"/>
  <c r="GL265" i="14"/>
  <c r="D271" i="14"/>
  <c r="L271" i="14"/>
  <c r="T271" i="14"/>
  <c r="AB271" i="14"/>
  <c r="AJ271" i="14"/>
  <c r="AR271" i="14"/>
  <c r="AZ271" i="14"/>
  <c r="BH271" i="14"/>
  <c r="BP271" i="14"/>
  <c r="BX271" i="14"/>
  <c r="CF271" i="14"/>
  <c r="CN271" i="14"/>
  <c r="CV271" i="14"/>
  <c r="DD271" i="14"/>
  <c r="DL271" i="14"/>
  <c r="DT271" i="14"/>
  <c r="EB271" i="14"/>
  <c r="EJ271" i="14"/>
  <c r="ER271" i="14"/>
  <c r="EZ271" i="14"/>
  <c r="FH271" i="14"/>
  <c r="FP271" i="14"/>
  <c r="FX271" i="14"/>
  <c r="GF271" i="14"/>
  <c r="GN271" i="14"/>
  <c r="GS274" i="14"/>
  <c r="GK274" i="14"/>
  <c r="GC274" i="14"/>
  <c r="FU274" i="14"/>
  <c r="FM274" i="14"/>
  <c r="FE274" i="14"/>
  <c r="EW274" i="14"/>
  <c r="EO274" i="14"/>
  <c r="EG274" i="14"/>
  <c r="DY274" i="14"/>
  <c r="DQ274" i="14"/>
  <c r="DI274" i="14"/>
  <c r="DA274" i="14"/>
  <c r="CS274" i="14"/>
  <c r="CK274" i="14"/>
  <c r="CC274" i="14"/>
  <c r="BU274" i="14"/>
  <c r="BM274" i="14"/>
  <c r="BE274" i="14"/>
  <c r="AW274" i="14"/>
  <c r="AO274" i="14"/>
  <c r="AG274" i="14"/>
  <c r="Y274" i="14"/>
  <c r="Q274" i="14"/>
  <c r="I274" i="14"/>
  <c r="K274" i="14"/>
  <c r="T274" i="14"/>
  <c r="AC274" i="14"/>
  <c r="AL274" i="14"/>
  <c r="AU274" i="14"/>
  <c r="BD274" i="14"/>
  <c r="BN274" i="14"/>
  <c r="BW274" i="14"/>
  <c r="CF274" i="14"/>
  <c r="CO274" i="14"/>
  <c r="CX274" i="14"/>
  <c r="DG274" i="14"/>
  <c r="DP274" i="14"/>
  <c r="DZ274" i="14"/>
  <c r="EI274" i="14"/>
  <c r="ER274" i="14"/>
  <c r="FA274" i="14"/>
  <c r="FJ274" i="14"/>
  <c r="FS274" i="14"/>
  <c r="GB274" i="14"/>
  <c r="GL274" i="14"/>
  <c r="GR275" i="14"/>
  <c r="GJ275" i="14"/>
  <c r="GB275" i="14"/>
  <c r="FT275" i="14"/>
  <c r="FL275" i="14"/>
  <c r="FD275" i="14"/>
  <c r="EV275" i="14"/>
  <c r="EN275" i="14"/>
  <c r="EF275" i="14"/>
  <c r="DX275" i="14"/>
  <c r="DP275" i="14"/>
  <c r="DH275" i="14"/>
  <c r="CZ275" i="14"/>
  <c r="CR275" i="14"/>
  <c r="CJ275" i="14"/>
  <c r="CB275" i="14"/>
  <c r="BT275" i="14"/>
  <c r="BL275" i="14"/>
  <c r="BD275" i="14"/>
  <c r="AV275" i="14"/>
  <c r="AN275" i="14"/>
  <c r="AF275" i="14"/>
  <c r="X275" i="14"/>
  <c r="P275" i="14"/>
  <c r="H275" i="14"/>
  <c r="K275" i="14"/>
  <c r="T275" i="14"/>
  <c r="AC275" i="14"/>
  <c r="AL275" i="14"/>
  <c r="AU275" i="14"/>
  <c r="BE275" i="14"/>
  <c r="BN275" i="14"/>
  <c r="BW275" i="14"/>
  <c r="CF275" i="14"/>
  <c r="CO275" i="14"/>
  <c r="CX275" i="14"/>
  <c r="DG275" i="14"/>
  <c r="DQ275" i="14"/>
  <c r="DZ275" i="14"/>
  <c r="EI275" i="14"/>
  <c r="ER275" i="14"/>
  <c r="FA275" i="14"/>
  <c r="FJ275" i="14"/>
  <c r="FS275" i="14"/>
  <c r="GC275" i="14"/>
  <c r="GL275" i="14"/>
  <c r="GQ276" i="14"/>
  <c r="GI276" i="14"/>
  <c r="GA276" i="14"/>
  <c r="FS276" i="14"/>
  <c r="FK276" i="14"/>
  <c r="FC276" i="14"/>
  <c r="EU276" i="14"/>
  <c r="EM276" i="14"/>
  <c r="EE276" i="14"/>
  <c r="DW276" i="14"/>
  <c r="DO276" i="14"/>
  <c r="DG276" i="14"/>
  <c r="CY276" i="14"/>
  <c r="CQ276" i="14"/>
  <c r="CI276" i="14"/>
  <c r="CA276" i="14"/>
  <c r="BS276" i="14"/>
  <c r="BK276" i="14"/>
  <c r="BC276" i="14"/>
  <c r="AU276" i="14"/>
  <c r="AM276" i="14"/>
  <c r="AE276" i="14"/>
  <c r="W276" i="14"/>
  <c r="O276" i="14"/>
  <c r="G276" i="14"/>
  <c r="K276" i="14"/>
  <c r="T276" i="14"/>
  <c r="AC276" i="14"/>
  <c r="AL276" i="14"/>
  <c r="AV276" i="14"/>
  <c r="BE276" i="14"/>
  <c r="BN276" i="14"/>
  <c r="BW276" i="14"/>
  <c r="CF276" i="14"/>
  <c r="CO276" i="14"/>
  <c r="CX276" i="14"/>
  <c r="DH276" i="14"/>
  <c r="DQ276" i="14"/>
  <c r="DZ276" i="14"/>
  <c r="EI276" i="14"/>
  <c r="ER276" i="14"/>
  <c r="FA276" i="14"/>
  <c r="FJ276" i="14"/>
  <c r="FT276" i="14"/>
  <c r="GC276" i="14"/>
  <c r="GL276" i="14"/>
  <c r="GP277" i="14"/>
  <c r="GH277" i="14"/>
  <c r="FZ277" i="14"/>
  <c r="FR277" i="14"/>
  <c r="FJ277" i="14"/>
  <c r="FB277" i="14"/>
  <c r="ET277" i="14"/>
  <c r="EL277" i="14"/>
  <c r="ED277" i="14"/>
  <c r="DV277" i="14"/>
  <c r="DN277" i="14"/>
  <c r="DF277" i="14"/>
  <c r="CX277" i="14"/>
  <c r="CP277" i="14"/>
  <c r="CH277" i="14"/>
  <c r="BZ277" i="14"/>
  <c r="BR277" i="14"/>
  <c r="BJ277" i="14"/>
  <c r="BB277" i="14"/>
  <c r="AT277" i="14"/>
  <c r="AL277" i="14"/>
  <c r="AD277" i="14"/>
  <c r="V277" i="14"/>
  <c r="N277" i="14"/>
  <c r="F277" i="14"/>
  <c r="GO277" i="14"/>
  <c r="GG277" i="14"/>
  <c r="FY277" i="14"/>
  <c r="FQ277" i="14"/>
  <c r="K277" i="14"/>
  <c r="T277" i="14"/>
  <c r="AC277" i="14"/>
  <c r="AM277" i="14"/>
  <c r="AV277" i="14"/>
  <c r="BE277" i="14"/>
  <c r="BN277" i="14"/>
  <c r="BW277" i="14"/>
  <c r="CF277" i="14"/>
  <c r="CO277" i="14"/>
  <c r="CY277" i="14"/>
  <c r="DH277" i="14"/>
  <c r="DQ277" i="14"/>
  <c r="DZ277" i="14"/>
  <c r="EI277" i="14"/>
  <c r="ER277" i="14"/>
  <c r="FA277" i="14"/>
  <c r="FK277" i="14"/>
  <c r="FU277" i="14"/>
  <c r="GE277" i="14"/>
  <c r="GQ277" i="14"/>
  <c r="H278" i="14"/>
  <c r="R278" i="14"/>
  <c r="AD278" i="14"/>
  <c r="AN278" i="14"/>
  <c r="AX278" i="14"/>
  <c r="BJ278" i="14"/>
  <c r="BT278" i="14"/>
  <c r="CD278" i="14"/>
  <c r="CP278" i="14"/>
  <c r="CZ278" i="14"/>
  <c r="DJ278" i="14"/>
  <c r="DV278" i="14"/>
  <c r="EF278" i="14"/>
  <c r="EP278" i="14"/>
  <c r="FB278" i="14"/>
  <c r="FL278" i="14"/>
  <c r="FV278" i="14"/>
  <c r="GH278" i="14"/>
  <c r="GM294" i="14"/>
  <c r="GE294" i="14"/>
  <c r="FW294" i="14"/>
  <c r="FO294" i="14"/>
  <c r="FG294" i="14"/>
  <c r="EY294" i="14"/>
  <c r="EQ294" i="14"/>
  <c r="EI294" i="14"/>
  <c r="EA294" i="14"/>
  <c r="DS294" i="14"/>
  <c r="DK294" i="14"/>
  <c r="DC294" i="14"/>
  <c r="CU294" i="14"/>
  <c r="CM294" i="14"/>
  <c r="CE294" i="14"/>
  <c r="BW294" i="14"/>
  <c r="BO294" i="14"/>
  <c r="BG294" i="14"/>
  <c r="AY294" i="14"/>
  <c r="AQ294" i="14"/>
  <c r="AI294" i="14"/>
  <c r="AA294" i="14"/>
  <c r="S294" i="14"/>
  <c r="K294" i="14"/>
  <c r="C294" i="14"/>
  <c r="GT294" i="14"/>
  <c r="GL294" i="14"/>
  <c r="GD294" i="14"/>
  <c r="FV294" i="14"/>
  <c r="FN294" i="14"/>
  <c r="FF294" i="14"/>
  <c r="EX294" i="14"/>
  <c r="EP294" i="14"/>
  <c r="GP294" i="14"/>
  <c r="GH294" i="14"/>
  <c r="FZ294" i="14"/>
  <c r="FR294" i="14"/>
  <c r="FJ294" i="14"/>
  <c r="FB294" i="14"/>
  <c r="ET294" i="14"/>
  <c r="EL294" i="14"/>
  <c r="ED294" i="14"/>
  <c r="DV294" i="14"/>
  <c r="DN294" i="14"/>
  <c r="DF294" i="14"/>
  <c r="CX294" i="14"/>
  <c r="CP294" i="14"/>
  <c r="CH294" i="14"/>
  <c r="BZ294" i="14"/>
  <c r="BR294" i="14"/>
  <c r="BJ294" i="14"/>
  <c r="BB294" i="14"/>
  <c r="AT294" i="14"/>
  <c r="AL294" i="14"/>
  <c r="AD294" i="14"/>
  <c r="V294" i="14"/>
  <c r="N294" i="14"/>
  <c r="F294" i="14"/>
  <c r="GO294" i="14"/>
  <c r="GG294" i="14"/>
  <c r="FY294" i="14"/>
  <c r="FQ294" i="14"/>
  <c r="FI294" i="14"/>
  <c r="FA294" i="14"/>
  <c r="ES294" i="14"/>
  <c r="EK294" i="14"/>
  <c r="EC294" i="14"/>
  <c r="DU294" i="14"/>
  <c r="DM294" i="14"/>
  <c r="DE294" i="14"/>
  <c r="CW294" i="14"/>
  <c r="CO294" i="14"/>
  <c r="CG294" i="14"/>
  <c r="BY294" i="14"/>
  <c r="BQ294" i="14"/>
  <c r="BI294" i="14"/>
  <c r="BA294" i="14"/>
  <c r="AS294" i="14"/>
  <c r="AK294" i="14"/>
  <c r="AC294" i="14"/>
  <c r="U294" i="14"/>
  <c r="M294" i="14"/>
  <c r="E294" i="14"/>
  <c r="GS294" i="14"/>
  <c r="GC294" i="14"/>
  <c r="FM294" i="14"/>
  <c r="EW294" i="14"/>
  <c r="EH294" i="14"/>
  <c r="DW294" i="14"/>
  <c r="DI294" i="14"/>
  <c r="CV294" i="14"/>
  <c r="CJ294" i="14"/>
  <c r="BV294" i="14"/>
  <c r="BK294" i="14"/>
  <c r="AW294" i="14"/>
  <c r="AJ294" i="14"/>
  <c r="X294" i="14"/>
  <c r="J294" i="14"/>
  <c r="GR294" i="14"/>
  <c r="GB294" i="14"/>
  <c r="FL294" i="14"/>
  <c r="EV294" i="14"/>
  <c r="EG294" i="14"/>
  <c r="DT294" i="14"/>
  <c r="DH294" i="14"/>
  <c r="CT294" i="14"/>
  <c r="CI294" i="14"/>
  <c r="BU294" i="14"/>
  <c r="BH294" i="14"/>
  <c r="AV294" i="14"/>
  <c r="AH294" i="14"/>
  <c r="W294" i="14"/>
  <c r="I294" i="14"/>
  <c r="GQ294" i="14"/>
  <c r="GA294" i="14"/>
  <c r="FK294" i="14"/>
  <c r="EU294" i="14"/>
  <c r="EF294" i="14"/>
  <c r="DR294" i="14"/>
  <c r="DG294" i="14"/>
  <c r="CS294" i="14"/>
  <c r="CF294" i="14"/>
  <c r="BT294" i="14"/>
  <c r="BF294" i="14"/>
  <c r="AU294" i="14"/>
  <c r="AG294" i="14"/>
  <c r="T294" i="14"/>
  <c r="H294" i="14"/>
  <c r="GI294" i="14"/>
  <c r="FS294" i="14"/>
  <c r="FC294" i="14"/>
  <c r="EM294" i="14"/>
  <c r="DY294" i="14"/>
  <c r="DL294" i="14"/>
  <c r="CZ294" i="14"/>
  <c r="CL294" i="14"/>
  <c r="CA294" i="14"/>
  <c r="BM294" i="14"/>
  <c r="AZ294" i="14"/>
  <c r="AN294" i="14"/>
  <c r="Z294" i="14"/>
  <c r="O294" i="14"/>
  <c r="GN294" i="14"/>
  <c r="FH294" i="14"/>
  <c r="EE294" i="14"/>
  <c r="DD294" i="14"/>
  <c r="CD294" i="14"/>
  <c r="BE294" i="14"/>
  <c r="AF294" i="14"/>
  <c r="G294" i="14"/>
  <c r="GK294" i="14"/>
  <c r="FE294" i="14"/>
  <c r="EB294" i="14"/>
  <c r="DB294" i="14"/>
  <c r="CC294" i="14"/>
  <c r="BD294" i="14"/>
  <c r="AE294" i="14"/>
  <c r="D294" i="14"/>
  <c r="FU294" i="14"/>
  <c r="EO294" i="14"/>
  <c r="DP294" i="14"/>
  <c r="CQ294" i="14"/>
  <c r="BP294" i="14"/>
  <c r="AP294" i="14"/>
  <c r="Q294" i="14"/>
  <c r="FT294" i="14"/>
  <c r="EN294" i="14"/>
  <c r="DO294" i="14"/>
  <c r="CN294" i="14"/>
  <c r="BN294" i="14"/>
  <c r="AO294" i="14"/>
  <c r="P294" i="14"/>
  <c r="GJ294" i="14"/>
  <c r="DZ294" i="14"/>
  <c r="CB294" i="14"/>
  <c r="AB294" i="14"/>
  <c r="GF294" i="14"/>
  <c r="DX294" i="14"/>
  <c r="BX294" i="14"/>
  <c r="Y294" i="14"/>
  <c r="EZ294" i="14"/>
  <c r="CY294" i="14"/>
  <c r="AX294" i="14"/>
  <c r="ER294" i="14"/>
  <c r="CR294" i="14"/>
  <c r="AR294" i="14"/>
  <c r="DA294" i="14"/>
  <c r="CJ271" i="14"/>
  <c r="CR271" i="14"/>
  <c r="CZ271" i="14"/>
  <c r="DH271" i="14"/>
  <c r="DP271" i="14"/>
  <c r="DX271" i="14"/>
  <c r="EF271" i="14"/>
  <c r="EN271" i="14"/>
  <c r="EV271" i="14"/>
  <c r="FD271" i="14"/>
  <c r="FL271" i="14"/>
  <c r="FT271" i="14"/>
  <c r="GB271" i="14"/>
  <c r="GJ271" i="14"/>
  <c r="GR271" i="14"/>
  <c r="GO278" i="14"/>
  <c r="GG278" i="14"/>
  <c r="FY278" i="14"/>
  <c r="FQ278" i="14"/>
  <c r="FI278" i="14"/>
  <c r="FA278" i="14"/>
  <c r="ES278" i="14"/>
  <c r="EK278" i="14"/>
  <c r="EC278" i="14"/>
  <c r="DU278" i="14"/>
  <c r="DM278" i="14"/>
  <c r="DE278" i="14"/>
  <c r="CW278" i="14"/>
  <c r="CO278" i="14"/>
  <c r="CG278" i="14"/>
  <c r="BY278" i="14"/>
  <c r="BQ278" i="14"/>
  <c r="BI278" i="14"/>
  <c r="BA278" i="14"/>
  <c r="AS278" i="14"/>
  <c r="AK278" i="14"/>
  <c r="AC278" i="14"/>
  <c r="U278" i="14"/>
  <c r="M278" i="14"/>
  <c r="E278" i="14"/>
  <c r="GN278" i="14"/>
  <c r="GF278" i="14"/>
  <c r="FX278" i="14"/>
  <c r="FP278" i="14"/>
  <c r="FH278" i="14"/>
  <c r="EZ278" i="14"/>
  <c r="ER278" i="14"/>
  <c r="EJ278" i="14"/>
  <c r="EB278" i="14"/>
  <c r="DT278" i="14"/>
  <c r="DL278" i="14"/>
  <c r="DD278" i="14"/>
  <c r="CV278" i="14"/>
  <c r="CN278" i="14"/>
  <c r="CF278" i="14"/>
  <c r="BX278" i="14"/>
  <c r="BP278" i="14"/>
  <c r="BH278" i="14"/>
  <c r="AZ278" i="14"/>
  <c r="AR278" i="14"/>
  <c r="AJ278" i="14"/>
  <c r="AB278" i="14"/>
  <c r="T278" i="14"/>
  <c r="L278" i="14"/>
  <c r="D278" i="14"/>
  <c r="N278" i="14"/>
  <c r="X278" i="14"/>
  <c r="AH278" i="14"/>
  <c r="AT278" i="14"/>
  <c r="BD278" i="14"/>
  <c r="BN278" i="14"/>
  <c r="BZ278" i="14"/>
  <c r="CJ278" i="14"/>
  <c r="CT278" i="14"/>
  <c r="DF278" i="14"/>
  <c r="DP278" i="14"/>
  <c r="DZ278" i="14"/>
  <c r="EL278" i="14"/>
  <c r="EV278" i="14"/>
  <c r="FF278" i="14"/>
  <c r="FR278" i="14"/>
  <c r="GB278" i="14"/>
  <c r="GL278" i="14"/>
  <c r="J271" i="14"/>
  <c r="R271" i="14"/>
  <c r="Z271" i="14"/>
  <c r="AH271" i="14"/>
  <c r="AP271" i="14"/>
  <c r="AX271" i="14"/>
  <c r="BF271" i="14"/>
  <c r="BN271" i="14"/>
  <c r="BV271" i="14"/>
  <c r="CD271" i="14"/>
  <c r="CL271" i="14"/>
  <c r="CT271" i="14"/>
  <c r="DB271" i="14"/>
  <c r="DJ271" i="14"/>
  <c r="DR271" i="14"/>
  <c r="DZ271" i="14"/>
  <c r="EH271" i="14"/>
  <c r="EP271" i="14"/>
  <c r="EX271" i="14"/>
  <c r="FF271" i="14"/>
  <c r="FN271" i="14"/>
  <c r="FV271" i="14"/>
  <c r="GD271" i="14"/>
  <c r="GL271" i="14"/>
  <c r="F278" i="14"/>
  <c r="P278" i="14"/>
  <c r="Z278" i="14"/>
  <c r="AL278" i="14"/>
  <c r="AV278" i="14"/>
  <c r="BF278" i="14"/>
  <c r="BR278" i="14"/>
  <c r="CB278" i="14"/>
  <c r="CL278" i="14"/>
  <c r="CX278" i="14"/>
  <c r="DH278" i="14"/>
  <c r="DR278" i="14"/>
  <c r="ED278" i="14"/>
  <c r="EN278" i="14"/>
  <c r="EX278" i="14"/>
  <c r="FJ278" i="14"/>
  <c r="FT278" i="14"/>
  <c r="GD278" i="14"/>
  <c r="GP278" i="14"/>
  <c r="BS294" i="14"/>
  <c r="FX294" i="14"/>
  <c r="GO280" i="14"/>
  <c r="GG280" i="14"/>
  <c r="FY280" i="14"/>
  <c r="FQ280" i="14"/>
  <c r="FI280" i="14"/>
  <c r="FA280" i="14"/>
  <c r="ES280" i="14"/>
  <c r="EK280" i="14"/>
  <c r="J280" i="14"/>
  <c r="R280" i="14"/>
  <c r="Z280" i="14"/>
  <c r="AH280" i="14"/>
  <c r="AP280" i="14"/>
  <c r="AX280" i="14"/>
  <c r="BF280" i="14"/>
  <c r="BN280" i="14"/>
  <c r="BV280" i="14"/>
  <c r="CD280" i="14"/>
  <c r="CL280" i="14"/>
  <c r="CT280" i="14"/>
  <c r="DB280" i="14"/>
  <c r="DJ280" i="14"/>
  <c r="DR280" i="14"/>
  <c r="DZ280" i="14"/>
  <c r="EH280" i="14"/>
  <c r="EQ280" i="14"/>
  <c r="EZ280" i="14"/>
  <c r="FJ280" i="14"/>
  <c r="FS280" i="14"/>
  <c r="GB280" i="14"/>
  <c r="GK280" i="14"/>
  <c r="GT280" i="14"/>
  <c r="J273" i="14"/>
  <c r="R273" i="14"/>
  <c r="Z273" i="14"/>
  <c r="AH273" i="14"/>
  <c r="AP273" i="14"/>
  <c r="AX273" i="14"/>
  <c r="BF273" i="14"/>
  <c r="BN273" i="14"/>
  <c r="BV273" i="14"/>
  <c r="CD273" i="14"/>
  <c r="CL273" i="14"/>
  <c r="CT273" i="14"/>
  <c r="DB273" i="14"/>
  <c r="DJ273" i="14"/>
  <c r="DR273" i="14"/>
  <c r="DZ273" i="14"/>
  <c r="EH273" i="14"/>
  <c r="EP273" i="14"/>
  <c r="EX273" i="14"/>
  <c r="FF273" i="14"/>
  <c r="FN273" i="14"/>
  <c r="FV273" i="14"/>
  <c r="GD273" i="14"/>
  <c r="GL273" i="14"/>
  <c r="C280" i="14"/>
  <c r="K280" i="14"/>
  <c r="S280" i="14"/>
  <c r="AA280" i="14"/>
  <c r="AI280" i="14"/>
  <c r="AQ280" i="14"/>
  <c r="AY280" i="14"/>
  <c r="BG280" i="14"/>
  <c r="BO280" i="14"/>
  <c r="BW280" i="14"/>
  <c r="CE280" i="14"/>
  <c r="CM280" i="14"/>
  <c r="CU280" i="14"/>
  <c r="DC280" i="14"/>
  <c r="DK280" i="14"/>
  <c r="DS280" i="14"/>
  <c r="EA280" i="14"/>
  <c r="EI280" i="14"/>
  <c r="ER280" i="14"/>
  <c r="FB280" i="14"/>
  <c r="FK280" i="14"/>
  <c r="FT280" i="14"/>
  <c r="GC280" i="14"/>
  <c r="GL280" i="14"/>
  <c r="GN281" i="14"/>
  <c r="GF281" i="14"/>
  <c r="FX281" i="14"/>
  <c r="FP281" i="14"/>
  <c r="FH281" i="14"/>
  <c r="EZ281" i="14"/>
  <c r="ER281" i="14"/>
  <c r="EJ281" i="14"/>
  <c r="EB281" i="14"/>
  <c r="DT281" i="14"/>
  <c r="DL281" i="14"/>
  <c r="DD281" i="14"/>
  <c r="CV281" i="14"/>
  <c r="CN281" i="14"/>
  <c r="CF281" i="14"/>
  <c r="BX281" i="14"/>
  <c r="BP281" i="14"/>
  <c r="BH281" i="14"/>
  <c r="AZ281" i="14"/>
  <c r="AR281" i="14"/>
  <c r="AJ281" i="14"/>
  <c r="AB281" i="14"/>
  <c r="T281" i="14"/>
  <c r="L281" i="14"/>
  <c r="D281" i="14"/>
  <c r="K281" i="14"/>
  <c r="U281" i="14"/>
  <c r="AD281" i="14"/>
  <c r="AM281" i="14"/>
  <c r="AV281" i="14"/>
  <c r="BE281" i="14"/>
  <c r="BN281" i="14"/>
  <c r="BW281" i="14"/>
  <c r="CG281" i="14"/>
  <c r="CP281" i="14"/>
  <c r="CY281" i="14"/>
  <c r="DH281" i="14"/>
  <c r="DQ281" i="14"/>
  <c r="DZ281" i="14"/>
  <c r="EI281" i="14"/>
  <c r="ES281" i="14"/>
  <c r="FB281" i="14"/>
  <c r="FK281" i="14"/>
  <c r="FT281" i="14"/>
  <c r="GC281" i="14"/>
  <c r="GL281" i="14"/>
  <c r="GM282" i="14"/>
  <c r="GE282" i="14"/>
  <c r="FW282" i="14"/>
  <c r="FO282" i="14"/>
  <c r="FG282" i="14"/>
  <c r="EY282" i="14"/>
  <c r="EQ282" i="14"/>
  <c r="EI282" i="14"/>
  <c r="EA282" i="14"/>
  <c r="DS282" i="14"/>
  <c r="DK282" i="14"/>
  <c r="DC282" i="14"/>
  <c r="CU282" i="14"/>
  <c r="CM282" i="14"/>
  <c r="CE282" i="14"/>
  <c r="BW282" i="14"/>
  <c r="BO282" i="14"/>
  <c r="BG282" i="14"/>
  <c r="AY282" i="14"/>
  <c r="AQ282" i="14"/>
  <c r="AI282" i="14"/>
  <c r="AA282" i="14"/>
  <c r="S282" i="14"/>
  <c r="K282" i="14"/>
  <c r="C282" i="14"/>
  <c r="L282" i="14"/>
  <c r="U282" i="14"/>
  <c r="AD282" i="14"/>
  <c r="AM282" i="14"/>
  <c r="AV282" i="14"/>
  <c r="BE282" i="14"/>
  <c r="BN282" i="14"/>
  <c r="BX282" i="14"/>
  <c r="CG282" i="14"/>
  <c r="CP282" i="14"/>
  <c r="CY282" i="14"/>
  <c r="DH282" i="14"/>
  <c r="DQ282" i="14"/>
  <c r="DZ282" i="14"/>
  <c r="EJ282" i="14"/>
  <c r="ES282" i="14"/>
  <c r="FB282" i="14"/>
  <c r="FK282" i="14"/>
  <c r="FT282" i="14"/>
  <c r="GC282" i="14"/>
  <c r="GL282" i="14"/>
  <c r="GS284" i="14"/>
  <c r="GK284" i="14"/>
  <c r="GC284" i="14"/>
  <c r="FU284" i="14"/>
  <c r="FM284" i="14"/>
  <c r="FE284" i="14"/>
  <c r="EW284" i="14"/>
  <c r="EO284" i="14"/>
  <c r="EG284" i="14"/>
  <c r="DY284" i="14"/>
  <c r="DQ284" i="14"/>
  <c r="DI284" i="14"/>
  <c r="DA284" i="14"/>
  <c r="CS284" i="14"/>
  <c r="CK284" i="14"/>
  <c r="CC284" i="14"/>
  <c r="BU284" i="14"/>
  <c r="BM284" i="14"/>
  <c r="BE284" i="14"/>
  <c r="AW284" i="14"/>
  <c r="AO284" i="14"/>
  <c r="AG284" i="14"/>
  <c r="Y284" i="14"/>
  <c r="Q284" i="14"/>
  <c r="I284" i="14"/>
  <c r="K284" i="14"/>
  <c r="T284" i="14"/>
  <c r="AC284" i="14"/>
  <c r="AL284" i="14"/>
  <c r="AU284" i="14"/>
  <c r="BD284" i="14"/>
  <c r="BN284" i="14"/>
  <c r="BW284" i="14"/>
  <c r="CF284" i="14"/>
  <c r="CO284" i="14"/>
  <c r="CX284" i="14"/>
  <c r="DG284" i="14"/>
  <c r="DP284" i="14"/>
  <c r="DZ284" i="14"/>
  <c r="EI284" i="14"/>
  <c r="ER284" i="14"/>
  <c r="FA284" i="14"/>
  <c r="FJ284" i="14"/>
  <c r="FS284" i="14"/>
  <c r="GB284" i="14"/>
  <c r="GL284" i="14"/>
  <c r="GP285" i="14"/>
  <c r="GH285" i="14"/>
  <c r="FZ285" i="14"/>
  <c r="FR285" i="14"/>
  <c r="FJ285" i="14"/>
  <c r="FB285" i="14"/>
  <c r="ET285" i="14"/>
  <c r="EL285" i="14"/>
  <c r="ED285" i="14"/>
  <c r="DV285" i="14"/>
  <c r="GR285" i="14"/>
  <c r="GJ285" i="14"/>
  <c r="GB285" i="14"/>
  <c r="FT285" i="14"/>
  <c r="FL285" i="14"/>
  <c r="FD285" i="14"/>
  <c r="EV285" i="14"/>
  <c r="EN285" i="14"/>
  <c r="EF285" i="14"/>
  <c r="DX285" i="14"/>
  <c r="DP285" i="14"/>
  <c r="DH285" i="14"/>
  <c r="CZ285" i="14"/>
  <c r="CR285" i="14"/>
  <c r="CJ285" i="14"/>
  <c r="CB285" i="14"/>
  <c r="BT285" i="14"/>
  <c r="BL285" i="14"/>
  <c r="BD285" i="14"/>
  <c r="AV285" i="14"/>
  <c r="AN285" i="14"/>
  <c r="AF285" i="14"/>
  <c r="X285" i="14"/>
  <c r="P285" i="14"/>
  <c r="H285" i="14"/>
  <c r="K285" i="14"/>
  <c r="T285" i="14"/>
  <c r="AC285" i="14"/>
  <c r="AL285" i="14"/>
  <c r="AU285" i="14"/>
  <c r="BE285" i="14"/>
  <c r="BN285" i="14"/>
  <c r="BW285" i="14"/>
  <c r="CF285" i="14"/>
  <c r="CO285" i="14"/>
  <c r="CX285" i="14"/>
  <c r="DG285" i="14"/>
  <c r="DQ285" i="14"/>
  <c r="EA285" i="14"/>
  <c r="EK285" i="14"/>
  <c r="EW285" i="14"/>
  <c r="FG285" i="14"/>
  <c r="FQ285" i="14"/>
  <c r="GC285" i="14"/>
  <c r="GM285" i="14"/>
  <c r="I287" i="14"/>
  <c r="Y287" i="14"/>
  <c r="AO287" i="14"/>
  <c r="BE287" i="14"/>
  <c r="BU287" i="14"/>
  <c r="CK287" i="14"/>
  <c r="DA287" i="14"/>
  <c r="DQ287" i="14"/>
  <c r="EG287" i="14"/>
  <c r="EW287" i="14"/>
  <c r="FM287" i="14"/>
  <c r="GC287" i="14"/>
  <c r="DP280" i="14"/>
  <c r="DX280" i="14"/>
  <c r="EF280" i="14"/>
  <c r="EO280" i="14"/>
  <c r="EX280" i="14"/>
  <c r="FG280" i="14"/>
  <c r="FP280" i="14"/>
  <c r="FZ280" i="14"/>
  <c r="GI280" i="14"/>
  <c r="GR280" i="14"/>
  <c r="GN287" i="14"/>
  <c r="GF287" i="14"/>
  <c r="FX287" i="14"/>
  <c r="FP287" i="14"/>
  <c r="FH287" i="14"/>
  <c r="EZ287" i="14"/>
  <c r="ER287" i="14"/>
  <c r="EJ287" i="14"/>
  <c r="EB287" i="14"/>
  <c r="DT287" i="14"/>
  <c r="DL287" i="14"/>
  <c r="DD287" i="14"/>
  <c r="CV287" i="14"/>
  <c r="CN287" i="14"/>
  <c r="CF287" i="14"/>
  <c r="BX287" i="14"/>
  <c r="BP287" i="14"/>
  <c r="BH287" i="14"/>
  <c r="AZ287" i="14"/>
  <c r="AR287" i="14"/>
  <c r="AJ287" i="14"/>
  <c r="AB287" i="14"/>
  <c r="T287" i="14"/>
  <c r="L287" i="14"/>
  <c r="D287" i="14"/>
  <c r="GM287" i="14"/>
  <c r="GE287" i="14"/>
  <c r="FW287" i="14"/>
  <c r="FO287" i="14"/>
  <c r="FG287" i="14"/>
  <c r="EY287" i="14"/>
  <c r="EQ287" i="14"/>
  <c r="EI287" i="14"/>
  <c r="EA287" i="14"/>
  <c r="DS287" i="14"/>
  <c r="DK287" i="14"/>
  <c r="DC287" i="14"/>
  <c r="CU287" i="14"/>
  <c r="CM287" i="14"/>
  <c r="CE287" i="14"/>
  <c r="BW287" i="14"/>
  <c r="BO287" i="14"/>
  <c r="BG287" i="14"/>
  <c r="AY287" i="14"/>
  <c r="AQ287" i="14"/>
  <c r="AI287" i="14"/>
  <c r="AA287" i="14"/>
  <c r="S287" i="14"/>
  <c r="K287" i="14"/>
  <c r="C287" i="14"/>
  <c r="GQ287" i="14"/>
  <c r="GI287" i="14"/>
  <c r="GA287" i="14"/>
  <c r="FS287" i="14"/>
  <c r="FK287" i="14"/>
  <c r="FC287" i="14"/>
  <c r="EU287" i="14"/>
  <c r="EM287" i="14"/>
  <c r="EE287" i="14"/>
  <c r="DW287" i="14"/>
  <c r="DO287" i="14"/>
  <c r="DG287" i="14"/>
  <c r="CY287" i="14"/>
  <c r="CQ287" i="14"/>
  <c r="CI287" i="14"/>
  <c r="CA287" i="14"/>
  <c r="BS287" i="14"/>
  <c r="BK287" i="14"/>
  <c r="BC287" i="14"/>
  <c r="AU287" i="14"/>
  <c r="AM287" i="14"/>
  <c r="AE287" i="14"/>
  <c r="W287" i="14"/>
  <c r="O287" i="14"/>
  <c r="G287" i="14"/>
  <c r="GP287" i="14"/>
  <c r="GH287" i="14"/>
  <c r="FZ287" i="14"/>
  <c r="FR287" i="14"/>
  <c r="FJ287" i="14"/>
  <c r="FB287" i="14"/>
  <c r="ET287" i="14"/>
  <c r="EL287" i="14"/>
  <c r="ED287" i="14"/>
  <c r="DV287" i="14"/>
  <c r="DN287" i="14"/>
  <c r="DF287" i="14"/>
  <c r="CX287" i="14"/>
  <c r="CP287" i="14"/>
  <c r="CH287" i="14"/>
  <c r="BZ287" i="14"/>
  <c r="BR287" i="14"/>
  <c r="BJ287" i="14"/>
  <c r="BB287" i="14"/>
  <c r="AT287" i="14"/>
  <c r="AL287" i="14"/>
  <c r="AD287" i="14"/>
  <c r="V287" i="14"/>
  <c r="N287" i="14"/>
  <c r="F287" i="14"/>
  <c r="R287" i="14"/>
  <c r="AH287" i="14"/>
  <c r="AX287" i="14"/>
  <c r="BN287" i="14"/>
  <c r="CD287" i="14"/>
  <c r="CT287" i="14"/>
  <c r="DJ287" i="14"/>
  <c r="DZ287" i="14"/>
  <c r="EP287" i="14"/>
  <c r="FF287" i="14"/>
  <c r="FV287" i="14"/>
  <c r="GL287" i="14"/>
  <c r="GN293" i="14"/>
  <c r="GF293" i="14"/>
  <c r="FX293" i="14"/>
  <c r="FP293" i="14"/>
  <c r="FH293" i="14"/>
  <c r="EZ293" i="14"/>
  <c r="ER293" i="14"/>
  <c r="GQ293" i="14"/>
  <c r="GI293" i="14"/>
  <c r="GA293" i="14"/>
  <c r="FS293" i="14"/>
  <c r="FK293" i="14"/>
  <c r="FC293" i="14"/>
  <c r="EU293" i="14"/>
  <c r="EM293" i="14"/>
  <c r="EE293" i="14"/>
  <c r="DW293" i="14"/>
  <c r="DO293" i="14"/>
  <c r="DG293" i="14"/>
  <c r="CY293" i="14"/>
  <c r="CQ293" i="14"/>
  <c r="CI293" i="14"/>
  <c r="CA293" i="14"/>
  <c r="BS293" i="14"/>
  <c r="BK293" i="14"/>
  <c r="BC293" i="14"/>
  <c r="AU293" i="14"/>
  <c r="AM293" i="14"/>
  <c r="AE293" i="14"/>
  <c r="W293" i="14"/>
  <c r="O293" i="14"/>
  <c r="G293" i="14"/>
  <c r="GP293" i="14"/>
  <c r="GH293" i="14"/>
  <c r="FZ293" i="14"/>
  <c r="FR293" i="14"/>
  <c r="FJ293" i="14"/>
  <c r="FB293" i="14"/>
  <c r="ET293" i="14"/>
  <c r="EL293" i="14"/>
  <c r="ED293" i="14"/>
  <c r="DV293" i="14"/>
  <c r="DN293" i="14"/>
  <c r="DF293" i="14"/>
  <c r="CX293" i="14"/>
  <c r="CP293" i="14"/>
  <c r="CH293" i="14"/>
  <c r="BZ293" i="14"/>
  <c r="BR293" i="14"/>
  <c r="BJ293" i="14"/>
  <c r="BB293" i="14"/>
  <c r="AT293" i="14"/>
  <c r="AL293" i="14"/>
  <c r="AD293" i="14"/>
  <c r="V293" i="14"/>
  <c r="N293" i="14"/>
  <c r="F293" i="14"/>
  <c r="GR293" i="14"/>
  <c r="GD293" i="14"/>
  <c r="FQ293" i="14"/>
  <c r="FE293" i="14"/>
  <c r="EQ293" i="14"/>
  <c r="EG293" i="14"/>
  <c r="DU293" i="14"/>
  <c r="DK293" i="14"/>
  <c r="DA293" i="14"/>
  <c r="CO293" i="14"/>
  <c r="CE293" i="14"/>
  <c r="BU293" i="14"/>
  <c r="BI293" i="14"/>
  <c r="AY293" i="14"/>
  <c r="AO293" i="14"/>
  <c r="AC293" i="14"/>
  <c r="S293" i="14"/>
  <c r="I293" i="14"/>
  <c r="GO293" i="14"/>
  <c r="GC293" i="14"/>
  <c r="FO293" i="14"/>
  <c r="FD293" i="14"/>
  <c r="EP293" i="14"/>
  <c r="EF293" i="14"/>
  <c r="DT293" i="14"/>
  <c r="DJ293" i="14"/>
  <c r="CZ293" i="14"/>
  <c r="CN293" i="14"/>
  <c r="CD293" i="14"/>
  <c r="BT293" i="14"/>
  <c r="BH293" i="14"/>
  <c r="AX293" i="14"/>
  <c r="AN293" i="14"/>
  <c r="AB293" i="14"/>
  <c r="R293" i="14"/>
  <c r="H293" i="14"/>
  <c r="GM293" i="14"/>
  <c r="GB293" i="14"/>
  <c r="FN293" i="14"/>
  <c r="FA293" i="14"/>
  <c r="EO293" i="14"/>
  <c r="EC293" i="14"/>
  <c r="DS293" i="14"/>
  <c r="DI293" i="14"/>
  <c r="CW293" i="14"/>
  <c r="CM293" i="14"/>
  <c r="CC293" i="14"/>
  <c r="BQ293" i="14"/>
  <c r="BG293" i="14"/>
  <c r="AW293" i="14"/>
  <c r="AK293" i="14"/>
  <c r="AA293" i="14"/>
  <c r="Q293" i="14"/>
  <c r="E293" i="14"/>
  <c r="GT293" i="14"/>
  <c r="GG293" i="14"/>
  <c r="FU293" i="14"/>
  <c r="FG293" i="14"/>
  <c r="EV293" i="14"/>
  <c r="EI293" i="14"/>
  <c r="DY293" i="14"/>
  <c r="DM293" i="14"/>
  <c r="DC293" i="14"/>
  <c r="CS293" i="14"/>
  <c r="CG293" i="14"/>
  <c r="BW293" i="14"/>
  <c r="BM293" i="14"/>
  <c r="BA293" i="14"/>
  <c r="AQ293" i="14"/>
  <c r="AG293" i="14"/>
  <c r="U293" i="14"/>
  <c r="K293" i="14"/>
  <c r="FY293" i="14"/>
  <c r="EY293" i="14"/>
  <c r="EB293" i="14"/>
  <c r="DH293" i="14"/>
  <c r="CL293" i="14"/>
  <c r="BP293" i="14"/>
  <c r="AV293" i="14"/>
  <c r="Z293" i="14"/>
  <c r="D293" i="14"/>
  <c r="FW293" i="14"/>
  <c r="EX293" i="14"/>
  <c r="EA293" i="14"/>
  <c r="DE293" i="14"/>
  <c r="CK293" i="14"/>
  <c r="BO293" i="14"/>
  <c r="AS293" i="14"/>
  <c r="Y293" i="14"/>
  <c r="C293" i="14"/>
  <c r="GK293" i="14"/>
  <c r="FL293" i="14"/>
  <c r="EK293" i="14"/>
  <c r="DQ293" i="14"/>
  <c r="CU293" i="14"/>
  <c r="BY293" i="14"/>
  <c r="BE293" i="14"/>
  <c r="AI293" i="14"/>
  <c r="M293" i="14"/>
  <c r="GJ293" i="14"/>
  <c r="FI293" i="14"/>
  <c r="EJ293" i="14"/>
  <c r="DP293" i="14"/>
  <c r="CT293" i="14"/>
  <c r="BX293" i="14"/>
  <c r="BD293" i="14"/>
  <c r="AH293" i="14"/>
  <c r="L293" i="14"/>
  <c r="AR293" i="14"/>
  <c r="CJ293" i="14"/>
  <c r="DZ293" i="14"/>
  <c r="FV293" i="14"/>
  <c r="J283" i="14"/>
  <c r="R283" i="14"/>
  <c r="Z283" i="14"/>
  <c r="AH283" i="14"/>
  <c r="AP283" i="14"/>
  <c r="AX283" i="14"/>
  <c r="BF283" i="14"/>
  <c r="BN283" i="14"/>
  <c r="BV283" i="14"/>
  <c r="CD283" i="14"/>
  <c r="CL283" i="14"/>
  <c r="CT283" i="14"/>
  <c r="DB283" i="14"/>
  <c r="DJ283" i="14"/>
  <c r="DR283" i="14"/>
  <c r="DZ283" i="14"/>
  <c r="EH283" i="14"/>
  <c r="EP283" i="14"/>
  <c r="EX283" i="14"/>
  <c r="FF283" i="14"/>
  <c r="FN283" i="14"/>
  <c r="FV283" i="14"/>
  <c r="GD283" i="14"/>
  <c r="GL283" i="14"/>
  <c r="E288" i="14"/>
  <c r="M288" i="14"/>
  <c r="U288" i="14"/>
  <c r="AC288" i="14"/>
  <c r="AK288" i="14"/>
  <c r="AS288" i="14"/>
  <c r="BA288" i="14"/>
  <c r="BI288" i="14"/>
  <c r="BQ288" i="14"/>
  <c r="BY288" i="14"/>
  <c r="CG288" i="14"/>
  <c r="CO288" i="14"/>
  <c r="CW288" i="14"/>
  <c r="DE288" i="14"/>
  <c r="DM288" i="14"/>
  <c r="DU288" i="14"/>
  <c r="EC288" i="14"/>
  <c r="EK288" i="14"/>
  <c r="ES288" i="14"/>
  <c r="FA288" i="14"/>
  <c r="FI288" i="14"/>
  <c r="FQ288" i="14"/>
  <c r="FY288" i="14"/>
  <c r="GG288" i="14"/>
  <c r="GO288" i="14"/>
  <c r="D289" i="14"/>
  <c r="L289" i="14"/>
  <c r="T289" i="14"/>
  <c r="AB289" i="14"/>
  <c r="AJ289" i="14"/>
  <c r="AR289" i="14"/>
  <c r="AZ289" i="14"/>
  <c r="BH289" i="14"/>
  <c r="BP289" i="14"/>
  <c r="BX289" i="14"/>
  <c r="CF289" i="14"/>
  <c r="CN289" i="14"/>
  <c r="CV289" i="14"/>
  <c r="DD289" i="14"/>
  <c r="DL289" i="14"/>
  <c r="DT289" i="14"/>
  <c r="EB289" i="14"/>
  <c r="EJ289" i="14"/>
  <c r="ER289" i="14"/>
  <c r="EZ289" i="14"/>
  <c r="FH289" i="14"/>
  <c r="FP289" i="14"/>
  <c r="FX289" i="14"/>
  <c r="GF289" i="14"/>
  <c r="GN289" i="14"/>
  <c r="D290" i="14"/>
  <c r="M290" i="14"/>
  <c r="V290" i="14"/>
  <c r="AE290" i="14"/>
  <c r="AN290" i="14"/>
  <c r="AX290" i="14"/>
  <c r="BG290" i="14"/>
  <c r="BP290" i="14"/>
  <c r="BY290" i="14"/>
  <c r="CH290" i="14"/>
  <c r="CQ290" i="14"/>
  <c r="CZ290" i="14"/>
  <c r="DJ290" i="14"/>
  <c r="DS290" i="14"/>
  <c r="EB290" i="14"/>
  <c r="EK290" i="14"/>
  <c r="ET290" i="14"/>
  <c r="FC290" i="14"/>
  <c r="FL290" i="14"/>
  <c r="FV290" i="14"/>
  <c r="GE290" i="14"/>
  <c r="GN290" i="14"/>
  <c r="V291" i="14"/>
  <c r="AE291" i="14"/>
  <c r="AO291" i="14"/>
  <c r="AX291" i="14"/>
  <c r="BG291" i="14"/>
  <c r="BP291" i="14"/>
  <c r="BY291" i="14"/>
  <c r="CH291" i="14"/>
  <c r="CQ291" i="14"/>
  <c r="DB291" i="14"/>
  <c r="DL291" i="14"/>
  <c r="DV291" i="14"/>
  <c r="EG291" i="14"/>
  <c r="ER291" i="14"/>
  <c r="FB291" i="14"/>
  <c r="FM291" i="14"/>
  <c r="FW291" i="14"/>
  <c r="GH291" i="14"/>
  <c r="GR292" i="14"/>
  <c r="GJ292" i="14"/>
  <c r="GB292" i="14"/>
  <c r="FT292" i="14"/>
  <c r="FL292" i="14"/>
  <c r="FD292" i="14"/>
  <c r="EV292" i="14"/>
  <c r="EN292" i="14"/>
  <c r="EF292" i="14"/>
  <c r="DX292" i="14"/>
  <c r="DP292" i="14"/>
  <c r="DH292" i="14"/>
  <c r="CZ292" i="14"/>
  <c r="CR292" i="14"/>
  <c r="CJ292" i="14"/>
  <c r="CB292" i="14"/>
  <c r="BT292" i="14"/>
  <c r="BL292" i="14"/>
  <c r="BD292" i="14"/>
  <c r="AV292" i="14"/>
  <c r="GQ292" i="14"/>
  <c r="GI292" i="14"/>
  <c r="GA292" i="14"/>
  <c r="FS292" i="14"/>
  <c r="FK292" i="14"/>
  <c r="FC292" i="14"/>
  <c r="EU292" i="14"/>
  <c r="EM292" i="14"/>
  <c r="EE292" i="14"/>
  <c r="DW292" i="14"/>
  <c r="DO292" i="14"/>
  <c r="DG292" i="14"/>
  <c r="CY292" i="14"/>
  <c r="CQ292" i="14"/>
  <c r="CI292" i="14"/>
  <c r="CA292" i="14"/>
  <c r="BS292" i="14"/>
  <c r="BK292" i="14"/>
  <c r="BC292" i="14"/>
  <c r="AU292" i="14"/>
  <c r="AM292" i="14"/>
  <c r="AE292" i="14"/>
  <c r="W292" i="14"/>
  <c r="O292" i="14"/>
  <c r="G292" i="14"/>
  <c r="GP292" i="14"/>
  <c r="GF292" i="14"/>
  <c r="FV292" i="14"/>
  <c r="FJ292" i="14"/>
  <c r="EZ292" i="14"/>
  <c r="EP292" i="14"/>
  <c r="ED292" i="14"/>
  <c r="DT292" i="14"/>
  <c r="DJ292" i="14"/>
  <c r="CX292" i="14"/>
  <c r="CN292" i="14"/>
  <c r="CD292" i="14"/>
  <c r="BR292" i="14"/>
  <c r="BH292" i="14"/>
  <c r="AX292" i="14"/>
  <c r="AN292" i="14"/>
  <c r="AD292" i="14"/>
  <c r="U292" i="14"/>
  <c r="L292" i="14"/>
  <c r="C292" i="14"/>
  <c r="GN292" i="14"/>
  <c r="GD292" i="14"/>
  <c r="FR292" i="14"/>
  <c r="FH292" i="14"/>
  <c r="EX292" i="14"/>
  <c r="EL292" i="14"/>
  <c r="EB292" i="14"/>
  <c r="DR292" i="14"/>
  <c r="DF292" i="14"/>
  <c r="CV292" i="14"/>
  <c r="CL292" i="14"/>
  <c r="BZ292" i="14"/>
  <c r="BP292" i="14"/>
  <c r="BF292" i="14"/>
  <c r="AT292" i="14"/>
  <c r="AK292" i="14"/>
  <c r="AB292" i="14"/>
  <c r="S292" i="14"/>
  <c r="J292" i="14"/>
  <c r="GT292" i="14"/>
  <c r="GH292" i="14"/>
  <c r="FX292" i="14"/>
  <c r="FN292" i="14"/>
  <c r="FB292" i="14"/>
  <c r="ER292" i="14"/>
  <c r="EH292" i="14"/>
  <c r="DV292" i="14"/>
  <c r="DL292" i="14"/>
  <c r="DB292" i="14"/>
  <c r="CP292" i="14"/>
  <c r="CF292" i="14"/>
  <c r="BV292" i="14"/>
  <c r="BJ292" i="14"/>
  <c r="AZ292" i="14"/>
  <c r="AP292" i="14"/>
  <c r="AG292" i="14"/>
  <c r="N292" i="14"/>
  <c r="Z292" i="14"/>
  <c r="AO292" i="14"/>
  <c r="BE292" i="14"/>
  <c r="BW292" i="14"/>
  <c r="CM292" i="14"/>
  <c r="DD292" i="14"/>
  <c r="DU292" i="14"/>
  <c r="EK292" i="14"/>
  <c r="FE292" i="14"/>
  <c r="FU292" i="14"/>
  <c r="GL292" i="14"/>
  <c r="J288" i="14"/>
  <c r="R288" i="14"/>
  <c r="Z288" i="14"/>
  <c r="AH288" i="14"/>
  <c r="AP288" i="14"/>
  <c r="AX288" i="14"/>
  <c r="BF288" i="14"/>
  <c r="BN288" i="14"/>
  <c r="BV288" i="14"/>
  <c r="CD288" i="14"/>
  <c r="CL288" i="14"/>
  <c r="CT288" i="14"/>
  <c r="DB288" i="14"/>
  <c r="DJ288" i="14"/>
  <c r="DR288" i="14"/>
  <c r="DZ288" i="14"/>
  <c r="EH288" i="14"/>
  <c r="EP288" i="14"/>
  <c r="EX288" i="14"/>
  <c r="FF288" i="14"/>
  <c r="FN288" i="14"/>
  <c r="FV288" i="14"/>
  <c r="GD288" i="14"/>
  <c r="GL288" i="14"/>
  <c r="GT288" i="14"/>
  <c r="I289" i="14"/>
  <c r="Q289" i="14"/>
  <c r="Y289" i="14"/>
  <c r="AG289" i="14"/>
  <c r="AO289" i="14"/>
  <c r="AW289" i="14"/>
  <c r="BE289" i="14"/>
  <c r="BM289" i="14"/>
  <c r="BU289" i="14"/>
  <c r="CC289" i="14"/>
  <c r="CK289" i="14"/>
  <c r="CS289" i="14"/>
  <c r="DA289" i="14"/>
  <c r="DI289" i="14"/>
  <c r="DQ289" i="14"/>
  <c r="DY289" i="14"/>
  <c r="EG289" i="14"/>
  <c r="EO289" i="14"/>
  <c r="EW289" i="14"/>
  <c r="FE289" i="14"/>
  <c r="FM289" i="14"/>
  <c r="FU289" i="14"/>
  <c r="GC289" i="14"/>
  <c r="GK289" i="14"/>
  <c r="GS289" i="14"/>
  <c r="J290" i="14"/>
  <c r="S290" i="14"/>
  <c r="AB290" i="14"/>
  <c r="AK290" i="14"/>
  <c r="AT290" i="14"/>
  <c r="BC290" i="14"/>
  <c r="BL290" i="14"/>
  <c r="BV290" i="14"/>
  <c r="CE290" i="14"/>
  <c r="CN290" i="14"/>
  <c r="CW290" i="14"/>
  <c r="DF290" i="14"/>
  <c r="DO290" i="14"/>
  <c r="DX290" i="14"/>
  <c r="EH290" i="14"/>
  <c r="EQ290" i="14"/>
  <c r="EZ290" i="14"/>
  <c r="FI290" i="14"/>
  <c r="FR290" i="14"/>
  <c r="GA290" i="14"/>
  <c r="GJ290" i="14"/>
  <c r="J291" i="14"/>
  <c r="S291" i="14"/>
  <c r="AB291" i="14"/>
  <c r="AK291" i="14"/>
  <c r="AT291" i="14"/>
  <c r="BC291" i="14"/>
  <c r="BM291" i="14"/>
  <c r="BV291" i="14"/>
  <c r="CE291" i="14"/>
  <c r="CN291" i="14"/>
  <c r="CX291" i="14"/>
  <c r="DI291" i="14"/>
  <c r="DS291" i="14"/>
  <c r="EC291" i="14"/>
  <c r="EM291" i="14"/>
  <c r="EX291" i="14"/>
  <c r="FH291" i="14"/>
  <c r="FS291" i="14"/>
  <c r="GE291" i="14"/>
  <c r="I292" i="14"/>
  <c r="V292" i="14"/>
  <c r="AI292" i="14"/>
  <c r="AY292" i="14"/>
  <c r="BO292" i="14"/>
  <c r="CG292" i="14"/>
  <c r="CW292" i="14"/>
  <c r="DN292" i="14"/>
  <c r="EG292" i="14"/>
  <c r="EW292" i="14"/>
  <c r="FO292" i="14"/>
  <c r="GE292" i="14"/>
  <c r="C288" i="14"/>
  <c r="K288" i="14"/>
  <c r="S288" i="14"/>
  <c r="AA288" i="14"/>
  <c r="AI288" i="14"/>
  <c r="AQ288" i="14"/>
  <c r="AY288" i="14"/>
  <c r="BG288" i="14"/>
  <c r="BO288" i="14"/>
  <c r="BW288" i="14"/>
  <c r="CE288" i="14"/>
  <c r="CM288" i="14"/>
  <c r="CU288" i="14"/>
  <c r="DC288" i="14"/>
  <c r="DK288" i="14"/>
  <c r="DS288" i="14"/>
  <c r="EA288" i="14"/>
  <c r="EI288" i="14"/>
  <c r="EQ288" i="14"/>
  <c r="EY288" i="14"/>
  <c r="FG288" i="14"/>
  <c r="FO288" i="14"/>
  <c r="FW288" i="14"/>
  <c r="GE288" i="14"/>
  <c r="J289" i="14"/>
  <c r="R289" i="14"/>
  <c r="Z289" i="14"/>
  <c r="AH289" i="14"/>
  <c r="AP289" i="14"/>
  <c r="AX289" i="14"/>
  <c r="BF289" i="14"/>
  <c r="BN289" i="14"/>
  <c r="BV289" i="14"/>
  <c r="CD289" i="14"/>
  <c r="CL289" i="14"/>
  <c r="CT289" i="14"/>
  <c r="DB289" i="14"/>
  <c r="DJ289" i="14"/>
  <c r="DR289" i="14"/>
  <c r="DZ289" i="14"/>
  <c r="EH289" i="14"/>
  <c r="EP289" i="14"/>
  <c r="EX289" i="14"/>
  <c r="FF289" i="14"/>
  <c r="FN289" i="14"/>
  <c r="FV289" i="14"/>
  <c r="GD289" i="14"/>
  <c r="GL289" i="14"/>
  <c r="GS290" i="14"/>
  <c r="GK290" i="14"/>
  <c r="GC290" i="14"/>
  <c r="FU290" i="14"/>
  <c r="FM290" i="14"/>
  <c r="FE290" i="14"/>
  <c r="EW290" i="14"/>
  <c r="EO290" i="14"/>
  <c r="EG290" i="14"/>
  <c r="DY290" i="14"/>
  <c r="DQ290" i="14"/>
  <c r="DI290" i="14"/>
  <c r="DA290" i="14"/>
  <c r="CS290" i="14"/>
  <c r="CK290" i="14"/>
  <c r="CC290" i="14"/>
  <c r="BU290" i="14"/>
  <c r="BM290" i="14"/>
  <c r="BE290" i="14"/>
  <c r="AW290" i="14"/>
  <c r="AO290" i="14"/>
  <c r="AG290" i="14"/>
  <c r="Y290" i="14"/>
  <c r="Q290" i="14"/>
  <c r="I290" i="14"/>
  <c r="K290" i="14"/>
  <c r="T290" i="14"/>
  <c r="AC290" i="14"/>
  <c r="AL290" i="14"/>
  <c r="AU290" i="14"/>
  <c r="BD290" i="14"/>
  <c r="BN290" i="14"/>
  <c r="BW290" i="14"/>
  <c r="CF290" i="14"/>
  <c r="CO290" i="14"/>
  <c r="CX290" i="14"/>
  <c r="DG290" i="14"/>
  <c r="DP290" i="14"/>
  <c r="DZ290" i="14"/>
  <c r="EI290" i="14"/>
  <c r="ER290" i="14"/>
  <c r="FA290" i="14"/>
  <c r="FJ290" i="14"/>
  <c r="FS290" i="14"/>
  <c r="GB290" i="14"/>
  <c r="GL290" i="14"/>
  <c r="GR291" i="14"/>
  <c r="GJ291" i="14"/>
  <c r="GB291" i="14"/>
  <c r="FT291" i="14"/>
  <c r="FL291" i="14"/>
  <c r="FD291" i="14"/>
  <c r="EV291" i="14"/>
  <c r="EN291" i="14"/>
  <c r="EF291" i="14"/>
  <c r="DX291" i="14"/>
  <c r="DP291" i="14"/>
  <c r="DH291" i="14"/>
  <c r="CZ291" i="14"/>
  <c r="CR291" i="14"/>
  <c r="CJ291" i="14"/>
  <c r="CB291" i="14"/>
  <c r="BT291" i="14"/>
  <c r="BL291" i="14"/>
  <c r="BD291" i="14"/>
  <c r="AV291" i="14"/>
  <c r="AN291" i="14"/>
  <c r="AF291" i="14"/>
  <c r="X291" i="14"/>
  <c r="P291" i="14"/>
  <c r="H291" i="14"/>
  <c r="GM291" i="14"/>
  <c r="GD291" i="14"/>
  <c r="GT291" i="14"/>
  <c r="GK291" i="14"/>
  <c r="GA291" i="14"/>
  <c r="FR291" i="14"/>
  <c r="FI291" i="14"/>
  <c r="EZ291" i="14"/>
  <c r="EQ291" i="14"/>
  <c r="EH291" i="14"/>
  <c r="DY291" i="14"/>
  <c r="DO291" i="14"/>
  <c r="DF291" i="14"/>
  <c r="CW291" i="14"/>
  <c r="K291" i="14"/>
  <c r="T291" i="14"/>
  <c r="AC291" i="14"/>
  <c r="AL291" i="14"/>
  <c r="AU291" i="14"/>
  <c r="BE291" i="14"/>
  <c r="BN291" i="14"/>
  <c r="BW291" i="14"/>
  <c r="CF291" i="14"/>
  <c r="CO291" i="14"/>
  <c r="CY291" i="14"/>
  <c r="DJ291" i="14"/>
  <c r="DT291" i="14"/>
  <c r="ED291" i="14"/>
  <c r="EO291" i="14"/>
  <c r="EY291" i="14"/>
  <c r="FJ291" i="14"/>
  <c r="FU291" i="14"/>
  <c r="GF291" i="14"/>
  <c r="GQ291" i="14"/>
  <c r="K292" i="14"/>
  <c r="X292" i="14"/>
  <c r="AJ292" i="14"/>
  <c r="BA292" i="14"/>
  <c r="BQ292" i="14"/>
  <c r="CH292" i="14"/>
  <c r="DA292" i="14"/>
  <c r="DQ292" i="14"/>
  <c r="EI292" i="14"/>
  <c r="EY292" i="14"/>
  <c r="FP292" i="14"/>
  <c r="GG292" i="14"/>
  <c r="EL296" i="14"/>
  <c r="FE296" i="14"/>
  <c r="FW296" i="14"/>
  <c r="GO296" i="14"/>
  <c r="GN298" i="14"/>
  <c r="GF298" i="14"/>
  <c r="FX298" i="14"/>
  <c r="FP298" i="14"/>
  <c r="FH298" i="14"/>
  <c r="EZ298" i="14"/>
  <c r="ER298" i="14"/>
  <c r="EJ298" i="14"/>
  <c r="EB298" i="14"/>
  <c r="DT298" i="14"/>
  <c r="DL298" i="14"/>
  <c r="DD298" i="14"/>
  <c r="CV298" i="14"/>
  <c r="CN298" i="14"/>
  <c r="CF298" i="14"/>
  <c r="BX298" i="14"/>
  <c r="BP298" i="14"/>
  <c r="BH298" i="14"/>
  <c r="AZ298" i="14"/>
  <c r="AR298" i="14"/>
  <c r="AJ298" i="14"/>
  <c r="AB298" i="14"/>
  <c r="T298" i="14"/>
  <c r="L298" i="14"/>
  <c r="D298" i="14"/>
  <c r="GQ298" i="14"/>
  <c r="GI298" i="14"/>
  <c r="GA298" i="14"/>
  <c r="FS298" i="14"/>
  <c r="FK298" i="14"/>
  <c r="FC298" i="14"/>
  <c r="EU298" i="14"/>
  <c r="EM298" i="14"/>
  <c r="EE298" i="14"/>
  <c r="DW298" i="14"/>
  <c r="DO298" i="14"/>
  <c r="DG298" i="14"/>
  <c r="CY298" i="14"/>
  <c r="CQ298" i="14"/>
  <c r="CI298" i="14"/>
  <c r="CA298" i="14"/>
  <c r="GP298" i="14"/>
  <c r="GH298" i="14"/>
  <c r="FZ298" i="14"/>
  <c r="FR298" i="14"/>
  <c r="FJ298" i="14"/>
  <c r="FB298" i="14"/>
  <c r="ET298" i="14"/>
  <c r="EL298" i="14"/>
  <c r="ED298" i="14"/>
  <c r="DV298" i="14"/>
  <c r="DN298" i="14"/>
  <c r="DF298" i="14"/>
  <c r="CX298" i="14"/>
  <c r="CP298" i="14"/>
  <c r="CH298" i="14"/>
  <c r="BZ298" i="14"/>
  <c r="BR298" i="14"/>
  <c r="BJ298" i="14"/>
  <c r="BB298" i="14"/>
  <c r="AT298" i="14"/>
  <c r="AL298" i="14"/>
  <c r="AD298" i="14"/>
  <c r="V298" i="14"/>
  <c r="N298" i="14"/>
  <c r="F298" i="14"/>
  <c r="GM298" i="14"/>
  <c r="GB298" i="14"/>
  <c r="FN298" i="14"/>
  <c r="FA298" i="14"/>
  <c r="EO298" i="14"/>
  <c r="EA298" i="14"/>
  <c r="DP298" i="14"/>
  <c r="DB298" i="14"/>
  <c r="CO298" i="14"/>
  <c r="CC298" i="14"/>
  <c r="BQ298" i="14"/>
  <c r="BF298" i="14"/>
  <c r="AV298" i="14"/>
  <c r="AK298" i="14"/>
  <c r="Z298" i="14"/>
  <c r="P298" i="14"/>
  <c r="E298" i="14"/>
  <c r="GL298" i="14"/>
  <c r="FY298" i="14"/>
  <c r="FM298" i="14"/>
  <c r="EY298" i="14"/>
  <c r="EN298" i="14"/>
  <c r="DZ298" i="14"/>
  <c r="DM298" i="14"/>
  <c r="DA298" i="14"/>
  <c r="CM298" i="14"/>
  <c r="CB298" i="14"/>
  <c r="BO298" i="14"/>
  <c r="BE298" i="14"/>
  <c r="AU298" i="14"/>
  <c r="AI298" i="14"/>
  <c r="Y298" i="14"/>
  <c r="O298" i="14"/>
  <c r="C298" i="14"/>
  <c r="GS298" i="14"/>
  <c r="GE298" i="14"/>
  <c r="FT298" i="14"/>
  <c r="FF298" i="14"/>
  <c r="ES298" i="14"/>
  <c r="EG298" i="14"/>
  <c r="DS298" i="14"/>
  <c r="DH298" i="14"/>
  <c r="CT298" i="14"/>
  <c r="CG298" i="14"/>
  <c r="BU298" i="14"/>
  <c r="BK298" i="14"/>
  <c r="AY298" i="14"/>
  <c r="AO298" i="14"/>
  <c r="AE298" i="14"/>
  <c r="S298" i="14"/>
  <c r="I298" i="14"/>
  <c r="GR298" i="14"/>
  <c r="GD298" i="14"/>
  <c r="FQ298" i="14"/>
  <c r="FE298" i="14"/>
  <c r="EQ298" i="14"/>
  <c r="EF298" i="14"/>
  <c r="DR298" i="14"/>
  <c r="DE298" i="14"/>
  <c r="CS298" i="14"/>
  <c r="CE298" i="14"/>
  <c r="BT298" i="14"/>
  <c r="BI298" i="14"/>
  <c r="AX298" i="14"/>
  <c r="AN298" i="14"/>
  <c r="AC298" i="14"/>
  <c r="R298" i="14"/>
  <c r="H298" i="14"/>
  <c r="X298" i="14"/>
  <c r="AS298" i="14"/>
  <c r="BN298" i="14"/>
  <c r="CL298" i="14"/>
  <c r="DK298" i="14"/>
  <c r="EK298" i="14"/>
  <c r="FL298" i="14"/>
  <c r="GK298" i="14"/>
  <c r="CS296" i="14"/>
  <c r="DK296" i="14"/>
  <c r="EC296" i="14"/>
  <c r="EU296" i="14"/>
  <c r="FN296" i="14"/>
  <c r="AH298" i="14"/>
  <c r="BD298" i="14"/>
  <c r="BY298" i="14"/>
  <c r="CZ298" i="14"/>
  <c r="DY298" i="14"/>
  <c r="EX298" i="14"/>
  <c r="FW298" i="14"/>
  <c r="GR296" i="14"/>
  <c r="GJ296" i="14"/>
  <c r="GB296" i="14"/>
  <c r="FT296" i="14"/>
  <c r="FL296" i="14"/>
  <c r="FD296" i="14"/>
  <c r="EV296" i="14"/>
  <c r="EN296" i="14"/>
  <c r="EF296" i="14"/>
  <c r="DX296" i="14"/>
  <c r="DP296" i="14"/>
  <c r="DH296" i="14"/>
  <c r="CZ296" i="14"/>
  <c r="CR296" i="14"/>
  <c r="CJ296" i="14"/>
  <c r="GQ296" i="14"/>
  <c r="GH296" i="14"/>
  <c r="FY296" i="14"/>
  <c r="FP296" i="14"/>
  <c r="FG296" i="14"/>
  <c r="EX296" i="14"/>
  <c r="EO296" i="14"/>
  <c r="EE296" i="14"/>
  <c r="DV296" i="14"/>
  <c r="DM296" i="14"/>
  <c r="DD296" i="14"/>
  <c r="CU296" i="14"/>
  <c r="CL296" i="14"/>
  <c r="CC296" i="14"/>
  <c r="BU296" i="14"/>
  <c r="BM296" i="14"/>
  <c r="BE296" i="14"/>
  <c r="AW296" i="14"/>
  <c r="AO296" i="14"/>
  <c r="AG296" i="14"/>
  <c r="Y296" i="14"/>
  <c r="Q296" i="14"/>
  <c r="I296" i="14"/>
  <c r="GP296" i="14"/>
  <c r="GG296" i="14"/>
  <c r="FX296" i="14"/>
  <c r="FO296" i="14"/>
  <c r="FF296" i="14"/>
  <c r="EW296" i="14"/>
  <c r="EM296" i="14"/>
  <c r="ED296" i="14"/>
  <c r="DU296" i="14"/>
  <c r="DL296" i="14"/>
  <c r="DC296" i="14"/>
  <c r="CT296" i="14"/>
  <c r="CK296" i="14"/>
  <c r="CB296" i="14"/>
  <c r="BT296" i="14"/>
  <c r="BL296" i="14"/>
  <c r="BD296" i="14"/>
  <c r="AV296" i="14"/>
  <c r="AN296" i="14"/>
  <c r="AF296" i="14"/>
  <c r="X296" i="14"/>
  <c r="P296" i="14"/>
  <c r="H296" i="14"/>
  <c r="GL296" i="14"/>
  <c r="GC296" i="14"/>
  <c r="FS296" i="14"/>
  <c r="FJ296" i="14"/>
  <c r="FA296" i="14"/>
  <c r="ER296" i="14"/>
  <c r="EI296" i="14"/>
  <c r="DZ296" i="14"/>
  <c r="DQ296" i="14"/>
  <c r="DG296" i="14"/>
  <c r="CX296" i="14"/>
  <c r="CO296" i="14"/>
  <c r="CF296" i="14"/>
  <c r="BX296" i="14"/>
  <c r="BP296" i="14"/>
  <c r="BH296" i="14"/>
  <c r="AZ296" i="14"/>
  <c r="AR296" i="14"/>
  <c r="AJ296" i="14"/>
  <c r="AB296" i="14"/>
  <c r="T296" i="14"/>
  <c r="L296" i="14"/>
  <c r="D296" i="14"/>
  <c r="GT296" i="14"/>
  <c r="GK296" i="14"/>
  <c r="GA296" i="14"/>
  <c r="FR296" i="14"/>
  <c r="FI296" i="14"/>
  <c r="EZ296" i="14"/>
  <c r="EQ296" i="14"/>
  <c r="EH296" i="14"/>
  <c r="DY296" i="14"/>
  <c r="DO296" i="14"/>
  <c r="DF296" i="14"/>
  <c r="CW296" i="14"/>
  <c r="CN296" i="14"/>
  <c r="CE296" i="14"/>
  <c r="BW296" i="14"/>
  <c r="BO296" i="14"/>
  <c r="BG296" i="14"/>
  <c r="AY296" i="14"/>
  <c r="AQ296" i="14"/>
  <c r="AI296" i="14"/>
  <c r="AA296" i="14"/>
  <c r="S296" i="14"/>
  <c r="K296" i="14"/>
  <c r="C296" i="14"/>
  <c r="R296" i="14"/>
  <c r="AH296" i="14"/>
  <c r="AX296" i="14"/>
  <c r="BN296" i="14"/>
  <c r="CD296" i="14"/>
  <c r="CV296" i="14"/>
  <c r="DN296" i="14"/>
  <c r="EG296" i="14"/>
  <c r="EY296" i="14"/>
  <c r="FQ296" i="14"/>
  <c r="GI296" i="14"/>
  <c r="Q298" i="14"/>
  <c r="AM298" i="14"/>
  <c r="BG298" i="14"/>
  <c r="CD298" i="14"/>
  <c r="DC298" i="14"/>
  <c r="EC298" i="14"/>
  <c r="FD298" i="14"/>
  <c r="GC298" i="14"/>
  <c r="E296" i="14"/>
  <c r="U296" i="14"/>
  <c r="AK296" i="14"/>
  <c r="BA296" i="14"/>
  <c r="BQ296" i="14"/>
  <c r="CG296" i="14"/>
  <c r="CY296" i="14"/>
  <c r="DR296" i="14"/>
  <c r="EJ296" i="14"/>
  <c r="FB296" i="14"/>
  <c r="FU296" i="14"/>
  <c r="GM296" i="14"/>
  <c r="U298" i="14"/>
  <c r="AP298" i="14"/>
  <c r="BL298" i="14"/>
  <c r="CJ298" i="14"/>
  <c r="DI298" i="14"/>
  <c r="EH298" i="14"/>
  <c r="FG298" i="14"/>
  <c r="GG298" i="14"/>
  <c r="D295" i="14"/>
  <c r="L295" i="14"/>
  <c r="T295" i="14"/>
  <c r="AB295" i="14"/>
  <c r="AJ295" i="14"/>
  <c r="AR295" i="14"/>
  <c r="AZ295" i="14"/>
  <c r="BH295" i="14"/>
  <c r="BP295" i="14"/>
  <c r="BX295" i="14"/>
  <c r="CF295" i="14"/>
  <c r="CN295" i="14"/>
  <c r="CV295" i="14"/>
  <c r="DD295" i="14"/>
  <c r="DL295" i="14"/>
  <c r="DT295" i="14"/>
  <c r="EB295" i="14"/>
  <c r="EJ295" i="14"/>
  <c r="ER295" i="14"/>
  <c r="EZ295" i="14"/>
  <c r="FH295" i="14"/>
  <c r="FP295" i="14"/>
  <c r="FX295" i="14"/>
  <c r="GF295" i="14"/>
  <c r="GN295" i="14"/>
  <c r="J297" i="14"/>
  <c r="S297" i="14"/>
  <c r="AB297" i="14"/>
  <c r="AL297" i="14"/>
  <c r="AW297" i="14"/>
  <c r="BG297" i="14"/>
  <c r="BR297" i="14"/>
  <c r="CC297" i="14"/>
  <c r="CM297" i="14"/>
  <c r="CX297" i="14"/>
  <c r="DI297" i="14"/>
  <c r="DS297" i="14"/>
  <c r="ED297" i="14"/>
  <c r="EO297" i="14"/>
  <c r="EY297" i="14"/>
  <c r="FJ297" i="14"/>
  <c r="FU297" i="14"/>
  <c r="GE297" i="14"/>
  <c r="GR301" i="14"/>
  <c r="GJ301" i="14"/>
  <c r="GB301" i="14"/>
  <c r="FT301" i="14"/>
  <c r="FL301" i="14"/>
  <c r="GO301" i="14"/>
  <c r="GF301" i="14"/>
  <c r="FW301" i="14"/>
  <c r="FN301" i="14"/>
  <c r="FE301" i="14"/>
  <c r="EW301" i="14"/>
  <c r="EO301" i="14"/>
  <c r="EG301" i="14"/>
  <c r="DY301" i="14"/>
  <c r="GP301" i="14"/>
  <c r="GE301" i="14"/>
  <c r="FU301" i="14"/>
  <c r="FJ301" i="14"/>
  <c r="FA301" i="14"/>
  <c r="ER301" i="14"/>
  <c r="EI301" i="14"/>
  <c r="DZ301" i="14"/>
  <c r="DQ301" i="14"/>
  <c r="DI301" i="14"/>
  <c r="DA301" i="14"/>
  <c r="CS301" i="14"/>
  <c r="CK301" i="14"/>
  <c r="CC301" i="14"/>
  <c r="BU301" i="14"/>
  <c r="BM301" i="14"/>
  <c r="BE301" i="14"/>
  <c r="AW301" i="14"/>
  <c r="AO301" i="14"/>
  <c r="AG301" i="14"/>
  <c r="Y301" i="14"/>
  <c r="Q301" i="14"/>
  <c r="I301" i="14"/>
  <c r="GN301" i="14"/>
  <c r="GD301" i="14"/>
  <c r="FS301" i="14"/>
  <c r="FI301" i="14"/>
  <c r="EZ301" i="14"/>
  <c r="EQ301" i="14"/>
  <c r="EH301" i="14"/>
  <c r="DX301" i="14"/>
  <c r="DP301" i="14"/>
  <c r="DH301" i="14"/>
  <c r="CZ301" i="14"/>
  <c r="CR301" i="14"/>
  <c r="CJ301" i="14"/>
  <c r="CB301" i="14"/>
  <c r="BT301" i="14"/>
  <c r="BL301" i="14"/>
  <c r="BD301" i="14"/>
  <c r="AV301" i="14"/>
  <c r="AN301" i="14"/>
  <c r="AF301" i="14"/>
  <c r="X301" i="14"/>
  <c r="P301" i="14"/>
  <c r="GT301" i="14"/>
  <c r="GI301" i="14"/>
  <c r="FY301" i="14"/>
  <c r="FO301" i="14"/>
  <c r="FD301" i="14"/>
  <c r="EU301" i="14"/>
  <c r="EL301" i="14"/>
  <c r="EC301" i="14"/>
  <c r="DT301" i="14"/>
  <c r="DL301" i="14"/>
  <c r="DD301" i="14"/>
  <c r="CV301" i="14"/>
  <c r="CN301" i="14"/>
  <c r="CF301" i="14"/>
  <c r="BX301" i="14"/>
  <c r="BP301" i="14"/>
  <c r="BH301" i="14"/>
  <c r="AZ301" i="14"/>
  <c r="AR301" i="14"/>
  <c r="AJ301" i="14"/>
  <c r="AB301" i="14"/>
  <c r="T301" i="14"/>
  <c r="L301" i="14"/>
  <c r="D301" i="14"/>
  <c r="GS301" i="14"/>
  <c r="GH301" i="14"/>
  <c r="FX301" i="14"/>
  <c r="FM301" i="14"/>
  <c r="FC301" i="14"/>
  <c r="ET301" i="14"/>
  <c r="EK301" i="14"/>
  <c r="EB301" i="14"/>
  <c r="DS301" i="14"/>
  <c r="DK301" i="14"/>
  <c r="DC301" i="14"/>
  <c r="CU301" i="14"/>
  <c r="CM301" i="14"/>
  <c r="CE301" i="14"/>
  <c r="BW301" i="14"/>
  <c r="BO301" i="14"/>
  <c r="BG301" i="14"/>
  <c r="AY301" i="14"/>
  <c r="AQ301" i="14"/>
  <c r="AI301" i="14"/>
  <c r="AA301" i="14"/>
  <c r="S301" i="14"/>
  <c r="K301" i="14"/>
  <c r="C301" i="14"/>
  <c r="O301" i="14"/>
  <c r="AE301" i="14"/>
  <c r="AU301" i="14"/>
  <c r="BK301" i="14"/>
  <c r="CA301" i="14"/>
  <c r="CQ301" i="14"/>
  <c r="DG301" i="14"/>
  <c r="DW301" i="14"/>
  <c r="EP301" i="14"/>
  <c r="FH301" i="14"/>
  <c r="GC301" i="14"/>
  <c r="CB310" i="14"/>
  <c r="E295" i="14"/>
  <c r="M295" i="14"/>
  <c r="U295" i="14"/>
  <c r="AC295" i="14"/>
  <c r="AK295" i="14"/>
  <c r="AS295" i="14"/>
  <c r="BA295" i="14"/>
  <c r="BI295" i="14"/>
  <c r="BQ295" i="14"/>
  <c r="BY295" i="14"/>
  <c r="CG295" i="14"/>
  <c r="CO295" i="14"/>
  <c r="CW295" i="14"/>
  <c r="DE295" i="14"/>
  <c r="DM295" i="14"/>
  <c r="DU295" i="14"/>
  <c r="EC295" i="14"/>
  <c r="EK295" i="14"/>
  <c r="ES295" i="14"/>
  <c r="FA295" i="14"/>
  <c r="FI295" i="14"/>
  <c r="FQ295" i="14"/>
  <c r="FY295" i="14"/>
  <c r="GG295" i="14"/>
  <c r="GO295" i="14"/>
  <c r="GO297" i="14"/>
  <c r="GG297" i="14"/>
  <c r="FY297" i="14"/>
  <c r="FQ297" i="14"/>
  <c r="FI297" i="14"/>
  <c r="FA297" i="14"/>
  <c r="ES297" i="14"/>
  <c r="EK297" i="14"/>
  <c r="EC297" i="14"/>
  <c r="DU297" i="14"/>
  <c r="DM297" i="14"/>
  <c r="DE297" i="14"/>
  <c r="CW297" i="14"/>
  <c r="CO297" i="14"/>
  <c r="CG297" i="14"/>
  <c r="BY297" i="14"/>
  <c r="BQ297" i="14"/>
  <c r="BI297" i="14"/>
  <c r="BA297" i="14"/>
  <c r="AS297" i="14"/>
  <c r="AK297" i="14"/>
  <c r="GQ297" i="14"/>
  <c r="GI297" i="14"/>
  <c r="GA297" i="14"/>
  <c r="FS297" i="14"/>
  <c r="FK297" i="14"/>
  <c r="FC297" i="14"/>
  <c r="EU297" i="14"/>
  <c r="EM297" i="14"/>
  <c r="EE297" i="14"/>
  <c r="DW297" i="14"/>
  <c r="DO297" i="14"/>
  <c r="DG297" i="14"/>
  <c r="CY297" i="14"/>
  <c r="CQ297" i="14"/>
  <c r="CI297" i="14"/>
  <c r="CA297" i="14"/>
  <c r="BS297" i="14"/>
  <c r="BK297" i="14"/>
  <c r="BC297" i="14"/>
  <c r="AU297" i="14"/>
  <c r="AM297" i="14"/>
  <c r="AE297" i="14"/>
  <c r="W297" i="14"/>
  <c r="O297" i="14"/>
  <c r="G297" i="14"/>
  <c r="K297" i="14"/>
  <c r="T297" i="14"/>
  <c r="AC297" i="14"/>
  <c r="AN297" i="14"/>
  <c r="AX297" i="14"/>
  <c r="BH297" i="14"/>
  <c r="BT297" i="14"/>
  <c r="CD297" i="14"/>
  <c r="CN297" i="14"/>
  <c r="CZ297" i="14"/>
  <c r="DJ297" i="14"/>
  <c r="DT297" i="14"/>
  <c r="EF297" i="14"/>
  <c r="EP297" i="14"/>
  <c r="EZ297" i="14"/>
  <c r="FL297" i="14"/>
  <c r="FV297" i="14"/>
  <c r="GF297" i="14"/>
  <c r="GR297" i="14"/>
  <c r="GS310" i="14"/>
  <c r="GK310" i="14"/>
  <c r="GC310" i="14"/>
  <c r="FU310" i="14"/>
  <c r="FM310" i="14"/>
  <c r="FE310" i="14"/>
  <c r="EW310" i="14"/>
  <c r="EO310" i="14"/>
  <c r="EG310" i="14"/>
  <c r="DY310" i="14"/>
  <c r="DQ310" i="14"/>
  <c r="DI310" i="14"/>
  <c r="DA310" i="14"/>
  <c r="CS310" i="14"/>
  <c r="CK310" i="14"/>
  <c r="CC310" i="14"/>
  <c r="BU310" i="14"/>
  <c r="BM310" i="14"/>
  <c r="BE310" i="14"/>
  <c r="AW310" i="14"/>
  <c r="AO310" i="14"/>
  <c r="AG310" i="14"/>
  <c r="Y310" i="14"/>
  <c r="Q310" i="14"/>
  <c r="I310" i="14"/>
  <c r="GQ310" i="14"/>
  <c r="GI310" i="14"/>
  <c r="GA310" i="14"/>
  <c r="FS310" i="14"/>
  <c r="FK310" i="14"/>
  <c r="FC310" i="14"/>
  <c r="EU310" i="14"/>
  <c r="EM310" i="14"/>
  <c r="EE310" i="14"/>
  <c r="DW310" i="14"/>
  <c r="DO310" i="14"/>
  <c r="DG310" i="14"/>
  <c r="CY310" i="14"/>
  <c r="CQ310" i="14"/>
  <c r="CI310" i="14"/>
  <c r="CA310" i="14"/>
  <c r="BS310" i="14"/>
  <c r="BK310" i="14"/>
  <c r="BC310" i="14"/>
  <c r="AU310" i="14"/>
  <c r="AM310" i="14"/>
  <c r="AE310" i="14"/>
  <c r="W310" i="14"/>
  <c r="O310" i="14"/>
  <c r="G310" i="14"/>
  <c r="GM310" i="14"/>
  <c r="GE310" i="14"/>
  <c r="FW310" i="14"/>
  <c r="FO310" i="14"/>
  <c r="FG310" i="14"/>
  <c r="EY310" i="14"/>
  <c r="EQ310" i="14"/>
  <c r="EI310" i="14"/>
  <c r="EA310" i="14"/>
  <c r="DS310" i="14"/>
  <c r="DK310" i="14"/>
  <c r="DC310" i="14"/>
  <c r="CU310" i="14"/>
  <c r="CM310" i="14"/>
  <c r="CE310" i="14"/>
  <c r="BW310" i="14"/>
  <c r="BO310" i="14"/>
  <c r="BG310" i="14"/>
  <c r="AY310" i="14"/>
  <c r="AQ310" i="14"/>
  <c r="AI310" i="14"/>
  <c r="AA310" i="14"/>
  <c r="S310" i="14"/>
  <c r="K310" i="14"/>
  <c r="C310" i="14"/>
  <c r="GP310" i="14"/>
  <c r="GD310" i="14"/>
  <c r="FQ310" i="14"/>
  <c r="FD310" i="14"/>
  <c r="ER310" i="14"/>
  <c r="ED310" i="14"/>
  <c r="DR310" i="14"/>
  <c r="DE310" i="14"/>
  <c r="CR310" i="14"/>
  <c r="CF310" i="14"/>
  <c r="BR310" i="14"/>
  <c r="BF310" i="14"/>
  <c r="AS310" i="14"/>
  <c r="AF310" i="14"/>
  <c r="T310" i="14"/>
  <c r="F310" i="14"/>
  <c r="GO310" i="14"/>
  <c r="GB310" i="14"/>
  <c r="FP310" i="14"/>
  <c r="FB310" i="14"/>
  <c r="EP310" i="14"/>
  <c r="EC310" i="14"/>
  <c r="DP310" i="14"/>
  <c r="DD310" i="14"/>
  <c r="CP310" i="14"/>
  <c r="CD310" i="14"/>
  <c r="BQ310" i="14"/>
  <c r="BD310" i="14"/>
  <c r="AR310" i="14"/>
  <c r="AD310" i="14"/>
  <c r="R310" i="14"/>
  <c r="E310" i="14"/>
  <c r="GH310" i="14"/>
  <c r="FV310" i="14"/>
  <c r="FI310" i="14"/>
  <c r="EV310" i="14"/>
  <c r="EJ310" i="14"/>
  <c r="DV310" i="14"/>
  <c r="DJ310" i="14"/>
  <c r="CW310" i="14"/>
  <c r="CJ310" i="14"/>
  <c r="BX310" i="14"/>
  <c r="BJ310" i="14"/>
  <c r="AX310" i="14"/>
  <c r="AK310" i="14"/>
  <c r="X310" i="14"/>
  <c r="L310" i="14"/>
  <c r="GT310" i="14"/>
  <c r="GG310" i="14"/>
  <c r="FT310" i="14"/>
  <c r="FH310" i="14"/>
  <c r="ET310" i="14"/>
  <c r="EH310" i="14"/>
  <c r="DU310" i="14"/>
  <c r="DH310" i="14"/>
  <c r="CV310" i="14"/>
  <c r="CH310" i="14"/>
  <c r="BV310" i="14"/>
  <c r="BI310" i="14"/>
  <c r="AV310" i="14"/>
  <c r="AJ310" i="14"/>
  <c r="V310" i="14"/>
  <c r="J310" i="14"/>
  <c r="GL310" i="14"/>
  <c r="FL310" i="14"/>
  <c r="EL310" i="14"/>
  <c r="DM310" i="14"/>
  <c r="CN310" i="14"/>
  <c r="BN310" i="14"/>
  <c r="AN310" i="14"/>
  <c r="N310" i="14"/>
  <c r="GJ310" i="14"/>
  <c r="FJ310" i="14"/>
  <c r="EK310" i="14"/>
  <c r="DL310" i="14"/>
  <c r="CL310" i="14"/>
  <c r="BL310" i="14"/>
  <c r="AL310" i="14"/>
  <c r="M310" i="14"/>
  <c r="GF310" i="14"/>
  <c r="FF310" i="14"/>
  <c r="EF310" i="14"/>
  <c r="DF310" i="14"/>
  <c r="CG310" i="14"/>
  <c r="BH310" i="14"/>
  <c r="AH310" i="14"/>
  <c r="H310" i="14"/>
  <c r="GR310" i="14"/>
  <c r="FR310" i="14"/>
  <c r="ES310" i="14"/>
  <c r="DT310" i="14"/>
  <c r="CT310" i="14"/>
  <c r="BT310" i="14"/>
  <c r="AT310" i="14"/>
  <c r="U310" i="14"/>
  <c r="FY310" i="14"/>
  <c r="DZ310" i="14"/>
  <c r="BZ310" i="14"/>
  <c r="AB310" i="14"/>
  <c r="FX310" i="14"/>
  <c r="DX310" i="14"/>
  <c r="BY310" i="14"/>
  <c r="Z310" i="14"/>
  <c r="EX310" i="14"/>
  <c r="CX310" i="14"/>
  <c r="AZ310" i="14"/>
  <c r="GN310" i="14"/>
  <c r="EN310" i="14"/>
  <c r="CO310" i="14"/>
  <c r="AP310" i="14"/>
  <c r="CZ310" i="14"/>
  <c r="EO295" i="14"/>
  <c r="EW295" i="14"/>
  <c r="FE295" i="14"/>
  <c r="FM295" i="14"/>
  <c r="FU295" i="14"/>
  <c r="GC295" i="14"/>
  <c r="GK295" i="14"/>
  <c r="GS295" i="14"/>
  <c r="BX297" i="14"/>
  <c r="CJ297" i="14"/>
  <c r="CT297" i="14"/>
  <c r="DD297" i="14"/>
  <c r="DP297" i="14"/>
  <c r="DZ297" i="14"/>
  <c r="EJ297" i="14"/>
  <c r="EV297" i="14"/>
  <c r="FF297" i="14"/>
  <c r="FP297" i="14"/>
  <c r="GB297" i="14"/>
  <c r="GL297" i="14"/>
  <c r="J301" i="14"/>
  <c r="Z301" i="14"/>
  <c r="AP301" i="14"/>
  <c r="BF301" i="14"/>
  <c r="BV301" i="14"/>
  <c r="CL301" i="14"/>
  <c r="DB301" i="14"/>
  <c r="DR301" i="14"/>
  <c r="EJ301" i="14"/>
  <c r="FB301" i="14"/>
  <c r="FV301" i="14"/>
  <c r="GQ301" i="14"/>
  <c r="S302" i="14"/>
  <c r="AN302" i="14"/>
  <c r="BI302" i="14"/>
  <c r="CD302" i="14"/>
  <c r="DC302" i="14"/>
  <c r="EA302" i="14"/>
  <c r="EY302" i="14"/>
  <c r="BA310" i="14"/>
  <c r="EZ310" i="14"/>
  <c r="J295" i="14"/>
  <c r="R295" i="14"/>
  <c r="Z295" i="14"/>
  <c r="AH295" i="14"/>
  <c r="AP295" i="14"/>
  <c r="AX295" i="14"/>
  <c r="BF295" i="14"/>
  <c r="BN295" i="14"/>
  <c r="BV295" i="14"/>
  <c r="CD295" i="14"/>
  <c r="CL295" i="14"/>
  <c r="CT295" i="14"/>
  <c r="DB295" i="14"/>
  <c r="DJ295" i="14"/>
  <c r="DR295" i="14"/>
  <c r="DZ295" i="14"/>
  <c r="EH295" i="14"/>
  <c r="EP295" i="14"/>
  <c r="EX295" i="14"/>
  <c r="FF295" i="14"/>
  <c r="FN295" i="14"/>
  <c r="FV295" i="14"/>
  <c r="GD295" i="14"/>
  <c r="GL295" i="14"/>
  <c r="H297" i="14"/>
  <c r="Q297" i="14"/>
  <c r="Z297" i="14"/>
  <c r="AI297" i="14"/>
  <c r="AT297" i="14"/>
  <c r="BE297" i="14"/>
  <c r="BO297" i="14"/>
  <c r="BZ297" i="14"/>
  <c r="CK297" i="14"/>
  <c r="CU297" i="14"/>
  <c r="DF297" i="14"/>
  <c r="DQ297" i="14"/>
  <c r="EA297" i="14"/>
  <c r="EL297" i="14"/>
  <c r="EW297" i="14"/>
  <c r="FG297" i="14"/>
  <c r="FR297" i="14"/>
  <c r="GC297" i="14"/>
  <c r="GM297" i="14"/>
  <c r="M301" i="14"/>
  <c r="AC301" i="14"/>
  <c r="AS301" i="14"/>
  <c r="BI301" i="14"/>
  <c r="BY301" i="14"/>
  <c r="CO301" i="14"/>
  <c r="DE301" i="14"/>
  <c r="DU301" i="14"/>
  <c r="EM301" i="14"/>
  <c r="FF301" i="14"/>
  <c r="FZ301" i="14"/>
  <c r="GO302" i="14"/>
  <c r="GG302" i="14"/>
  <c r="GQ302" i="14"/>
  <c r="GI302" i="14"/>
  <c r="GA302" i="14"/>
  <c r="FS302" i="14"/>
  <c r="FK302" i="14"/>
  <c r="FC302" i="14"/>
  <c r="EU302" i="14"/>
  <c r="EM302" i="14"/>
  <c r="EE302" i="14"/>
  <c r="DW302" i="14"/>
  <c r="DO302" i="14"/>
  <c r="DG302" i="14"/>
  <c r="CY302" i="14"/>
  <c r="CQ302" i="14"/>
  <c r="CI302" i="14"/>
  <c r="CA302" i="14"/>
  <c r="BS302" i="14"/>
  <c r="BK302" i="14"/>
  <c r="BC302" i="14"/>
  <c r="AU302" i="14"/>
  <c r="AM302" i="14"/>
  <c r="AE302" i="14"/>
  <c r="W302" i="14"/>
  <c r="O302" i="14"/>
  <c r="G302" i="14"/>
  <c r="GM302" i="14"/>
  <c r="GC302" i="14"/>
  <c r="FT302" i="14"/>
  <c r="FJ302" i="14"/>
  <c r="FA302" i="14"/>
  <c r="ER302" i="14"/>
  <c r="EI302" i="14"/>
  <c r="DZ302" i="14"/>
  <c r="DQ302" i="14"/>
  <c r="DH302" i="14"/>
  <c r="CX302" i="14"/>
  <c r="CO302" i="14"/>
  <c r="CF302" i="14"/>
  <c r="GR302" i="14"/>
  <c r="GF302" i="14"/>
  <c r="FW302" i="14"/>
  <c r="FN302" i="14"/>
  <c r="FE302" i="14"/>
  <c r="EV302" i="14"/>
  <c r="EL302" i="14"/>
  <c r="EC302" i="14"/>
  <c r="DT302" i="14"/>
  <c r="DK302" i="14"/>
  <c r="DB302" i="14"/>
  <c r="CS302" i="14"/>
  <c r="CJ302" i="14"/>
  <c r="BZ302" i="14"/>
  <c r="BQ302" i="14"/>
  <c r="BH302" i="14"/>
  <c r="AY302" i="14"/>
  <c r="AP302" i="14"/>
  <c r="AG302" i="14"/>
  <c r="X302" i="14"/>
  <c r="N302" i="14"/>
  <c r="E302" i="14"/>
  <c r="GJ302" i="14"/>
  <c r="FV302" i="14"/>
  <c r="FI302" i="14"/>
  <c r="EX302" i="14"/>
  <c r="EK302" i="14"/>
  <c r="DY302" i="14"/>
  <c r="DM302" i="14"/>
  <c r="DA302" i="14"/>
  <c r="CN302" i="14"/>
  <c r="CC302" i="14"/>
  <c r="BR302" i="14"/>
  <c r="BG302" i="14"/>
  <c r="AW302" i="14"/>
  <c r="AL302" i="14"/>
  <c r="AB302" i="14"/>
  <c r="R302" i="14"/>
  <c r="H302" i="14"/>
  <c r="GH302" i="14"/>
  <c r="FU302" i="14"/>
  <c r="FH302" i="14"/>
  <c r="EW302" i="14"/>
  <c r="EJ302" i="14"/>
  <c r="DX302" i="14"/>
  <c r="DL302" i="14"/>
  <c r="CZ302" i="14"/>
  <c r="CM302" i="14"/>
  <c r="CB302" i="14"/>
  <c r="BP302" i="14"/>
  <c r="BF302" i="14"/>
  <c r="AV302" i="14"/>
  <c r="AK302" i="14"/>
  <c r="AA302" i="14"/>
  <c r="Q302" i="14"/>
  <c r="F302" i="14"/>
  <c r="GN302" i="14"/>
  <c r="FZ302" i="14"/>
  <c r="FO302" i="14"/>
  <c r="FB302" i="14"/>
  <c r="EP302" i="14"/>
  <c r="ED302" i="14"/>
  <c r="DR302" i="14"/>
  <c r="DE302" i="14"/>
  <c r="CT302" i="14"/>
  <c r="CG302" i="14"/>
  <c r="BV302" i="14"/>
  <c r="BL302" i="14"/>
  <c r="BA302" i="14"/>
  <c r="AQ302" i="14"/>
  <c r="AF302" i="14"/>
  <c r="U302" i="14"/>
  <c r="K302" i="14"/>
  <c r="GL302" i="14"/>
  <c r="FY302" i="14"/>
  <c r="FM302" i="14"/>
  <c r="EZ302" i="14"/>
  <c r="EO302" i="14"/>
  <c r="EB302" i="14"/>
  <c r="DP302" i="14"/>
  <c r="DD302" i="14"/>
  <c r="CR302" i="14"/>
  <c r="CE302" i="14"/>
  <c r="BU302" i="14"/>
  <c r="BJ302" i="14"/>
  <c r="AZ302" i="14"/>
  <c r="AO302" i="14"/>
  <c r="AD302" i="14"/>
  <c r="T302" i="14"/>
  <c r="J302" i="14"/>
  <c r="V302" i="14"/>
  <c r="AR302" i="14"/>
  <c r="BM302" i="14"/>
  <c r="CH302" i="14"/>
  <c r="DF302" i="14"/>
  <c r="EF302" i="14"/>
  <c r="FD302" i="14"/>
  <c r="GB302" i="14"/>
  <c r="BB310" i="14"/>
  <c r="FA310" i="14"/>
  <c r="D300" i="14"/>
  <c r="L300" i="14"/>
  <c r="T300" i="14"/>
  <c r="AB300" i="14"/>
  <c r="AJ300" i="14"/>
  <c r="AR300" i="14"/>
  <c r="AZ300" i="14"/>
  <c r="BH300" i="14"/>
  <c r="BP300" i="14"/>
  <c r="BX300" i="14"/>
  <c r="CF300" i="14"/>
  <c r="CN300" i="14"/>
  <c r="CV300" i="14"/>
  <c r="DD300" i="14"/>
  <c r="DL300" i="14"/>
  <c r="DT300" i="14"/>
  <c r="EB300" i="14"/>
  <c r="EJ300" i="14"/>
  <c r="ER300" i="14"/>
  <c r="EZ300" i="14"/>
  <c r="FH300" i="14"/>
  <c r="FP300" i="14"/>
  <c r="FX300" i="14"/>
  <c r="GF300" i="14"/>
  <c r="GN300" i="14"/>
  <c r="GN303" i="14"/>
  <c r="GF303" i="14"/>
  <c r="FX303" i="14"/>
  <c r="FP303" i="14"/>
  <c r="FH303" i="14"/>
  <c r="EZ303" i="14"/>
  <c r="ER303" i="14"/>
  <c r="EJ303" i="14"/>
  <c r="EB303" i="14"/>
  <c r="DT303" i="14"/>
  <c r="DL303" i="14"/>
  <c r="DD303" i="14"/>
  <c r="CV303" i="14"/>
  <c r="CN303" i="14"/>
  <c r="CF303" i="14"/>
  <c r="BX303" i="14"/>
  <c r="BP303" i="14"/>
  <c r="BH303" i="14"/>
  <c r="AZ303" i="14"/>
  <c r="AR303" i="14"/>
  <c r="AJ303" i="14"/>
  <c r="AB303" i="14"/>
  <c r="T303" i="14"/>
  <c r="L303" i="14"/>
  <c r="D303" i="14"/>
  <c r="GP303" i="14"/>
  <c r="GH303" i="14"/>
  <c r="FZ303" i="14"/>
  <c r="FR303" i="14"/>
  <c r="FJ303" i="14"/>
  <c r="FB303" i="14"/>
  <c r="ET303" i="14"/>
  <c r="EL303" i="14"/>
  <c r="ED303" i="14"/>
  <c r="DV303" i="14"/>
  <c r="DN303" i="14"/>
  <c r="DF303" i="14"/>
  <c r="CX303" i="14"/>
  <c r="CP303" i="14"/>
  <c r="CH303" i="14"/>
  <c r="BZ303" i="14"/>
  <c r="BR303" i="14"/>
  <c r="BJ303" i="14"/>
  <c r="BB303" i="14"/>
  <c r="AT303" i="14"/>
  <c r="AL303" i="14"/>
  <c r="AD303" i="14"/>
  <c r="V303" i="14"/>
  <c r="N303" i="14"/>
  <c r="F303" i="14"/>
  <c r="GQ303" i="14"/>
  <c r="GE303" i="14"/>
  <c r="FU303" i="14"/>
  <c r="FK303" i="14"/>
  <c r="EY303" i="14"/>
  <c r="EO303" i="14"/>
  <c r="EE303" i="14"/>
  <c r="DS303" i="14"/>
  <c r="DI303" i="14"/>
  <c r="CY303" i="14"/>
  <c r="CM303" i="14"/>
  <c r="CC303" i="14"/>
  <c r="GO303" i="14"/>
  <c r="GD303" i="14"/>
  <c r="FT303" i="14"/>
  <c r="FI303" i="14"/>
  <c r="EX303" i="14"/>
  <c r="EN303" i="14"/>
  <c r="EC303" i="14"/>
  <c r="DR303" i="14"/>
  <c r="DH303" i="14"/>
  <c r="CW303" i="14"/>
  <c r="CL303" i="14"/>
  <c r="CB303" i="14"/>
  <c r="BQ303" i="14"/>
  <c r="BF303" i="14"/>
  <c r="AV303" i="14"/>
  <c r="AK303" i="14"/>
  <c r="Z303" i="14"/>
  <c r="P303" i="14"/>
  <c r="E303" i="14"/>
  <c r="GM303" i="14"/>
  <c r="GC303" i="14"/>
  <c r="FS303" i="14"/>
  <c r="FG303" i="14"/>
  <c r="EW303" i="14"/>
  <c r="GS303" i="14"/>
  <c r="GI303" i="14"/>
  <c r="FW303" i="14"/>
  <c r="FM303" i="14"/>
  <c r="FC303" i="14"/>
  <c r="EQ303" i="14"/>
  <c r="EG303" i="14"/>
  <c r="DW303" i="14"/>
  <c r="DK303" i="14"/>
  <c r="DA303" i="14"/>
  <c r="CQ303" i="14"/>
  <c r="CE303" i="14"/>
  <c r="BU303" i="14"/>
  <c r="BK303" i="14"/>
  <c r="AY303" i="14"/>
  <c r="AO303" i="14"/>
  <c r="AE303" i="14"/>
  <c r="S303" i="14"/>
  <c r="I303" i="14"/>
  <c r="Q303" i="14"/>
  <c r="AF303" i="14"/>
  <c r="AS303" i="14"/>
  <c r="BG303" i="14"/>
  <c r="BV303" i="14"/>
  <c r="CK303" i="14"/>
  <c r="DC303" i="14"/>
  <c r="DU303" i="14"/>
  <c r="EK303" i="14"/>
  <c r="FE303" i="14"/>
  <c r="GA303" i="14"/>
  <c r="GM304" i="14"/>
  <c r="GE304" i="14"/>
  <c r="FW304" i="14"/>
  <c r="FO304" i="14"/>
  <c r="FG304" i="14"/>
  <c r="EY304" i="14"/>
  <c r="EQ304" i="14"/>
  <c r="EI304" i="14"/>
  <c r="EA304" i="14"/>
  <c r="DS304" i="14"/>
  <c r="DK304" i="14"/>
  <c r="DC304" i="14"/>
  <c r="CU304" i="14"/>
  <c r="CM304" i="14"/>
  <c r="CE304" i="14"/>
  <c r="BW304" i="14"/>
  <c r="BO304" i="14"/>
  <c r="BG304" i="14"/>
  <c r="AY304" i="14"/>
  <c r="AQ304" i="14"/>
  <c r="AI304" i="14"/>
  <c r="AA304" i="14"/>
  <c r="S304" i="14"/>
  <c r="K304" i="14"/>
  <c r="C304" i="14"/>
  <c r="GO304" i="14"/>
  <c r="GG304" i="14"/>
  <c r="FY304" i="14"/>
  <c r="FQ304" i="14"/>
  <c r="FI304" i="14"/>
  <c r="FA304" i="14"/>
  <c r="ES304" i="14"/>
  <c r="EK304" i="14"/>
  <c r="EC304" i="14"/>
  <c r="DU304" i="14"/>
  <c r="DM304" i="14"/>
  <c r="DE304" i="14"/>
  <c r="CW304" i="14"/>
  <c r="CO304" i="14"/>
  <c r="CG304" i="14"/>
  <c r="BY304" i="14"/>
  <c r="BQ304" i="14"/>
  <c r="BI304" i="14"/>
  <c r="BA304" i="14"/>
  <c r="AS304" i="14"/>
  <c r="AK304" i="14"/>
  <c r="AC304" i="14"/>
  <c r="U304" i="14"/>
  <c r="M304" i="14"/>
  <c r="E304" i="14"/>
  <c r="GR304" i="14"/>
  <c r="GH304" i="14"/>
  <c r="FV304" i="14"/>
  <c r="FL304" i="14"/>
  <c r="FB304" i="14"/>
  <c r="EP304" i="14"/>
  <c r="EF304" i="14"/>
  <c r="DV304" i="14"/>
  <c r="DJ304" i="14"/>
  <c r="CZ304" i="14"/>
  <c r="CP304" i="14"/>
  <c r="CD304" i="14"/>
  <c r="BT304" i="14"/>
  <c r="BJ304" i="14"/>
  <c r="AX304" i="14"/>
  <c r="AN304" i="14"/>
  <c r="AD304" i="14"/>
  <c r="R304" i="14"/>
  <c r="H304" i="14"/>
  <c r="GQ304" i="14"/>
  <c r="GF304" i="14"/>
  <c r="FU304" i="14"/>
  <c r="FK304" i="14"/>
  <c r="EZ304" i="14"/>
  <c r="EO304" i="14"/>
  <c r="EE304" i="14"/>
  <c r="DT304" i="14"/>
  <c r="DI304" i="14"/>
  <c r="CY304" i="14"/>
  <c r="CN304" i="14"/>
  <c r="CC304" i="14"/>
  <c r="BS304" i="14"/>
  <c r="BH304" i="14"/>
  <c r="AW304" i="14"/>
  <c r="AM304" i="14"/>
  <c r="AB304" i="14"/>
  <c r="Q304" i="14"/>
  <c r="G304" i="14"/>
  <c r="GP304" i="14"/>
  <c r="GD304" i="14"/>
  <c r="FT304" i="14"/>
  <c r="FJ304" i="14"/>
  <c r="EX304" i="14"/>
  <c r="EN304" i="14"/>
  <c r="ED304" i="14"/>
  <c r="DR304" i="14"/>
  <c r="DH304" i="14"/>
  <c r="CX304" i="14"/>
  <c r="CL304" i="14"/>
  <c r="CB304" i="14"/>
  <c r="BR304" i="14"/>
  <c r="BF304" i="14"/>
  <c r="AV304" i="14"/>
  <c r="AL304" i="14"/>
  <c r="Z304" i="14"/>
  <c r="P304" i="14"/>
  <c r="F304" i="14"/>
  <c r="GT304" i="14"/>
  <c r="GJ304" i="14"/>
  <c r="FZ304" i="14"/>
  <c r="FN304" i="14"/>
  <c r="FD304" i="14"/>
  <c r="ET304" i="14"/>
  <c r="EH304" i="14"/>
  <c r="DX304" i="14"/>
  <c r="DN304" i="14"/>
  <c r="DB304" i="14"/>
  <c r="CR304" i="14"/>
  <c r="CH304" i="14"/>
  <c r="BV304" i="14"/>
  <c r="BL304" i="14"/>
  <c r="BB304" i="14"/>
  <c r="AP304" i="14"/>
  <c r="AF304" i="14"/>
  <c r="V304" i="14"/>
  <c r="J304" i="14"/>
  <c r="X304" i="14"/>
  <c r="AT304" i="14"/>
  <c r="BN304" i="14"/>
  <c r="CJ304" i="14"/>
  <c r="DF304" i="14"/>
  <c r="DZ304" i="14"/>
  <c r="EV304" i="14"/>
  <c r="FR304" i="14"/>
  <c r="GL304" i="14"/>
  <c r="J300" i="14"/>
  <c r="R300" i="14"/>
  <c r="Z300" i="14"/>
  <c r="AH300" i="14"/>
  <c r="AP300" i="14"/>
  <c r="AX300" i="14"/>
  <c r="BF300" i="14"/>
  <c r="BN300" i="14"/>
  <c r="BV300" i="14"/>
  <c r="CD300" i="14"/>
  <c r="CL300" i="14"/>
  <c r="CT300" i="14"/>
  <c r="DB300" i="14"/>
  <c r="DJ300" i="14"/>
  <c r="DR300" i="14"/>
  <c r="DZ300" i="14"/>
  <c r="EH300" i="14"/>
  <c r="EP300" i="14"/>
  <c r="EX300" i="14"/>
  <c r="FF300" i="14"/>
  <c r="FN300" i="14"/>
  <c r="FV300" i="14"/>
  <c r="GD300" i="14"/>
  <c r="GL300" i="14"/>
  <c r="C303" i="14"/>
  <c r="R303" i="14"/>
  <c r="AG303" i="14"/>
  <c r="AU303" i="14"/>
  <c r="BI303" i="14"/>
  <c r="BW303" i="14"/>
  <c r="CO303" i="14"/>
  <c r="DE303" i="14"/>
  <c r="DX303" i="14"/>
  <c r="EM303" i="14"/>
  <c r="FF303" i="14"/>
  <c r="GB303" i="14"/>
  <c r="Y304" i="14"/>
  <c r="AU304" i="14"/>
  <c r="BP304" i="14"/>
  <c r="CK304" i="14"/>
  <c r="DG304" i="14"/>
  <c r="EB304" i="14"/>
  <c r="EW304" i="14"/>
  <c r="FS304" i="14"/>
  <c r="GN304" i="14"/>
  <c r="G306" i="14"/>
  <c r="R306" i="14"/>
  <c r="AC306" i="14"/>
  <c r="AM306" i="14"/>
  <c r="AX306" i="14"/>
  <c r="BI306" i="14"/>
  <c r="BV306" i="14"/>
  <c r="CJ306" i="14"/>
  <c r="CZ306" i="14"/>
  <c r="DL306" i="14"/>
  <c r="EB306" i="14"/>
  <c r="EQ306" i="14"/>
  <c r="FE306" i="14"/>
  <c r="FU306" i="14"/>
  <c r="GO306" i="14"/>
  <c r="GG306" i="14"/>
  <c r="FY306" i="14"/>
  <c r="FQ306" i="14"/>
  <c r="FI306" i="14"/>
  <c r="FA306" i="14"/>
  <c r="ES306" i="14"/>
  <c r="EK306" i="14"/>
  <c r="EC306" i="14"/>
  <c r="DU306" i="14"/>
  <c r="DM306" i="14"/>
  <c r="DE306" i="14"/>
  <c r="CW306" i="14"/>
  <c r="CO306" i="14"/>
  <c r="CG306" i="14"/>
  <c r="BY306" i="14"/>
  <c r="GQ306" i="14"/>
  <c r="GI306" i="14"/>
  <c r="GA306" i="14"/>
  <c r="GL306" i="14"/>
  <c r="GB306" i="14"/>
  <c r="FR306" i="14"/>
  <c r="FH306" i="14"/>
  <c r="EY306" i="14"/>
  <c r="EP306" i="14"/>
  <c r="EG306" i="14"/>
  <c r="DX306" i="14"/>
  <c r="DO306" i="14"/>
  <c r="DF306" i="14"/>
  <c r="CV306" i="14"/>
  <c r="CM306" i="14"/>
  <c r="CD306" i="14"/>
  <c r="BU306" i="14"/>
  <c r="BM306" i="14"/>
  <c r="BE306" i="14"/>
  <c r="AW306" i="14"/>
  <c r="AO306" i="14"/>
  <c r="AG306" i="14"/>
  <c r="Y306" i="14"/>
  <c r="Q306" i="14"/>
  <c r="I306" i="14"/>
  <c r="GK306" i="14"/>
  <c r="FZ306" i="14"/>
  <c r="FP306" i="14"/>
  <c r="FG306" i="14"/>
  <c r="EX306" i="14"/>
  <c r="EO306" i="14"/>
  <c r="EF306" i="14"/>
  <c r="DW306" i="14"/>
  <c r="DN306" i="14"/>
  <c r="DD306" i="14"/>
  <c r="CU306" i="14"/>
  <c r="CL306" i="14"/>
  <c r="CC306" i="14"/>
  <c r="BT306" i="14"/>
  <c r="BL306" i="14"/>
  <c r="GN306" i="14"/>
  <c r="GD306" i="14"/>
  <c r="FT306" i="14"/>
  <c r="FK306" i="14"/>
  <c r="FB306" i="14"/>
  <c r="ER306" i="14"/>
  <c r="EI306" i="14"/>
  <c r="DZ306" i="14"/>
  <c r="DQ306" i="14"/>
  <c r="DH306" i="14"/>
  <c r="CY306" i="14"/>
  <c r="CP306" i="14"/>
  <c r="CF306" i="14"/>
  <c r="BW306" i="14"/>
  <c r="BO306" i="14"/>
  <c r="BG306" i="14"/>
  <c r="AY306" i="14"/>
  <c r="AQ306" i="14"/>
  <c r="AI306" i="14"/>
  <c r="AA306" i="14"/>
  <c r="S306" i="14"/>
  <c r="K306" i="14"/>
  <c r="C306" i="14"/>
  <c r="M306" i="14"/>
  <c r="W306" i="14"/>
  <c r="AH306" i="14"/>
  <c r="AS306" i="14"/>
  <c r="BC306" i="14"/>
  <c r="BP306" i="14"/>
  <c r="CB306" i="14"/>
  <c r="CR306" i="14"/>
  <c r="DG306" i="14"/>
  <c r="DT306" i="14"/>
  <c r="EJ306" i="14"/>
  <c r="EW306" i="14"/>
  <c r="FM306" i="14"/>
  <c r="GC306" i="14"/>
  <c r="GS306" i="14"/>
  <c r="D306" i="14"/>
  <c r="N306" i="14"/>
  <c r="X306" i="14"/>
  <c r="AJ306" i="14"/>
  <c r="AT306" i="14"/>
  <c r="BD306" i="14"/>
  <c r="BQ306" i="14"/>
  <c r="CE306" i="14"/>
  <c r="CS306" i="14"/>
  <c r="DI306" i="14"/>
  <c r="DV306" i="14"/>
  <c r="EL306" i="14"/>
  <c r="EZ306" i="14"/>
  <c r="FN306" i="14"/>
  <c r="GE306" i="14"/>
  <c r="GT306" i="14"/>
  <c r="GM308" i="14"/>
  <c r="GE308" i="14"/>
  <c r="FW308" i="14"/>
  <c r="FO308" i="14"/>
  <c r="FG308" i="14"/>
  <c r="EY308" i="14"/>
  <c r="EQ308" i="14"/>
  <c r="EI308" i="14"/>
  <c r="EA308" i="14"/>
  <c r="DS308" i="14"/>
  <c r="DK308" i="14"/>
  <c r="DC308" i="14"/>
  <c r="CU308" i="14"/>
  <c r="CM308" i="14"/>
  <c r="CE308" i="14"/>
  <c r="BW308" i="14"/>
  <c r="BO308" i="14"/>
  <c r="BG308" i="14"/>
  <c r="AY308" i="14"/>
  <c r="AQ308" i="14"/>
  <c r="AI308" i="14"/>
  <c r="AA308" i="14"/>
  <c r="S308" i="14"/>
  <c r="K308" i="14"/>
  <c r="C308" i="14"/>
  <c r="GO308" i="14"/>
  <c r="GG308" i="14"/>
  <c r="FY308" i="14"/>
  <c r="FQ308" i="14"/>
  <c r="FI308" i="14"/>
  <c r="FA308" i="14"/>
  <c r="ES308" i="14"/>
  <c r="EK308" i="14"/>
  <c r="EC308" i="14"/>
  <c r="DU308" i="14"/>
  <c r="DM308" i="14"/>
  <c r="DE308" i="14"/>
  <c r="CW308" i="14"/>
  <c r="CO308" i="14"/>
  <c r="CG308" i="14"/>
  <c r="BY308" i="14"/>
  <c r="BQ308" i="14"/>
  <c r="BI308" i="14"/>
  <c r="BA308" i="14"/>
  <c r="AS308" i="14"/>
  <c r="AK308" i="14"/>
  <c r="AC308" i="14"/>
  <c r="U308" i="14"/>
  <c r="M308" i="14"/>
  <c r="E308" i="14"/>
  <c r="GP308" i="14"/>
  <c r="GD308" i="14"/>
  <c r="FT308" i="14"/>
  <c r="FJ308" i="14"/>
  <c r="EX308" i="14"/>
  <c r="EN308" i="14"/>
  <c r="ED308" i="14"/>
  <c r="DR308" i="14"/>
  <c r="DH308" i="14"/>
  <c r="CX308" i="14"/>
  <c r="CL308" i="14"/>
  <c r="CB308" i="14"/>
  <c r="BR308" i="14"/>
  <c r="BF308" i="14"/>
  <c r="AV308" i="14"/>
  <c r="AL308" i="14"/>
  <c r="Z308" i="14"/>
  <c r="P308" i="14"/>
  <c r="F308" i="14"/>
  <c r="GN308" i="14"/>
  <c r="GC308" i="14"/>
  <c r="FS308" i="14"/>
  <c r="FH308" i="14"/>
  <c r="EW308" i="14"/>
  <c r="EM308" i="14"/>
  <c r="EB308" i="14"/>
  <c r="DQ308" i="14"/>
  <c r="DG308" i="14"/>
  <c r="CV308" i="14"/>
  <c r="CK308" i="14"/>
  <c r="CA308" i="14"/>
  <c r="BP308" i="14"/>
  <c r="BE308" i="14"/>
  <c r="AU308" i="14"/>
  <c r="AJ308" i="14"/>
  <c r="Y308" i="14"/>
  <c r="O308" i="14"/>
  <c r="D308" i="14"/>
  <c r="GS308" i="14"/>
  <c r="GI308" i="14"/>
  <c r="FX308" i="14"/>
  <c r="FM308" i="14"/>
  <c r="FC308" i="14"/>
  <c r="ER308" i="14"/>
  <c r="EG308" i="14"/>
  <c r="DW308" i="14"/>
  <c r="DL308" i="14"/>
  <c r="GR308" i="14"/>
  <c r="GH308" i="14"/>
  <c r="FV308" i="14"/>
  <c r="FL308" i="14"/>
  <c r="FB308" i="14"/>
  <c r="EP308" i="14"/>
  <c r="EF308" i="14"/>
  <c r="DV308" i="14"/>
  <c r="DJ308" i="14"/>
  <c r="CZ308" i="14"/>
  <c r="CP308" i="14"/>
  <c r="CD308" i="14"/>
  <c r="BT308" i="14"/>
  <c r="BJ308" i="14"/>
  <c r="AX308" i="14"/>
  <c r="AN308" i="14"/>
  <c r="AD308" i="14"/>
  <c r="R308" i="14"/>
  <c r="H308" i="14"/>
  <c r="V308" i="14"/>
  <c r="AM308" i="14"/>
  <c r="BC308" i="14"/>
  <c r="BU308" i="14"/>
  <c r="CJ308" i="14"/>
  <c r="DB308" i="14"/>
  <c r="DX308" i="14"/>
  <c r="ET308" i="14"/>
  <c r="FN308" i="14"/>
  <c r="GJ308" i="14"/>
  <c r="E306" i="14"/>
  <c r="O306" i="14"/>
  <c r="Z306" i="14"/>
  <c r="AK306" i="14"/>
  <c r="AU306" i="14"/>
  <c r="BF306" i="14"/>
  <c r="BR306" i="14"/>
  <c r="CH306" i="14"/>
  <c r="CT306" i="14"/>
  <c r="DJ306" i="14"/>
  <c r="DY306" i="14"/>
  <c r="EM306" i="14"/>
  <c r="FC306" i="14"/>
  <c r="FO306" i="14"/>
  <c r="GF306" i="14"/>
  <c r="CV305" i="14"/>
  <c r="DD305" i="14"/>
  <c r="DL305" i="14"/>
  <c r="DT305" i="14"/>
  <c r="EB305" i="14"/>
  <c r="EJ305" i="14"/>
  <c r="ER305" i="14"/>
  <c r="EZ305" i="14"/>
  <c r="FH305" i="14"/>
  <c r="FP305" i="14"/>
  <c r="FX305" i="14"/>
  <c r="GF305" i="14"/>
  <c r="GN305" i="14"/>
  <c r="G307" i="14"/>
  <c r="Q307" i="14"/>
  <c r="AA307" i="14"/>
  <c r="AM307" i="14"/>
  <c r="AW307" i="14"/>
  <c r="BG307" i="14"/>
  <c r="BS307" i="14"/>
  <c r="CC307" i="14"/>
  <c r="CM307" i="14"/>
  <c r="CY307" i="14"/>
  <c r="DI307" i="14"/>
  <c r="DS307" i="14"/>
  <c r="EE307" i="14"/>
  <c r="EO307" i="14"/>
  <c r="EY307" i="14"/>
  <c r="FK307" i="14"/>
  <c r="FU307" i="14"/>
  <c r="GE307" i="14"/>
  <c r="GN307" i="14"/>
  <c r="GF307" i="14"/>
  <c r="FX307" i="14"/>
  <c r="FP307" i="14"/>
  <c r="FH307" i="14"/>
  <c r="EZ307" i="14"/>
  <c r="ER307" i="14"/>
  <c r="EJ307" i="14"/>
  <c r="EB307" i="14"/>
  <c r="DT307" i="14"/>
  <c r="DL307" i="14"/>
  <c r="DD307" i="14"/>
  <c r="CV307" i="14"/>
  <c r="CN307" i="14"/>
  <c r="CF307" i="14"/>
  <c r="BX307" i="14"/>
  <c r="BP307" i="14"/>
  <c r="BH307" i="14"/>
  <c r="AZ307" i="14"/>
  <c r="AR307" i="14"/>
  <c r="AJ307" i="14"/>
  <c r="AB307" i="14"/>
  <c r="T307" i="14"/>
  <c r="L307" i="14"/>
  <c r="D307" i="14"/>
  <c r="GP307" i="14"/>
  <c r="GH307" i="14"/>
  <c r="FZ307" i="14"/>
  <c r="FR307" i="14"/>
  <c r="FJ307" i="14"/>
  <c r="FB307" i="14"/>
  <c r="ET307" i="14"/>
  <c r="EL307" i="14"/>
  <c r="ED307" i="14"/>
  <c r="DV307" i="14"/>
  <c r="DN307" i="14"/>
  <c r="DF307" i="14"/>
  <c r="CX307" i="14"/>
  <c r="CP307" i="14"/>
  <c r="CH307" i="14"/>
  <c r="BZ307" i="14"/>
  <c r="BR307" i="14"/>
  <c r="BJ307" i="14"/>
  <c r="BB307" i="14"/>
  <c r="AT307" i="14"/>
  <c r="AL307" i="14"/>
  <c r="AD307" i="14"/>
  <c r="V307" i="14"/>
  <c r="N307" i="14"/>
  <c r="F307" i="14"/>
  <c r="M307" i="14"/>
  <c r="X307" i="14"/>
  <c r="AH307" i="14"/>
  <c r="AS307" i="14"/>
  <c r="BD307" i="14"/>
  <c r="BN307" i="14"/>
  <c r="BY307" i="14"/>
  <c r="CJ307" i="14"/>
  <c r="CT307" i="14"/>
  <c r="DE307" i="14"/>
  <c r="DP307" i="14"/>
  <c r="DZ307" i="14"/>
  <c r="EK307" i="14"/>
  <c r="EV307" i="14"/>
  <c r="FF307" i="14"/>
  <c r="FQ307" i="14"/>
  <c r="GB307" i="14"/>
  <c r="GL307" i="14"/>
  <c r="J305" i="14"/>
  <c r="R305" i="14"/>
  <c r="Z305" i="14"/>
  <c r="AH305" i="14"/>
  <c r="AP305" i="14"/>
  <c r="AX305" i="14"/>
  <c r="BF305" i="14"/>
  <c r="BN305" i="14"/>
  <c r="BV305" i="14"/>
  <c r="CD305" i="14"/>
  <c r="CL305" i="14"/>
  <c r="CT305" i="14"/>
  <c r="DB305" i="14"/>
  <c r="DJ305" i="14"/>
  <c r="DR305" i="14"/>
  <c r="DZ305" i="14"/>
  <c r="EH305" i="14"/>
  <c r="EP305" i="14"/>
  <c r="EX305" i="14"/>
  <c r="FF305" i="14"/>
  <c r="FN305" i="14"/>
  <c r="FV305" i="14"/>
  <c r="GD305" i="14"/>
  <c r="GL305" i="14"/>
  <c r="C307" i="14"/>
  <c r="O307" i="14"/>
  <c r="Y307" i="14"/>
  <c r="AI307" i="14"/>
  <c r="AU307" i="14"/>
  <c r="BE307" i="14"/>
  <c r="BO307" i="14"/>
  <c r="CA307" i="14"/>
  <c r="CK307" i="14"/>
  <c r="CU307" i="14"/>
  <c r="DG307" i="14"/>
  <c r="DQ307" i="14"/>
  <c r="EA307" i="14"/>
  <c r="EM307" i="14"/>
  <c r="EW307" i="14"/>
  <c r="FG307" i="14"/>
  <c r="FS307" i="14"/>
  <c r="GC307" i="14"/>
  <c r="GM307" i="14"/>
  <c r="BX309" i="14"/>
  <c r="CF309" i="14"/>
  <c r="CN309" i="14"/>
  <c r="CV309" i="14"/>
  <c r="DD309" i="14"/>
  <c r="DL309" i="14"/>
  <c r="DT309" i="14"/>
  <c r="EB309" i="14"/>
  <c r="EJ309" i="14"/>
  <c r="ER309" i="14"/>
  <c r="EZ309" i="14"/>
  <c r="FH309" i="14"/>
  <c r="FP309" i="14"/>
  <c r="FX309" i="14"/>
  <c r="GF309" i="14"/>
  <c r="GN309" i="14"/>
  <c r="GT311" i="14"/>
  <c r="GL311" i="14"/>
  <c r="GD311" i="14"/>
  <c r="FV311" i="14"/>
  <c r="FN311" i="14"/>
  <c r="FF311" i="14"/>
  <c r="EX311" i="14"/>
  <c r="EP311" i="14"/>
  <c r="EH311" i="14"/>
  <c r="DZ311" i="14"/>
  <c r="GN311" i="14"/>
  <c r="GF311" i="14"/>
  <c r="FX311" i="14"/>
  <c r="J311" i="14"/>
  <c r="R311" i="14"/>
  <c r="Z311" i="14"/>
  <c r="AH311" i="14"/>
  <c r="AP311" i="14"/>
  <c r="AX311" i="14"/>
  <c r="BF311" i="14"/>
  <c r="BN311" i="14"/>
  <c r="BV311" i="14"/>
  <c r="CD311" i="14"/>
  <c r="CL311" i="14"/>
  <c r="CT311" i="14"/>
  <c r="DB311" i="14"/>
  <c r="DJ311" i="14"/>
  <c r="DR311" i="14"/>
  <c r="EA311" i="14"/>
  <c r="EJ311" i="14"/>
  <c r="ES311" i="14"/>
  <c r="FB311" i="14"/>
  <c r="FK311" i="14"/>
  <c r="FT311" i="14"/>
  <c r="GE311" i="14"/>
  <c r="GP311" i="14"/>
  <c r="G312" i="14"/>
  <c r="R312" i="14"/>
  <c r="AC312" i="14"/>
  <c r="AM312" i="14"/>
  <c r="AX312" i="14"/>
  <c r="BI312" i="14"/>
  <c r="BS312" i="14"/>
  <c r="CD312" i="14"/>
  <c r="CO312" i="14"/>
  <c r="CY312" i="14"/>
  <c r="DJ312" i="14"/>
  <c r="DU312" i="14"/>
  <c r="EG312" i="14"/>
  <c r="ES312" i="14"/>
  <c r="FF312" i="14"/>
  <c r="FQ312" i="14"/>
  <c r="GD312" i="14"/>
  <c r="BZ315" i="14"/>
  <c r="CL315" i="14"/>
  <c r="DA315" i="14"/>
  <c r="DP315" i="14"/>
  <c r="ED315" i="14"/>
  <c r="ER315" i="14"/>
  <c r="FF315" i="14"/>
  <c r="FV315" i="14"/>
  <c r="GR312" i="14"/>
  <c r="GJ312" i="14"/>
  <c r="GB312" i="14"/>
  <c r="FT312" i="14"/>
  <c r="FL312" i="14"/>
  <c r="FD312" i="14"/>
  <c r="EV312" i="14"/>
  <c r="EN312" i="14"/>
  <c r="EF312" i="14"/>
  <c r="DX312" i="14"/>
  <c r="GL312" i="14"/>
  <c r="GC312" i="14"/>
  <c r="FS312" i="14"/>
  <c r="FJ312" i="14"/>
  <c r="FA312" i="14"/>
  <c r="ER312" i="14"/>
  <c r="EI312" i="14"/>
  <c r="DZ312" i="14"/>
  <c r="DQ312" i="14"/>
  <c r="DI312" i="14"/>
  <c r="DA312" i="14"/>
  <c r="CS312" i="14"/>
  <c r="CK312" i="14"/>
  <c r="CC312" i="14"/>
  <c r="BU312" i="14"/>
  <c r="BM312" i="14"/>
  <c r="BE312" i="14"/>
  <c r="AW312" i="14"/>
  <c r="AO312" i="14"/>
  <c r="AG312" i="14"/>
  <c r="Y312" i="14"/>
  <c r="Q312" i="14"/>
  <c r="I312" i="14"/>
  <c r="GN312" i="14"/>
  <c r="GE312" i="14"/>
  <c r="FV312" i="14"/>
  <c r="FM312" i="14"/>
  <c r="FC312" i="14"/>
  <c r="ET312" i="14"/>
  <c r="EK312" i="14"/>
  <c r="EB312" i="14"/>
  <c r="DS312" i="14"/>
  <c r="DK312" i="14"/>
  <c r="DC312" i="14"/>
  <c r="CU312" i="14"/>
  <c r="CM312" i="14"/>
  <c r="CE312" i="14"/>
  <c r="BW312" i="14"/>
  <c r="BO312" i="14"/>
  <c r="BG312" i="14"/>
  <c r="AY312" i="14"/>
  <c r="AQ312" i="14"/>
  <c r="AI312" i="14"/>
  <c r="AA312" i="14"/>
  <c r="S312" i="14"/>
  <c r="K312" i="14"/>
  <c r="C312" i="14"/>
  <c r="M312" i="14"/>
  <c r="W312" i="14"/>
  <c r="AH312" i="14"/>
  <c r="AS312" i="14"/>
  <c r="BC312" i="14"/>
  <c r="BN312" i="14"/>
  <c r="BY312" i="14"/>
  <c r="CI312" i="14"/>
  <c r="CT312" i="14"/>
  <c r="DE312" i="14"/>
  <c r="DO312" i="14"/>
  <c r="EA312" i="14"/>
  <c r="EM312" i="14"/>
  <c r="EY312" i="14"/>
  <c r="FK312" i="14"/>
  <c r="FX312" i="14"/>
  <c r="GI312" i="14"/>
  <c r="J309" i="14"/>
  <c r="R309" i="14"/>
  <c r="Z309" i="14"/>
  <c r="AH309" i="14"/>
  <c r="AP309" i="14"/>
  <c r="AX309" i="14"/>
  <c r="BF309" i="14"/>
  <c r="BN309" i="14"/>
  <c r="BV309" i="14"/>
  <c r="CD309" i="14"/>
  <c r="CL309" i="14"/>
  <c r="CT309" i="14"/>
  <c r="DB309" i="14"/>
  <c r="DJ309" i="14"/>
  <c r="DR309" i="14"/>
  <c r="DZ309" i="14"/>
  <c r="EH309" i="14"/>
  <c r="EP309" i="14"/>
  <c r="EX309" i="14"/>
  <c r="FF309" i="14"/>
  <c r="FN309" i="14"/>
  <c r="FV309" i="14"/>
  <c r="GD309" i="14"/>
  <c r="GL309" i="14"/>
  <c r="H311" i="14"/>
  <c r="P311" i="14"/>
  <c r="X311" i="14"/>
  <c r="AF311" i="14"/>
  <c r="AN311" i="14"/>
  <c r="AV311" i="14"/>
  <c r="BD311" i="14"/>
  <c r="BL311" i="14"/>
  <c r="BT311" i="14"/>
  <c r="CB311" i="14"/>
  <c r="CJ311" i="14"/>
  <c r="CR311" i="14"/>
  <c r="CZ311" i="14"/>
  <c r="DH311" i="14"/>
  <c r="DP311" i="14"/>
  <c r="DX311" i="14"/>
  <c r="EG311" i="14"/>
  <c r="EQ311" i="14"/>
  <c r="EZ311" i="14"/>
  <c r="FI311" i="14"/>
  <c r="FR311" i="14"/>
  <c r="GB311" i="14"/>
  <c r="GM311" i="14"/>
  <c r="E312" i="14"/>
  <c r="O312" i="14"/>
  <c r="Z312" i="14"/>
  <c r="AK312" i="14"/>
  <c r="AU312" i="14"/>
  <c r="BF312" i="14"/>
  <c r="BQ312" i="14"/>
  <c r="CA312" i="14"/>
  <c r="CL312" i="14"/>
  <c r="CW312" i="14"/>
  <c r="DG312" i="14"/>
  <c r="DR312" i="14"/>
  <c r="ED312" i="14"/>
  <c r="EP312" i="14"/>
  <c r="FB312" i="14"/>
  <c r="FO312" i="14"/>
  <c r="FZ312" i="14"/>
  <c r="GM312" i="14"/>
  <c r="GO315" i="14"/>
  <c r="GG315" i="14"/>
  <c r="FY315" i="14"/>
  <c r="FQ315" i="14"/>
  <c r="FI315" i="14"/>
  <c r="FA315" i="14"/>
  <c r="ES315" i="14"/>
  <c r="EK315" i="14"/>
  <c r="EC315" i="14"/>
  <c r="DU315" i="14"/>
  <c r="DM315" i="14"/>
  <c r="DE315" i="14"/>
  <c r="CW315" i="14"/>
  <c r="CO315" i="14"/>
  <c r="CG315" i="14"/>
  <c r="BY315" i="14"/>
  <c r="BQ315" i="14"/>
  <c r="BI315" i="14"/>
  <c r="BA315" i="14"/>
  <c r="AS315" i="14"/>
  <c r="AK315" i="14"/>
  <c r="AC315" i="14"/>
  <c r="U315" i="14"/>
  <c r="M315" i="14"/>
  <c r="E315" i="14"/>
  <c r="GM315" i="14"/>
  <c r="GE315" i="14"/>
  <c r="FW315" i="14"/>
  <c r="FO315" i="14"/>
  <c r="FG315" i="14"/>
  <c r="EY315" i="14"/>
  <c r="EQ315" i="14"/>
  <c r="EI315" i="14"/>
  <c r="EA315" i="14"/>
  <c r="DS315" i="14"/>
  <c r="DK315" i="14"/>
  <c r="DC315" i="14"/>
  <c r="CU315" i="14"/>
  <c r="CM315" i="14"/>
  <c r="CE315" i="14"/>
  <c r="BW315" i="14"/>
  <c r="BO315" i="14"/>
  <c r="BG315" i="14"/>
  <c r="AY315" i="14"/>
  <c r="AQ315" i="14"/>
  <c r="AI315" i="14"/>
  <c r="AA315" i="14"/>
  <c r="S315" i="14"/>
  <c r="K315" i="14"/>
  <c r="C315" i="14"/>
  <c r="GQ315" i="14"/>
  <c r="GI315" i="14"/>
  <c r="GA315" i="14"/>
  <c r="FS315" i="14"/>
  <c r="FK315" i="14"/>
  <c r="GL315" i="14"/>
  <c r="FZ315" i="14"/>
  <c r="FM315" i="14"/>
  <c r="FB315" i="14"/>
  <c r="EP315" i="14"/>
  <c r="EF315" i="14"/>
  <c r="DV315" i="14"/>
  <c r="DJ315" i="14"/>
  <c r="CZ315" i="14"/>
  <c r="CP315" i="14"/>
  <c r="CD315" i="14"/>
  <c r="BT315" i="14"/>
  <c r="BJ315" i="14"/>
  <c r="AX315" i="14"/>
  <c r="AN315" i="14"/>
  <c r="AD315" i="14"/>
  <c r="R315" i="14"/>
  <c r="H315" i="14"/>
  <c r="GP315" i="14"/>
  <c r="GC315" i="14"/>
  <c r="FP315" i="14"/>
  <c r="FD315" i="14"/>
  <c r="ET315" i="14"/>
  <c r="EH315" i="14"/>
  <c r="DX315" i="14"/>
  <c r="DN315" i="14"/>
  <c r="DB315" i="14"/>
  <c r="CR315" i="14"/>
  <c r="CH315" i="14"/>
  <c r="BV315" i="14"/>
  <c r="BL315" i="14"/>
  <c r="BB315" i="14"/>
  <c r="AP315" i="14"/>
  <c r="AF315" i="14"/>
  <c r="V315" i="14"/>
  <c r="J315" i="14"/>
  <c r="P315" i="14"/>
  <c r="AE315" i="14"/>
  <c r="AT315" i="14"/>
  <c r="BF315" i="14"/>
  <c r="BU315" i="14"/>
  <c r="CJ315" i="14"/>
  <c r="CX315" i="14"/>
  <c r="DL315" i="14"/>
  <c r="DZ315" i="14"/>
  <c r="EN315" i="14"/>
  <c r="FC315" i="14"/>
  <c r="FT315" i="14"/>
  <c r="GJ315" i="14"/>
  <c r="AF313" i="14"/>
  <c r="AO313" i="14"/>
  <c r="AX313" i="14"/>
  <c r="BG313" i="14"/>
  <c r="BP313" i="14"/>
  <c r="BY313" i="14"/>
  <c r="CH313" i="14"/>
  <c r="CR313" i="14"/>
  <c r="DA313" i="14"/>
  <c r="DJ313" i="14"/>
  <c r="DS313" i="14"/>
  <c r="EB313" i="14"/>
  <c r="EK313" i="14"/>
  <c r="ET313" i="14"/>
  <c r="FD313" i="14"/>
  <c r="FM313" i="14"/>
  <c r="FV313" i="14"/>
  <c r="GE313" i="14"/>
  <c r="M314" i="14"/>
  <c r="W314" i="14"/>
  <c r="AF314" i="14"/>
  <c r="AO314" i="14"/>
  <c r="AX314" i="14"/>
  <c r="BG314" i="14"/>
  <c r="BP314" i="14"/>
  <c r="BY314" i="14"/>
  <c r="CI314" i="14"/>
  <c r="CR314" i="14"/>
  <c r="DA314" i="14"/>
  <c r="DJ314" i="14"/>
  <c r="DS314" i="14"/>
  <c r="EB314" i="14"/>
  <c r="EK314" i="14"/>
  <c r="EU314" i="14"/>
  <c r="FD314" i="14"/>
  <c r="FM314" i="14"/>
  <c r="FW314" i="14"/>
  <c r="GI314" i="14"/>
  <c r="GQ313" i="14"/>
  <c r="GI313" i="14"/>
  <c r="GA313" i="14"/>
  <c r="FS313" i="14"/>
  <c r="FK313" i="14"/>
  <c r="FC313" i="14"/>
  <c r="EU313" i="14"/>
  <c r="EM313" i="14"/>
  <c r="EE313" i="14"/>
  <c r="DW313" i="14"/>
  <c r="DO313" i="14"/>
  <c r="DG313" i="14"/>
  <c r="CY313" i="14"/>
  <c r="CQ313" i="14"/>
  <c r="CI313" i="14"/>
  <c r="CA313" i="14"/>
  <c r="BS313" i="14"/>
  <c r="BK313" i="14"/>
  <c r="BC313" i="14"/>
  <c r="AU313" i="14"/>
  <c r="AM313" i="14"/>
  <c r="AE313" i="14"/>
  <c r="W313" i="14"/>
  <c r="O313" i="14"/>
  <c r="G313" i="14"/>
  <c r="K313" i="14"/>
  <c r="T313" i="14"/>
  <c r="AC313" i="14"/>
  <c r="AL313" i="14"/>
  <c r="AV313" i="14"/>
  <c r="BE313" i="14"/>
  <c r="BN313" i="14"/>
  <c r="BW313" i="14"/>
  <c r="CF313" i="14"/>
  <c r="CO313" i="14"/>
  <c r="CX313" i="14"/>
  <c r="DH313" i="14"/>
  <c r="DQ313" i="14"/>
  <c r="DZ313" i="14"/>
  <c r="EI313" i="14"/>
  <c r="ER313" i="14"/>
  <c r="FA313" i="14"/>
  <c r="FJ313" i="14"/>
  <c r="FT313" i="14"/>
  <c r="GC313" i="14"/>
  <c r="GL313" i="14"/>
  <c r="GP314" i="14"/>
  <c r="GH314" i="14"/>
  <c r="FZ314" i="14"/>
  <c r="FR314" i="14"/>
  <c r="FJ314" i="14"/>
  <c r="FB314" i="14"/>
  <c r="ET314" i="14"/>
  <c r="EL314" i="14"/>
  <c r="ED314" i="14"/>
  <c r="DV314" i="14"/>
  <c r="DN314" i="14"/>
  <c r="DF314" i="14"/>
  <c r="CX314" i="14"/>
  <c r="CP314" i="14"/>
  <c r="CH314" i="14"/>
  <c r="BZ314" i="14"/>
  <c r="BR314" i="14"/>
  <c r="BJ314" i="14"/>
  <c r="BB314" i="14"/>
  <c r="AT314" i="14"/>
  <c r="AL314" i="14"/>
  <c r="AD314" i="14"/>
  <c r="V314" i="14"/>
  <c r="N314" i="14"/>
  <c r="F314" i="14"/>
  <c r="GN314" i="14"/>
  <c r="GF314" i="14"/>
  <c r="FX314" i="14"/>
  <c r="FP314" i="14"/>
  <c r="K314" i="14"/>
  <c r="T314" i="14"/>
  <c r="AC314" i="14"/>
  <c r="AM314" i="14"/>
  <c r="AV314" i="14"/>
  <c r="BE314" i="14"/>
  <c r="BN314" i="14"/>
  <c r="BW314" i="14"/>
  <c r="CF314" i="14"/>
  <c r="CO314" i="14"/>
  <c r="CY314" i="14"/>
  <c r="DH314" i="14"/>
  <c r="DQ314" i="14"/>
  <c r="DZ314" i="14"/>
  <c r="EI314" i="14"/>
  <c r="ER314" i="14"/>
  <c r="FA314" i="14"/>
  <c r="FK314" i="14"/>
  <c r="FU314" i="14"/>
  <c r="GE314" i="14"/>
  <c r="GQ314" i="14"/>
  <c r="GS163" i="14" l="1"/>
  <c r="V163" i="14"/>
  <c r="DJ163" i="14"/>
  <c r="CP163" i="14"/>
  <c r="I163" i="14"/>
  <c r="BU163" i="14"/>
  <c r="EG163" i="14"/>
  <c r="FN163" i="14"/>
  <c r="DB163" i="14"/>
  <c r="AP163" i="14"/>
  <c r="ET163" i="14"/>
  <c r="BM163" i="14"/>
  <c r="FV163" i="14"/>
  <c r="AX163" i="14"/>
  <c r="FB163" i="14"/>
  <c r="AD163" i="14"/>
  <c r="CH163" i="14"/>
  <c r="AG163" i="14"/>
  <c r="CS163" i="14"/>
  <c r="DY163" i="14"/>
  <c r="GK163" i="14"/>
  <c r="FE163" i="14"/>
  <c r="FZ163" i="14"/>
  <c r="DN163" i="14"/>
  <c r="BB163" i="14"/>
  <c r="GH163" i="14"/>
  <c r="R163" i="14"/>
  <c r="BF163" i="14"/>
  <c r="FF163" i="14"/>
  <c r="ED163" i="14"/>
  <c r="GL163" i="14"/>
  <c r="Y163" i="14"/>
  <c r="BK163" i="14"/>
  <c r="DW163" i="14"/>
  <c r="GI163" i="14"/>
  <c r="BD163" i="14"/>
  <c r="DP163" i="14"/>
  <c r="GB163" i="14"/>
  <c r="AQ163" i="14"/>
  <c r="DC163" i="14"/>
  <c r="FO163" i="14"/>
  <c r="AJ163" i="14"/>
  <c r="CV163" i="14"/>
  <c r="FH163" i="14"/>
  <c r="AC163" i="14"/>
  <c r="CO163" i="14"/>
  <c r="FA163" i="14"/>
  <c r="FM163" i="14"/>
  <c r="AL163" i="14"/>
  <c r="EL163" i="14"/>
  <c r="DI163" i="14"/>
  <c r="FR163" i="14"/>
  <c r="G163" i="14"/>
  <c r="BS163" i="14"/>
  <c r="EE163" i="14"/>
  <c r="GQ163" i="14"/>
  <c r="BL163" i="14"/>
  <c r="DX163" i="14"/>
  <c r="GJ163" i="14"/>
  <c r="AY163" i="14"/>
  <c r="DK163" i="14"/>
  <c r="FW163" i="14"/>
  <c r="AR163" i="14"/>
  <c r="DD163" i="14"/>
  <c r="FP163" i="14"/>
  <c r="AK163" i="14"/>
  <c r="CW163" i="14"/>
  <c r="FI163" i="14"/>
  <c r="EP163" i="14"/>
  <c r="GD163" i="14"/>
  <c r="Q163" i="14"/>
  <c r="DQ163" i="14"/>
  <c r="CL163" i="14"/>
  <c r="EW163" i="14"/>
  <c r="O163" i="14"/>
  <c r="CA163" i="14"/>
  <c r="EM163" i="14"/>
  <c r="H163" i="14"/>
  <c r="BT163" i="14"/>
  <c r="EF163" i="14"/>
  <c r="GR163" i="14"/>
  <c r="BG163" i="14"/>
  <c r="DS163" i="14"/>
  <c r="GE163" i="14"/>
  <c r="AZ163" i="14"/>
  <c r="DL163" i="14"/>
  <c r="FX163" i="14"/>
  <c r="AS163" i="14"/>
  <c r="DE163" i="14"/>
  <c r="FQ163" i="14"/>
  <c r="FJ163" i="14"/>
  <c r="DZ163" i="14"/>
  <c r="CI163" i="14"/>
  <c r="P163" i="14"/>
  <c r="CB163" i="14"/>
  <c r="EN163" i="14"/>
  <c r="C163" i="14"/>
  <c r="BO163" i="14"/>
  <c r="EA163" i="14"/>
  <c r="GM163" i="14"/>
  <c r="BH163" i="14"/>
  <c r="DT163" i="14"/>
  <c r="GF163" i="14"/>
  <c r="BA163" i="14"/>
  <c r="DM163" i="14"/>
  <c r="DA163" i="14"/>
  <c r="EO163" i="14"/>
  <c r="BZ163" i="14"/>
  <c r="AW163" i="14"/>
  <c r="DF163" i="14"/>
  <c r="AE163" i="14"/>
  <c r="CQ163" i="14"/>
  <c r="FC163" i="14"/>
  <c r="X163" i="14"/>
  <c r="CJ163" i="14"/>
  <c r="EV163" i="14"/>
  <c r="K163" i="14"/>
  <c r="BW163" i="14"/>
  <c r="EI163" i="14"/>
  <c r="D163" i="14"/>
  <c r="BP163" i="14"/>
  <c r="EB163" i="14"/>
  <c r="GN163" i="14"/>
  <c r="BI163" i="14"/>
  <c r="DU163" i="14"/>
  <c r="GG163" i="14"/>
  <c r="GT163" i="14"/>
  <c r="EH163" i="14"/>
  <c r="BV163" i="14"/>
  <c r="J163" i="14"/>
  <c r="CD163" i="14"/>
  <c r="DR163" i="14"/>
  <c r="BE163" i="14"/>
  <c r="GP163" i="14"/>
  <c r="Z163" i="14"/>
  <c r="CK163" i="14"/>
  <c r="AM163" i="14"/>
  <c r="CY163" i="14"/>
  <c r="FK163" i="14"/>
  <c r="AF163" i="14"/>
  <c r="CR163" i="14"/>
  <c r="FD163" i="14"/>
  <c r="S163" i="14"/>
  <c r="CE163" i="14"/>
  <c r="EQ163" i="14"/>
  <c r="L163" i="14"/>
  <c r="BX163" i="14"/>
  <c r="EJ163" i="14"/>
  <c r="E163" i="14"/>
  <c r="BQ163" i="14"/>
  <c r="EC163" i="14"/>
  <c r="GO163" i="14"/>
  <c r="CT163" i="14"/>
  <c r="EU163" i="14"/>
  <c r="FY163" i="14"/>
  <c r="BJ163" i="14"/>
  <c r="CX163" i="14"/>
  <c r="AH163" i="14"/>
  <c r="FU163" i="14"/>
  <c r="F163" i="14"/>
  <c r="BN163" i="14"/>
  <c r="AU163" i="14"/>
  <c r="DG163" i="14"/>
  <c r="FS163" i="14"/>
  <c r="AN163" i="14"/>
  <c r="CZ163" i="14"/>
  <c r="FL163" i="14"/>
  <c r="AA163" i="14"/>
  <c r="CM163" i="14"/>
  <c r="EY163" i="14"/>
  <c r="T163" i="14"/>
  <c r="CF163" i="14"/>
  <c r="ER163" i="14"/>
  <c r="M163" i="14"/>
  <c r="BY163" i="14"/>
  <c r="EK163" i="14"/>
  <c r="DV163" i="14"/>
  <c r="BR163" i="14"/>
  <c r="W163" i="14"/>
  <c r="AO163" i="14"/>
  <c r="CC163" i="14"/>
  <c r="GC163" i="14"/>
  <c r="N163" i="14"/>
  <c r="EX163" i="14"/>
  <c r="AT163" i="14"/>
  <c r="BC163" i="14"/>
  <c r="DO163" i="14"/>
  <c r="GA163" i="14"/>
  <c r="AV163" i="14"/>
  <c r="DH163" i="14"/>
  <c r="FT163" i="14"/>
  <c r="AI163" i="14"/>
  <c r="CU163" i="14"/>
  <c r="FG163" i="14"/>
  <c r="AB163" i="14"/>
  <c r="CN163" i="14"/>
  <c r="EZ163" i="14"/>
  <c r="U163" i="14"/>
  <c r="CG163" i="14"/>
  <c r="ES163" i="14"/>
  <c r="M286" i="10" l="1"/>
  <c r="M287" i="10"/>
  <c r="M288" i="10"/>
  <c r="M289" i="10"/>
  <c r="M290" i="10"/>
  <c r="M291" i="10"/>
  <c r="M292" i="10"/>
  <c r="M293" i="10"/>
  <c r="M294" i="10"/>
  <c r="M295" i="10"/>
  <c r="M296" i="10"/>
  <c r="M297" i="10"/>
  <c r="M298" i="10"/>
  <c r="M299" i="10"/>
  <c r="M300" i="10"/>
  <c r="M301" i="10"/>
  <c r="M302" i="10"/>
  <c r="M303" i="10"/>
  <c r="M304" i="10"/>
  <c r="M305" i="10"/>
  <c r="M306" i="10"/>
  <c r="M307" i="10"/>
  <c r="M308" i="10"/>
  <c r="M309" i="10"/>
  <c r="M310" i="10"/>
  <c r="M311" i="10"/>
  <c r="M312" i="10"/>
  <c r="M313" i="10"/>
  <c r="M314" i="10"/>
  <c r="M315" i="10"/>
  <c r="M316" i="10"/>
  <c r="M317" i="10"/>
  <c r="M318" i="10"/>
  <c r="M319" i="10"/>
  <c r="M320" i="10"/>
  <c r="M321" i="10"/>
  <c r="M322" i="10"/>
  <c r="M323" i="10"/>
  <c r="M324" i="10"/>
  <c r="M325" i="10"/>
  <c r="M326" i="10"/>
  <c r="M327" i="10"/>
  <c r="M328" i="10"/>
  <c r="M329" i="10"/>
  <c r="M330" i="10"/>
  <c r="M331" i="10"/>
  <c r="M332" i="10"/>
  <c r="M333" i="10"/>
  <c r="M334" i="10"/>
  <c r="M335" i="10"/>
  <c r="M336" i="10"/>
  <c r="M337" i="10"/>
  <c r="M338" i="10"/>
  <c r="M339" i="10"/>
  <c r="M340" i="10"/>
  <c r="M341" i="10"/>
  <c r="M342" i="10"/>
  <c r="M343" i="10"/>
  <c r="M344" i="10"/>
  <c r="M345" i="10"/>
  <c r="M346" i="10"/>
  <c r="M347" i="10"/>
  <c r="M348" i="10"/>
  <c r="M349" i="10"/>
  <c r="M350" i="10"/>
  <c r="M351" i="10"/>
  <c r="M352" i="10"/>
  <c r="M353" i="10"/>
  <c r="M354" i="10"/>
  <c r="M355" i="10"/>
  <c r="M356" i="10"/>
  <c r="M357" i="10"/>
  <c r="M358" i="10"/>
  <c r="M359" i="10"/>
  <c r="M360" i="10"/>
  <c r="M361" i="10"/>
  <c r="M362" i="10"/>
  <c r="M363" i="10"/>
  <c r="M364" i="10"/>
  <c r="M365" i="10"/>
  <c r="M366" i="10"/>
  <c r="M367" i="10"/>
  <c r="M368" i="10"/>
  <c r="M369" i="10"/>
  <c r="M370" i="10"/>
  <c r="M371" i="10"/>
  <c r="M372" i="10"/>
  <c r="M373" i="10"/>
  <c r="M374" i="10"/>
  <c r="M375" i="10"/>
  <c r="M376" i="10"/>
  <c r="M377" i="10"/>
  <c r="M378" i="10"/>
  <c r="M379" i="10"/>
  <c r="M380" i="10"/>
  <c r="M381" i="10"/>
  <c r="M382" i="10"/>
  <c r="M383" i="10"/>
  <c r="M384" i="10"/>
  <c r="F379" i="10"/>
  <c r="F380" i="10"/>
  <c r="F381" i="10"/>
  <c r="F382" i="10"/>
  <c r="F383" i="10"/>
  <c r="F384" i="10"/>
  <c r="X365" i="10"/>
  <c r="X366" i="10"/>
  <c r="X367" i="10"/>
  <c r="X368" i="10"/>
  <c r="X369" i="10"/>
  <c r="X370" i="10"/>
  <c r="X371" i="10"/>
  <c r="C286" i="10"/>
  <c r="F286" i="10" s="1"/>
  <c r="C287" i="10"/>
  <c r="F287" i="10" s="1"/>
  <c r="C288" i="10"/>
  <c r="F288" i="10" s="1"/>
  <c r="C289" i="10"/>
  <c r="F289" i="10" s="1"/>
  <c r="C290" i="10"/>
  <c r="F290" i="10" s="1"/>
  <c r="C291" i="10"/>
  <c r="F291" i="10" s="1"/>
  <c r="C292" i="10"/>
  <c r="F292" i="10" s="1"/>
  <c r="C293" i="10"/>
  <c r="F293" i="10" s="1"/>
  <c r="C294" i="10"/>
  <c r="F294" i="10" s="1"/>
  <c r="C295" i="10"/>
  <c r="F295" i="10" s="1"/>
  <c r="C296" i="10"/>
  <c r="F296" i="10" s="1"/>
  <c r="C297" i="10"/>
  <c r="F297" i="10" s="1"/>
  <c r="C298" i="10"/>
  <c r="F298" i="10" s="1"/>
  <c r="C299" i="10"/>
  <c r="F299" i="10" s="1"/>
  <c r="C300" i="10"/>
  <c r="F300" i="10" s="1"/>
  <c r="C301" i="10"/>
  <c r="F301" i="10" s="1"/>
  <c r="C302" i="10"/>
  <c r="F302" i="10" s="1"/>
  <c r="C303" i="10"/>
  <c r="F303" i="10" s="1"/>
  <c r="C304" i="10"/>
  <c r="F304" i="10" s="1"/>
  <c r="C305" i="10"/>
  <c r="F305" i="10" s="1"/>
  <c r="C306" i="10"/>
  <c r="F306" i="10" s="1"/>
  <c r="C307" i="10"/>
  <c r="F307" i="10" s="1"/>
  <c r="C308" i="10"/>
  <c r="F308" i="10" s="1"/>
  <c r="C309" i="10"/>
  <c r="F309" i="10" s="1"/>
  <c r="C310" i="10"/>
  <c r="F310" i="10" s="1"/>
  <c r="C311" i="10"/>
  <c r="F311" i="10" s="1"/>
  <c r="C312" i="10"/>
  <c r="F312" i="10" s="1"/>
  <c r="C313" i="10"/>
  <c r="F313" i="10" s="1"/>
  <c r="C314" i="10"/>
  <c r="F314" i="10" s="1"/>
  <c r="C315" i="10"/>
  <c r="F315" i="10" s="1"/>
  <c r="C316" i="10"/>
  <c r="F316" i="10" s="1"/>
  <c r="C317" i="10"/>
  <c r="F317" i="10" s="1"/>
  <c r="C318" i="10"/>
  <c r="F318" i="10" s="1"/>
  <c r="C319" i="10"/>
  <c r="F319" i="10" s="1"/>
  <c r="C320" i="10"/>
  <c r="F320" i="10" s="1"/>
  <c r="C321" i="10"/>
  <c r="F321" i="10" s="1"/>
  <c r="C322" i="10"/>
  <c r="F322" i="10" s="1"/>
  <c r="C323" i="10"/>
  <c r="F323" i="10" s="1"/>
  <c r="C324" i="10"/>
  <c r="F324" i="10" s="1"/>
  <c r="C325" i="10"/>
  <c r="F325" i="10" s="1"/>
  <c r="C326" i="10"/>
  <c r="F326" i="10" s="1"/>
  <c r="C327" i="10"/>
  <c r="F327" i="10" s="1"/>
  <c r="C328" i="10"/>
  <c r="F328" i="10" s="1"/>
  <c r="C329" i="10"/>
  <c r="F329" i="10" s="1"/>
  <c r="C330" i="10"/>
  <c r="F330" i="10" s="1"/>
  <c r="C331" i="10"/>
  <c r="F331" i="10" s="1"/>
  <c r="C332" i="10"/>
  <c r="F332" i="10" s="1"/>
  <c r="C333" i="10"/>
  <c r="F333" i="10" s="1"/>
  <c r="C334" i="10"/>
  <c r="F334" i="10" s="1"/>
  <c r="C335" i="10"/>
  <c r="F335" i="10" s="1"/>
  <c r="C336" i="10"/>
  <c r="F336" i="10" s="1"/>
  <c r="C337" i="10"/>
  <c r="F337" i="10" s="1"/>
  <c r="C338" i="10"/>
  <c r="F338" i="10" s="1"/>
  <c r="C339" i="10"/>
  <c r="F339" i="10" s="1"/>
  <c r="C340" i="10"/>
  <c r="F340" i="10" s="1"/>
  <c r="C341" i="10"/>
  <c r="F341" i="10" s="1"/>
  <c r="C342" i="10"/>
  <c r="F342" i="10" s="1"/>
  <c r="C343" i="10"/>
  <c r="F343" i="10" s="1"/>
  <c r="C344" i="10"/>
  <c r="F344" i="10" s="1"/>
  <c r="C345" i="10"/>
  <c r="F345" i="10" s="1"/>
  <c r="C346" i="10"/>
  <c r="F346" i="10" s="1"/>
  <c r="C347" i="10"/>
  <c r="F347" i="10" s="1"/>
  <c r="C348" i="10"/>
  <c r="F348" i="10" s="1"/>
  <c r="C349" i="10"/>
  <c r="F349" i="10" s="1"/>
  <c r="C350" i="10"/>
  <c r="F350" i="10" s="1"/>
  <c r="C351" i="10"/>
  <c r="F351" i="10" s="1"/>
  <c r="C352" i="10"/>
  <c r="F352" i="10" s="1"/>
  <c r="C353" i="10"/>
  <c r="F353" i="10" s="1"/>
  <c r="C354" i="10"/>
  <c r="F354" i="10" s="1"/>
  <c r="C355" i="10"/>
  <c r="F355" i="10" s="1"/>
  <c r="C356" i="10"/>
  <c r="F356" i="10" s="1"/>
  <c r="C357" i="10"/>
  <c r="F357" i="10" s="1"/>
  <c r="C358" i="10"/>
  <c r="F358" i="10" s="1"/>
  <c r="C359" i="10"/>
  <c r="F359" i="10" s="1"/>
  <c r="C360" i="10"/>
  <c r="F360" i="10" s="1"/>
  <c r="C361" i="10"/>
  <c r="F361" i="10" s="1"/>
  <c r="C362" i="10"/>
  <c r="F362" i="10" s="1"/>
  <c r="C363" i="10"/>
  <c r="F363" i="10" s="1"/>
  <c r="C364" i="10"/>
  <c r="F364" i="10" s="1"/>
  <c r="C365" i="10"/>
  <c r="F365" i="10" s="1"/>
  <c r="C366" i="10"/>
  <c r="F366" i="10" s="1"/>
  <c r="C367" i="10"/>
  <c r="F367" i="10" s="1"/>
  <c r="C368" i="10"/>
  <c r="F368" i="10" s="1"/>
  <c r="C369" i="10"/>
  <c r="F369" i="10" s="1"/>
  <c r="O286" i="10" l="1"/>
  <c r="O287" i="10"/>
  <c r="O288" i="10"/>
  <c r="O289" i="10"/>
  <c r="O290" i="10"/>
  <c r="O291" i="10"/>
  <c r="O292" i="10"/>
  <c r="O293" i="10"/>
  <c r="O294" i="10"/>
  <c r="O295" i="10"/>
  <c r="O296" i="10"/>
  <c r="O297" i="10"/>
  <c r="O298" i="10"/>
  <c r="O299" i="10"/>
  <c r="O300" i="10"/>
  <c r="O301" i="10"/>
  <c r="O302" i="10"/>
  <c r="O303" i="10"/>
  <c r="O304" i="10"/>
  <c r="O305" i="10"/>
  <c r="O306" i="10"/>
  <c r="O307" i="10"/>
  <c r="O308" i="10"/>
  <c r="O309" i="10"/>
  <c r="O310" i="10"/>
  <c r="O311" i="10"/>
  <c r="O312" i="10"/>
  <c r="O313" i="10"/>
  <c r="O314" i="10"/>
  <c r="O315" i="10"/>
  <c r="O316" i="10"/>
  <c r="O317" i="10"/>
  <c r="O318" i="10"/>
  <c r="O319" i="10"/>
  <c r="O320" i="10"/>
  <c r="O321" i="10"/>
  <c r="O322" i="10"/>
  <c r="O323" i="10"/>
  <c r="O324" i="10"/>
  <c r="O325" i="10"/>
  <c r="O326" i="10"/>
  <c r="O327" i="10"/>
  <c r="O328" i="10"/>
  <c r="O329" i="10"/>
  <c r="O330" i="10"/>
  <c r="O331" i="10"/>
  <c r="O332" i="10"/>
  <c r="O333" i="10"/>
  <c r="O334" i="10"/>
  <c r="O335" i="10"/>
  <c r="O336" i="10"/>
  <c r="O337" i="10"/>
  <c r="O338" i="10"/>
  <c r="O339" i="10"/>
  <c r="O340" i="10"/>
  <c r="O341" i="10"/>
  <c r="O342" i="10"/>
  <c r="O343" i="10"/>
  <c r="O344" i="10"/>
  <c r="O345" i="10"/>
  <c r="O346" i="10"/>
  <c r="O347" i="10"/>
  <c r="O348" i="10"/>
  <c r="O349" i="10"/>
  <c r="O350" i="10"/>
  <c r="O351" i="10"/>
  <c r="O352" i="10"/>
  <c r="O353" i="10"/>
  <c r="O354" i="10"/>
  <c r="O355" i="10"/>
  <c r="O356" i="10"/>
  <c r="O357" i="10"/>
  <c r="O358" i="10"/>
  <c r="O359" i="10"/>
  <c r="O360" i="10"/>
  <c r="O361" i="10"/>
  <c r="O362" i="10"/>
  <c r="O363" i="10"/>
  <c r="O364" i="10"/>
  <c r="O365" i="10"/>
  <c r="O366" i="10"/>
  <c r="O367" i="10"/>
  <c r="H157" i="7" l="1"/>
  <c r="H156" i="7"/>
  <c r="H155" i="7"/>
  <c r="H154" i="7"/>
  <c r="H153" i="7"/>
  <c r="H152" i="7"/>
  <c r="H151" i="7"/>
  <c r="H150" i="7"/>
  <c r="H149" i="7"/>
  <c r="H148" i="7"/>
  <c r="H147" i="7"/>
  <c r="H146" i="7"/>
  <c r="H145" i="7"/>
  <c r="H144" i="7"/>
  <c r="H143" i="7"/>
  <c r="H142" i="7"/>
  <c r="H141" i="7"/>
  <c r="H140" i="7"/>
  <c r="H139" i="7"/>
  <c r="H138" i="7"/>
  <c r="H137" i="7"/>
  <c r="H136" i="7"/>
  <c r="H135" i="7"/>
  <c r="H134" i="7"/>
  <c r="H133" i="7"/>
  <c r="H132" i="7"/>
  <c r="H131" i="7"/>
  <c r="H130" i="7"/>
  <c r="H129" i="7"/>
  <c r="H128" i="7"/>
  <c r="H127" i="7"/>
  <c r="H126" i="7"/>
  <c r="H125" i="7"/>
  <c r="H124" i="7"/>
  <c r="H123" i="7"/>
  <c r="H122" i="7"/>
  <c r="H121" i="7"/>
  <c r="H120" i="7"/>
  <c r="H119" i="7"/>
  <c r="H118" i="7"/>
  <c r="H117" i="7"/>
  <c r="H116" i="7"/>
  <c r="H115" i="7"/>
  <c r="H114" i="7"/>
  <c r="H113" i="7"/>
  <c r="H112" i="7"/>
  <c r="H111" i="7"/>
  <c r="H110" i="7"/>
  <c r="H109" i="7"/>
  <c r="H108" i="7"/>
  <c r="H107" i="7"/>
  <c r="H106" i="7"/>
  <c r="H105" i="7"/>
  <c r="H104" i="7"/>
  <c r="H103" i="7"/>
  <c r="H102" i="7"/>
  <c r="H101" i="7"/>
  <c r="H100" i="7"/>
  <c r="H99" i="7"/>
  <c r="H98" i="7"/>
  <c r="H97" i="7"/>
  <c r="H96" i="7"/>
  <c r="H95" i="7"/>
  <c r="H94" i="7"/>
  <c r="H93" i="7"/>
  <c r="H92" i="7"/>
  <c r="H91" i="7"/>
  <c r="H90" i="7"/>
  <c r="H89" i="7"/>
  <c r="H88" i="7"/>
  <c r="H87" i="7"/>
  <c r="H86" i="7"/>
  <c r="H85" i="7"/>
  <c r="H84" i="7"/>
  <c r="H83" i="7"/>
  <c r="H82" i="7"/>
  <c r="H81" i="7"/>
  <c r="H80" i="7"/>
  <c r="H79" i="7"/>
  <c r="H78" i="7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H63" i="7"/>
  <c r="H62" i="7"/>
  <c r="H61" i="7"/>
  <c r="H60" i="7"/>
  <c r="H59" i="7"/>
  <c r="H58" i="7"/>
  <c r="H57" i="7"/>
  <c r="H56" i="7"/>
  <c r="H55" i="7"/>
  <c r="H54" i="7"/>
  <c r="H53" i="7"/>
  <c r="H52" i="7"/>
  <c r="H51" i="7"/>
  <c r="H50" i="7"/>
  <c r="H49" i="7"/>
  <c r="H48" i="7"/>
  <c r="G47" i="7"/>
  <c r="H47" i="7" s="1"/>
  <c r="G46" i="7"/>
  <c r="H46" i="7" s="1"/>
  <c r="G45" i="7"/>
  <c r="H45" i="7" s="1"/>
  <c r="G44" i="7"/>
  <c r="H44" i="7" s="1"/>
  <c r="G43" i="7"/>
  <c r="H43" i="7" s="1"/>
  <c r="G42" i="7"/>
  <c r="H42" i="7" s="1"/>
  <c r="G41" i="7"/>
  <c r="H41" i="7" s="1"/>
  <c r="G40" i="7"/>
  <c r="H40" i="7" s="1"/>
  <c r="G39" i="7"/>
  <c r="H39" i="7" s="1"/>
  <c r="G38" i="7"/>
  <c r="H38" i="7" s="1"/>
  <c r="G37" i="7"/>
  <c r="H37" i="7" s="1"/>
  <c r="G36" i="7"/>
  <c r="H36" i="7" s="1"/>
  <c r="G35" i="7"/>
  <c r="H35" i="7" s="1"/>
  <c r="G34" i="7"/>
  <c r="H34" i="7" s="1"/>
  <c r="G33" i="7"/>
  <c r="H33" i="7" s="1"/>
  <c r="G32" i="7"/>
  <c r="H32" i="7" s="1"/>
  <c r="G31" i="7"/>
  <c r="H31" i="7" s="1"/>
  <c r="G30" i="7"/>
  <c r="H30" i="7" s="1"/>
  <c r="G29" i="7"/>
  <c r="H29" i="7" s="1"/>
  <c r="G28" i="7"/>
  <c r="H28" i="7" s="1"/>
  <c r="G27" i="7"/>
  <c r="H27" i="7" s="1"/>
  <c r="G26" i="7"/>
  <c r="H26" i="7" s="1"/>
  <c r="G25" i="7"/>
  <c r="H25" i="7" s="1"/>
  <c r="G24" i="7"/>
  <c r="H24" i="7" s="1"/>
  <c r="G23" i="7"/>
  <c r="H23" i="7" s="1"/>
  <c r="G22" i="7"/>
  <c r="H22" i="7" s="1"/>
  <c r="G21" i="7"/>
  <c r="H21" i="7" s="1"/>
  <c r="G20" i="7"/>
  <c r="H20" i="7" s="1"/>
  <c r="G19" i="7"/>
  <c r="H19" i="7" s="1"/>
  <c r="G18" i="7"/>
  <c r="H18" i="7" s="1"/>
  <c r="G17" i="7"/>
  <c r="H17" i="7" s="1"/>
  <c r="G16" i="7"/>
  <c r="H16" i="7" s="1"/>
  <c r="G15" i="7"/>
  <c r="H15" i="7" s="1"/>
  <c r="G14" i="7"/>
  <c r="H14" i="7" s="1"/>
  <c r="G13" i="7"/>
  <c r="H13" i="7" s="1"/>
  <c r="G12" i="7"/>
  <c r="H12" i="7" s="1"/>
  <c r="G11" i="7"/>
  <c r="H11" i="7" s="1"/>
  <c r="G10" i="7"/>
  <c r="H10" i="7" s="1"/>
  <c r="G9" i="7"/>
  <c r="H9" i="7" s="1"/>
  <c r="G8" i="7"/>
  <c r="H8" i="7" s="1"/>
</calcChain>
</file>

<file path=xl/sharedStrings.xml><?xml version="1.0" encoding="utf-8"?>
<sst xmlns="http://schemas.openxmlformats.org/spreadsheetml/2006/main" count="4733" uniqueCount="1998">
  <si>
    <t>Prix Catalogue</t>
  </si>
  <si>
    <t>Marque</t>
  </si>
  <si>
    <t>Fournisseur</t>
  </si>
  <si>
    <t>Wack Sport</t>
  </si>
  <si>
    <t>Butterfly</t>
  </si>
  <si>
    <t>Joola</t>
  </si>
  <si>
    <t>Donic</t>
  </si>
  <si>
    <t>Stiga</t>
  </si>
  <si>
    <t>Andro</t>
  </si>
  <si>
    <t>Banco</t>
  </si>
  <si>
    <t>Cornilleau</t>
  </si>
  <si>
    <t>DHS</t>
  </si>
  <si>
    <t>0200194</t>
  </si>
  <si>
    <t>Dr Neubauer</t>
  </si>
  <si>
    <t>Friendship</t>
  </si>
  <si>
    <t>Nittaku</t>
  </si>
  <si>
    <t>TSP</t>
  </si>
  <si>
    <t>Victas</t>
  </si>
  <si>
    <t>Xiom</t>
  </si>
  <si>
    <t>Yasaka</t>
  </si>
  <si>
    <t>Tibhar</t>
  </si>
  <si>
    <t>Chemisette Grip Lady</t>
  </si>
  <si>
    <t>0210157</t>
  </si>
  <si>
    <t>Jupette Tibhar Lady</t>
  </si>
  <si>
    <t>0000323</t>
  </si>
  <si>
    <t>Mark V</t>
  </si>
  <si>
    <t>Famille</t>
  </si>
  <si>
    <t>Bois</t>
  </si>
  <si>
    <t>Revetement</t>
  </si>
  <si>
    <t>Textile</t>
  </si>
  <si>
    <t>textile</t>
  </si>
  <si>
    <t>Bois TREIBER CO OFF/S</t>
  </si>
  <si>
    <t>0101096</t>
  </si>
  <si>
    <t>Ref</t>
  </si>
  <si>
    <t>Designation</t>
  </si>
  <si>
    <t>39,90</t>
  </si>
  <si>
    <t>Base produits</t>
  </si>
  <si>
    <t>Saisir dans les cases vertes uniquement</t>
  </si>
  <si>
    <t>Ne pas intercaler de ligne ; ne pas laisser de ligne vierge</t>
  </si>
  <si>
    <t>Produits et services</t>
  </si>
  <si>
    <t>Etude de la marge :</t>
  </si>
  <si>
    <t>Référence produit</t>
  </si>
  <si>
    <t>Description</t>
  </si>
  <si>
    <t xml:space="preserve">Prix de vente € </t>
  </si>
  <si>
    <t>Coût moyen du produit</t>
  </si>
  <si>
    <t>Coeff. marge</t>
  </si>
  <si>
    <t>P0001</t>
  </si>
  <si>
    <t>Coca cola 33 cl</t>
  </si>
  <si>
    <t>P0002</t>
  </si>
  <si>
    <t>Brass Band 33 cl</t>
  </si>
  <si>
    <t>P0003</t>
  </si>
  <si>
    <t>Coca cola light 33 cl</t>
  </si>
  <si>
    <t>P0004</t>
  </si>
  <si>
    <t>Coca Cola zéro 33 cl</t>
  </si>
  <si>
    <t>P0005</t>
  </si>
  <si>
    <t>Perrier 33 cl</t>
  </si>
  <si>
    <t>P0006</t>
  </si>
  <si>
    <t>Costebelle rosé</t>
  </si>
  <si>
    <t>P0007</t>
  </si>
  <si>
    <t>Fanta</t>
  </si>
  <si>
    <t>P0008</t>
  </si>
  <si>
    <t>Lpton-Ice tea</t>
  </si>
  <si>
    <t>P0009</t>
  </si>
  <si>
    <t>Oasis orange</t>
  </si>
  <si>
    <t>P0010</t>
  </si>
  <si>
    <t>Orangina</t>
  </si>
  <si>
    <t>P0011</t>
  </si>
  <si>
    <t>Schwepps agrum 33 cl</t>
  </si>
  <si>
    <t>P0012</t>
  </si>
  <si>
    <t>Seven up 33 cl</t>
  </si>
  <si>
    <t>P0013</t>
  </si>
  <si>
    <t>Sprite 33 cl</t>
  </si>
  <si>
    <t>P0014</t>
  </si>
  <si>
    <t>Oasis tropical</t>
  </si>
  <si>
    <t>P0015</t>
  </si>
  <si>
    <t>Rosé " Cellier des dauphins"</t>
  </si>
  <si>
    <t>P0016</t>
  </si>
  <si>
    <t>Biere Bavaria Blanche</t>
  </si>
  <si>
    <t>P0017</t>
  </si>
  <si>
    <t>Biere Bavaria rouge</t>
  </si>
  <si>
    <t>P0018</t>
  </si>
  <si>
    <t>Brass Band orge profonde 50 cl</t>
  </si>
  <si>
    <t>P0019</t>
  </si>
  <si>
    <t>Heinken</t>
  </si>
  <si>
    <t>P0020</t>
  </si>
  <si>
    <t>Orge Profonde 33 cl</t>
  </si>
  <si>
    <t>P0021</t>
  </si>
  <si>
    <t>Eau 1,5L</t>
  </si>
  <si>
    <t>P0022</t>
  </si>
  <si>
    <t>Eau 0,5 cl</t>
  </si>
  <si>
    <t>P0023</t>
  </si>
  <si>
    <t>Belin Monaco</t>
  </si>
  <si>
    <t>P0024</t>
  </si>
  <si>
    <t>Cacahuetes</t>
  </si>
  <si>
    <t>P0025</t>
  </si>
  <si>
    <t>Curly</t>
  </si>
  <si>
    <t>P0026</t>
  </si>
  <si>
    <t>Tuc</t>
  </si>
  <si>
    <t>P0027</t>
  </si>
  <si>
    <t>Kit Kat</t>
  </si>
  <si>
    <t>P0028</t>
  </si>
  <si>
    <t>Mars</t>
  </si>
  <si>
    <t>P0029</t>
  </si>
  <si>
    <t>coffret PFIFF</t>
  </si>
  <si>
    <t>P0030</t>
  </si>
  <si>
    <t>Belin Reception</t>
  </si>
  <si>
    <t>P0031</t>
  </si>
  <si>
    <t>P0032</t>
  </si>
  <si>
    <t>Rosé "la Mazade"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</si>
  <si>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</si>
  <si>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</si>
  <si>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</si>
  <si>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</si>
  <si>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</si>
  <si>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</si>
  <si>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</si>
  <si>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</si>
  <si>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</si>
  <si>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</si>
  <si>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</si>
  <si>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</si>
  <si>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</si>
  <si>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</si>
  <si>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</si>
  <si>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</si>
  <si>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</si>
  <si>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</si>
  <si>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</si>
  <si>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</si>
  <si>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</si>
  <si>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</si>
  <si>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</si>
  <si>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</si>
  <si>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</si>
  <si>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</si>
  <si>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</si>
  <si>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</si>
  <si>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</si>
  <si>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</si>
  <si>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</si>
  <si>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</si>
  <si>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</si>
  <si>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</si>
  <si>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</si>
  <si>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</si>
  <si>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</si>
  <si>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</si>
  <si>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</si>
  <si>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</si>
  <si>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</si>
  <si>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</si>
  <si>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</si>
  <si>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</si>
  <si>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</si>
  <si>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</si>
  <si>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</si>
  <si>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</si>
  <si>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</si>
  <si>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</si>
  <si>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</si>
  <si>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</si>
  <si>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</si>
  <si>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</si>
  <si>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</si>
  <si>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</si>
  <si>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</si>
  <si>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</si>
  <si>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</si>
  <si>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</si>
  <si>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</si>
  <si>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</si>
  <si>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</si>
  <si>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</si>
  <si>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</si>
  <si>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</si>
  <si>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</si>
  <si>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</si>
  <si>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</si>
  <si>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</si>
  <si>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</si>
  <si>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</si>
  <si>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</si>
  <si>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</si>
  <si>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</si>
  <si>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</si>
  <si>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</si>
  <si>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</si>
  <si>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</si>
  <si>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</si>
  <si>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</si>
  <si>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</si>
  <si>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</si>
  <si>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</si>
  <si>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</si>
  <si>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</si>
  <si>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</si>
  <si>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</si>
  <si>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</si>
  <si>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</si>
  <si>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</si>
  <si>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</si>
  <si>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</si>
  <si>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</si>
  <si>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</si>
  <si>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</si>
  <si>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</si>
  <si>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</si>
  <si>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</si>
  <si>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</si>
  <si>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</si>
  <si>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</si>
  <si>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</si>
  <si>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</si>
  <si>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</si>
  <si>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</si>
  <si>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</si>
  <si>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</si>
  <si>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</si>
  <si>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</si>
  <si>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</si>
  <si>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</si>
  <si>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</si>
  <si>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</si>
  <si>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</si>
  <si>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</si>
  <si>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</si>
  <si>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</si>
  <si>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TOTAL</t>
  </si>
  <si>
    <t>0120115</t>
  </si>
  <si>
    <t>THIBAR SAMSONOV JUNIOR</t>
  </si>
  <si>
    <t>Raquette</t>
  </si>
  <si>
    <t>Frais de port</t>
  </si>
  <si>
    <t>0000193</t>
  </si>
  <si>
    <t>REV.SUPER DEFENSE 40</t>
  </si>
  <si>
    <t>sexe</t>
  </si>
  <si>
    <t>Masculin</t>
  </si>
  <si>
    <t>Feminin</t>
  </si>
  <si>
    <t>Nons</t>
  </si>
  <si>
    <t>Prénoms</t>
  </si>
  <si>
    <t>adresse</t>
  </si>
  <si>
    <t>cp</t>
  </si>
  <si>
    <t>Ville</t>
  </si>
  <si>
    <t>categorie</t>
  </si>
  <si>
    <t>Poussin</t>
  </si>
  <si>
    <t>mode de paiement</t>
  </si>
  <si>
    <t>Cheque</t>
  </si>
  <si>
    <t>Espece</t>
  </si>
  <si>
    <t>Bon caf</t>
  </si>
  <si>
    <t>Vétéran</t>
  </si>
  <si>
    <t>Sénior</t>
  </si>
  <si>
    <t>Junior</t>
  </si>
  <si>
    <t>Cadet</t>
  </si>
  <si>
    <t>Minime</t>
  </si>
  <si>
    <t>Benjamin</t>
  </si>
  <si>
    <t>licence</t>
  </si>
  <si>
    <t>Promotionnel</t>
  </si>
  <si>
    <t>Traditionnel</t>
  </si>
  <si>
    <t>Telephone N°1</t>
  </si>
  <si>
    <t>Criterium</t>
  </si>
  <si>
    <t>Telephone N°2</t>
  </si>
  <si>
    <t>Formule intensive</t>
  </si>
  <si>
    <t>Maillot</t>
  </si>
  <si>
    <t>total option</t>
  </si>
  <si>
    <t>option</t>
  </si>
  <si>
    <t>Paiement N°1</t>
  </si>
  <si>
    <t>Paiement N°2</t>
  </si>
  <si>
    <t>Paiement N°3</t>
  </si>
  <si>
    <t>N°</t>
  </si>
  <si>
    <t>Montant</t>
  </si>
  <si>
    <t>date encaissement souhaité</t>
  </si>
  <si>
    <t>date encaissement réalisé</t>
  </si>
  <si>
    <t>date de naissance</t>
  </si>
  <si>
    <t>N° Licence</t>
  </si>
  <si>
    <t>Nom Prénom</t>
  </si>
  <si>
    <t/>
  </si>
  <si>
    <t>ville</t>
  </si>
  <si>
    <t>catégorie</t>
  </si>
  <si>
    <t>Mode de paiement</t>
  </si>
  <si>
    <t>Mail</t>
  </si>
  <si>
    <t>somme due au club</t>
  </si>
  <si>
    <t>Base fournisseur</t>
  </si>
  <si>
    <r>
      <t xml:space="preserve">Pour trouver un client plus rapidement, faire </t>
    </r>
    <r>
      <rPr>
        <b/>
        <sz val="14"/>
        <color theme="9"/>
        <rFont val="Calibri"/>
        <family val="2"/>
        <scheme val="minor"/>
      </rPr>
      <t>Ctrl + touche F</t>
    </r>
  </si>
  <si>
    <t>Numéro client</t>
  </si>
  <si>
    <t>Type</t>
  </si>
  <si>
    <t>Nom prénom ou raison sociale</t>
  </si>
  <si>
    <t>Adresse</t>
  </si>
  <si>
    <t>C. postal</t>
  </si>
  <si>
    <t>Téléphone</t>
  </si>
  <si>
    <t>Portable</t>
  </si>
  <si>
    <t>Site internet</t>
  </si>
  <si>
    <t>E-mail</t>
  </si>
  <si>
    <t>FAX</t>
  </si>
  <si>
    <t>Remarques</t>
  </si>
  <si>
    <t>C00001</t>
  </si>
  <si>
    <t>Brass Band</t>
  </si>
  <si>
    <t>Rue de prielle</t>
  </si>
  <si>
    <t>Perrigny les dijon</t>
  </si>
  <si>
    <t>C00002</t>
  </si>
  <si>
    <t>Villaverde</t>
  </si>
  <si>
    <t>774 rue des GRILLOTS</t>
  </si>
  <si>
    <t>LOUHANS</t>
  </si>
  <si>
    <t>C00003</t>
  </si>
  <si>
    <t>Intermarche</t>
  </si>
  <si>
    <t>Boulevard Bachelard</t>
  </si>
  <si>
    <t>Dijon</t>
  </si>
  <si>
    <t>C00004</t>
  </si>
  <si>
    <t>Geant Casino</t>
  </si>
  <si>
    <t>Rue des Près Potets</t>
  </si>
  <si>
    <t>Fontaine les dijon</t>
  </si>
  <si>
    <t>C00005</t>
  </si>
  <si>
    <t>reste compétition</t>
  </si>
  <si>
    <t>C00006</t>
  </si>
  <si>
    <t>Norma</t>
  </si>
  <si>
    <t>54 rue de Dijon</t>
  </si>
  <si>
    <t>Daix</t>
  </si>
  <si>
    <t>C00007</t>
  </si>
  <si>
    <t>C00008</t>
  </si>
  <si>
    <t>C00009</t>
  </si>
  <si>
    <t>C00010</t>
  </si>
  <si>
    <t>C00011</t>
  </si>
  <si>
    <t>C00012</t>
  </si>
  <si>
    <t>C00013</t>
  </si>
  <si>
    <t>C00014</t>
  </si>
  <si>
    <t>C00015</t>
  </si>
  <si>
    <t>C00016</t>
  </si>
  <si>
    <t>C00017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</si>
  <si>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</si>
  <si>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</si>
  <si>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</si>
  <si>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</si>
  <si>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</si>
  <si>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</si>
  <si>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</si>
  <si>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</si>
  <si>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</si>
  <si>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</si>
  <si>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</si>
  <si>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</si>
  <si>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</si>
  <si>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</si>
  <si>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</si>
  <si>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</si>
  <si>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</si>
  <si>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</si>
  <si>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</si>
  <si>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</si>
  <si>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</si>
  <si>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</si>
  <si>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</si>
  <si>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</si>
  <si>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</si>
  <si>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</si>
  <si>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</si>
  <si>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</si>
  <si>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</si>
  <si>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</si>
  <si>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</si>
  <si>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</si>
  <si>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</si>
  <si>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</si>
  <si>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</si>
  <si>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</si>
  <si>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</si>
  <si>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</si>
  <si>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</si>
  <si>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</si>
  <si>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</si>
  <si>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</si>
  <si>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</si>
  <si>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</si>
  <si>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</si>
  <si>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</si>
  <si>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</si>
  <si>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</si>
  <si>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</si>
  <si>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</si>
  <si>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</si>
  <si>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</si>
  <si>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</si>
  <si>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</si>
  <si>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</si>
  <si>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</si>
  <si>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</si>
  <si>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</si>
  <si>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</si>
  <si>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</si>
  <si>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</si>
  <si>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</si>
  <si>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</si>
  <si>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</si>
  <si>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</si>
  <si>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</si>
  <si>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</si>
  <si>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</si>
  <si>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</si>
  <si>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</si>
  <si>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</si>
  <si>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</si>
  <si>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</si>
  <si>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</si>
  <si>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</si>
  <si>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</si>
  <si>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</si>
  <si>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</si>
  <si>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C00096</t>
  </si>
  <si>
    <t>C00097</t>
  </si>
  <si>
    <t>C00098</t>
  </si>
  <si>
    <t>C00099</t>
  </si>
  <si>
    <t>C00100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</si>
  <si>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</si>
  <si>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</si>
  <si>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</si>
  <si>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</si>
  <si>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</si>
  <si>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</si>
  <si>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</si>
  <si>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</si>
  <si>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</si>
  <si>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</si>
  <si>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</si>
  <si>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</si>
  <si>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</si>
  <si>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</si>
  <si>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</si>
  <si>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C00116</t>
  </si>
  <si>
    <t>C00117</t>
  </si>
  <si>
    <t>C00118</t>
  </si>
  <si>
    <t>C00119</t>
  </si>
  <si>
    <t>C00120</t>
  </si>
  <si>
    <t>C00121</t>
  </si>
  <si>
    <t>C00122</t>
  </si>
  <si>
    <t>C00123</t>
  </si>
  <si>
    <t>C00124</t>
  </si>
  <si>
    <t>C00125</t>
  </si>
  <si>
    <t>C00126</t>
  </si>
  <si>
    <t>C00127</t>
  </si>
  <si>
    <t>C00128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</si>
  <si>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</si>
  <si>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</si>
  <si>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</si>
  <si>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</si>
  <si>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</si>
  <si>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</si>
  <si>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</si>
  <si>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</si>
  <si>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</si>
  <si>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</si>
  <si>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</si>
  <si>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</si>
  <si>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</si>
  <si>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</si>
  <si>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</si>
  <si>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C00144</t>
  </si>
  <si>
    <t>C00145</t>
  </si>
  <si>
    <t>C00146</t>
  </si>
  <si>
    <t>C00147</t>
  </si>
  <si>
    <t>C00148</t>
  </si>
  <si>
    <t>C00149</t>
  </si>
  <si>
    <t>C00150</t>
  </si>
  <si>
    <t>C00151</t>
  </si>
  <si>
    <t>C00152</t>
  </si>
  <si>
    <t>C00153</t>
  </si>
  <si>
    <t>C00154</t>
  </si>
  <si>
    <t>C00155</t>
  </si>
  <si>
    <t>C00156</t>
  </si>
  <si>
    <t>C00157</t>
  </si>
  <si>
    <t>C00158</t>
  </si>
  <si>
    <t>C00159</t>
  </si>
  <si>
    <t>C00160</t>
  </si>
  <si>
    <t>C00161</t>
  </si>
  <si>
    <t>C00162</t>
  </si>
  <si>
    <t>C00163</t>
  </si>
  <si>
    <t>C00164</t>
  </si>
  <si>
    <t>C00165</t>
  </si>
  <si>
    <t>C00166</t>
  </si>
  <si>
    <t>C00167</t>
  </si>
  <si>
    <t>C00168</t>
  </si>
  <si>
    <t>C00169</t>
  </si>
  <si>
    <t>C00170</t>
  </si>
  <si>
    <t>C00171</t>
  </si>
  <si>
    <t>C00172</t>
  </si>
  <si>
    <t>C00173</t>
  </si>
  <si>
    <t>C00174</t>
  </si>
  <si>
    <t>C00175</t>
  </si>
  <si>
    <t>C00176</t>
  </si>
  <si>
    <t>C00177</t>
  </si>
  <si>
    <t>C00178</t>
  </si>
  <si>
    <t>C00179</t>
  </si>
  <si>
    <t>C00180</t>
  </si>
  <si>
    <t>C00181</t>
  </si>
  <si>
    <t>C00182</t>
  </si>
  <si>
    <t>C00183</t>
  </si>
  <si>
    <t>C00184</t>
  </si>
  <si>
    <t>C00185</t>
  </si>
  <si>
    <t>C00186</t>
  </si>
  <si>
    <t>C00187</t>
  </si>
  <si>
    <t>C00188</t>
  </si>
  <si>
    <t>C00189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</si>
  <si>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</si>
  <si>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</si>
  <si>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</si>
  <si>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</si>
  <si>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</si>
  <si>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</si>
  <si>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</si>
  <si>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</si>
  <si>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</si>
  <si>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</si>
  <si>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</si>
  <si>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C00201</t>
  </si>
  <si>
    <t>C00202</t>
  </si>
  <si>
    <t>C00203</t>
  </si>
  <si>
    <t>C00204</t>
  </si>
  <si>
    <t>C00205</t>
  </si>
  <si>
    <t>C00206</t>
  </si>
  <si>
    <t>C00207</t>
  </si>
  <si>
    <t>C00208</t>
  </si>
  <si>
    <t>C00209</t>
  </si>
  <si>
    <t>C00210</t>
  </si>
  <si>
    <t>C00211</t>
  </si>
  <si>
    <t>C00212</t>
  </si>
  <si>
    <t>C00213</t>
  </si>
  <si>
    <t>C00214</t>
  </si>
  <si>
    <t>C00215</t>
  </si>
  <si>
    <t>C00216</t>
  </si>
  <si>
    <t>C00217</t>
  </si>
  <si>
    <t>C00218</t>
  </si>
  <si>
    <t>C00219</t>
  </si>
  <si>
    <t>C00220</t>
  </si>
  <si>
    <t>C00221</t>
  </si>
  <si>
    <t>C00222</t>
  </si>
  <si>
    <t>C00223</t>
  </si>
  <si>
    <t>C00224</t>
  </si>
  <si>
    <t>C00225</t>
  </si>
  <si>
    <t>C00226</t>
  </si>
  <si>
    <t>C00227</t>
  </si>
  <si>
    <t>C00228</t>
  </si>
  <si>
    <t>C00229</t>
  </si>
  <si>
    <t>C00230</t>
  </si>
  <si>
    <t>C00231</t>
  </si>
  <si>
    <t>C00232</t>
  </si>
  <si>
    <t>C00233</t>
  </si>
  <si>
    <t>C00234</t>
  </si>
  <si>
    <t>C00235</t>
  </si>
  <si>
    <t>C00236</t>
  </si>
  <si>
    <t>C00237</t>
  </si>
  <si>
    <t>C00238</t>
  </si>
  <si>
    <t>C00239</t>
  </si>
  <si>
    <t>C00240</t>
  </si>
  <si>
    <t>C00241</t>
  </si>
  <si>
    <t>C00242</t>
  </si>
  <si>
    <t>C00243</t>
  </si>
  <si>
    <t>C00244</t>
  </si>
  <si>
    <t>C00245</t>
  </si>
  <si>
    <t>C00246</t>
  </si>
  <si>
    <t>C00247</t>
  </si>
  <si>
    <t>C00248</t>
  </si>
  <si>
    <t>C00249</t>
  </si>
  <si>
    <t>C00250</t>
  </si>
  <si>
    <t>C00251</t>
  </si>
  <si>
    <t>C00252</t>
  </si>
  <si>
    <t>C00253</t>
  </si>
  <si>
    <t>C00254</t>
  </si>
  <si>
    <t>C00255</t>
  </si>
  <si>
    <t>C00256</t>
  </si>
  <si>
    <t>C00257</t>
  </si>
  <si>
    <t>C00258</t>
  </si>
  <si>
    <t>C00259</t>
  </si>
  <si>
    <t>C00260</t>
  </si>
  <si>
    <t>C00261</t>
  </si>
  <si>
    <t>C00262</t>
  </si>
  <si>
    <t>C00263</t>
  </si>
  <si>
    <t>C00264</t>
  </si>
  <si>
    <t>C00265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</si>
  <si>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</si>
  <si>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</si>
  <si>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</si>
  <si>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</si>
  <si>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</si>
  <si>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</si>
  <si>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</si>
  <si>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</si>
  <si>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</si>
  <si>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</si>
  <si>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</si>
  <si>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</si>
  <si>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</si>
  <si>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</si>
  <si>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</si>
  <si>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</si>
  <si>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</si>
  <si>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</si>
  <si>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</si>
  <si>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</si>
  <si>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</si>
  <si>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C00287</t>
  </si>
  <si>
    <t>C00288</t>
  </si>
  <si>
    <t>C00289</t>
  </si>
  <si>
    <t>C00290</t>
  </si>
  <si>
    <t>C00291</t>
  </si>
  <si>
    <t>C00292</t>
  </si>
  <si>
    <t>C00293</t>
  </si>
  <si>
    <t>C00294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</si>
  <si>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</si>
  <si>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</si>
  <si>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</si>
  <si>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</si>
  <si>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</si>
  <si>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</si>
  <si>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</si>
  <si>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</si>
  <si>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C00303</t>
  </si>
  <si>
    <t>C00304</t>
  </si>
  <si>
    <t>C00305</t>
  </si>
  <si>
    <t>C00306</t>
  </si>
  <si>
    <t>C00307</t>
  </si>
  <si>
    <t>C00308</t>
  </si>
  <si>
    <t>C00309</t>
  </si>
  <si>
    <t>C00310</t>
  </si>
  <si>
    <t>C00311</t>
  </si>
  <si>
    <t>C00312</t>
  </si>
  <si>
    <t>C00313</t>
  </si>
  <si>
    <t>C00314</t>
  </si>
  <si>
    <t>C00315</t>
  </si>
  <si>
    <t>C00316</t>
  </si>
  <si>
    <t>C00317</t>
  </si>
  <si>
    <t>C00318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</si>
  <si>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</si>
  <si>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</si>
  <si>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</si>
  <si>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</si>
  <si>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</si>
  <si>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</si>
  <si>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</si>
  <si>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</si>
  <si>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</si>
  <si>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</si>
  <si>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</si>
  <si>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</si>
  <si>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</si>
  <si>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</si>
  <si>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</si>
  <si>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</si>
  <si>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</si>
  <si>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</si>
  <si>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</si>
  <si>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</si>
  <si>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</si>
  <si>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</si>
  <si>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</si>
  <si>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</si>
  <si>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</si>
  <si>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</si>
  <si>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</si>
  <si>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</si>
  <si>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C00347</t>
  </si>
  <si>
    <t>C00348</t>
  </si>
  <si>
    <t>C00349</t>
  </si>
  <si>
    <t>C00350</t>
  </si>
  <si>
    <t>C00351</t>
  </si>
  <si>
    <t>C00352</t>
  </si>
  <si>
    <t>C00353</t>
  </si>
  <si>
    <t>C00354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</si>
  <si>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</si>
  <si>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</si>
  <si>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</si>
  <si>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</si>
  <si>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</si>
  <si>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</si>
  <si>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</si>
  <si>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</si>
  <si>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</si>
  <si>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</si>
  <si>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</si>
  <si>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C00366</t>
  </si>
  <si>
    <t>C00367</t>
  </si>
  <si>
    <t>C00368</t>
  </si>
  <si>
    <t>C00369</t>
  </si>
  <si>
    <t>C00370</t>
  </si>
  <si>
    <t>C00371</t>
  </si>
  <si>
    <t>C00372</t>
  </si>
  <si>
    <t>C00373</t>
  </si>
  <si>
    <t>C00374</t>
  </si>
  <si>
    <t>C00375</t>
  </si>
  <si>
    <t>C00376</t>
  </si>
  <si>
    <t>C00377</t>
  </si>
  <si>
    <t>C00378</t>
  </si>
  <si>
    <t>C00379</t>
  </si>
  <si>
    <t>C00380</t>
  </si>
  <si>
    <t>C00381</t>
  </si>
  <si>
    <t>C00382</t>
  </si>
  <si>
    <t>C00383</t>
  </si>
  <si>
    <t>C00384</t>
  </si>
  <si>
    <t>C00385</t>
  </si>
  <si>
    <t>C00386</t>
  </si>
  <si>
    <t>C00387</t>
  </si>
  <si>
    <t>C00388</t>
  </si>
  <si>
    <t>C00389</t>
  </si>
  <si>
    <t>C00390</t>
  </si>
  <si>
    <t>C00391</t>
  </si>
  <si>
    <t>C00392</t>
  </si>
  <si>
    <t>C00393</t>
  </si>
  <si>
    <t>C00394</t>
  </si>
  <si>
    <t>C00395</t>
  </si>
  <si>
    <t>C00396</t>
  </si>
  <si>
    <t>C00397</t>
  </si>
  <si>
    <t>C00398</t>
  </si>
  <si>
    <t>C00399</t>
  </si>
  <si>
    <t>C00400</t>
  </si>
  <si>
    <t>C00401</t>
  </si>
  <si>
    <t>C00402</t>
  </si>
  <si>
    <t>C00403</t>
  </si>
  <si>
    <t>C00404</t>
  </si>
  <si>
    <t>C00405</t>
  </si>
  <si>
    <t>C00406</t>
  </si>
  <si>
    <t>C00407</t>
  </si>
  <si>
    <t>C00408</t>
  </si>
  <si>
    <t>C00409</t>
  </si>
  <si>
    <t>C00410</t>
  </si>
  <si>
    <t>C00411</t>
  </si>
  <si>
    <t>C00412</t>
  </si>
  <si>
    <t>C00413</t>
  </si>
  <si>
    <t>C00414</t>
  </si>
  <si>
    <t>C00415</t>
  </si>
  <si>
    <t>C00416</t>
  </si>
  <si>
    <t>C00417</t>
  </si>
  <si>
    <t>C00418</t>
  </si>
  <si>
    <t>C00419</t>
  </si>
  <si>
    <t>C00420</t>
  </si>
  <si>
    <t>C00421</t>
  </si>
  <si>
    <t>C00422</t>
  </si>
  <si>
    <t>C00423</t>
  </si>
  <si>
    <t>C00424</t>
  </si>
  <si>
    <t>C00425</t>
  </si>
  <si>
    <t>C00426</t>
  </si>
  <si>
    <t>C00427</t>
  </si>
  <si>
    <t>C00428</t>
  </si>
  <si>
    <t>C00429</t>
  </si>
  <si>
    <t>C00430</t>
  </si>
  <si>
    <t>C00431</t>
  </si>
  <si>
    <t>C00432</t>
  </si>
  <si>
    <t>C00433</t>
  </si>
  <si>
    <t>C00434</t>
  </si>
  <si>
    <t>C00435</t>
  </si>
  <si>
    <t>C00436</t>
  </si>
  <si>
    <t>C00437</t>
  </si>
  <si>
    <t>C00438</t>
  </si>
  <si>
    <t>C00439</t>
  </si>
  <si>
    <t>C00440</t>
  </si>
  <si>
    <t>C00441</t>
  </si>
  <si>
    <t>C00442</t>
  </si>
  <si>
    <t>C00443</t>
  </si>
  <si>
    <t>C00444</t>
  </si>
  <si>
    <t>C00445</t>
  </si>
  <si>
    <t>C00446</t>
  </si>
  <si>
    <t>C00447</t>
  </si>
  <si>
    <t>C00448</t>
  </si>
  <si>
    <t>C00449</t>
  </si>
  <si>
    <t>C00450</t>
  </si>
  <si>
    <t>C00451</t>
  </si>
  <si>
    <t>C00452</t>
  </si>
  <si>
    <t>C00453</t>
  </si>
  <si>
    <t>C00454</t>
  </si>
  <si>
    <t>C00455</t>
  </si>
  <si>
    <t>C00456</t>
  </si>
  <si>
    <t>C00457</t>
  </si>
  <si>
    <t>C00458</t>
  </si>
  <si>
    <t>C00459</t>
  </si>
  <si>
    <t>C00460</t>
  </si>
  <si>
    <t>C00461</t>
  </si>
  <si>
    <t>C00462</t>
  </si>
  <si>
    <t>C00463</t>
  </si>
  <si>
    <t>C00464</t>
  </si>
  <si>
    <t>C00465</t>
  </si>
  <si>
    <t>C00466</t>
  </si>
  <si>
    <t>C00467</t>
  </si>
  <si>
    <t>C00468</t>
  </si>
  <si>
    <t>C00469</t>
  </si>
  <si>
    <t>C00470</t>
  </si>
  <si>
    <t>C00471</t>
  </si>
  <si>
    <t>C00472</t>
  </si>
  <si>
    <t>C00473</t>
  </si>
  <si>
    <t>C00474</t>
  </si>
  <si>
    <t>C00475</t>
  </si>
  <si>
    <t>C00476</t>
  </si>
  <si>
    <t>C00477</t>
  </si>
  <si>
    <t>C00478</t>
  </si>
  <si>
    <t>C00479</t>
  </si>
  <si>
    <t>C00480</t>
  </si>
  <si>
    <t>C00481</t>
  </si>
  <si>
    <t>C00482</t>
  </si>
  <si>
    <t>C00483</t>
  </si>
  <si>
    <t>C00484</t>
  </si>
  <si>
    <t>C00485</t>
  </si>
  <si>
    <t>C00486</t>
  </si>
  <si>
    <t>C00487</t>
  </si>
  <si>
    <t>C00488</t>
  </si>
  <si>
    <t>C00489</t>
  </si>
  <si>
    <t>C00490</t>
  </si>
  <si>
    <t>C00491</t>
  </si>
  <si>
    <t>C00492</t>
  </si>
  <si>
    <t>C00493</t>
  </si>
  <si>
    <t>C00494</t>
  </si>
  <si>
    <t>C00495</t>
  </si>
  <si>
    <t>C00496</t>
  </si>
  <si>
    <t>C00497</t>
  </si>
  <si>
    <t>C00498</t>
  </si>
  <si>
    <t>C00499</t>
  </si>
  <si>
    <t>C00500</t>
  </si>
  <si>
    <t>C00501</t>
  </si>
  <si>
    <t>C00502</t>
  </si>
  <si>
    <t>C00503</t>
  </si>
  <si>
    <t>C00504</t>
  </si>
  <si>
    <t>C00505</t>
  </si>
  <si>
    <t>C00506</t>
  </si>
  <si>
    <t>C00507</t>
  </si>
  <si>
    <t>C00508</t>
  </si>
  <si>
    <t>C00509</t>
  </si>
  <si>
    <t>C00510</t>
  </si>
  <si>
    <t>C00511</t>
  </si>
  <si>
    <t>C00512</t>
  </si>
  <si>
    <t>C00513</t>
  </si>
  <si>
    <t>C00514</t>
  </si>
  <si>
    <t>C00515</t>
  </si>
  <si>
    <t>C00516</t>
  </si>
  <si>
    <t>C00517</t>
  </si>
  <si>
    <t>C00518</t>
  </si>
  <si>
    <t>C00519</t>
  </si>
  <si>
    <t>C00520</t>
  </si>
  <si>
    <t>C00521</t>
  </si>
  <si>
    <t>C00522</t>
  </si>
  <si>
    <t>C00523</t>
  </si>
  <si>
    <t>C00524</t>
  </si>
  <si>
    <t>C00525</t>
  </si>
  <si>
    <t>C00526</t>
  </si>
  <si>
    <t>C00527</t>
  </si>
  <si>
    <t>C00528</t>
  </si>
  <si>
    <t>C00529</t>
  </si>
  <si>
    <t>C00530</t>
  </si>
  <si>
    <t>C00531</t>
  </si>
  <si>
    <t>C00532</t>
  </si>
  <si>
    <t>C00533</t>
  </si>
  <si>
    <t>C00534</t>
  </si>
  <si>
    <t>C00535</t>
  </si>
  <si>
    <t>C00536</t>
  </si>
  <si>
    <t>C00537</t>
  </si>
  <si>
    <t>C00538</t>
  </si>
  <si>
    <t>C00539</t>
  </si>
  <si>
    <t>C00540</t>
  </si>
  <si>
    <t>C00541</t>
  </si>
  <si>
    <t>C00542</t>
  </si>
  <si>
    <t>C00543</t>
  </si>
  <si>
    <t>C00544</t>
  </si>
  <si>
    <t>C00545</t>
  </si>
  <si>
    <t>C00546</t>
  </si>
  <si>
    <t>C00547</t>
  </si>
  <si>
    <t>C00548</t>
  </si>
  <si>
    <t>C00549</t>
  </si>
  <si>
    <t>C00550</t>
  </si>
  <si>
    <t>C00551</t>
  </si>
  <si>
    <t>C00552</t>
  </si>
  <si>
    <t>C00553</t>
  </si>
  <si>
    <t>C00554</t>
  </si>
  <si>
    <t>C00555</t>
  </si>
  <si>
    <t>C00556</t>
  </si>
  <si>
    <t>C00557</t>
  </si>
  <si>
    <t>C00558</t>
  </si>
  <si>
    <t>C00559</t>
  </si>
  <si>
    <t>C00560</t>
  </si>
  <si>
    <t>C00561</t>
  </si>
  <si>
    <t>C00562</t>
  </si>
  <si>
    <t>C00563</t>
  </si>
  <si>
    <t>C00564</t>
  </si>
  <si>
    <t>C00565</t>
  </si>
  <si>
    <t>C00566</t>
  </si>
  <si>
    <t>C00567</t>
  </si>
  <si>
    <t>C00568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</si>
  <si>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</si>
  <si>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</si>
  <si>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</si>
  <si>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</si>
  <si>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</si>
  <si>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</si>
  <si>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</si>
  <si>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</si>
  <si>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</si>
  <si>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</si>
  <si>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</si>
  <si>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</si>
  <si>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</si>
  <si>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</si>
  <si>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</si>
  <si>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</si>
  <si>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</si>
  <si>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</si>
  <si>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</si>
  <si>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</si>
  <si>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</si>
  <si>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</si>
  <si>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</si>
  <si>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</si>
  <si>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</si>
  <si>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</si>
  <si>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</si>
  <si>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</si>
  <si>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</si>
  <si>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</si>
  <si>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</si>
  <si>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</si>
  <si>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</si>
  <si>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</si>
  <si>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</si>
  <si>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</si>
  <si>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</si>
  <si>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</si>
  <si>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</si>
  <si>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</si>
  <si>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</si>
  <si>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</si>
  <si>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</si>
  <si>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</si>
  <si>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</si>
  <si>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</si>
  <si>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</si>
  <si>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</si>
  <si>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</si>
  <si>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</si>
  <si>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</si>
  <si>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</si>
  <si>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</si>
  <si>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</si>
  <si>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</si>
  <si>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</si>
  <si>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</si>
  <si>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</si>
  <si>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</si>
  <si>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</si>
  <si>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</si>
  <si>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</si>
  <si>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</si>
  <si>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</si>
  <si>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</si>
  <si>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</si>
  <si>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</si>
  <si>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</si>
  <si>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</si>
  <si>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</si>
  <si>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</si>
  <si>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</si>
  <si>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</si>
  <si>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</si>
  <si>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</si>
  <si>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</si>
  <si>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</si>
  <si>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</si>
  <si>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</si>
  <si>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</si>
  <si>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</si>
  <si>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</si>
  <si>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</si>
  <si>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</si>
  <si>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</si>
  <si>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</si>
  <si>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</si>
  <si>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</si>
  <si>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</si>
  <si>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</si>
  <si>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</si>
  <si>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</si>
  <si>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</si>
  <si>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</si>
  <si>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</si>
  <si>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</si>
  <si>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</si>
  <si>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</si>
  <si>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</si>
  <si>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</si>
  <si>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</si>
  <si>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</si>
  <si>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</si>
  <si>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</si>
  <si>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</si>
  <si>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</si>
  <si>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</si>
  <si>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</si>
  <si>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</si>
  <si>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</si>
  <si>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</si>
  <si>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</si>
  <si>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</si>
  <si>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</si>
  <si>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</si>
  <si>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</si>
  <si>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</si>
  <si>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</si>
  <si>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</si>
  <si>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</si>
  <si>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</si>
  <si>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</si>
  <si>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</si>
  <si>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</si>
  <si>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</si>
  <si>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</si>
  <si>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</si>
  <si>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</si>
  <si>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</si>
  <si>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</si>
  <si>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</si>
  <si>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</si>
  <si>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</si>
  <si>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</si>
  <si>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</si>
  <si>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</si>
  <si>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</si>
  <si>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</si>
  <si>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</si>
  <si>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</si>
  <si>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</si>
  <si>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</si>
  <si>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</si>
  <si>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</si>
  <si>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</si>
  <si>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</si>
  <si>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</si>
  <si>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</si>
  <si>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</si>
  <si>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</si>
  <si>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</si>
  <si>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</si>
  <si>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</si>
  <si>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</si>
  <si>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</si>
  <si>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</si>
  <si>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</si>
  <si>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</si>
  <si>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</si>
  <si>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</si>
  <si>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</si>
  <si>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</si>
  <si>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</si>
  <si>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Bases Achats</t>
  </si>
  <si>
    <t>Saisir dans les cases vertes</t>
  </si>
  <si>
    <t>Saisir les factures à la suite :</t>
  </si>
  <si>
    <t>DEVIS (apparaitra dans l'onglet devis)</t>
  </si>
  <si>
    <t>Numéro d'ordre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</si>
  <si>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</si>
  <si>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</si>
  <si>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</si>
  <si>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</si>
  <si>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</si>
  <si>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</si>
  <si>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</si>
  <si>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</si>
  <si>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</si>
  <si>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</si>
  <si>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</si>
  <si>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</si>
  <si>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</si>
  <si>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</si>
  <si>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</si>
  <si>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</si>
  <si>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</si>
  <si>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</si>
  <si>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</si>
  <si>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</si>
  <si>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</si>
  <si>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</si>
  <si>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</si>
  <si>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</si>
  <si>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</si>
  <si>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</si>
  <si>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</si>
  <si>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</si>
  <si>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</si>
  <si>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</si>
  <si>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</si>
  <si>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</si>
  <si>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</si>
  <si>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</si>
  <si>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</si>
  <si>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</si>
  <si>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</si>
  <si>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</si>
  <si>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</si>
  <si>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</si>
  <si>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</si>
  <si>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</si>
  <si>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</si>
  <si>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</si>
  <si>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</si>
  <si>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</si>
  <si>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</si>
  <si>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</si>
  <si>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</si>
  <si>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</si>
  <si>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</si>
  <si>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</si>
  <si>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</si>
  <si>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</si>
  <si>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</si>
  <si>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</si>
  <si>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</si>
  <si>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</si>
  <si>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</si>
  <si>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</si>
  <si>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</si>
  <si>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</si>
  <si>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</si>
  <si>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</si>
  <si>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</si>
  <si>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</si>
  <si>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</si>
  <si>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</si>
  <si>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</si>
  <si>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</si>
  <si>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</si>
  <si>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</si>
  <si>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</si>
  <si>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</si>
  <si>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</si>
  <si>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</si>
  <si>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</si>
  <si>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</si>
  <si>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</si>
  <si>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</si>
  <si>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</si>
  <si>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</si>
  <si>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</si>
  <si>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</si>
  <si>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</si>
  <si>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</si>
  <si>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</si>
  <si>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</si>
  <si>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</si>
  <si>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</si>
  <si>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</si>
  <si>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</si>
  <si>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</si>
  <si>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</si>
  <si>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</si>
  <si>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</si>
  <si>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</si>
  <si>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</si>
  <si>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</si>
  <si>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</si>
  <si>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t>F00101</t>
  </si>
  <si>
    <t>F00102</t>
  </si>
  <si>
    <t>F00103</t>
  </si>
  <si>
    <t>F00104</t>
  </si>
  <si>
    <t>F00105</t>
  </si>
  <si>
    <t>F00106</t>
  </si>
  <si>
    <t>F00107</t>
  </si>
  <si>
    <t>F00108</t>
  </si>
  <si>
    <t>F00109</t>
  </si>
  <si>
    <t>F00110</t>
  </si>
  <si>
    <t>F00111</t>
  </si>
  <si>
    <t>F00112</t>
  </si>
  <si>
    <t>F00113</t>
  </si>
  <si>
    <t>F00114</t>
  </si>
  <si>
    <t>F00115</t>
  </si>
  <si>
    <t>F00116</t>
  </si>
  <si>
    <t>F00117</t>
  </si>
  <si>
    <t>F00118</t>
  </si>
  <si>
    <t>F00119</t>
  </si>
  <si>
    <t>F00120</t>
  </si>
  <si>
    <t>F00121</t>
  </si>
  <si>
    <t>F00122</t>
  </si>
  <si>
    <t>F00123</t>
  </si>
  <si>
    <t>F00124</t>
  </si>
  <si>
    <t>F00125</t>
  </si>
  <si>
    <t>F00126</t>
  </si>
  <si>
    <t>F00127</t>
  </si>
  <si>
    <t>F00128</t>
  </si>
  <si>
    <t>F00129</t>
  </si>
  <si>
    <t>F00130</t>
  </si>
  <si>
    <t>F00131</t>
  </si>
  <si>
    <t>F00132</t>
  </si>
  <si>
    <t>F00133</t>
  </si>
  <si>
    <t>F00134</t>
  </si>
  <si>
    <t>F00135</t>
  </si>
  <si>
    <t>F00136</t>
  </si>
  <si>
    <t>F00137</t>
  </si>
  <si>
    <t>F00138</t>
  </si>
  <si>
    <t>F00139</t>
  </si>
  <si>
    <t>F00140</t>
  </si>
  <si>
    <t>F00141</t>
  </si>
  <si>
    <t>F00142</t>
  </si>
  <si>
    <t>F00143</t>
  </si>
  <si>
    <t>F00144</t>
  </si>
  <si>
    <t>F00145</t>
  </si>
  <si>
    <t>F00146</t>
  </si>
  <si>
    <t>F00147</t>
  </si>
  <si>
    <t>F00148</t>
  </si>
  <si>
    <t>F00149</t>
  </si>
  <si>
    <t>F00150</t>
  </si>
  <si>
    <t>F00151</t>
  </si>
  <si>
    <t>F00152</t>
  </si>
  <si>
    <t>F00153</t>
  </si>
  <si>
    <t>F00154</t>
  </si>
  <si>
    <t>F00155</t>
  </si>
  <si>
    <t>F00156</t>
  </si>
  <si>
    <t>F00157</t>
  </si>
  <si>
    <t>F00158</t>
  </si>
  <si>
    <t>F00159</t>
  </si>
  <si>
    <t>F00160</t>
  </si>
  <si>
    <t>F00161</t>
  </si>
  <si>
    <t>F00162</t>
  </si>
  <si>
    <t>F00163</t>
  </si>
  <si>
    <t>F00164</t>
  </si>
  <si>
    <t>F00165</t>
  </si>
  <si>
    <t>F00166</t>
  </si>
  <si>
    <t>F00167</t>
  </si>
  <si>
    <t>F00168</t>
  </si>
  <si>
    <t>F00169</t>
  </si>
  <si>
    <t>F00170</t>
  </si>
  <si>
    <t>F00171</t>
  </si>
  <si>
    <t>F00172</t>
  </si>
  <si>
    <t>F00173</t>
  </si>
  <si>
    <t>F00174</t>
  </si>
  <si>
    <t>F00175</t>
  </si>
  <si>
    <t>F00176</t>
  </si>
  <si>
    <t>F00177</t>
  </si>
  <si>
    <t>F00178</t>
  </si>
  <si>
    <t>F00179</t>
  </si>
  <si>
    <t>F00180</t>
  </si>
  <si>
    <t>F00181</t>
  </si>
  <si>
    <t>F00182</t>
  </si>
  <si>
    <t>F00183</t>
  </si>
  <si>
    <t>F00184</t>
  </si>
  <si>
    <t>F00185</t>
  </si>
  <si>
    <t>F00186</t>
  </si>
  <si>
    <t>F00187</t>
  </si>
  <si>
    <t>F00188</t>
  </si>
  <si>
    <t>F00189</t>
  </si>
  <si>
    <t>F00190</t>
  </si>
  <si>
    <t>F00191</t>
  </si>
  <si>
    <t>F00192</t>
  </si>
  <si>
    <t>F00193</t>
  </si>
  <si>
    <t>F00194</t>
  </si>
  <si>
    <t>F00195</t>
  </si>
  <si>
    <t>F00196</t>
  </si>
  <si>
    <t>F00197</t>
  </si>
  <si>
    <t>F00198</t>
  </si>
  <si>
    <t>F00199</t>
  </si>
  <si>
    <t>F00200</t>
  </si>
  <si>
    <t>Sélectionner numéro client :</t>
  </si>
  <si>
    <t>Rappel nom client :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</si>
  <si>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</si>
  <si>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t>SI paiement par cheque N°</t>
  </si>
  <si>
    <t>Choisir moyen de règlement :</t>
  </si>
  <si>
    <t>chèque</t>
  </si>
  <si>
    <t>carte bancaire</t>
  </si>
  <si>
    <r>
      <t xml:space="preserve">Pourcentage de remise global sur la facture </t>
    </r>
    <r>
      <rPr>
        <i/>
        <sz val="11"/>
        <color rgb="FFFF0000"/>
        <rFont val="Calibri"/>
        <family val="2"/>
        <scheme val="minor"/>
      </rPr>
      <t>(facultatif)</t>
    </r>
    <r>
      <rPr>
        <i/>
        <sz val="11"/>
        <color theme="1"/>
        <rFont val="Calibri"/>
        <family val="2"/>
        <scheme val="minor"/>
      </rPr>
      <t xml:space="preserve"> :</t>
    </r>
  </si>
  <si>
    <t>MONTANT TOTAL FACTURE :</t>
  </si>
  <si>
    <t>MOIS :</t>
  </si>
  <si>
    <t>Prix produits :</t>
  </si>
  <si>
    <t>Montant total :</t>
  </si>
  <si>
    <t>Nbre achat</t>
  </si>
  <si>
    <t>Saisissez le numéro de facture :</t>
  </si>
  <si>
    <t>Vous pouvez consulter, imprimer ou transformer en PDF cette facture</t>
  </si>
  <si>
    <t>ACHAT N°</t>
  </si>
  <si>
    <t>Date :</t>
  </si>
  <si>
    <t>A :</t>
  </si>
  <si>
    <t>Adresse :</t>
  </si>
  <si>
    <t xml:space="preserve">Code founisseur </t>
  </si>
  <si>
    <t>Paiement</t>
  </si>
  <si>
    <t>N°Chéque</t>
  </si>
  <si>
    <t xml:space="preserve">   Numéro</t>
  </si>
  <si>
    <t>Référence</t>
  </si>
  <si>
    <t>Prix d'achat</t>
  </si>
  <si>
    <t>Quantité</t>
  </si>
  <si>
    <t>Taux TVA</t>
  </si>
  <si>
    <t>Montant TVA taux 1</t>
  </si>
  <si>
    <t>Montant TVA taux 2</t>
  </si>
  <si>
    <t>Montant TVA taux 3</t>
  </si>
  <si>
    <t>Total TVA</t>
  </si>
  <si>
    <t>Ordre</t>
  </si>
  <si>
    <t>Somme</t>
  </si>
  <si>
    <t>Taux de TVA</t>
  </si>
  <si>
    <t>Rang</t>
  </si>
  <si>
    <t>Rang 2</t>
  </si>
  <si>
    <t>Règlement :</t>
  </si>
  <si>
    <t>N° Cheque</t>
  </si>
  <si>
    <t>TOTAL €</t>
  </si>
  <si>
    <t>TTC</t>
  </si>
  <si>
    <t>contrôle :</t>
  </si>
  <si>
    <t>base inventaire</t>
  </si>
  <si>
    <t>Saisir les Inventaires à la suite :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</si>
  <si>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</si>
  <si>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</si>
  <si>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</si>
  <si>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</si>
  <si>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</si>
  <si>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</si>
  <si>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</si>
  <si>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</si>
  <si>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</si>
  <si>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</si>
  <si>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</si>
  <si>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</si>
  <si>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</t>
  </si>
  <si>
    <t>B</t>
  </si>
  <si>
    <t>AB</t>
  </si>
  <si>
    <t>Numéro d'ordre inventaire</t>
  </si>
  <si>
    <t>I00001</t>
  </si>
  <si>
    <t>I00002</t>
  </si>
  <si>
    <t>I00003</t>
  </si>
  <si>
    <t>I00004</t>
  </si>
  <si>
    <t>I00005</t>
  </si>
  <si>
    <t>I00006</t>
  </si>
  <si>
    <t>I00007</t>
  </si>
  <si>
    <t>I00008</t>
  </si>
  <si>
    <t>I00009</t>
  </si>
  <si>
    <t>I00010</t>
  </si>
  <si>
    <t>I00011</t>
  </si>
  <si>
    <t>I00012</t>
  </si>
  <si>
    <t>I00013</t>
  </si>
  <si>
    <t>I00014</t>
  </si>
  <si>
    <t>I00015</t>
  </si>
  <si>
    <t>I00016</t>
  </si>
  <si>
    <t>I00017</t>
  </si>
  <si>
    <t>I00018</t>
  </si>
  <si>
    <t>I00019</t>
  </si>
  <si>
    <t>I00020</t>
  </si>
  <si>
    <t>I00021</t>
  </si>
  <si>
    <t>I00022</t>
  </si>
  <si>
    <t>I00023</t>
  </si>
  <si>
    <t>I00024</t>
  </si>
  <si>
    <t>Somme théorique en caisse</t>
  </si>
  <si>
    <t>Somme réelle en caisse</t>
  </si>
  <si>
    <t>Bénéfice réalisé</t>
  </si>
  <si>
    <t>Nbre de produits sortis</t>
  </si>
  <si>
    <t>Nbre de produits offerts</t>
  </si>
  <si>
    <t>Valeurs Boissons Offertes</t>
  </si>
  <si>
    <r>
      <t xml:space="preserve">Saisir date inventaire (Ctrl + touche point virgule) ; </t>
    </r>
    <r>
      <rPr>
        <b/>
        <i/>
        <sz val="11"/>
        <color rgb="FFFF0000"/>
        <rFont val="Calibri"/>
        <family val="2"/>
        <scheme val="minor"/>
      </rPr>
      <t>obligatoire</t>
    </r>
  </si>
  <si>
    <t>boissons sorties</t>
  </si>
  <si>
    <t>mois</t>
  </si>
  <si>
    <t>Saisissez le numéro de l'inventaire</t>
  </si>
  <si>
    <t>Inventaire</t>
  </si>
  <si>
    <t>Nbre de sortie</t>
  </si>
  <si>
    <t>Boissons vendues</t>
  </si>
  <si>
    <t>Boissons offertes</t>
  </si>
  <si>
    <t>Bénéfice</t>
  </si>
  <si>
    <t>Somme Réelle en caisse</t>
  </si>
  <si>
    <t>TAB 1</t>
  </si>
  <si>
    <t>TAB2</t>
  </si>
  <si>
    <t>TAB 3</t>
  </si>
  <si>
    <t>MONTANT DES ACHATS</t>
  </si>
  <si>
    <t>BENEFICE REALISE</t>
  </si>
  <si>
    <t>MONTANT DES VENTES</t>
  </si>
  <si>
    <t>JANVIER</t>
  </si>
  <si>
    <t>FÉVRIER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</si>
  <si>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</si>
  <si>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</si>
  <si>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</si>
  <si>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</si>
  <si>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</si>
  <si>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</si>
  <si>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</si>
  <si>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</si>
  <si>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</si>
  <si>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</si>
  <si>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</si>
  <si>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</si>
  <si>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fiche d'inventaire</t>
  </si>
  <si>
    <t>DATE :</t>
  </si>
  <si>
    <t>Produits</t>
  </si>
  <si>
    <t>Stock avant inventaire</t>
  </si>
  <si>
    <t>Reste en stock</t>
  </si>
  <si>
    <t>boissons offertes</t>
  </si>
  <si>
    <t>Valeurs boissons offertes</t>
  </si>
  <si>
    <t>boissons vendues</t>
  </si>
  <si>
    <t>ventes</t>
  </si>
  <si>
    <t>Nbre de boissons sorties du stock</t>
  </si>
  <si>
    <t>bénéfice</t>
  </si>
  <si>
    <t>Somme réélle dans le coffre</t>
  </si>
  <si>
    <t>Bénefice Théorique</t>
  </si>
  <si>
    <t>Nbre boissons offertes</t>
  </si>
  <si>
    <t>Journal des sorties manuelles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</si>
  <si>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</si>
  <si>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Choisir référence du produit</t>
  </si>
  <si>
    <t>Rappel description produit</t>
  </si>
  <si>
    <t>Entrées en stock</t>
  </si>
  <si>
    <t>Sorties (inventaires)</t>
  </si>
  <si>
    <t>23/0382018</t>
  </si>
  <si>
    <t>0606/2018</t>
  </si>
  <si>
    <t>Etat des stocks à jour au :</t>
  </si>
  <si>
    <t>Stock au 01 jan 2018</t>
  </si>
  <si>
    <t>Somme des entrées manuelles</t>
  </si>
  <si>
    <t>Somme des achats</t>
  </si>
  <si>
    <t>Montant des achats</t>
  </si>
  <si>
    <t>ventes des produits</t>
  </si>
  <si>
    <t>Stock actuel</t>
  </si>
  <si>
    <t>TABLEAU DES COMMANDES</t>
  </si>
  <si>
    <t>banque</t>
  </si>
  <si>
    <t>CEBFC</t>
  </si>
  <si>
    <t>La Banque Postale</t>
  </si>
  <si>
    <t>0001065</t>
  </si>
  <si>
    <t>32,95</t>
  </si>
  <si>
    <t>BACKSIDE 2.0 D</t>
  </si>
  <si>
    <t>Qté Coca cola 33 cl :  offerts</t>
  </si>
  <si>
    <t>Qté Brass Band 33 cl :  offerts</t>
  </si>
  <si>
    <t>Qté Coca cola light 33 cl :  offerts</t>
  </si>
  <si>
    <t>Qté Coca Cola zéro 33 cl :  offerts</t>
  </si>
  <si>
    <t>Qté Perrier 33 cl :  offerts</t>
  </si>
  <si>
    <t>Qté Costebelle rosé :  offerts</t>
  </si>
  <si>
    <t>Qté Fanta :  offerts</t>
  </si>
  <si>
    <t>Qté Lpton-Ice tea :  offerts</t>
  </si>
  <si>
    <t>Qté Oasis orange :  offerts</t>
  </si>
  <si>
    <t>Qté Orangina :  offerts</t>
  </si>
  <si>
    <t>Qté Schwepps agrum 33 cl :  offerts</t>
  </si>
  <si>
    <t>Qté Seven up 33 cl :  offerts</t>
  </si>
  <si>
    <t>Qté Sprite 33 cl :  offerts</t>
  </si>
  <si>
    <t>Qté Oasis tropical :  offerts</t>
  </si>
  <si>
    <t>Qté Rosé " Cellier des dauphins" :  offerts</t>
  </si>
  <si>
    <t>Qté Biere Bavaria Blanche :  offerts</t>
  </si>
  <si>
    <t>Qté Biere Bavaria rouge :  offerts</t>
  </si>
  <si>
    <t>Qté Brass Band orge profonde 50 cl :  offerts</t>
  </si>
  <si>
    <t>Qté Heinken :  offerts</t>
  </si>
  <si>
    <t>Qté Orge Profonde 33 cl :  offerts</t>
  </si>
  <si>
    <t>Qté Eau 1,5L :  offerts</t>
  </si>
  <si>
    <t>Qté Eau 0,5 cl :  offerts</t>
  </si>
  <si>
    <t>Qté Belin Monaco :  offerts</t>
  </si>
  <si>
    <t>Qté Cacahuetes :  offerts</t>
  </si>
  <si>
    <t>Qté Curly :  offerts</t>
  </si>
  <si>
    <t>Qté Tuc :  offerts</t>
  </si>
  <si>
    <t>Qté Kit Kat :  offerts</t>
  </si>
  <si>
    <t>Qté Mars :  offerts</t>
  </si>
  <si>
    <t>Qté coffret PFIFF :  offerts</t>
  </si>
  <si>
    <t>Qté Belin Reception :  offerts</t>
  </si>
  <si>
    <t>Qté 1664 :  offerts</t>
  </si>
  <si>
    <t>Qté Rosé "la Mazade" :  offerts</t>
  </si>
  <si>
    <t>Qté  :  offerts</t>
  </si>
  <si>
    <t>Qté P0001 - Coca cola 33 cl :</t>
  </si>
  <si>
    <t>Qté P0002 - Brass Band 33 cl :</t>
  </si>
  <si>
    <t>Qté P0003 - Coca cola light 33 cl :</t>
  </si>
  <si>
    <t>Qté P0004 - Coca Cola zéro 33 cl :</t>
  </si>
  <si>
    <t>Qté P0005 - Perrier 33 cl :</t>
  </si>
  <si>
    <t>Qté P0006 - Costebelle rosé :</t>
  </si>
  <si>
    <t>Qté P0007 - Fanta :</t>
  </si>
  <si>
    <t>Qté P0008 - Lpton-Ice tea :</t>
  </si>
  <si>
    <t>Qté P0009 - Oasis orange :</t>
  </si>
  <si>
    <t>Qté P0010 - Orangina :</t>
  </si>
  <si>
    <t>Qté P0011 - Schwepps agrum 33 cl :</t>
  </si>
  <si>
    <t>Qté P0012 - Seven up 33 cl :</t>
  </si>
  <si>
    <t>Qté P0013 - Sprite 33 cl :</t>
  </si>
  <si>
    <t>Qté P0014 - Oasis tropical :</t>
  </si>
  <si>
    <t>Qté P0015 - Rosé " Cellier des dauphins" :</t>
  </si>
  <si>
    <t>Qté P0016 - Biere Bavaria Blanche :</t>
  </si>
  <si>
    <t>Qté P0017 - Biere Bavaria rouge :</t>
  </si>
  <si>
    <t>Qté P0018 - Brass Band orge profonde 50 cl :</t>
  </si>
  <si>
    <t>Qté P0019 - Heinken :</t>
  </si>
  <si>
    <t>Qté P0020 - Orge Profonde 33 cl :</t>
  </si>
  <si>
    <t>Qté P0021 - Eau 1,5L :</t>
  </si>
  <si>
    <t>Qté P0022 - Eau 0,5 cl :</t>
  </si>
  <si>
    <t>Qté P0023 - Belin Monaco :</t>
  </si>
  <si>
    <t>Qté P0024 - Cacahuetes :</t>
  </si>
  <si>
    <t>Qté P0025 - Curly :</t>
  </si>
  <si>
    <t>Qté P0026 - Tuc :</t>
  </si>
  <si>
    <t>Qté P0027 - Kit Kat :</t>
  </si>
  <si>
    <t>Qté P0028 - Mars :</t>
  </si>
  <si>
    <t>Qté P0029 - coffret PFIFF :</t>
  </si>
  <si>
    <t>Qté P0030 - Belin Reception :</t>
  </si>
  <si>
    <t>Qté P0031 - 1664 :</t>
  </si>
  <si>
    <t>Qté P0032 - Rosé "la Mazade" :</t>
  </si>
  <si>
    <t>Qté P0033 -  :</t>
  </si>
  <si>
    <t>Qté P0034 -  :</t>
  </si>
  <si>
    <t>Qté P0035 -  :</t>
  </si>
  <si>
    <t>Qté P0036 -  :</t>
  </si>
  <si>
    <t>Qté P0037 -  :</t>
  </si>
  <si>
    <t>Qté P0038 -  :</t>
  </si>
  <si>
    <t>Qté P0039 -  :</t>
  </si>
  <si>
    <t>Qté P0040 -  :</t>
  </si>
  <si>
    <t>Qté P0041 -  :</t>
  </si>
  <si>
    <t>Qté P0042 -  :</t>
  </si>
  <si>
    <t>Qté P0043 -  :</t>
  </si>
  <si>
    <t>Qté P0044 -  :</t>
  </si>
  <si>
    <t>Qté P0045 -  :</t>
  </si>
  <si>
    <t>Qté P0046 -  :</t>
  </si>
  <si>
    <t>Qté P0047 -  :</t>
  </si>
  <si>
    <t>Qté P0048 -  :</t>
  </si>
  <si>
    <t>Qté P0049 -  :</t>
  </si>
  <si>
    <t>Qté P0050 -  :</t>
  </si>
  <si>
    <t>Qté P0051 -  :</t>
  </si>
  <si>
    <t>Qté P0052 -  :</t>
  </si>
  <si>
    <t>Qté P0053 -  :</t>
  </si>
  <si>
    <t>Qté P0054 -  :</t>
  </si>
  <si>
    <t>Qté P0055 -  :</t>
  </si>
  <si>
    <t>Qté P0056 -  :</t>
  </si>
  <si>
    <t>Qté P0057 -  :</t>
  </si>
  <si>
    <t>Qté P0058 -  :</t>
  </si>
  <si>
    <t>Qté P0059 -  :</t>
  </si>
  <si>
    <t>Qté P0060 -  :</t>
  </si>
  <si>
    <t>Qté P0061 -  :</t>
  </si>
  <si>
    <t>Qté P0062 -  :</t>
  </si>
  <si>
    <t>Qté P0063 -  :</t>
  </si>
  <si>
    <t>Qté P0064 -  :</t>
  </si>
  <si>
    <t>Qté P0065 -  :</t>
  </si>
  <si>
    <t>Qté P0066 -  :</t>
  </si>
  <si>
    <t>Qté P0067 -  :</t>
  </si>
  <si>
    <t>Qté P0068 -  :</t>
  </si>
  <si>
    <t>Qté P0069 -  :</t>
  </si>
  <si>
    <t>Qté P0070 -  :</t>
  </si>
  <si>
    <t>Qté P0071 -  :</t>
  </si>
  <si>
    <t>Qté P0072 -  :</t>
  </si>
  <si>
    <t>Qté P0073 -  :</t>
  </si>
  <si>
    <t>Qté P0074 -  :</t>
  </si>
  <si>
    <t>Qté P0075 -  :</t>
  </si>
  <si>
    <t>Qté P0076 -  :</t>
  </si>
  <si>
    <t>Qté P0077 -  :</t>
  </si>
  <si>
    <t>Qté P0078 -  :</t>
  </si>
  <si>
    <t>Qté P0079 -  :</t>
  </si>
  <si>
    <t>Qté P0080 -  :</t>
  </si>
  <si>
    <t>Qté P0081 -  :</t>
  </si>
  <si>
    <t>Qté P0082 -  :</t>
  </si>
  <si>
    <t>Qté P0083 -  :</t>
  </si>
  <si>
    <t>Qté P0084 -  :</t>
  </si>
  <si>
    <t>Qté P0085 -  :</t>
  </si>
  <si>
    <t>Qté P0086 -  :</t>
  </si>
  <si>
    <t>Qté P0087 -  :</t>
  </si>
  <si>
    <t>Qté P0088 -  :</t>
  </si>
  <si>
    <t>Qté P0089 -  :</t>
  </si>
  <si>
    <t>Qté P0090 -  :</t>
  </si>
  <si>
    <t>Qté P0091 -  :</t>
  </si>
  <si>
    <t>Qté P0092 -  :</t>
  </si>
  <si>
    <t>Qté P0093 -  :</t>
  </si>
  <si>
    <t>Qté P0094 -  :</t>
  </si>
  <si>
    <t>Qté P0095 -  :</t>
  </si>
  <si>
    <t>Qté P0096 -  :</t>
  </si>
  <si>
    <t>Qté P0097 -  :</t>
  </si>
  <si>
    <t>Qté P0098 -  :</t>
  </si>
  <si>
    <t>Qté P0099 -  :</t>
  </si>
  <si>
    <t>Qté P0100 -  :</t>
  </si>
  <si>
    <t>Qté P0101 -  :</t>
  </si>
  <si>
    <t>Qté P0102 -  :</t>
  </si>
  <si>
    <t>Qté P0103 -  :</t>
  </si>
  <si>
    <t>Qté P0104 -  :</t>
  </si>
  <si>
    <t>Qté P0105 -  :</t>
  </si>
  <si>
    <t>Qté P0106 -  :</t>
  </si>
  <si>
    <t>Qté P0107 -  :</t>
  </si>
  <si>
    <t>Qté P0108 -  :</t>
  </si>
  <si>
    <t>Qté P0109 -  :</t>
  </si>
  <si>
    <t>Qté P0110 -  :</t>
  </si>
  <si>
    <t>Qté P0111 -  :</t>
  </si>
  <si>
    <t>Qté P0112 -  :</t>
  </si>
  <si>
    <t>Qté P0113 -  :</t>
  </si>
  <si>
    <t>Qté P0114 -  :</t>
  </si>
  <si>
    <t>Qté P0115 -  :</t>
  </si>
  <si>
    <t>Qté P0116 -  :</t>
  </si>
  <si>
    <t>Qté P0117 -  :</t>
  </si>
  <si>
    <t>Qté P0118 -  :</t>
  </si>
  <si>
    <t>Qté P0119 -  :</t>
  </si>
  <si>
    <t>Qté P0120 -  :</t>
  </si>
  <si>
    <t>Qté P0121 -  :</t>
  </si>
  <si>
    <t>Qté P0122 -  :</t>
  </si>
  <si>
    <t>Qté P0123 -  :</t>
  </si>
  <si>
    <t>Qté P0124 -  :</t>
  </si>
  <si>
    <t>Qté P0125 -  :</t>
  </si>
  <si>
    <t>Qté P0126 -  :</t>
  </si>
  <si>
    <t>Qté P0127 -  :</t>
  </si>
  <si>
    <t>Qté P0128 -  :</t>
  </si>
  <si>
    <t>Qté P0129 -  :</t>
  </si>
  <si>
    <t>Qté P0130 -  :</t>
  </si>
  <si>
    <t>Qté P0131 -  :</t>
  </si>
  <si>
    <t>Qté P0132 -  :</t>
  </si>
  <si>
    <t>Qté P0133 -  :</t>
  </si>
  <si>
    <t>Qté P0134 -  :</t>
  </si>
  <si>
    <t>Qté P0135 -  :</t>
  </si>
  <si>
    <t>Qté P0136 -  :</t>
  </si>
  <si>
    <t>Qté P0137 -  :</t>
  </si>
  <si>
    <t>Qté P0138 -  :</t>
  </si>
  <si>
    <t>Qté P0139 -  :</t>
  </si>
  <si>
    <t>Qté P0140 -  :</t>
  </si>
  <si>
    <t>Qté P0141 -  :</t>
  </si>
  <si>
    <t>Qté P0142 -  :</t>
  </si>
  <si>
    <t>Qté P0143 -  :</t>
  </si>
  <si>
    <t>Qté P0144 -  :</t>
  </si>
  <si>
    <t>Qté P0145 -  :</t>
  </si>
  <si>
    <t>Qté P0146 -  :</t>
  </si>
  <si>
    <t>Qté P0147 -  :</t>
  </si>
  <si>
    <t>Qté P0148 -  :</t>
  </si>
  <si>
    <t>Qté P0149 -  :</t>
  </si>
  <si>
    <t>Qté P0150 -  :</t>
  </si>
  <si>
    <t>ADMINISTRATIF</t>
  </si>
  <si>
    <t>barbieri</t>
  </si>
  <si>
    <t>gilbert</t>
  </si>
  <si>
    <t>212268</t>
  </si>
  <si>
    <t>2111553</t>
  </si>
  <si>
    <t>laparade</t>
  </si>
  <si>
    <t>christian</t>
  </si>
  <si>
    <t>2111468</t>
  </si>
  <si>
    <t>2112716</t>
  </si>
  <si>
    <t>2112660</t>
  </si>
  <si>
    <t>2112523</t>
  </si>
  <si>
    <t>2112522</t>
  </si>
  <si>
    <t>2112715</t>
  </si>
  <si>
    <t>2112655</t>
  </si>
  <si>
    <t>2112654</t>
  </si>
  <si>
    <t>2112702</t>
  </si>
  <si>
    <t>achab</t>
  </si>
  <si>
    <t>khalil</t>
  </si>
  <si>
    <t>vanhamme</t>
  </si>
  <si>
    <t>thom</t>
  </si>
  <si>
    <t>vuillier</t>
  </si>
  <si>
    <t>gabriel</t>
  </si>
  <si>
    <t>2112703</t>
  </si>
  <si>
    <t>tourte</t>
  </si>
  <si>
    <t>noa</t>
  </si>
  <si>
    <t>massart</t>
  </si>
  <si>
    <t>jean pierre</t>
  </si>
  <si>
    <t>legrand</t>
  </si>
  <si>
    <t>campbell</t>
  </si>
  <si>
    <t>2112224</t>
  </si>
  <si>
    <t>vinette</t>
  </si>
  <si>
    <t>wesley</t>
  </si>
  <si>
    <t>bryan</t>
  </si>
  <si>
    <t>andy</t>
  </si>
  <si>
    <t>pineau</t>
  </si>
  <si>
    <t>ethan</t>
  </si>
  <si>
    <t>vieilly</t>
  </si>
  <si>
    <t>liam</t>
  </si>
  <si>
    <t>fleurat-lessard</t>
  </si>
  <si>
    <t>louise</t>
  </si>
  <si>
    <t>pierre</t>
  </si>
  <si>
    <t>levault</t>
  </si>
  <si>
    <t>2112118</t>
  </si>
  <si>
    <t>maxime</t>
  </si>
  <si>
    <t>charotte</t>
  </si>
  <si>
    <t>2112720</t>
  </si>
  <si>
    <t>2112405</t>
  </si>
  <si>
    <t>sarah</t>
  </si>
  <si>
    <t>loriot</t>
  </si>
  <si>
    <t>tristan</t>
  </si>
  <si>
    <t>gierczak galle</t>
  </si>
  <si>
    <t>2112713</t>
  </si>
  <si>
    <t>chloe</t>
  </si>
  <si>
    <t>mizgalska</t>
  </si>
  <si>
    <t>2112701</t>
  </si>
  <si>
    <t>antonin</t>
  </si>
  <si>
    <t>baptiste</t>
  </si>
  <si>
    <t>2112714</t>
  </si>
  <si>
    <t>2111664</t>
  </si>
  <si>
    <t>2112642</t>
  </si>
  <si>
    <t>2112728</t>
  </si>
  <si>
    <t>2112718</t>
  </si>
  <si>
    <t>2112244</t>
  </si>
  <si>
    <t>2112657</t>
  </si>
  <si>
    <t>2112047</t>
  </si>
  <si>
    <t>2112656</t>
  </si>
  <si>
    <t>2111797</t>
  </si>
  <si>
    <t>2112512</t>
  </si>
  <si>
    <t>2112679</t>
  </si>
  <si>
    <t>2112049</t>
  </si>
  <si>
    <t>2111983</t>
  </si>
  <si>
    <t>2111938</t>
  </si>
  <si>
    <t>2111551</t>
  </si>
  <si>
    <t>2111662</t>
  </si>
  <si>
    <t>5430191</t>
  </si>
  <si>
    <t>2112749</t>
  </si>
  <si>
    <t>tillier</t>
  </si>
  <si>
    <t>eleonore</t>
  </si>
  <si>
    <t>cluzel</t>
  </si>
  <si>
    <t>latour</t>
  </si>
  <si>
    <t>logan</t>
  </si>
  <si>
    <t>chabanne</t>
  </si>
  <si>
    <t>domergue</t>
  </si>
  <si>
    <t>guilhem</t>
  </si>
  <si>
    <t>faivre</t>
  </si>
  <si>
    <t>gabin</t>
  </si>
  <si>
    <t>alexandre martin</t>
  </si>
  <si>
    <t>julien</t>
  </si>
  <si>
    <t>janniaud</t>
  </si>
  <si>
    <t>nicolas</t>
  </si>
  <si>
    <t>babin</t>
  </si>
  <si>
    <t>emile</t>
  </si>
  <si>
    <t>quievy</t>
  </si>
  <si>
    <t>leopold</t>
  </si>
  <si>
    <t>simon</t>
  </si>
  <si>
    <t>paul</t>
  </si>
  <si>
    <t xml:space="preserve">jacquemin </t>
  </si>
  <si>
    <t>mael</t>
  </si>
  <si>
    <t>bussidan</t>
  </si>
  <si>
    <t>gaspard</t>
  </si>
  <si>
    <t>arthur</t>
  </si>
  <si>
    <t>pretesacque</t>
  </si>
  <si>
    <t xml:space="preserve">leo </t>
  </si>
  <si>
    <t>meritte</t>
  </si>
  <si>
    <t>camille</t>
  </si>
  <si>
    <t>richard</t>
  </si>
  <si>
    <t>maxence</t>
  </si>
  <si>
    <t>sartori</t>
  </si>
  <si>
    <t>lucas</t>
  </si>
  <si>
    <t>2112661</t>
  </si>
  <si>
    <t>beau</t>
  </si>
  <si>
    <t>valentino</t>
  </si>
  <si>
    <t>2112364</t>
  </si>
  <si>
    <t>naud</t>
  </si>
  <si>
    <t>adrien</t>
  </si>
  <si>
    <t>2112658</t>
  </si>
  <si>
    <t>alibert-valaire</t>
  </si>
  <si>
    <t>2111566</t>
  </si>
  <si>
    <t>yael</t>
  </si>
  <si>
    <t>lenny</t>
  </si>
  <si>
    <t>joly</t>
  </si>
  <si>
    <t>2112643</t>
  </si>
  <si>
    <t>patrick</t>
  </si>
  <si>
    <t>caignol</t>
  </si>
  <si>
    <t>216894</t>
  </si>
  <si>
    <t>hicham</t>
  </si>
  <si>
    <t>chaar</t>
  </si>
  <si>
    <t>2111219</t>
  </si>
  <si>
    <t>2112213</t>
  </si>
  <si>
    <t>2112659</t>
  </si>
  <si>
    <t>2111254</t>
  </si>
  <si>
    <t>212320</t>
  </si>
  <si>
    <t>218952</t>
  </si>
  <si>
    <t>215561</t>
  </si>
  <si>
    <t>212232</t>
  </si>
  <si>
    <t>2110288</t>
  </si>
  <si>
    <t>213264</t>
  </si>
  <si>
    <t>219956</t>
  </si>
  <si>
    <t>217952</t>
  </si>
  <si>
    <t>2112764</t>
  </si>
  <si>
    <t>2112647</t>
  </si>
  <si>
    <t>212453</t>
  </si>
  <si>
    <t>213723</t>
  </si>
  <si>
    <t>2112763</t>
  </si>
  <si>
    <t>2111618</t>
  </si>
  <si>
    <t>2111006</t>
  </si>
  <si>
    <t>219442</t>
  </si>
  <si>
    <t>3324058</t>
  </si>
  <si>
    <t>altheim</t>
  </si>
  <si>
    <t>bernhard</t>
  </si>
  <si>
    <t>vavasseur</t>
  </si>
  <si>
    <t>eric</t>
  </si>
  <si>
    <t>cathy</t>
  </si>
  <si>
    <t>amiot</t>
  </si>
  <si>
    <t>christophe</t>
  </si>
  <si>
    <t>colin</t>
  </si>
  <si>
    <t>taillandier</t>
  </si>
  <si>
    <t>morlon</t>
  </si>
  <si>
    <t>francois</t>
  </si>
  <si>
    <t>hardy</t>
  </si>
  <si>
    <t>jerome</t>
  </si>
  <si>
    <t>riviere</t>
  </si>
  <si>
    <t>lionel</t>
  </si>
  <si>
    <t>girard</t>
  </si>
  <si>
    <t>philippe</t>
  </si>
  <si>
    <t>braye</t>
  </si>
  <si>
    <t>frederic</t>
  </si>
  <si>
    <t>belot</t>
  </si>
  <si>
    <t>ivan</t>
  </si>
  <si>
    <t>lahoucine</t>
  </si>
  <si>
    <t>dominique</t>
  </si>
  <si>
    <t>haratyk</t>
  </si>
  <si>
    <t>geraud</t>
  </si>
  <si>
    <t>xavier</t>
  </si>
  <si>
    <t>delebarre</t>
  </si>
  <si>
    <t>marie christine</t>
  </si>
  <si>
    <t>harbulot</t>
  </si>
  <si>
    <t>francis</t>
  </si>
  <si>
    <t xml:space="preserve">clement </t>
  </si>
  <si>
    <t>serge</t>
  </si>
  <si>
    <t>orsatti</t>
  </si>
  <si>
    <t xml:space="preserve">valentin </t>
  </si>
  <si>
    <t>pannecouke</t>
  </si>
  <si>
    <t>fournisseur</t>
  </si>
  <si>
    <t>N° facture</t>
  </si>
  <si>
    <t>Date emission</t>
  </si>
  <si>
    <t>N°licence</t>
  </si>
  <si>
    <t>ref article</t>
  </si>
  <si>
    <t>designation</t>
  </si>
  <si>
    <t>Commande matériel</t>
  </si>
  <si>
    <t>Nom prénom</t>
  </si>
  <si>
    <t>Prix</t>
  </si>
  <si>
    <t>nbre</t>
  </si>
  <si>
    <t>remise</t>
  </si>
  <si>
    <t>Recapitulatif des commandes</t>
  </si>
  <si>
    <t>paiement</t>
  </si>
  <si>
    <t>Etablissement bancaire</t>
  </si>
  <si>
    <t>Nom Prenom</t>
  </si>
  <si>
    <t>N° licence</t>
  </si>
  <si>
    <t>Port</t>
  </si>
  <si>
    <t>montant</t>
  </si>
  <si>
    <t>montant total</t>
  </si>
  <si>
    <t>Somme réglée</t>
  </si>
  <si>
    <t>N° Facture</t>
  </si>
  <si>
    <t>N° cheque</t>
  </si>
  <si>
    <t>date de paiement</t>
  </si>
  <si>
    <t>N°cheque</t>
  </si>
  <si>
    <t>arrondir les nombres</t>
  </si>
  <si>
    <t>valleur reelle monatant total</t>
  </si>
  <si>
    <t>valeur arrondie montant total</t>
  </si>
  <si>
    <t>accessoires</t>
  </si>
  <si>
    <t>0620116</t>
  </si>
  <si>
    <t>3,90</t>
  </si>
  <si>
    <t>Ruban raquette Tibhar</t>
  </si>
  <si>
    <t>0600104</t>
  </si>
  <si>
    <t>13</t>
  </si>
  <si>
    <t>Colle Wack Sport individual</t>
  </si>
  <si>
    <t>0001331</t>
  </si>
  <si>
    <t>36,00</t>
  </si>
  <si>
    <t>KILLER PRO</t>
  </si>
  <si>
    <t>VO102</t>
  </si>
  <si>
    <t>0000855</t>
  </si>
  <si>
    <t>64,90</t>
  </si>
  <si>
    <t>Chaussures super power</t>
  </si>
  <si>
    <t>0260137</t>
  </si>
  <si>
    <t>yvray</t>
  </si>
  <si>
    <t>yann</t>
  </si>
  <si>
    <t>212334</t>
  </si>
  <si>
    <t>Montant facture</t>
  </si>
  <si>
    <t>N° chèque</t>
  </si>
  <si>
    <t>Montant de la facture</t>
  </si>
  <si>
    <t>Date de paiement</t>
  </si>
  <si>
    <t>Nom</t>
  </si>
  <si>
    <t>Moyen de paiement</t>
  </si>
  <si>
    <t>DIJON TENNIS DE TABLE</t>
  </si>
  <si>
    <t>Objet :</t>
  </si>
  <si>
    <t>A faire valoir ce que de droit</t>
  </si>
  <si>
    <t>Jérome HARDY</t>
  </si>
  <si>
    <t>Président de l'association DIJON  tennis de table</t>
  </si>
  <si>
    <t>21000 DIJON</t>
  </si>
  <si>
    <t>Boulevard Gaston BACHELARD</t>
  </si>
  <si>
    <t>Tel : 0786402234</t>
  </si>
  <si>
    <t>ATTESTATION PAIEMENT LICENCE</t>
  </si>
  <si>
    <t xml:space="preserve"> Je soussigné Jérome HARDY, président du club de DIJON tennis de table, atteste que la cotisation-licence annuelle pour l'association DIJON tennis de table de</t>
  </si>
  <si>
    <t>Attestation paiement cotisation-licence  saison 2018-2019</t>
  </si>
  <si>
    <t>licenciés</t>
  </si>
  <si>
    <t>a été réglée dans sa globalité pour la somme de  :</t>
  </si>
  <si>
    <t>N° :</t>
  </si>
  <si>
    <t>2110035</t>
  </si>
  <si>
    <t>guillemier</t>
  </si>
  <si>
    <t>antoine</t>
  </si>
  <si>
    <t>COLIN Christian</t>
  </si>
  <si>
    <t>GIRARD Philippe</t>
  </si>
  <si>
    <t>YVRAY Yann</t>
  </si>
  <si>
    <t>Dijon TT</t>
  </si>
  <si>
    <t>0206210101</t>
  </si>
  <si>
    <t>DIJON tennis de table</t>
  </si>
  <si>
    <t>Centre sportif de la SOURCE</t>
  </si>
  <si>
    <t>Tel: 07 86 40 22 34</t>
  </si>
  <si>
    <t>FACTURE</t>
  </si>
  <si>
    <t>/2018/2019</t>
  </si>
  <si>
    <t xml:space="preserve">N° 2 </t>
  </si>
  <si>
    <t>Désignation</t>
  </si>
  <si>
    <t>Prix unitaire</t>
  </si>
  <si>
    <t>Nbre</t>
  </si>
  <si>
    <t>consommation biere artisanale</t>
  </si>
  <si>
    <t>Total</t>
  </si>
  <si>
    <t>Remise forfaitaire</t>
  </si>
  <si>
    <t>Somme à régler</t>
  </si>
  <si>
    <t>Le club de Dijon tennis de table n'est pas assujetti à la TVA</t>
  </si>
  <si>
    <t xml:space="preserve">A DIJON LE : </t>
  </si>
  <si>
    <t>Le président</t>
  </si>
  <si>
    <t>Jerome Hardy</t>
  </si>
  <si>
    <t>Societé ATAOUK</t>
  </si>
  <si>
    <t>consommation autres boissons</t>
  </si>
  <si>
    <t>soixante euros</t>
  </si>
  <si>
    <t>la somme à regler s'élève à  :</t>
  </si>
  <si>
    <t>en %</t>
  </si>
  <si>
    <t>Nuit des chercheurs du 28 septembre 2018</t>
  </si>
  <si>
    <r>
      <rPr>
        <sz val="72"/>
        <color theme="1"/>
        <rFont val="Calibri"/>
        <family val="2"/>
        <scheme val="minor"/>
      </rPr>
      <t>FACTURE</t>
    </r>
    <r>
      <rPr>
        <sz val="11"/>
        <color theme="1"/>
        <rFont val="Calibri"/>
        <family val="2"/>
        <scheme val="minor"/>
      </rPr>
      <t xml:space="preserve"> </t>
    </r>
  </si>
  <si>
    <t>0511031</t>
  </si>
  <si>
    <t>balles speedball par 72</t>
  </si>
  <si>
    <t>Balles</t>
  </si>
  <si>
    <t>Crédit mutuel</t>
  </si>
  <si>
    <t>2112641</t>
  </si>
  <si>
    <t>lacagne</t>
  </si>
  <si>
    <t>pierrette</t>
  </si>
  <si>
    <t>0200677</t>
  </si>
  <si>
    <t>Chem Padoca lady</t>
  </si>
  <si>
    <t>joola</t>
  </si>
  <si>
    <t>LACAGNE Pierrette</t>
  </si>
  <si>
    <t>0000198</t>
  </si>
  <si>
    <t>Vari spin D,TECS</t>
  </si>
  <si>
    <t>LAPARADE Christian</t>
  </si>
  <si>
    <t>Date émission</t>
  </si>
  <si>
    <t>licencie</t>
  </si>
  <si>
    <t>CAIGNOL Patrick</t>
  </si>
  <si>
    <t>dates de saisie</t>
  </si>
  <si>
    <t>Compte à imputer</t>
  </si>
  <si>
    <t>Depot</t>
  </si>
  <si>
    <t>etablissement bancaire</t>
  </si>
  <si>
    <t>Noms</t>
  </si>
  <si>
    <t>DATE  Dépôt en banque</t>
  </si>
  <si>
    <t>mail envoyé le</t>
  </si>
  <si>
    <t>Commentaires</t>
  </si>
  <si>
    <t>Buvette club</t>
  </si>
  <si>
    <t>commande matériel</t>
  </si>
  <si>
    <t>Suvetement club</t>
  </si>
  <si>
    <t>tee shirt club</t>
  </si>
  <si>
    <t>Tournoi 24 H</t>
  </si>
  <si>
    <t>Nuit des chercheurs</t>
  </si>
  <si>
    <t>liste imputation</t>
  </si>
  <si>
    <t>Tournoi féminin</t>
  </si>
  <si>
    <t>Indiv</t>
  </si>
  <si>
    <t>Interclubs</t>
  </si>
  <si>
    <t>Partenariat</t>
  </si>
  <si>
    <t>Cheques vacances</t>
  </si>
  <si>
    <t>Dijon le :</t>
  </si>
  <si>
    <t>cebfc</t>
  </si>
  <si>
    <t>mail</t>
  </si>
  <si>
    <t>30/01/2018</t>
  </si>
  <si>
    <t>28/02/2018</t>
  </si>
  <si>
    <t>1892027</t>
  </si>
  <si>
    <t>06/03/2018</t>
  </si>
  <si>
    <t>Remise en Banque</t>
  </si>
  <si>
    <t>BANQUE</t>
  </si>
  <si>
    <t>il faut ajouter 46 € donné en espece à Eric Zana et 36€ de Pimpin (JA/Boisson) au total 375,28 € versement 1 et 2</t>
  </si>
  <si>
    <t>date d'envoie</t>
  </si>
  <si>
    <t>Yann Yvrai</t>
  </si>
  <si>
    <t>facture Wack 4818807</t>
  </si>
  <si>
    <t>BNP</t>
  </si>
  <si>
    <t>742628</t>
  </si>
  <si>
    <t>ROBELIN</t>
  </si>
  <si>
    <t>CIC</t>
  </si>
  <si>
    <t>5477962</t>
  </si>
  <si>
    <t>LEVAULT</t>
  </si>
  <si>
    <t>23/03/2018</t>
  </si>
  <si>
    <t>27/04/2018</t>
  </si>
  <si>
    <t>Credit mutuel</t>
  </si>
  <si>
    <t>Banque populaire</t>
  </si>
  <si>
    <t>Caisse d'épargne BFC</t>
  </si>
  <si>
    <t>N ° Licence</t>
  </si>
  <si>
    <t>2</t>
  </si>
  <si>
    <t>8</t>
  </si>
  <si>
    <t>11</t>
  </si>
  <si>
    <t>NOMS</t>
  </si>
  <si>
    <t>Code Postal</t>
  </si>
  <si>
    <t>Adresse Mail</t>
  </si>
  <si>
    <t>Téléphone N°1</t>
  </si>
  <si>
    <t>Téléphone N°2</t>
  </si>
  <si>
    <t>REGLEMENT LICENCE</t>
  </si>
  <si>
    <t>Somme due au club</t>
  </si>
  <si>
    <t>Type de Licence</t>
  </si>
  <si>
    <t>Numéro licence</t>
  </si>
  <si>
    <t>Mode de Paiement</t>
  </si>
  <si>
    <t>Numéro d'ordre</t>
  </si>
  <si>
    <t>Numero d'ordre</t>
  </si>
  <si>
    <t xml:space="preserve">Date d'encaissement </t>
  </si>
  <si>
    <t>Date d'encaissement</t>
  </si>
  <si>
    <t>date mise en banque</t>
  </si>
  <si>
    <t>Date mise en banque</t>
  </si>
  <si>
    <t>13 rue curiale</t>
  </si>
  <si>
    <t>talant</t>
  </si>
  <si>
    <t>philippegirard07@gmail.com</t>
  </si>
  <si>
    <t>vétéran</t>
  </si>
  <si>
    <t>Type de licence</t>
  </si>
  <si>
    <t>Recherche par N° licence</t>
  </si>
  <si>
    <t xml:space="preserve">Recherche par nom </t>
  </si>
  <si>
    <t>reste à encaisser</t>
  </si>
  <si>
    <t>07/06/2018</t>
  </si>
  <si>
    <t>-</t>
  </si>
  <si>
    <t>_</t>
  </si>
  <si>
    <t>Lacagne Pierrette</t>
  </si>
  <si>
    <t>03/10/2018</t>
  </si>
  <si>
    <t>188486026D</t>
  </si>
  <si>
    <t>Mlle NUBOURG</t>
  </si>
  <si>
    <t>16/10/2018</t>
  </si>
  <si>
    <t>188564007</t>
  </si>
  <si>
    <t>voir facture 4845628</t>
  </si>
  <si>
    <t>Entr. NOVELLI</t>
  </si>
  <si>
    <t>TT</t>
  </si>
  <si>
    <t>DIJON Tt</t>
  </si>
  <si>
    <t xml:space="preserve">Montant commande du club </t>
  </si>
  <si>
    <t>Montant commande joueurs</t>
  </si>
  <si>
    <t>219802</t>
  </si>
  <si>
    <t>Thomas</t>
  </si>
  <si>
    <t>M</t>
  </si>
  <si>
    <t>Talant</t>
  </si>
  <si>
    <t>thomgirard.21@gmail.com</t>
  </si>
  <si>
    <t>Traditionnelle</t>
  </si>
  <si>
    <t>5</t>
  </si>
  <si>
    <t>RECHERCHE</t>
  </si>
  <si>
    <t>123456</t>
  </si>
  <si>
    <t>DETAIL COTISATION</t>
  </si>
  <si>
    <t>Cout Licence</t>
  </si>
  <si>
    <t>Prix licence</t>
  </si>
  <si>
    <t>Critérium</t>
  </si>
  <si>
    <t>0612377277</t>
  </si>
  <si>
    <t>21240</t>
  </si>
  <si>
    <t>20/05/1967</t>
  </si>
  <si>
    <t>essai</t>
  </si>
  <si>
    <t>123</t>
  </si>
  <si>
    <t>100</t>
  </si>
  <si>
    <t>azerty</t>
  </si>
  <si>
    <t>180</t>
  </si>
  <si>
    <t>0000000000</t>
  </si>
  <si>
    <t>40</t>
  </si>
  <si>
    <t>20</t>
  </si>
  <si>
    <t>10</t>
  </si>
  <si>
    <t>50</t>
  </si>
  <si>
    <t>achab khalil</t>
  </si>
  <si>
    <t>0610114</t>
  </si>
  <si>
    <t>Nettoyant spay 205 ml</t>
  </si>
  <si>
    <t>6,90</t>
  </si>
  <si>
    <t xml:space="preserve">ORSATTI Valentin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</si>
</sst>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_€"/>
    <numFmt numFmtId="165" formatCode="#,##0.00\ &quot;€&quot;"/>
    <numFmt numFmtId="166" formatCode="0#&quot; &quot;##&quot; &quot;##&quot; &quot;##&quot; &quot;##"/>
    <numFmt numFmtId="167" formatCode="0.0%"/>
  </numFmts>
  <fonts count="6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9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2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b/>
      <i/>
      <sz val="11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b/>
      <i/>
      <sz val="10"/>
      <color rgb="FF000000"/>
      <name val="Arial"/>
      <family val="2"/>
    </font>
    <font>
      <sz val="10"/>
      <color rgb="FFFFFFFF"/>
      <name val="Arial"/>
      <family val="2"/>
    </font>
    <font>
      <i/>
      <sz val="9"/>
      <name val="Arial"/>
      <family val="2"/>
    </font>
    <font>
      <sz val="11"/>
      <color rgb="FF000000"/>
      <name val="Arial"/>
      <family val="2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7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A5A5A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71">
    <border>
      <left/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dotted">
        <color auto="1"/>
      </right>
      <top style="thin">
        <color auto="1"/>
      </top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 style="thin">
        <color indexed="64"/>
      </left>
      <right style="thin">
        <color indexed="64"/>
      </right>
      <top/>
      <bottom style="double">
        <color rgb="FF000000"/>
      </bottom>
      <diagonal/>
    </border>
    <border>
      <left style="thin">
        <color auto="1"/>
      </left>
      <right/>
      <top/>
      <bottom style="double">
        <color rgb="FF000000"/>
      </bottom>
      <diagonal/>
    </border>
    <border>
      <left/>
      <right style="thin">
        <color auto="1"/>
      </right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rgb="FF3F3F3F"/>
      </top>
      <bottom/>
      <diagonal/>
    </border>
    <border>
      <left/>
      <right/>
      <top/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0" fontId="9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42" fillId="0" borderId="0" applyNumberFormat="0" applyFill="0" applyBorder="0" applyAlignment="0" applyProtection="0"/>
    <xf numFmtId="0" fontId="16" fillId="26" borderId="60" applyNumberFormat="0" applyAlignment="0" applyProtection="0"/>
  </cellStyleXfs>
  <cellXfs count="672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2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2" fontId="0" fillId="0" borderId="0" xfId="1" applyNumberFormat="1" applyFont="1" applyAlignment="1">
      <alignment horizontal="center"/>
    </xf>
    <xf numFmtId="2" fontId="4" fillId="0" borderId="0" xfId="0" applyNumberFormat="1" applyFont="1" applyFill="1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7" fillId="2" borderId="1" xfId="0" applyFont="1" applyFill="1" applyBorder="1" applyAlignment="1">
      <alignment vertical="center"/>
    </xf>
    <xf numFmtId="0" fontId="7" fillId="2" borderId="2" xfId="0" applyFont="1" applyFill="1" applyBorder="1" applyAlignment="1">
      <alignment vertical="center" wrapText="1"/>
    </xf>
    <xf numFmtId="2" fontId="7" fillId="2" borderId="2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left" vertical="center" wrapText="1" indent="1"/>
    </xf>
    <xf numFmtId="0" fontId="0" fillId="0" borderId="0" xfId="0" applyBorder="1"/>
    <xf numFmtId="2" fontId="7" fillId="2" borderId="2" xfId="1" applyNumberFormat="1" applyFont="1" applyFill="1" applyBorder="1" applyAlignment="1">
      <alignment horizontal="center" vertical="center" wrapText="1"/>
    </xf>
    <xf numFmtId="2" fontId="8" fillId="2" borderId="2" xfId="1" applyNumberFormat="1" applyFont="1" applyFill="1" applyBorder="1" applyAlignment="1">
      <alignment horizontal="center" vertical="center" wrapText="1"/>
    </xf>
    <xf numFmtId="14" fontId="0" fillId="0" borderId="0" xfId="0" applyNumberFormat="1"/>
    <xf numFmtId="16" fontId="0" fillId="0" borderId="0" xfId="0" applyNumberFormat="1"/>
    <xf numFmtId="0" fontId="0" fillId="0" borderId="3" xfId="0" applyFill="1" applyBorder="1" applyAlignment="1">
      <alignment horizontal="left" vertical="center" indent="1"/>
    </xf>
    <xf numFmtId="0" fontId="0" fillId="3" borderId="3" xfId="0" applyFill="1" applyBorder="1" applyAlignment="1" applyProtection="1">
      <alignment vertical="center"/>
      <protection locked="0"/>
    </xf>
    <xf numFmtId="2" fontId="0" fillId="3" borderId="3" xfId="0" applyNumberFormat="1" applyFill="1" applyBorder="1" applyAlignment="1" applyProtection="1">
      <alignment horizontal="center" vertical="center"/>
      <protection locked="0"/>
    </xf>
    <xf numFmtId="10" fontId="0" fillId="3" borderId="3" xfId="1" applyNumberFormat="1" applyFont="1" applyFill="1" applyBorder="1" applyAlignment="1" applyProtection="1">
      <alignment horizontal="center" vertical="center"/>
      <protection locked="0"/>
    </xf>
    <xf numFmtId="49" fontId="0" fillId="3" borderId="3" xfId="0" applyNumberFormat="1" applyFill="1" applyBorder="1" applyAlignment="1" applyProtection="1">
      <alignment horizontal="left" vertical="center" indent="1"/>
      <protection locked="0"/>
    </xf>
    <xf numFmtId="2" fontId="0" fillId="3" borderId="3" xfId="1" applyNumberFormat="1" applyFont="1" applyFill="1" applyBorder="1" applyAlignment="1" applyProtection="1">
      <alignment horizontal="right" vertical="center" indent="1"/>
      <protection locked="0"/>
    </xf>
    <xf numFmtId="2" fontId="4" fillId="0" borderId="3" xfId="1" applyNumberFormat="1" applyFont="1" applyFill="1" applyBorder="1" applyAlignment="1">
      <alignment horizontal="center" vertical="center"/>
    </xf>
    <xf numFmtId="44" fontId="0" fillId="0" borderId="4" xfId="0" applyNumberFormat="1" applyBorder="1"/>
    <xf numFmtId="0" fontId="0" fillId="0" borderId="4" xfId="0" applyBorder="1"/>
    <xf numFmtId="0" fontId="0" fillId="3" borderId="3" xfId="0" applyFill="1" applyBorder="1" applyAlignment="1" applyProtection="1">
      <alignment horizontal="left" vertical="center"/>
      <protection locked="0"/>
    </xf>
    <xf numFmtId="44" fontId="0" fillId="0" borderId="3" xfId="0" applyNumberFormat="1" applyFill="1" applyBorder="1"/>
    <xf numFmtId="2" fontId="0" fillId="0" borderId="0" xfId="0" applyNumberFormat="1" applyAlignment="1">
      <alignment horizontal="right" vertical="center" indent="1"/>
    </xf>
    <xf numFmtId="10" fontId="0" fillId="0" borderId="0" xfId="1" applyNumberFormat="1" applyFont="1" applyAlignment="1">
      <alignment horizontal="center"/>
    </xf>
    <xf numFmtId="2" fontId="0" fillId="0" borderId="0" xfId="1" applyNumberFormat="1" applyFont="1" applyAlignment="1">
      <alignment horizontal="right" indent="1"/>
    </xf>
    <xf numFmtId="2" fontId="4" fillId="0" borderId="0" xfId="1" applyNumberFormat="1" applyFont="1" applyFill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14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166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horizontal="left" vertical="center"/>
    </xf>
    <xf numFmtId="0" fontId="7" fillId="2" borderId="1" xfId="0" applyFont="1" applyFill="1" applyBorder="1" applyAlignment="1">
      <alignment vertical="center" wrapText="1"/>
    </xf>
    <xf numFmtId="0" fontId="7" fillId="2" borderId="15" xfId="0" applyFont="1" applyFill="1" applyBorder="1" applyAlignment="1">
      <alignment vertical="center"/>
    </xf>
    <xf numFmtId="0" fontId="7" fillId="2" borderId="2" xfId="0" applyFont="1" applyFill="1" applyBorder="1" applyAlignment="1">
      <alignment vertical="center"/>
    </xf>
    <xf numFmtId="166" fontId="7" fillId="2" borderId="2" xfId="0" applyNumberFormat="1" applyFont="1" applyFill="1" applyBorder="1" applyAlignment="1">
      <alignment horizontal="left" vertical="center"/>
    </xf>
    <xf numFmtId="0" fontId="7" fillId="0" borderId="0" xfId="0" applyFont="1" applyBorder="1" applyAlignment="1">
      <alignment vertical="center"/>
    </xf>
    <xf numFmtId="0" fontId="10" fillId="3" borderId="3" xfId="0" applyFont="1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166" fontId="0" fillId="3" borderId="3" xfId="0" applyNumberFormat="1" applyFill="1" applyBorder="1" applyAlignment="1" applyProtection="1">
      <alignment horizontal="left" vertical="center"/>
      <protection locked="0"/>
    </xf>
    <xf numFmtId="166" fontId="0" fillId="3" borderId="3" xfId="0" applyNumberFormat="1" applyFill="1" applyBorder="1" applyAlignment="1" applyProtection="1">
      <alignment vertical="center"/>
      <protection locked="0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0" fontId="0" fillId="0" borderId="14" xfId="0" applyBorder="1" applyAlignment="1">
      <alignment vertical="center" wrapText="1"/>
    </xf>
    <xf numFmtId="0" fontId="5" fillId="0" borderId="12" xfId="0" applyFont="1" applyBorder="1" applyAlignment="1">
      <alignment vertical="center"/>
    </xf>
    <xf numFmtId="0" fontId="7" fillId="2" borderId="16" xfId="0" applyFont="1" applyFill="1" applyBorder="1" applyAlignment="1">
      <alignment vertical="center" wrapText="1"/>
    </xf>
    <xf numFmtId="0" fontId="7" fillId="2" borderId="16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18" xfId="0" applyFont="1" applyFill="1" applyBorder="1" applyAlignment="1">
      <alignment vertical="center" wrapText="1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18" fillId="0" borderId="18" xfId="0" applyFont="1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9" fillId="0" borderId="19" xfId="0" applyFont="1" applyFill="1" applyBorder="1" applyAlignment="1">
      <alignment horizontal="left" vertical="center" wrapText="1"/>
    </xf>
    <xf numFmtId="14" fontId="10" fillId="3" borderId="4" xfId="0" applyNumberFormat="1" applyFont="1" applyFill="1" applyBorder="1" applyAlignment="1" applyProtection="1">
      <alignment horizontal="center" vertical="center"/>
      <protection locked="0"/>
    </xf>
    <xf numFmtId="0" fontId="10" fillId="3" borderId="4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10" fillId="3" borderId="4" xfId="0" applyNumberFormat="1" applyFont="1" applyFill="1" applyBorder="1" applyAlignment="1" applyProtection="1">
      <alignment horizontal="center" vertical="center"/>
      <protection locked="0"/>
    </xf>
    <xf numFmtId="10" fontId="10" fillId="3" borderId="4" xfId="1" applyNumberFormat="1" applyFont="1" applyFill="1" applyBorder="1" applyAlignment="1" applyProtection="1">
      <alignment horizontal="center" vertical="center"/>
      <protection locked="0"/>
    </xf>
    <xf numFmtId="0" fontId="10" fillId="0" borderId="19" xfId="0" applyFont="1" applyFill="1" applyBorder="1" applyAlignment="1">
      <alignment vertical="center" wrapText="1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 wrapText="1"/>
      <protection locked="0"/>
    </xf>
    <xf numFmtId="43" fontId="7" fillId="0" borderId="0" xfId="3" applyFont="1"/>
    <xf numFmtId="43" fontId="21" fillId="0" borderId="0" xfId="3" applyFont="1" applyAlignment="1">
      <alignment horizontal="right"/>
    </xf>
    <xf numFmtId="43" fontId="7" fillId="0" borderId="0" xfId="3" applyFont="1" applyAlignment="1">
      <alignment horizontal="right"/>
    </xf>
    <xf numFmtId="43" fontId="18" fillId="0" borderId="0" xfId="3" applyFont="1" applyAlignment="1">
      <alignment horizontal="center"/>
    </xf>
    <xf numFmtId="43" fontId="18" fillId="0" borderId="0" xfId="3" applyFont="1"/>
    <xf numFmtId="43" fontId="22" fillId="0" borderId="0" xfId="3" applyFont="1"/>
    <xf numFmtId="0" fontId="23" fillId="0" borderId="0" xfId="0" applyFont="1" applyAlignment="1">
      <alignment horizontal="center"/>
    </xf>
    <xf numFmtId="0" fontId="23" fillId="0" borderId="0" xfId="0" applyFont="1"/>
    <xf numFmtId="0" fontId="10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3" xfId="0" applyFill="1" applyBorder="1" applyAlignment="1">
      <alignment horizontal="right" vertical="center" indent="1"/>
    </xf>
    <xf numFmtId="2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 vertical="center" indent="1"/>
    </xf>
    <xf numFmtId="0" fontId="0" fillId="0" borderId="0" xfId="0" applyAlignment="1"/>
    <xf numFmtId="0" fontId="24" fillId="3" borderId="6" xfId="0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26" fillId="0" borderId="0" xfId="0" applyFont="1" applyBorder="1" applyProtection="1">
      <protection locked="0"/>
    </xf>
    <xf numFmtId="0" fontId="26" fillId="0" borderId="24" xfId="0" applyFont="1" applyBorder="1"/>
    <xf numFmtId="0" fontId="26" fillId="0" borderId="0" xfId="0" applyFont="1"/>
    <xf numFmtId="0" fontId="29" fillId="0" borderId="0" xfId="0" applyFont="1" applyBorder="1" applyAlignment="1" applyProtection="1">
      <alignment horizontal="left"/>
      <protection locked="0"/>
    </xf>
    <xf numFmtId="0" fontId="30" fillId="0" borderId="0" xfId="0" applyFont="1" applyBorder="1" applyAlignment="1"/>
    <xf numFmtId="14" fontId="7" fillId="6" borderId="0" xfId="0" applyNumberFormat="1" applyFont="1" applyFill="1" applyBorder="1" applyAlignment="1">
      <alignment horizontal="left"/>
    </xf>
    <xf numFmtId="0" fontId="0" fillId="0" borderId="24" xfId="0" applyBorder="1"/>
    <xf numFmtId="0" fontId="29" fillId="0" borderId="7" xfId="0" applyFont="1" applyBorder="1"/>
    <xf numFmtId="0" fontId="0" fillId="0" borderId="8" xfId="0" applyBorder="1"/>
    <xf numFmtId="0" fontId="0" fillId="0" borderId="7" xfId="0" applyBorder="1"/>
    <xf numFmtId="0" fontId="29" fillId="0" borderId="8" xfId="0" applyFont="1" applyBorder="1" applyAlignment="1">
      <alignment horizontal="left"/>
    </xf>
    <xf numFmtId="0" fontId="0" fillId="0" borderId="9" xfId="0" applyBorder="1"/>
    <xf numFmtId="0" fontId="7" fillId="0" borderId="1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29" fillId="0" borderId="10" xfId="0" applyFont="1" applyBorder="1"/>
    <xf numFmtId="0" fontId="31" fillId="0" borderId="0" xfId="0" applyFont="1" applyBorder="1" applyAlignment="1">
      <alignment horizontal="left" indent="1"/>
    </xf>
    <xf numFmtId="0" fontId="0" fillId="0" borderId="0" xfId="0" applyBorder="1" applyAlignment="1">
      <alignment vertical="center"/>
    </xf>
    <xf numFmtId="0" fontId="0" fillId="0" borderId="11" xfId="0" applyBorder="1"/>
    <xf numFmtId="0" fontId="32" fillId="0" borderId="10" xfId="0" applyFont="1" applyBorder="1" applyAlignment="1">
      <alignment horizontal="left" indent="1"/>
    </xf>
    <xf numFmtId="0" fontId="0" fillId="0" borderId="0" xfId="0" applyFont="1" applyBorder="1"/>
    <xf numFmtId="0" fontId="29" fillId="0" borderId="10" xfId="0" applyFont="1" applyFill="1" applyBorder="1"/>
    <xf numFmtId="0" fontId="32" fillId="0" borderId="0" xfId="0" applyFont="1" applyBorder="1" applyAlignment="1">
      <alignment horizontal="left" indent="1"/>
    </xf>
    <xf numFmtId="0" fontId="0" fillId="0" borderId="10" xfId="0" applyBorder="1"/>
    <xf numFmtId="0" fontId="0" fillId="0" borderId="0" xfId="0" applyFont="1" applyBorder="1" applyAlignment="1">
      <alignment horizontal="left"/>
    </xf>
    <xf numFmtId="0" fontId="32" fillId="0" borderId="0" xfId="0" applyFont="1" applyBorder="1" applyAlignment="1">
      <alignment horizontal="left"/>
    </xf>
    <xf numFmtId="0" fontId="29" fillId="0" borderId="10" xfId="0" applyFont="1" applyBorder="1" applyAlignment="1">
      <alignment horizontal="left"/>
    </xf>
    <xf numFmtId="0" fontId="33" fillId="0" borderId="10" xfId="0" applyFont="1" applyFill="1" applyBorder="1"/>
    <xf numFmtId="0" fontId="10" fillId="0" borderId="0" xfId="0" applyFont="1" applyBorder="1"/>
    <xf numFmtId="0" fontId="0" fillId="0" borderId="0" xfId="0" applyFont="1" applyBorder="1" applyAlignment="1">
      <alignment horizontal="center" vertical="center"/>
    </xf>
    <xf numFmtId="10" fontId="34" fillId="0" borderId="0" xfId="1" applyNumberFormat="1" applyFont="1" applyBorder="1" applyAlignment="1">
      <alignment horizontal="center" vertical="center"/>
    </xf>
    <xf numFmtId="0" fontId="29" fillId="0" borderId="0" xfId="0" applyFont="1" applyBorder="1" applyAlignment="1">
      <alignment vertical="top" wrapText="1"/>
    </xf>
    <xf numFmtId="0" fontId="35" fillId="0" borderId="12" xfId="0" applyFont="1" applyBorder="1"/>
    <xf numFmtId="0" fontId="0" fillId="0" borderId="13" xfId="0" applyBorder="1"/>
    <xf numFmtId="0" fontId="0" fillId="0" borderId="12" xfId="0" applyBorder="1"/>
    <xf numFmtId="0" fontId="0" fillId="0" borderId="13" xfId="0" applyFill="1" applyBorder="1" applyAlignment="1">
      <alignment horizontal="left" vertical="top" wrapText="1"/>
    </xf>
    <xf numFmtId="0" fontId="0" fillId="0" borderId="14" xfId="0" applyBorder="1"/>
    <xf numFmtId="0" fontId="29" fillId="0" borderId="0" xfId="0" applyFont="1" applyFill="1" applyBorder="1"/>
    <xf numFmtId="14" fontId="0" fillId="0" borderId="0" xfId="0" applyNumberFormat="1" applyBorder="1" applyAlignment="1">
      <alignment horizontal="left"/>
    </xf>
    <xf numFmtId="167" fontId="23" fillId="0" borderId="0" xfId="1" applyNumberFormat="1" applyFont="1" applyAlignment="1">
      <alignment horizontal="center"/>
    </xf>
    <xf numFmtId="0" fontId="0" fillId="0" borderId="23" xfId="0" applyBorder="1" applyAlignment="1">
      <alignment horizontal="center"/>
    </xf>
    <xf numFmtId="0" fontId="36" fillId="7" borderId="25" xfId="0" applyFont="1" applyFill="1" applyBorder="1" applyAlignment="1">
      <alignment horizontal="center" vertical="center"/>
    </xf>
    <xf numFmtId="0" fontId="36" fillId="7" borderId="26" xfId="0" applyFont="1" applyFill="1" applyBorder="1" applyAlignment="1">
      <alignment horizontal="center" vertical="center"/>
    </xf>
    <xf numFmtId="0" fontId="36" fillId="7" borderId="26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0" fontId="29" fillId="7" borderId="25" xfId="0" applyFont="1" applyFill="1" applyBorder="1" applyAlignment="1">
      <alignment horizontal="center" vertical="center"/>
    </xf>
    <xf numFmtId="0" fontId="29" fillId="0" borderId="27" xfId="0" applyFont="1" applyBorder="1" applyAlignment="1">
      <alignment horizontal="left"/>
    </xf>
    <xf numFmtId="0" fontId="29" fillId="0" borderId="27" xfId="0" applyFont="1" applyBorder="1" applyAlignment="1">
      <alignment horizontal="right"/>
    </xf>
    <xf numFmtId="0" fontId="29" fillId="0" borderId="27" xfId="0" applyFont="1" applyBorder="1" applyAlignment="1">
      <alignment horizontal="center"/>
    </xf>
    <xf numFmtId="0" fontId="37" fillId="0" borderId="27" xfId="0" applyFont="1" applyBorder="1" applyAlignment="1">
      <alignment horizontal="left"/>
    </xf>
    <xf numFmtId="0" fontId="38" fillId="0" borderId="0" xfId="0" applyFont="1" applyAlignment="1">
      <alignment horizontal="center" vertical="center"/>
    </xf>
    <xf numFmtId="0" fontId="0" fillId="0" borderId="28" xfId="0" applyBorder="1" applyAlignment="1">
      <alignment horizontal="left" vertical="center" wrapText="1"/>
    </xf>
    <xf numFmtId="0" fontId="0" fillId="0" borderId="28" xfId="0" applyBorder="1" applyAlignment="1">
      <alignment horizontal="left" vertical="center"/>
    </xf>
    <xf numFmtId="165" fontId="0" fillId="0" borderId="28" xfId="0" applyNumberFormat="1" applyBorder="1" applyAlignment="1">
      <alignment horizontal="center" vertical="center" wrapText="1"/>
    </xf>
    <xf numFmtId="3" fontId="0" fillId="0" borderId="28" xfId="0" applyNumberFormat="1" applyBorder="1" applyAlignment="1">
      <alignment horizontal="center" vertical="center" wrapText="1"/>
    </xf>
    <xf numFmtId="10" fontId="39" fillId="0" borderId="28" xfId="1" applyNumberFormat="1" applyFont="1" applyFill="1" applyBorder="1" applyAlignment="1">
      <alignment horizontal="center" vertical="center" wrapText="1"/>
    </xf>
    <xf numFmtId="43" fontId="0" fillId="0" borderId="0" xfId="3" applyNumberFormat="1" applyFont="1"/>
    <xf numFmtId="10" fontId="0" fillId="0" borderId="0" xfId="0" applyNumberFormat="1" applyAlignment="1">
      <alignment horizontal="center"/>
    </xf>
    <xf numFmtId="0" fontId="0" fillId="0" borderId="29" xfId="0" applyBorder="1" applyAlignment="1">
      <alignment horizontal="left" vertical="center" wrapText="1"/>
    </xf>
    <xf numFmtId="0" fontId="0" fillId="0" borderId="29" xfId="0" applyBorder="1" applyAlignment="1">
      <alignment horizontal="left" vertical="center"/>
    </xf>
    <xf numFmtId="165" fontId="0" fillId="0" borderId="29" xfId="0" applyNumberFormat="1" applyBorder="1" applyAlignment="1">
      <alignment horizontal="center" vertical="center" wrapText="1"/>
    </xf>
    <xf numFmtId="3" fontId="0" fillId="0" borderId="29" xfId="0" applyNumberFormat="1" applyBorder="1" applyAlignment="1">
      <alignment horizontal="center" vertical="center" wrapText="1"/>
    </xf>
    <xf numFmtId="10" fontId="39" fillId="0" borderId="29" xfId="1" applyNumberFormat="1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0" fillId="0" borderId="30" xfId="0" applyBorder="1" applyAlignment="1">
      <alignment horizontal="left" vertical="center" wrapText="1"/>
    </xf>
    <xf numFmtId="0" fontId="0" fillId="0" borderId="30" xfId="0" applyBorder="1" applyAlignment="1">
      <alignment horizontal="left" vertical="center"/>
    </xf>
    <xf numFmtId="165" fontId="0" fillId="0" borderId="30" xfId="0" applyNumberFormat="1" applyBorder="1" applyAlignment="1">
      <alignment horizontal="center" vertical="center" wrapText="1"/>
    </xf>
    <xf numFmtId="3" fontId="0" fillId="0" borderId="30" xfId="0" applyNumberFormat="1" applyBorder="1" applyAlignment="1">
      <alignment horizontal="center" vertical="center" wrapText="1"/>
    </xf>
    <xf numFmtId="10" fontId="39" fillId="0" borderId="30" xfId="1" applyNumberFormat="1" applyFont="1" applyFill="1" applyBorder="1" applyAlignment="1">
      <alignment horizontal="center" vertical="center" wrapText="1"/>
    </xf>
    <xf numFmtId="0" fontId="29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horizontal="left" vertical="center"/>
    </xf>
    <xf numFmtId="4" fontId="40" fillId="0" borderId="12" xfId="0" applyNumberFormat="1" applyFont="1" applyBorder="1" applyAlignment="1">
      <alignment horizontal="center" vertical="center"/>
    </xf>
    <xf numFmtId="4" fontId="40" fillId="0" borderId="14" xfId="0" applyNumberFormat="1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13" fillId="0" borderId="0" xfId="0" applyFont="1"/>
    <xf numFmtId="4" fontId="34" fillId="0" borderId="31" xfId="0" applyNumberFormat="1" applyFont="1" applyBorder="1" applyAlignment="1">
      <alignment horizontal="center" vertical="center"/>
    </xf>
    <xf numFmtId="10" fontId="34" fillId="0" borderId="31" xfId="1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left" vertical="center"/>
    </xf>
    <xf numFmtId="4" fontId="40" fillId="0" borderId="7" xfId="0" applyNumberFormat="1" applyFont="1" applyBorder="1" applyAlignment="1">
      <alignment horizontal="center" vertical="center"/>
    </xf>
    <xf numFmtId="4" fontId="40" fillId="0" borderId="9" xfId="0" applyNumberFormat="1" applyFont="1" applyBorder="1" applyAlignment="1">
      <alignment vertical="center"/>
    </xf>
    <xf numFmtId="0" fontId="0" fillId="0" borderId="32" xfId="0" applyBorder="1"/>
    <xf numFmtId="0" fontId="0" fillId="0" borderId="33" xfId="0" applyBorder="1"/>
    <xf numFmtId="4" fontId="30" fillId="0" borderId="35" xfId="0" applyNumberFormat="1" applyFont="1" applyBorder="1" applyAlignment="1">
      <alignment horizontal="center" vertical="center"/>
    </xf>
    <xf numFmtId="4" fontId="30" fillId="0" borderId="36" xfId="0" applyNumberFormat="1" applyFont="1" applyBorder="1" applyAlignment="1">
      <alignment vertical="center"/>
    </xf>
    <xf numFmtId="0" fontId="0" fillId="0" borderId="37" xfId="0" applyBorder="1"/>
    <xf numFmtId="0" fontId="41" fillId="0" borderId="0" xfId="0" applyFont="1"/>
    <xf numFmtId="43" fontId="41" fillId="0" borderId="0" xfId="0" applyNumberFormat="1" applyFont="1"/>
    <xf numFmtId="0" fontId="43" fillId="0" borderId="0" xfId="4" applyFont="1"/>
    <xf numFmtId="0" fontId="10" fillId="0" borderId="0" xfId="0" applyFont="1" applyAlignment="1">
      <alignment horizontal="center" vertical="center"/>
    </xf>
    <xf numFmtId="0" fontId="10" fillId="0" borderId="14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center"/>
    </xf>
    <xf numFmtId="0" fontId="7" fillId="2" borderId="17" xfId="0" applyFont="1" applyFill="1" applyBorder="1" applyAlignment="1">
      <alignment vertical="center" wrapText="1"/>
    </xf>
    <xf numFmtId="165" fontId="7" fillId="2" borderId="17" xfId="0" applyNumberFormat="1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5" fontId="7" fillId="0" borderId="0" xfId="0" applyNumberFormat="1" applyFont="1" applyAlignment="1">
      <alignment vertical="center"/>
    </xf>
    <xf numFmtId="3" fontId="7" fillId="2" borderId="17" xfId="0" applyNumberFormat="1" applyFont="1" applyFill="1" applyBorder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vertical="center"/>
    </xf>
    <xf numFmtId="0" fontId="19" fillId="0" borderId="38" xfId="0" applyFont="1" applyFill="1" applyBorder="1" applyAlignment="1">
      <alignment horizontal="left" vertical="center" wrapText="1"/>
    </xf>
    <xf numFmtId="14" fontId="10" fillId="3" borderId="39" xfId="0" applyNumberFormat="1" applyFont="1" applyFill="1" applyBorder="1" applyAlignment="1" applyProtection="1">
      <alignment horizontal="center" vertical="center"/>
      <protection locked="0"/>
    </xf>
    <xf numFmtId="0" fontId="10" fillId="3" borderId="39" xfId="0" applyFont="1" applyFill="1" applyBorder="1" applyAlignment="1" applyProtection="1">
      <alignment horizontal="center" vertical="center"/>
      <protection locked="0"/>
    </xf>
    <xf numFmtId="0" fontId="10" fillId="8" borderId="40" xfId="0" applyFont="1" applyFill="1" applyBorder="1" applyAlignment="1">
      <alignment horizontal="center" vertical="center" wrapText="1"/>
    </xf>
    <xf numFmtId="0" fontId="10" fillId="8" borderId="41" xfId="0" applyFont="1" applyFill="1" applyBorder="1" applyAlignment="1" applyProtection="1">
      <alignment horizontal="center" vertical="center"/>
      <protection locked="0"/>
    </xf>
    <xf numFmtId="0" fontId="10" fillId="8" borderId="41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vertical="center"/>
    </xf>
    <xf numFmtId="0" fontId="10" fillId="8" borderId="42" xfId="0" applyFont="1" applyFill="1" applyBorder="1" applyAlignment="1">
      <alignment horizontal="center" vertical="center" wrapText="1"/>
    </xf>
    <xf numFmtId="0" fontId="10" fillId="8" borderId="43" xfId="0" applyFont="1" applyFill="1" applyBorder="1" applyAlignment="1" applyProtection="1">
      <alignment horizontal="center" vertical="center"/>
      <protection locked="0"/>
    </xf>
    <xf numFmtId="0" fontId="10" fillId="8" borderId="43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vertical="center"/>
    </xf>
    <xf numFmtId="0" fontId="10" fillId="9" borderId="44" xfId="0" applyFont="1" applyFill="1" applyBorder="1" applyAlignment="1">
      <alignment horizontal="center" vertical="center" wrapText="1"/>
    </xf>
    <xf numFmtId="0" fontId="10" fillId="9" borderId="45" xfId="0" applyFont="1" applyFill="1" applyBorder="1" applyAlignment="1" applyProtection="1">
      <alignment horizontal="center" vertical="center"/>
      <protection locked="0"/>
    </xf>
    <xf numFmtId="0" fontId="10" fillId="9" borderId="0" xfId="0" applyFont="1" applyFill="1" applyAlignment="1">
      <alignment horizontal="center" vertical="center"/>
    </xf>
    <xf numFmtId="0" fontId="10" fillId="9" borderId="0" xfId="0" applyFont="1" applyFill="1" applyAlignment="1">
      <alignment vertical="center"/>
    </xf>
    <xf numFmtId="0" fontId="10" fillId="9" borderId="19" xfId="0" applyFont="1" applyFill="1" applyBorder="1" applyAlignment="1">
      <alignment horizontal="center" vertical="center" wrapText="1"/>
    </xf>
    <xf numFmtId="0" fontId="10" fillId="9" borderId="4" xfId="0" applyFont="1" applyFill="1" applyBorder="1" applyAlignment="1" applyProtection="1">
      <alignment horizontal="center" vertical="center"/>
      <protection locked="0"/>
    </xf>
    <xf numFmtId="0" fontId="10" fillId="3" borderId="19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 applyProtection="1">
      <alignment horizontal="center" vertical="center" wrapText="1"/>
      <protection locked="0"/>
    </xf>
    <xf numFmtId="0" fontId="10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vertical="center"/>
    </xf>
    <xf numFmtId="0" fontId="10" fillId="10" borderId="19" xfId="0" applyFont="1" applyFill="1" applyBorder="1" applyAlignment="1">
      <alignment horizontal="center" vertical="center" wrapText="1"/>
    </xf>
    <xf numFmtId="0" fontId="10" fillId="11" borderId="19" xfId="0" applyFont="1" applyFill="1" applyBorder="1" applyAlignment="1">
      <alignment horizontal="center" vertical="center" wrapText="1"/>
    </xf>
    <xf numFmtId="0" fontId="10" fillId="11" borderId="4" xfId="0" applyFont="1" applyFill="1" applyBorder="1" applyAlignment="1" applyProtection="1">
      <alignment horizontal="center" vertical="center" wrapText="1"/>
      <protection locked="0"/>
    </xf>
    <xf numFmtId="0" fontId="10" fillId="11" borderId="4" xfId="0" applyFont="1" applyFill="1" applyBorder="1" applyAlignment="1" applyProtection="1">
      <alignment horizontal="center" vertical="center"/>
      <protection locked="0"/>
    </xf>
    <xf numFmtId="0" fontId="10" fillId="11" borderId="0" xfId="0" applyFont="1" applyFill="1" applyAlignment="1">
      <alignment horizontal="center" vertical="center"/>
    </xf>
    <xf numFmtId="0" fontId="10" fillId="11" borderId="0" xfId="0" applyFont="1" applyFill="1" applyAlignment="1">
      <alignment vertical="center"/>
    </xf>
    <xf numFmtId="0" fontId="10" fillId="12" borderId="19" xfId="0" applyFont="1" applyFill="1" applyBorder="1" applyAlignment="1">
      <alignment horizontal="center" vertical="center" wrapText="1"/>
    </xf>
    <xf numFmtId="0" fontId="10" fillId="12" borderId="4" xfId="0" applyFont="1" applyFill="1" applyBorder="1" applyAlignment="1" applyProtection="1">
      <alignment horizontal="center" vertical="center" wrapText="1"/>
      <protection locked="0"/>
    </xf>
    <xf numFmtId="0" fontId="10" fillId="12" borderId="4" xfId="0" applyFont="1" applyFill="1" applyBorder="1" applyAlignment="1" applyProtection="1">
      <alignment horizontal="center" vertical="center"/>
      <protection locked="0"/>
    </xf>
    <xf numFmtId="0" fontId="10" fillId="12" borderId="0" xfId="0" applyFont="1" applyFill="1" applyAlignment="1">
      <alignment horizontal="center" vertical="center"/>
    </xf>
    <xf numFmtId="0" fontId="10" fillId="12" borderId="0" xfId="0" applyFont="1" applyFill="1" applyAlignment="1">
      <alignment vertical="center"/>
    </xf>
    <xf numFmtId="0" fontId="10" fillId="13" borderId="19" xfId="0" applyFont="1" applyFill="1" applyBorder="1" applyAlignment="1">
      <alignment horizontal="center" vertical="center" wrapText="1"/>
    </xf>
    <xf numFmtId="0" fontId="10" fillId="13" borderId="4" xfId="0" applyFont="1" applyFill="1" applyBorder="1" applyAlignment="1" applyProtection="1">
      <alignment horizontal="center" vertical="center" wrapText="1"/>
      <protection locked="0"/>
    </xf>
    <xf numFmtId="0" fontId="10" fillId="13" borderId="4" xfId="0" applyFont="1" applyFill="1" applyBorder="1" applyAlignment="1" applyProtection="1">
      <alignment horizontal="center" vertical="center"/>
      <protection locked="0"/>
    </xf>
    <xf numFmtId="0" fontId="10" fillId="13" borderId="0" xfId="0" applyFont="1" applyFill="1" applyAlignment="1">
      <alignment horizontal="center" vertical="center"/>
    </xf>
    <xf numFmtId="0" fontId="10" fillId="13" borderId="0" xfId="0" applyFont="1" applyFill="1" applyAlignment="1">
      <alignment vertical="center"/>
    </xf>
    <xf numFmtId="0" fontId="10" fillId="14" borderId="19" xfId="0" applyFont="1" applyFill="1" applyBorder="1" applyAlignment="1">
      <alignment horizontal="center" vertical="center" wrapText="1"/>
    </xf>
    <xf numFmtId="0" fontId="10" fillId="14" borderId="4" xfId="0" applyFont="1" applyFill="1" applyBorder="1" applyAlignment="1" applyProtection="1">
      <alignment horizontal="center" vertical="center" wrapText="1"/>
      <protection locked="0"/>
    </xf>
    <xf numFmtId="0" fontId="10" fillId="14" borderId="4" xfId="0" applyFont="1" applyFill="1" applyBorder="1" applyAlignment="1" applyProtection="1">
      <alignment horizontal="center" vertical="center"/>
      <protection locked="0"/>
    </xf>
    <xf numFmtId="0" fontId="10" fillId="14" borderId="0" xfId="0" applyFont="1" applyFill="1" applyAlignment="1">
      <alignment horizontal="center" vertical="center"/>
    </xf>
    <xf numFmtId="0" fontId="10" fillId="14" borderId="0" xfId="0" applyFont="1" applyFill="1" applyAlignment="1">
      <alignment vertical="center"/>
    </xf>
    <xf numFmtId="0" fontId="10" fillId="15" borderId="19" xfId="0" applyFont="1" applyFill="1" applyBorder="1" applyAlignment="1">
      <alignment horizontal="center" vertical="center" wrapText="1"/>
    </xf>
    <xf numFmtId="0" fontId="10" fillId="15" borderId="4" xfId="0" applyFont="1" applyFill="1" applyBorder="1" applyAlignment="1" applyProtection="1">
      <alignment horizontal="center" vertical="center"/>
      <protection locked="0"/>
    </xf>
    <xf numFmtId="0" fontId="10" fillId="15" borderId="0" xfId="0" applyFont="1" applyFill="1" applyAlignment="1">
      <alignment horizontal="center" vertical="center"/>
    </xf>
    <xf numFmtId="0" fontId="10" fillId="15" borderId="0" xfId="0" applyFont="1" applyFill="1" applyAlignment="1">
      <alignment vertical="center"/>
    </xf>
    <xf numFmtId="0" fontId="10" fillId="16" borderId="19" xfId="0" applyFont="1" applyFill="1" applyBorder="1" applyAlignment="1">
      <alignment horizontal="center" vertical="center" wrapText="1"/>
    </xf>
    <xf numFmtId="0" fontId="10" fillId="16" borderId="4" xfId="0" applyFont="1" applyFill="1" applyBorder="1" applyAlignment="1" applyProtection="1">
      <alignment horizontal="center" vertical="center"/>
      <protection locked="0"/>
    </xf>
    <xf numFmtId="0" fontId="10" fillId="16" borderId="0" xfId="0" applyFont="1" applyFill="1" applyAlignment="1">
      <alignment horizontal="center" vertical="center"/>
    </xf>
    <xf numFmtId="0" fontId="10" fillId="16" borderId="0" xfId="0" applyFont="1" applyFill="1" applyAlignment="1">
      <alignment vertical="center"/>
    </xf>
    <xf numFmtId="0" fontId="10" fillId="17" borderId="19" xfId="0" applyFont="1" applyFill="1" applyBorder="1" applyAlignment="1">
      <alignment horizontal="center" vertical="center" wrapText="1"/>
    </xf>
    <xf numFmtId="0" fontId="10" fillId="17" borderId="4" xfId="0" applyFont="1" applyFill="1" applyBorder="1" applyAlignment="1" applyProtection="1">
      <alignment horizontal="center" vertical="center"/>
      <protection locked="0"/>
    </xf>
    <xf numFmtId="0" fontId="10" fillId="17" borderId="0" xfId="0" applyFont="1" applyFill="1" applyAlignment="1">
      <alignment horizontal="center" vertical="center"/>
    </xf>
    <xf numFmtId="0" fontId="10" fillId="17" borderId="0" xfId="0" applyFont="1" applyFill="1" applyAlignment="1">
      <alignment vertical="center"/>
    </xf>
    <xf numFmtId="0" fontId="10" fillId="10" borderId="4" xfId="0" applyFont="1" applyFill="1" applyBorder="1" applyAlignment="1" applyProtection="1">
      <alignment horizontal="center" vertical="center"/>
      <protection locked="0"/>
    </xf>
    <xf numFmtId="0" fontId="10" fillId="10" borderId="0" xfId="0" applyFont="1" applyFill="1" applyAlignment="1">
      <alignment horizontal="center" vertical="center"/>
    </xf>
    <xf numFmtId="0" fontId="10" fillId="10" borderId="0" xfId="0" applyFont="1" applyFill="1" applyAlignment="1">
      <alignment vertical="center"/>
    </xf>
    <xf numFmtId="0" fontId="10" fillId="18" borderId="19" xfId="0" applyFont="1" applyFill="1" applyBorder="1" applyAlignment="1">
      <alignment horizontal="center" vertical="center" wrapText="1"/>
    </xf>
    <xf numFmtId="0" fontId="10" fillId="18" borderId="4" xfId="0" applyFont="1" applyFill="1" applyBorder="1" applyAlignment="1" applyProtection="1">
      <alignment horizontal="center" vertical="center"/>
      <protection locked="0"/>
    </xf>
    <xf numFmtId="0" fontId="10" fillId="18" borderId="0" xfId="0" applyFont="1" applyFill="1" applyAlignment="1">
      <alignment horizontal="center" vertical="center"/>
    </xf>
    <xf numFmtId="0" fontId="10" fillId="18" borderId="0" xfId="0" applyFont="1" applyFill="1" applyAlignment="1">
      <alignment vertical="center"/>
    </xf>
    <xf numFmtId="0" fontId="10" fillId="19" borderId="19" xfId="0" applyFont="1" applyFill="1" applyBorder="1" applyAlignment="1">
      <alignment horizontal="center" vertical="center" wrapText="1"/>
    </xf>
    <xf numFmtId="0" fontId="10" fillId="19" borderId="4" xfId="0" applyFont="1" applyFill="1" applyBorder="1" applyAlignment="1" applyProtection="1">
      <alignment horizontal="center" vertical="center"/>
      <protection locked="0"/>
    </xf>
    <xf numFmtId="0" fontId="10" fillId="19" borderId="0" xfId="0" applyFont="1" applyFill="1" applyAlignment="1">
      <alignment horizontal="center" vertical="center"/>
    </xf>
    <xf numFmtId="0" fontId="10" fillId="19" borderId="0" xfId="0" applyFont="1" applyFill="1" applyAlignment="1">
      <alignment vertical="center"/>
    </xf>
    <xf numFmtId="0" fontId="10" fillId="20" borderId="19" xfId="0" applyFont="1" applyFill="1" applyBorder="1" applyAlignment="1">
      <alignment horizontal="center" vertical="center" wrapText="1"/>
    </xf>
    <xf numFmtId="0" fontId="10" fillId="20" borderId="4" xfId="0" applyFont="1" applyFill="1" applyBorder="1" applyAlignment="1" applyProtection="1">
      <alignment horizontal="center" vertical="center"/>
      <protection locked="0"/>
    </xf>
    <xf numFmtId="0" fontId="10" fillId="20" borderId="0" xfId="0" applyFont="1" applyFill="1" applyAlignment="1">
      <alignment horizontal="center" vertical="center"/>
    </xf>
    <xf numFmtId="0" fontId="10" fillId="20" borderId="0" xfId="0" applyFont="1" applyFill="1" applyAlignment="1">
      <alignment vertical="center"/>
    </xf>
    <xf numFmtId="0" fontId="10" fillId="21" borderId="19" xfId="0" applyFont="1" applyFill="1" applyBorder="1" applyAlignment="1">
      <alignment horizontal="center" vertical="center" wrapText="1"/>
    </xf>
    <xf numFmtId="0" fontId="10" fillId="21" borderId="4" xfId="0" applyFont="1" applyFill="1" applyBorder="1" applyAlignment="1" applyProtection="1">
      <alignment horizontal="center" vertical="center"/>
      <protection locked="0"/>
    </xf>
    <xf numFmtId="0" fontId="10" fillId="21" borderId="0" xfId="0" applyFont="1" applyFill="1" applyAlignment="1">
      <alignment horizontal="center" vertical="center"/>
    </xf>
    <xf numFmtId="0" fontId="10" fillId="21" borderId="0" xfId="0" applyFont="1" applyFill="1" applyAlignment="1">
      <alignment vertical="center"/>
    </xf>
    <xf numFmtId="0" fontId="10" fillId="22" borderId="19" xfId="0" applyFont="1" applyFill="1" applyBorder="1" applyAlignment="1">
      <alignment horizontal="center" vertical="center" wrapText="1"/>
    </xf>
    <xf numFmtId="0" fontId="10" fillId="22" borderId="4" xfId="0" applyFont="1" applyFill="1" applyBorder="1" applyAlignment="1" applyProtection="1">
      <alignment horizontal="center" vertical="center"/>
      <protection locked="0"/>
    </xf>
    <xf numFmtId="0" fontId="10" fillId="22" borderId="0" xfId="0" applyFont="1" applyFill="1" applyAlignment="1">
      <alignment horizontal="center" vertical="center"/>
    </xf>
    <xf numFmtId="0" fontId="10" fillId="22" borderId="0" xfId="0" applyFont="1" applyFill="1" applyAlignment="1">
      <alignment vertical="center"/>
    </xf>
    <xf numFmtId="0" fontId="44" fillId="10" borderId="19" xfId="0" applyFont="1" applyFill="1" applyBorder="1" applyAlignment="1">
      <alignment horizontal="center" vertical="center" wrapText="1"/>
    </xf>
    <xf numFmtId="0" fontId="44" fillId="10" borderId="4" xfId="0" applyFont="1" applyFill="1" applyBorder="1" applyAlignment="1" applyProtection="1">
      <alignment horizontal="center" vertical="center"/>
      <protection locked="0"/>
    </xf>
    <xf numFmtId="0" fontId="44" fillId="10" borderId="0" xfId="0" applyFont="1" applyFill="1" applyAlignment="1">
      <alignment horizontal="center" vertical="center"/>
    </xf>
    <xf numFmtId="0" fontId="44" fillId="10" borderId="0" xfId="0" applyFont="1" applyFill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Border="1" applyAlignment="1">
      <alignment horizontal="center"/>
    </xf>
    <xf numFmtId="0" fontId="26" fillId="0" borderId="0" xfId="0" applyFont="1" applyBorder="1" applyAlignment="1" applyProtection="1">
      <alignment horizontal="center"/>
      <protection locked="0"/>
    </xf>
    <xf numFmtId="0" fontId="29" fillId="0" borderId="0" xfId="0" applyFont="1" applyBorder="1" applyAlignment="1" applyProtection="1">
      <alignment horizontal="center"/>
      <protection locked="0"/>
    </xf>
    <xf numFmtId="0" fontId="28" fillId="0" borderId="0" xfId="0" applyFont="1" applyBorder="1" applyAlignment="1"/>
    <xf numFmtId="0" fontId="29" fillId="0" borderId="0" xfId="0" applyFont="1" applyFill="1" applyBorder="1" applyAlignment="1">
      <alignment horizontal="center"/>
    </xf>
    <xf numFmtId="0" fontId="0" fillId="0" borderId="7" xfId="0" applyNumberFormat="1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5" fontId="39" fillId="0" borderId="28" xfId="1" applyNumberFormat="1" applyFont="1" applyFill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1" fontId="0" fillId="0" borderId="30" xfId="0" applyNumberFormat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3" fontId="40" fillId="0" borderId="0" xfId="0" applyNumberFormat="1" applyFont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/>
    </xf>
    <xf numFmtId="165" fontId="0" fillId="0" borderId="0" xfId="0" applyNumberFormat="1" applyBorder="1" applyAlignment="1">
      <alignment horizontal="center" vertical="center" wrapText="1"/>
    </xf>
    <xf numFmtId="4" fontId="34" fillId="0" borderId="0" xfId="0" applyNumberFormat="1" applyFont="1" applyBorder="1" applyAlignment="1">
      <alignment horizontal="center" vertical="center"/>
    </xf>
    <xf numFmtId="0" fontId="0" fillId="0" borderId="46" xfId="0" applyBorder="1" applyAlignment="1">
      <alignment horizontal="center"/>
    </xf>
    <xf numFmtId="0" fontId="0" fillId="0" borderId="46" xfId="0" applyBorder="1" applyAlignment="1">
      <alignment horizontal="center" vertical="center" wrapText="1"/>
    </xf>
    <xf numFmtId="165" fontId="0" fillId="0" borderId="46" xfId="0" applyNumberFormat="1" applyBorder="1" applyAlignment="1">
      <alignment horizontal="center" vertical="center"/>
    </xf>
    <xf numFmtId="4" fontId="40" fillId="0" borderId="46" xfId="0" applyNumberFormat="1" applyFont="1" applyBorder="1" applyAlignment="1">
      <alignment horizontal="center" vertical="center"/>
    </xf>
    <xf numFmtId="4" fontId="40" fillId="0" borderId="46" xfId="0" applyNumberFormat="1" applyFont="1" applyBorder="1" applyAlignment="1">
      <alignment vertical="center"/>
    </xf>
    <xf numFmtId="4" fontId="35" fillId="0" borderId="46" xfId="0" applyNumberFormat="1" applyFont="1" applyBorder="1"/>
    <xf numFmtId="0" fontId="41" fillId="0" borderId="0" xfId="0" applyFont="1" applyAlignment="1">
      <alignment horizontal="center"/>
    </xf>
    <xf numFmtId="0" fontId="43" fillId="0" borderId="0" xfId="4" applyFont="1" applyAlignment="1">
      <alignment horizontal="center"/>
    </xf>
    <xf numFmtId="43" fontId="0" fillId="0" borderId="0" xfId="0" applyNumberFormat="1" applyAlignment="1">
      <alignment horizontal="center"/>
    </xf>
    <xf numFmtId="43" fontId="0" fillId="0" borderId="0" xfId="0" applyNumberFormat="1"/>
    <xf numFmtId="0" fontId="0" fillId="0" borderId="0" xfId="0" applyAlignment="1">
      <alignment horizontal="left"/>
    </xf>
    <xf numFmtId="0" fontId="13" fillId="0" borderId="0" xfId="0" applyFont="1" applyAlignment="1">
      <alignment vertical="center"/>
    </xf>
    <xf numFmtId="0" fontId="19" fillId="23" borderId="6" xfId="0" applyFont="1" applyFill="1" applyBorder="1"/>
    <xf numFmtId="0" fontId="19" fillId="23" borderId="6" xfId="0" applyFont="1" applyFill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7" fontId="0" fillId="0" borderId="6" xfId="3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7" fontId="0" fillId="0" borderId="31" xfId="3" applyNumberFormat="1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7" fillId="0" borderId="6" xfId="0" applyFont="1" applyBorder="1" applyAlignment="1">
      <alignment horizontal="center" vertical="center"/>
    </xf>
    <xf numFmtId="7" fontId="7" fillId="0" borderId="6" xfId="3" applyNumberFormat="1" applyFont="1" applyBorder="1" applyAlignment="1">
      <alignment horizontal="center" vertical="center"/>
    </xf>
    <xf numFmtId="165" fontId="10" fillId="0" borderId="6" xfId="0" applyNumberFormat="1" applyFont="1" applyBorder="1" applyAlignment="1">
      <alignment horizontal="center" vertical="center"/>
    </xf>
    <xf numFmtId="0" fontId="47" fillId="0" borderId="0" xfId="2" applyFont="1" applyAlignment="1">
      <alignment horizontal="center" vertical="center"/>
    </xf>
    <xf numFmtId="0" fontId="47" fillId="0" borderId="0" xfId="2" applyFont="1" applyAlignment="1">
      <alignment horizontal="center" vertical="center" wrapText="1"/>
    </xf>
    <xf numFmtId="0" fontId="47" fillId="0" borderId="0" xfId="2" applyFont="1" applyBorder="1" applyAlignment="1">
      <alignment horizontal="center" vertical="center"/>
    </xf>
    <xf numFmtId="0" fontId="47" fillId="0" borderId="0" xfId="2" applyFont="1" applyBorder="1" applyAlignment="1">
      <alignment horizontal="center" vertical="center" wrapText="1"/>
    </xf>
    <xf numFmtId="0" fontId="9" fillId="0" borderId="0" xfId="2"/>
    <xf numFmtId="0" fontId="9" fillId="3" borderId="0" xfId="2" applyFill="1" applyAlignment="1">
      <alignment horizontal="center"/>
    </xf>
    <xf numFmtId="0" fontId="9" fillId="0" borderId="0" xfId="2" applyFill="1"/>
    <xf numFmtId="0" fontId="9" fillId="0" borderId="6" xfId="2" applyFill="1" applyBorder="1" applyAlignment="1">
      <alignment horizontal="center" wrapText="1"/>
    </xf>
    <xf numFmtId="0" fontId="9" fillId="0" borderId="6" xfId="2" applyFill="1" applyBorder="1" applyAlignment="1">
      <alignment horizontal="center"/>
    </xf>
    <xf numFmtId="0" fontId="9" fillId="0" borderId="0" xfId="2" applyFill="1" applyBorder="1"/>
    <xf numFmtId="0" fontId="9" fillId="3" borderId="0" xfId="2" applyFill="1" applyAlignment="1">
      <alignment horizontal="center" vertical="center"/>
    </xf>
    <xf numFmtId="0" fontId="9" fillId="0" borderId="0" xfId="2" applyFill="1" applyAlignment="1">
      <alignment horizontal="center" vertical="center"/>
    </xf>
    <xf numFmtId="0" fontId="47" fillId="3" borderId="0" xfId="2" applyFont="1" applyFill="1" applyBorder="1" applyAlignment="1">
      <alignment horizontal="center" vertical="center"/>
    </xf>
    <xf numFmtId="165" fontId="9" fillId="3" borderId="0" xfId="2" applyNumberFormat="1" applyFill="1" applyAlignment="1">
      <alignment horizontal="center" vertical="center"/>
    </xf>
    <xf numFmtId="0" fontId="9" fillId="0" borderId="0" xfId="2" applyAlignment="1">
      <alignment horizontal="left"/>
    </xf>
    <xf numFmtId="0" fontId="0" fillId="0" borderId="0" xfId="0" applyAlignment="1">
      <alignment horizontal="center" wrapText="1"/>
    </xf>
    <xf numFmtId="165" fontId="0" fillId="0" borderId="0" xfId="0" applyNumberFormat="1"/>
    <xf numFmtId="0" fontId="0" fillId="0" borderId="0" xfId="0" applyFill="1" applyBorder="1" applyAlignment="1">
      <alignment horizontal="center"/>
    </xf>
    <xf numFmtId="165" fontId="19" fillId="0" borderId="0" xfId="0" applyNumberFormat="1" applyFont="1" applyFill="1" applyAlignment="1">
      <alignment horizontal="center"/>
    </xf>
    <xf numFmtId="0" fontId="0" fillId="0" borderId="47" xfId="0" applyBorder="1"/>
    <xf numFmtId="0" fontId="0" fillId="0" borderId="48" xfId="0" applyBorder="1" applyAlignment="1">
      <alignment horizontal="center"/>
    </xf>
    <xf numFmtId="0" fontId="0" fillId="0" borderId="48" xfId="0" applyBorder="1"/>
    <xf numFmtId="165" fontId="0" fillId="3" borderId="48" xfId="0" applyNumberFormat="1" applyFill="1" applyBorder="1" applyAlignment="1">
      <alignment horizontal="center" wrapText="1"/>
    </xf>
    <xf numFmtId="0" fontId="0" fillId="0" borderId="49" xfId="0" applyBorder="1"/>
    <xf numFmtId="0" fontId="0" fillId="0" borderId="50" xfId="0" applyBorder="1"/>
    <xf numFmtId="165" fontId="0" fillId="0" borderId="6" xfId="0" applyNumberFormat="1" applyBorder="1" applyAlignment="1">
      <alignment horizontal="center" wrapText="1"/>
    </xf>
    <xf numFmtId="165" fontId="0" fillId="0" borderId="0" xfId="0" applyNumberFormat="1" applyBorder="1"/>
    <xf numFmtId="0" fontId="0" fillId="0" borderId="51" xfId="0" applyBorder="1"/>
    <xf numFmtId="0" fontId="0" fillId="3" borderId="0" xfId="0" applyFill="1" applyBorder="1" applyAlignment="1">
      <alignment horizontal="center" wrapText="1"/>
    </xf>
    <xf numFmtId="0" fontId="48" fillId="0" borderId="0" xfId="0" applyFont="1" applyBorder="1"/>
    <xf numFmtId="0" fontId="0" fillId="0" borderId="52" xfId="0" applyBorder="1"/>
    <xf numFmtId="0" fontId="0" fillId="0" borderId="53" xfId="0" applyBorder="1" applyAlignment="1">
      <alignment horizontal="center"/>
    </xf>
    <xf numFmtId="0" fontId="0" fillId="0" borderId="53" xfId="0" applyBorder="1"/>
    <xf numFmtId="165" fontId="0" fillId="3" borderId="53" xfId="0" applyNumberFormat="1" applyFill="1" applyBorder="1" applyAlignment="1">
      <alignment horizontal="center" wrapText="1"/>
    </xf>
    <xf numFmtId="0" fontId="0" fillId="0" borderId="54" xfId="0" applyBorder="1"/>
    <xf numFmtId="0" fontId="0" fillId="0" borderId="0" xfId="0" applyBorder="1" applyAlignment="1">
      <alignment horizontal="center" wrapText="1"/>
    </xf>
    <xf numFmtId="0" fontId="15" fillId="0" borderId="0" xfId="0" applyFo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vertical="center"/>
    </xf>
    <xf numFmtId="0" fontId="7" fillId="2" borderId="7" xfId="0" applyFont="1" applyFill="1" applyBorder="1" applyAlignment="1" applyProtection="1">
      <alignment vertical="center" wrapText="1"/>
    </xf>
    <xf numFmtId="0" fontId="7" fillId="2" borderId="2" xfId="0" applyFont="1" applyFill="1" applyBorder="1" applyAlignment="1" applyProtection="1">
      <alignment vertical="center" wrapText="1"/>
    </xf>
    <xf numFmtId="0" fontId="7" fillId="2" borderId="2" xfId="0" applyFont="1" applyFill="1" applyBorder="1" applyAlignment="1" applyProtection="1">
      <alignment horizontal="center" vertical="center" wrapText="1"/>
    </xf>
    <xf numFmtId="14" fontId="51" fillId="3" borderId="10" xfId="0" applyNumberFormat="1" applyFont="1" applyFill="1" applyBorder="1" applyAlignment="1" applyProtection="1">
      <alignment horizontal="left"/>
      <protection locked="0"/>
    </xf>
    <xf numFmtId="0" fontId="0" fillId="3" borderId="3" xfId="0" applyFill="1" applyBorder="1" applyProtection="1">
      <protection locked="0"/>
    </xf>
    <xf numFmtId="0" fontId="0" fillId="0" borderId="3" xfId="0" applyFill="1" applyBorder="1" applyProtection="1"/>
    <xf numFmtId="0" fontId="0" fillId="3" borderId="3" xfId="0" applyFill="1" applyBorder="1" applyAlignment="1" applyProtection="1">
      <alignment horizontal="center"/>
      <protection locked="0"/>
    </xf>
    <xf numFmtId="14" fontId="0" fillId="3" borderId="10" xfId="0" applyNumberFormat="1" applyFill="1" applyBorder="1" applyAlignment="1" applyProtection="1">
      <alignment horizontal="center"/>
      <protection locked="0"/>
    </xf>
    <xf numFmtId="14" fontId="52" fillId="3" borderId="10" xfId="0" applyNumberFormat="1" applyFont="1" applyFill="1" applyBorder="1" applyAlignment="1" applyProtection="1">
      <alignment horizontal="right"/>
      <protection locked="0"/>
    </xf>
    <xf numFmtId="14" fontId="53" fillId="3" borderId="10" xfId="0" applyNumberFormat="1" applyFont="1" applyFill="1" applyBorder="1" applyAlignment="1" applyProtection="1">
      <alignment horizontal="right"/>
      <protection locked="0"/>
    </xf>
    <xf numFmtId="14" fontId="0" fillId="3" borderId="10" xfId="0" applyNumberFormat="1" applyFill="1" applyBorder="1" applyAlignment="1" applyProtection="1">
      <alignment horizontal="left"/>
      <protection locked="0"/>
    </xf>
    <xf numFmtId="14" fontId="0" fillId="3" borderId="10" xfId="0" applyNumberFormat="1" applyFill="1" applyBorder="1" applyAlignment="1" applyProtection="1">
      <alignment horizontal="right"/>
      <protection locked="0"/>
    </xf>
    <xf numFmtId="0" fontId="0" fillId="0" borderId="3" xfId="0" applyFill="1" applyBorder="1" applyAlignment="1" applyProtection="1">
      <alignment horizontal="left"/>
    </xf>
    <xf numFmtId="14" fontId="54" fillId="0" borderId="0" xfId="0" applyNumberFormat="1" applyFont="1" applyProtection="1"/>
    <xf numFmtId="0" fontId="7" fillId="0" borderId="0" xfId="0" applyFon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0" fontId="13" fillId="2" borderId="2" xfId="0" applyFont="1" applyFill="1" applyBorder="1" applyAlignment="1" applyProtection="1">
      <alignment horizontal="center" vertical="center" wrapText="1"/>
    </xf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165" fontId="0" fillId="0" borderId="3" xfId="0" applyNumberFormat="1" applyBorder="1" applyAlignment="1" applyProtection="1">
      <alignment horizontal="center"/>
    </xf>
    <xf numFmtId="0" fontId="7" fillId="0" borderId="3" xfId="0" applyFont="1" applyBorder="1" applyAlignment="1" applyProtection="1">
      <alignment horizontal="center"/>
    </xf>
    <xf numFmtId="0" fontId="0" fillId="0" borderId="3" xfId="0" applyBorder="1" applyAlignment="1" applyProtection="1">
      <alignment horizontal="left"/>
    </xf>
    <xf numFmtId="0" fontId="0" fillId="0" borderId="55" xfId="0" applyBorder="1" applyProtection="1"/>
    <xf numFmtId="0" fontId="0" fillId="3" borderId="55" xfId="0" applyFill="1" applyBorder="1" applyAlignment="1" applyProtection="1">
      <alignment horizontal="center"/>
      <protection locked="0"/>
    </xf>
    <xf numFmtId="0" fontId="0" fillId="0" borderId="55" xfId="0" applyBorder="1" applyAlignment="1" applyProtection="1">
      <alignment horizontal="center"/>
    </xf>
    <xf numFmtId="0" fontId="7" fillId="0" borderId="55" xfId="0" applyFont="1" applyBorder="1" applyAlignment="1" applyProtection="1">
      <alignment horizontal="center"/>
    </xf>
    <xf numFmtId="0" fontId="56" fillId="0" borderId="5" xfId="0" applyFont="1" applyBorder="1" applyAlignment="1">
      <alignment horizontal="center" vertical="center"/>
    </xf>
    <xf numFmtId="49" fontId="56" fillId="0" borderId="5" xfId="0" applyNumberFormat="1" applyFont="1" applyBorder="1" applyAlignment="1">
      <alignment horizontal="center" vertical="center"/>
    </xf>
    <xf numFmtId="165" fontId="56" fillId="0" borderId="5" xfId="0" applyNumberFormat="1" applyFont="1" applyBorder="1" applyAlignment="1">
      <alignment horizontal="center" vertical="center"/>
    </xf>
    <xf numFmtId="165" fontId="54" fillId="4" borderId="6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49" fontId="0" fillId="0" borderId="0" xfId="0" applyNumberFormat="1" applyFill="1" applyBorder="1" applyAlignment="1" applyProtection="1">
      <alignment horizontal="center"/>
    </xf>
    <xf numFmtId="49" fontId="0" fillId="0" borderId="0" xfId="0" applyNumberFormat="1" applyFill="1" applyBorder="1" applyProtection="1"/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 applyProtection="1">
      <alignment horizontal="center"/>
      <protection locked="0"/>
    </xf>
    <xf numFmtId="0" fontId="0" fillId="24" borderId="8" xfId="0" applyFill="1" applyBorder="1" applyAlignment="1">
      <alignment horizontal="center" vertical="center"/>
    </xf>
    <xf numFmtId="0" fontId="0" fillId="24" borderId="0" xfId="0" applyFill="1" applyBorder="1" applyAlignment="1">
      <alignment horizontal="center" vertical="center"/>
    </xf>
    <xf numFmtId="165" fontId="59" fillId="0" borderId="0" xfId="0" applyNumberFormat="1" applyFont="1" applyFill="1" applyBorder="1" applyAlignment="1">
      <alignment horizontal="center" vertical="center"/>
    </xf>
    <xf numFmtId="165" fontId="59" fillId="0" borderId="13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24" borderId="0" xfId="0" applyNumberFormat="1" applyFill="1" applyBorder="1" applyAlignment="1">
      <alignment horizontal="center" vertical="center"/>
    </xf>
    <xf numFmtId="0" fontId="55" fillId="0" borderId="10" xfId="2" applyFont="1" applyBorder="1" applyAlignment="1">
      <alignment horizontal="center" vertical="center"/>
    </xf>
    <xf numFmtId="0" fontId="55" fillId="0" borderId="0" xfId="2" applyFont="1" applyBorder="1" applyAlignment="1">
      <alignment horizontal="center" vertical="center"/>
    </xf>
    <xf numFmtId="0" fontId="55" fillId="0" borderId="11" xfId="2" applyFont="1" applyBorder="1" applyAlignment="1">
      <alignment horizontal="center" vertical="center"/>
    </xf>
    <xf numFmtId="49" fontId="55" fillId="24" borderId="10" xfId="2" applyNumberFormat="1" applyFont="1" applyFill="1" applyBorder="1" applyAlignment="1">
      <alignment horizontal="center" vertical="center"/>
    </xf>
    <xf numFmtId="49" fontId="55" fillId="24" borderId="0" xfId="2" applyNumberFormat="1" applyFont="1" applyFill="1" applyBorder="1" applyAlignment="1">
      <alignment horizontal="center" vertical="center"/>
    </xf>
    <xf numFmtId="0" fontId="55" fillId="0" borderId="0" xfId="2" applyNumberFormat="1" applyFont="1" applyBorder="1" applyAlignment="1">
      <alignment horizontal="center" vertical="center"/>
    </xf>
    <xf numFmtId="165" fontId="55" fillId="0" borderId="0" xfId="2" applyNumberFormat="1" applyFont="1" applyBorder="1" applyAlignment="1">
      <alignment horizontal="center" vertical="center"/>
    </xf>
    <xf numFmtId="0" fontId="55" fillId="24" borderId="0" xfId="2" applyFont="1" applyFill="1" applyBorder="1" applyAlignment="1">
      <alignment horizontal="center" vertical="center"/>
    </xf>
    <xf numFmtId="9" fontId="55" fillId="24" borderId="0" xfId="2" applyNumberFormat="1" applyFont="1" applyFill="1" applyBorder="1" applyAlignment="1">
      <alignment horizontal="center" vertical="center"/>
    </xf>
    <xf numFmtId="165" fontId="55" fillId="0" borderId="11" xfId="2" applyNumberFormat="1" applyFont="1" applyBorder="1" applyAlignment="1">
      <alignment horizontal="center" vertical="center"/>
    </xf>
    <xf numFmtId="0" fontId="56" fillId="0" borderId="56" xfId="0" applyFont="1" applyBorder="1" applyAlignment="1">
      <alignment horizontal="center" vertical="center"/>
    </xf>
    <xf numFmtId="165" fontId="56" fillId="0" borderId="57" xfId="0" applyNumberFormat="1" applyFont="1" applyBorder="1" applyAlignment="1">
      <alignment horizontal="right" vertical="center"/>
    </xf>
    <xf numFmtId="0" fontId="56" fillId="0" borderId="10" xfId="0" applyFont="1" applyBorder="1" applyAlignment="1">
      <alignment horizontal="center" vertical="center"/>
    </xf>
    <xf numFmtId="0" fontId="56" fillId="0" borderId="0" xfId="0" applyFont="1" applyBorder="1" applyAlignment="1">
      <alignment horizontal="center" vertical="center"/>
    </xf>
    <xf numFmtId="49" fontId="56" fillId="0" borderId="0" xfId="0" applyNumberFormat="1" applyFont="1" applyBorder="1" applyAlignment="1">
      <alignment horizontal="center" vertical="center"/>
    </xf>
    <xf numFmtId="165" fontId="56" fillId="0" borderId="11" xfId="0" applyNumberFormat="1" applyFont="1" applyBorder="1" applyAlignment="1">
      <alignment horizontal="right" vertical="center"/>
    </xf>
    <xf numFmtId="0" fontId="56" fillId="0" borderId="11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 wrapText="1"/>
    </xf>
    <xf numFmtId="0" fontId="22" fillId="0" borderId="11" xfId="0" applyFont="1" applyBorder="1" applyAlignment="1">
      <alignment horizontal="center" vertical="center" wrapText="1"/>
    </xf>
    <xf numFmtId="165" fontId="44" fillId="0" borderId="11" xfId="0" applyNumberFormat="1" applyFont="1" applyFill="1" applyBorder="1" applyAlignment="1">
      <alignment horizontal="center" vertical="center"/>
    </xf>
    <xf numFmtId="165" fontId="44" fillId="0" borderId="14" xfId="0" applyNumberFormat="1" applyFont="1" applyFill="1" applyBorder="1" applyAlignment="1">
      <alignment horizontal="center" vertical="center"/>
    </xf>
    <xf numFmtId="0" fontId="59" fillId="24" borderId="10" xfId="0" applyFont="1" applyFill="1" applyBorder="1" applyAlignment="1">
      <alignment horizontal="center" vertical="center"/>
    </xf>
    <xf numFmtId="165" fontId="44" fillId="0" borderId="0" xfId="0" applyNumberFormat="1" applyFont="1" applyBorder="1" applyAlignment="1">
      <alignment horizontal="center" vertical="center"/>
    </xf>
    <xf numFmtId="165" fontId="59" fillId="24" borderId="0" xfId="0" applyNumberFormat="1" applyFont="1" applyFill="1" applyBorder="1" applyAlignment="1">
      <alignment horizontal="center" vertical="center"/>
    </xf>
    <xf numFmtId="3" fontId="59" fillId="24" borderId="0" xfId="0" applyNumberFormat="1" applyFont="1" applyFill="1" applyBorder="1" applyAlignment="1">
      <alignment horizontal="center" vertical="center"/>
    </xf>
    <xf numFmtId="0" fontId="59" fillId="24" borderId="12" xfId="0" applyFont="1" applyFill="1" applyBorder="1" applyAlignment="1">
      <alignment horizontal="center" vertical="center"/>
    </xf>
    <xf numFmtId="165" fontId="44" fillId="0" borderId="13" xfId="0" applyNumberFormat="1" applyFont="1" applyBorder="1" applyAlignment="1">
      <alignment horizontal="center" vertical="center"/>
    </xf>
    <xf numFmtId="165" fontId="59" fillId="24" borderId="13" xfId="0" applyNumberFormat="1" applyFont="1" applyFill="1" applyBorder="1" applyAlignment="1">
      <alignment horizontal="center" vertical="center"/>
    </xf>
    <xf numFmtId="3" fontId="59" fillId="24" borderId="13" xfId="0" applyNumberFormat="1" applyFont="1" applyFill="1" applyBorder="1" applyAlignment="1">
      <alignment horizontal="center" vertical="center"/>
    </xf>
    <xf numFmtId="165" fontId="44" fillId="24" borderId="0" xfId="0" applyNumberFormat="1" applyFont="1" applyFill="1" applyBorder="1" applyAlignment="1">
      <alignment horizontal="center" vertical="center"/>
    </xf>
    <xf numFmtId="0" fontId="60" fillId="0" borderId="0" xfId="0" applyFont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65" fontId="44" fillId="24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Fill="1" applyBorder="1" applyProtection="1"/>
    <xf numFmtId="0" fontId="0" fillId="0" borderId="0" xfId="0" applyNumberFormat="1" applyBorder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7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7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19" fillId="0" borderId="0" xfId="0" applyFont="1" applyAlignment="1">
      <alignment horizontal="center"/>
    </xf>
    <xf numFmtId="165" fontId="0" fillId="0" borderId="0" xfId="0" applyNumberFormat="1" applyAlignment="1"/>
    <xf numFmtId="165" fontId="0" fillId="0" borderId="0" xfId="0" applyNumberFormat="1" applyAlignment="1">
      <alignment horizontal="center"/>
    </xf>
    <xf numFmtId="165" fontId="10" fillId="0" borderId="0" xfId="0" applyNumberFormat="1" applyFont="1"/>
    <xf numFmtId="9" fontId="0" fillId="0" borderId="0" xfId="0" applyNumberFormat="1"/>
    <xf numFmtId="0" fontId="0" fillId="0" borderId="0" xfId="0" applyAlignment="1">
      <alignment horizontal="right"/>
    </xf>
    <xf numFmtId="165" fontId="10" fillId="0" borderId="0" xfId="0" applyNumberFormat="1" applyFont="1" applyAlignment="1">
      <alignment horizontal="center"/>
    </xf>
    <xf numFmtId="3" fontId="0" fillId="0" borderId="0" xfId="0" applyNumberFormat="1" applyAlignment="1">
      <alignment horizontal="center"/>
    </xf>
    <xf numFmtId="0" fontId="62" fillId="0" borderId="0" xfId="0" applyFont="1"/>
    <xf numFmtId="0" fontId="60" fillId="0" borderId="0" xfId="0" applyFont="1" applyAlignment="1">
      <alignment horizontal="right"/>
    </xf>
    <xf numFmtId="165" fontId="0" fillId="0" borderId="0" xfId="0" applyNumberFormat="1" applyAlignment="1">
      <alignment horizontal="center"/>
    </xf>
    <xf numFmtId="1" fontId="0" fillId="0" borderId="0" xfId="0" applyNumberFormat="1" applyBorder="1" applyAlignment="1">
      <alignment horizontal="center" vertical="center"/>
    </xf>
    <xf numFmtId="0" fontId="16" fillId="26" borderId="60" xfId="5" applyAlignment="1">
      <alignment horizontal="center" vertical="center"/>
    </xf>
    <xf numFmtId="0" fontId="16" fillId="26" borderId="60" xfId="5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right"/>
    </xf>
    <xf numFmtId="165" fontId="10" fillId="24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Border="1"/>
    <xf numFmtId="165" fontId="0" fillId="0" borderId="0" xfId="0" applyNumberFormat="1" applyBorder="1" applyAlignment="1">
      <alignment horizontal="right" vertical="center"/>
    </xf>
    <xf numFmtId="7" fontId="0" fillId="0" borderId="0" xfId="0" applyNumberFormat="1" applyAlignment="1">
      <alignment horizontal="right"/>
    </xf>
    <xf numFmtId="0" fontId="10" fillId="0" borderId="0" xfId="0" applyNumberFormat="1" applyFont="1" applyBorder="1" applyAlignment="1">
      <alignment horizontal="center" vertical="center"/>
    </xf>
    <xf numFmtId="0" fontId="1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68" xfId="0" applyBorder="1" applyAlignment="1">
      <alignment horizontal="center" vertical="center"/>
    </xf>
    <xf numFmtId="165" fontId="0" fillId="0" borderId="68" xfId="0" applyNumberFormat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165" fontId="0" fillId="0" borderId="69" xfId="0" applyNumberFormat="1" applyBorder="1" applyAlignment="1">
      <alignment horizontal="center" vertical="center"/>
    </xf>
    <xf numFmtId="14" fontId="0" fillId="0" borderId="68" xfId="0" applyNumberFormat="1" applyBorder="1" applyAlignment="1">
      <alignment horizontal="center" vertical="center"/>
    </xf>
    <xf numFmtId="0" fontId="0" fillId="0" borderId="68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0" fontId="16" fillId="26" borderId="70" xfId="5" applyBorder="1" applyAlignment="1">
      <alignment horizontal="center" vertical="center"/>
    </xf>
    <xf numFmtId="0" fontId="59" fillId="0" borderId="0" xfId="5" applyFont="1" applyFill="1" applyBorder="1" applyAlignment="1">
      <alignment horizontal="center"/>
    </xf>
    <xf numFmtId="0" fontId="0" fillId="0" borderId="0" xfId="0" applyAlignment="1">
      <alignment wrapText="1"/>
    </xf>
    <xf numFmtId="0" fontId="16" fillId="0" borderId="0" xfId="5" applyFill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 wrapText="1"/>
    </xf>
    <xf numFmtId="0" fontId="59" fillId="0" borderId="0" xfId="0" applyFont="1" applyFill="1" applyBorder="1" applyAlignment="1">
      <alignment horizontal="center"/>
    </xf>
    <xf numFmtId="165" fontId="59" fillId="0" borderId="0" xfId="0" applyNumberFormat="1" applyFont="1" applyFill="1" applyBorder="1" applyAlignment="1">
      <alignment horizontal="center"/>
    </xf>
    <xf numFmtId="0" fontId="59" fillId="0" borderId="0" xfId="0" applyFont="1" applyFill="1" applyBorder="1" applyAlignment="1">
      <alignment horizontal="center" wrapText="1"/>
    </xf>
    <xf numFmtId="14" fontId="59" fillId="0" borderId="0" xfId="5" applyNumberFormat="1" applyFont="1" applyFill="1" applyBorder="1" applyAlignment="1">
      <alignment horizontal="center"/>
    </xf>
    <xf numFmtId="165" fontId="59" fillId="0" borderId="0" xfId="5" applyNumberFormat="1" applyFont="1" applyFill="1" applyBorder="1" applyAlignment="1">
      <alignment horizontal="center"/>
    </xf>
    <xf numFmtId="14" fontId="59" fillId="0" borderId="0" xfId="5" applyNumberFormat="1" applyFont="1" applyFill="1" applyBorder="1" applyAlignment="1">
      <alignment horizontal="center" wrapText="1"/>
    </xf>
    <xf numFmtId="0" fontId="59" fillId="0" borderId="0" xfId="5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49" fontId="0" fillId="24" borderId="0" xfId="0" applyNumberFormat="1" applyFill="1" applyAlignment="1">
      <alignment horizontal="center"/>
    </xf>
    <xf numFmtId="49" fontId="0" fillId="0" borderId="0" xfId="0" applyNumberFormat="1"/>
    <xf numFmtId="0" fontId="64" fillId="0" borderId="0" xfId="0" applyFont="1" applyAlignment="1">
      <alignment horizontal="center" vertical="center"/>
    </xf>
    <xf numFmtId="0" fontId="6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6" xfId="0" applyBorder="1" applyAlignment="1">
      <alignment horizontal="center"/>
    </xf>
    <xf numFmtId="49" fontId="10" fillId="0" borderId="0" xfId="0" applyNumberFormat="1" applyFont="1" applyAlignment="1">
      <alignment horizontal="center"/>
    </xf>
    <xf numFmtId="0" fontId="0" fillId="0" borderId="0" xfId="0" applyNumberFormat="1"/>
    <xf numFmtId="0" fontId="42" fillId="0" borderId="0" xfId="4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 vertical="center" wrapText="1"/>
    </xf>
    <xf numFmtId="44" fontId="0" fillId="0" borderId="0" xfId="0" applyNumberFormat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56" fillId="0" borderId="0" xfId="0" applyFont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0" fillId="24" borderId="0" xfId="0" applyFill="1"/>
    <xf numFmtId="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7" fillId="0" borderId="53" xfId="0" applyFont="1" applyBorder="1" applyAlignment="1">
      <alignment horizontal="center" vertical="center"/>
    </xf>
    <xf numFmtId="165" fontId="49" fillId="0" borderId="0" xfId="0" applyNumberFormat="1" applyFont="1" applyBorder="1" applyAlignment="1">
      <alignment horizontal="center"/>
    </xf>
    <xf numFmtId="165" fontId="49" fillId="0" borderId="53" xfId="0" applyNumberFormat="1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16" fontId="46" fillId="24" borderId="0" xfId="0" applyNumberFormat="1" applyFont="1" applyFill="1" applyAlignment="1">
      <alignment horizontal="center" vertical="center"/>
    </xf>
    <xf numFmtId="0" fontId="46" fillId="24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27" fillId="0" borderId="0" xfId="0" applyFont="1" applyBorder="1" applyAlignment="1">
      <alignment horizontal="right" vertical="center"/>
    </xf>
    <xf numFmtId="0" fontId="28" fillId="0" borderId="0" xfId="0" applyFont="1" applyBorder="1" applyAlignment="1">
      <alignment horizontal="left" vertical="center"/>
    </xf>
    <xf numFmtId="14" fontId="45" fillId="6" borderId="0" xfId="0" applyNumberFormat="1" applyFont="1" applyFill="1" applyBorder="1" applyAlignment="1">
      <alignment horizontal="center"/>
    </xf>
    <xf numFmtId="0" fontId="16" fillId="5" borderId="8" xfId="0" applyFont="1" applyFill="1" applyBorder="1" applyAlignment="1">
      <alignment horizontal="center" vertical="center" wrapText="1"/>
    </xf>
    <xf numFmtId="0" fontId="16" fillId="5" borderId="17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0" fillId="0" borderId="28" xfId="0" applyFont="1" applyBorder="1" applyAlignment="1">
      <alignment horizontal="center" vertical="center"/>
    </xf>
    <xf numFmtId="0" fontId="30" fillId="0" borderId="34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1" fillId="25" borderId="10" xfId="0" applyFont="1" applyFill="1" applyBorder="1" applyAlignment="1">
      <alignment horizontal="center" vertical="center"/>
    </xf>
    <xf numFmtId="0" fontId="0" fillId="25" borderId="0" xfId="0" applyFill="1" applyBorder="1" applyAlignment="1">
      <alignment horizontal="center" vertical="center"/>
    </xf>
    <xf numFmtId="0" fontId="0" fillId="25" borderId="11" xfId="0" applyFill="1" applyBorder="1" applyAlignment="1">
      <alignment horizontal="center" vertical="center"/>
    </xf>
    <xf numFmtId="0" fontId="0" fillId="25" borderId="10" xfId="0" applyFill="1" applyBorder="1" applyAlignment="1">
      <alignment horizontal="center" vertical="center"/>
    </xf>
    <xf numFmtId="0" fontId="58" fillId="25" borderId="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57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/>
    </xf>
    <xf numFmtId="0" fontId="46" fillId="0" borderId="0" xfId="0" applyFont="1" applyAlignment="1">
      <alignment horizontal="center" vertical="center"/>
    </xf>
    <xf numFmtId="0" fontId="65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11" xfId="0" applyFont="1" applyBorder="1" applyAlignment="1">
      <alignment horizontal="center"/>
    </xf>
    <xf numFmtId="0" fontId="6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7" fillId="0" borderId="7" xfId="0" applyFont="1" applyBorder="1" applyAlignment="1">
      <alignment horizontal="center" vertical="center"/>
    </xf>
    <xf numFmtId="0" fontId="67" fillId="0" borderId="8" xfId="0" applyFont="1" applyBorder="1" applyAlignment="1">
      <alignment horizontal="center" vertical="center"/>
    </xf>
    <xf numFmtId="0" fontId="67" fillId="0" borderId="9" xfId="0" applyFont="1" applyBorder="1" applyAlignment="1">
      <alignment horizontal="center" vertical="center"/>
    </xf>
    <xf numFmtId="0" fontId="67" fillId="0" borderId="12" xfId="0" applyFont="1" applyBorder="1" applyAlignment="1">
      <alignment horizontal="center" vertical="center"/>
    </xf>
    <xf numFmtId="0" fontId="67" fillId="0" borderId="13" xfId="0" applyFont="1" applyBorder="1" applyAlignment="1">
      <alignment horizontal="center" vertical="center"/>
    </xf>
    <xf numFmtId="0" fontId="67" fillId="0" borderId="14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58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59" xfId="0" applyBorder="1" applyAlignment="1">
      <alignment horizont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57" fillId="0" borderId="0" xfId="0" applyFont="1" applyAlignment="1">
      <alignment horizontal="center"/>
    </xf>
    <xf numFmtId="0" fontId="0" fillId="24" borderId="10" xfId="0" applyFill="1" applyBorder="1" applyAlignment="1">
      <alignment horizontal="center"/>
    </xf>
    <xf numFmtId="0" fontId="0" fillId="24" borderId="11" xfId="0" applyFill="1" applyBorder="1" applyAlignment="1">
      <alignment horizontal="center"/>
    </xf>
    <xf numFmtId="0" fontId="0" fillId="0" borderId="0" xfId="0" applyBorder="1" applyAlignment="1">
      <alignment horizontal="right" vertical="center" wrapText="1"/>
    </xf>
    <xf numFmtId="0" fontId="0" fillId="0" borderId="0" xfId="0" applyBorder="1" applyAlignment="1">
      <alignment horizontal="center" vertical="center" wrapText="1"/>
    </xf>
    <xf numFmtId="0" fontId="0" fillId="24" borderId="10" xfId="0" applyFill="1" applyBorder="1" applyAlignment="1">
      <alignment horizontal="center" vertical="center" wrapText="1"/>
    </xf>
    <xf numFmtId="0" fontId="0" fillId="24" borderId="11" xfId="0" applyFill="1" applyBorder="1" applyAlignment="1">
      <alignment horizontal="center" vertical="center" wrapText="1"/>
    </xf>
    <xf numFmtId="0" fontId="0" fillId="24" borderId="7" xfId="0" applyFill="1" applyBorder="1" applyAlignment="1">
      <alignment horizontal="center" vertical="center" wrapText="1"/>
    </xf>
    <xf numFmtId="0" fontId="0" fillId="24" borderId="9" xfId="0" applyFill="1" applyBorder="1" applyAlignment="1">
      <alignment horizontal="center" vertical="center" wrapText="1"/>
    </xf>
    <xf numFmtId="0" fontId="0" fillId="24" borderId="10" xfId="0" applyFill="1" applyBorder="1" applyAlignment="1">
      <alignment horizontal="center" wrapText="1"/>
    </xf>
    <xf numFmtId="0" fontId="0" fillId="24" borderId="0" xfId="0" applyFill="1" applyBorder="1" applyAlignment="1">
      <alignment horizontal="center" wrapText="1"/>
    </xf>
    <xf numFmtId="0" fontId="0" fillId="24" borderId="8" xfId="0" applyFill="1" applyBorder="1" applyAlignment="1">
      <alignment horizontal="center" wrapText="1"/>
    </xf>
    <xf numFmtId="0" fontId="0" fillId="24" borderId="9" xfId="0" applyFill="1" applyBorder="1" applyAlignment="1">
      <alignment horizontal="center" wrapText="1"/>
    </xf>
    <xf numFmtId="0" fontId="0" fillId="24" borderId="12" xfId="0" applyFill="1" applyBorder="1" applyAlignment="1">
      <alignment horizontal="center" wrapText="1"/>
    </xf>
    <xf numFmtId="0" fontId="0" fillId="24" borderId="13" xfId="0" applyFill="1" applyBorder="1" applyAlignment="1">
      <alignment horizontal="center" wrapText="1"/>
    </xf>
    <xf numFmtId="0" fontId="0" fillId="24" borderId="14" xfId="0" applyFill="1" applyBorder="1" applyAlignment="1">
      <alignment horizontal="center" wrapText="1"/>
    </xf>
    <xf numFmtId="0" fontId="11" fillId="0" borderId="0" xfId="0" applyFont="1" applyAlignment="1">
      <alignment horizontal="center"/>
    </xf>
    <xf numFmtId="0" fontId="1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 wrapText="1"/>
    </xf>
    <xf numFmtId="0" fontId="61" fillId="0" borderId="0" xfId="0" applyFont="1" applyBorder="1" applyAlignment="1">
      <alignment horizontal="center" vertical="center"/>
    </xf>
    <xf numFmtId="165" fontId="10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46" fillId="24" borderId="62" xfId="0" applyFont="1" applyFill="1" applyBorder="1" applyAlignment="1">
      <alignment horizontal="center" vertical="center"/>
    </xf>
    <xf numFmtId="0" fontId="46" fillId="24" borderId="63" xfId="0" applyFont="1" applyFill="1" applyBorder="1" applyAlignment="1">
      <alignment horizontal="center" vertical="center"/>
    </xf>
    <xf numFmtId="0" fontId="46" fillId="24" borderId="0" xfId="0" applyFont="1" applyFill="1" applyBorder="1" applyAlignment="1">
      <alignment horizontal="center" vertical="center"/>
    </xf>
    <xf numFmtId="0" fontId="46" fillId="24" borderId="65" xfId="0" applyFont="1" applyFill="1" applyBorder="1" applyAlignment="1">
      <alignment horizontal="center" vertical="center"/>
    </xf>
    <xf numFmtId="0" fontId="46" fillId="24" borderId="46" xfId="0" applyFont="1" applyFill="1" applyBorder="1" applyAlignment="1">
      <alignment horizontal="center" vertical="center"/>
    </xf>
    <xf numFmtId="0" fontId="46" fillId="24" borderId="67" xfId="0" applyFont="1" applyFill="1" applyBorder="1" applyAlignment="1">
      <alignment horizontal="center" vertical="center"/>
    </xf>
    <xf numFmtId="0" fontId="0" fillId="24" borderId="7" xfId="0" applyFill="1" applyBorder="1" applyAlignment="1">
      <alignment horizontal="center"/>
    </xf>
    <xf numFmtId="0" fontId="0" fillId="24" borderId="8" xfId="0" applyFill="1" applyBorder="1" applyAlignment="1">
      <alignment horizontal="center"/>
    </xf>
    <xf numFmtId="0" fontId="0" fillId="24" borderId="9" xfId="0" applyFill="1" applyBorder="1" applyAlignment="1">
      <alignment horizontal="center"/>
    </xf>
    <xf numFmtId="0" fontId="0" fillId="24" borderId="0" xfId="0" applyFill="1" applyBorder="1" applyAlignment="1">
      <alignment horizontal="center"/>
    </xf>
    <xf numFmtId="0" fontId="19" fillId="24" borderId="7" xfId="0" applyFont="1" applyFill="1" applyBorder="1" applyAlignment="1">
      <alignment horizontal="center"/>
    </xf>
    <xf numFmtId="0" fontId="19" fillId="24" borderId="8" xfId="0" applyFont="1" applyFill="1" applyBorder="1" applyAlignment="1">
      <alignment horizontal="center"/>
    </xf>
    <xf numFmtId="0" fontId="19" fillId="24" borderId="9" xfId="0" applyFont="1" applyFill="1" applyBorder="1" applyAlignment="1">
      <alignment horizontal="center"/>
    </xf>
    <xf numFmtId="0" fontId="19" fillId="24" borderId="10" xfId="0" applyFont="1" applyFill="1" applyBorder="1" applyAlignment="1">
      <alignment horizontal="center"/>
    </xf>
    <xf numFmtId="0" fontId="19" fillId="24" borderId="0" xfId="0" applyFont="1" applyFill="1" applyBorder="1" applyAlignment="1">
      <alignment horizontal="center"/>
    </xf>
    <xf numFmtId="0" fontId="19" fillId="24" borderId="11" xfId="0" applyFont="1" applyFill="1" applyBorder="1" applyAlignment="1">
      <alignment horizontal="center"/>
    </xf>
    <xf numFmtId="0" fontId="19" fillId="24" borderId="12" xfId="0" applyFont="1" applyFill="1" applyBorder="1" applyAlignment="1">
      <alignment horizontal="center"/>
    </xf>
    <xf numFmtId="0" fontId="19" fillId="24" borderId="13" xfId="0" applyFont="1" applyFill="1" applyBorder="1" applyAlignment="1">
      <alignment horizontal="center"/>
    </xf>
    <xf numFmtId="0" fontId="19" fillId="24" borderId="14" xfId="0" applyFont="1" applyFill="1" applyBorder="1" applyAlignment="1">
      <alignment horizontal="center"/>
    </xf>
    <xf numFmtId="0" fontId="58" fillId="24" borderId="61" xfId="0" applyFont="1" applyFill="1" applyBorder="1" applyAlignment="1">
      <alignment horizontal="right" vertical="center"/>
    </xf>
    <xf numFmtId="0" fontId="0" fillId="24" borderId="62" xfId="0" applyFill="1" applyBorder="1" applyAlignment="1">
      <alignment horizontal="right" vertical="center"/>
    </xf>
    <xf numFmtId="0" fontId="0" fillId="24" borderId="64" xfId="0" applyFill="1" applyBorder="1" applyAlignment="1">
      <alignment horizontal="right" vertical="center"/>
    </xf>
    <xf numFmtId="0" fontId="0" fillId="24" borderId="0" xfId="0" applyFill="1" applyBorder="1" applyAlignment="1">
      <alignment horizontal="right" vertical="center"/>
    </xf>
    <xf numFmtId="0" fontId="0" fillId="24" borderId="66" xfId="0" applyFill="1" applyBorder="1" applyAlignment="1">
      <alignment horizontal="right" vertical="center"/>
    </xf>
    <xf numFmtId="0" fontId="0" fillId="24" borderId="46" xfId="0" applyFill="1" applyBorder="1" applyAlignment="1">
      <alignment horizontal="right" vertical="center"/>
    </xf>
    <xf numFmtId="0" fontId="0" fillId="24" borderId="12" xfId="0" applyFill="1" applyBorder="1" applyAlignment="1">
      <alignment horizontal="center"/>
    </xf>
    <xf numFmtId="0" fontId="0" fillId="24" borderId="13" xfId="0" applyFill="1" applyBorder="1" applyAlignment="1">
      <alignment horizontal="center"/>
    </xf>
    <xf numFmtId="0" fontId="0" fillId="24" borderId="14" xfId="0" applyFill="1" applyBorder="1" applyAlignment="1">
      <alignment horizontal="center"/>
    </xf>
    <xf numFmtId="0" fontId="19" fillId="24" borderId="58" xfId="0" applyFont="1" applyFill="1" applyBorder="1" applyAlignment="1">
      <alignment horizontal="center"/>
    </xf>
    <xf numFmtId="0" fontId="19" fillId="24" borderId="31" xfId="0" applyFont="1" applyFill="1" applyBorder="1" applyAlignment="1">
      <alignment horizontal="center"/>
    </xf>
    <xf numFmtId="0" fontId="19" fillId="24" borderId="59" xfId="0" applyFont="1" applyFill="1" applyBorder="1" applyAlignment="1">
      <alignment horizontal="center"/>
    </xf>
    <xf numFmtId="0" fontId="19" fillId="0" borderId="0" xfId="0" applyFont="1" applyAlignment="1">
      <alignment horizontal="center" vertical="center"/>
    </xf>
    <xf numFmtId="0" fontId="46" fillId="24" borderId="62" xfId="0" applyFont="1" applyFill="1" applyBorder="1" applyAlignment="1">
      <alignment horizontal="right" vertical="center"/>
    </xf>
    <xf numFmtId="0" fontId="46" fillId="24" borderId="0" xfId="0" applyFont="1" applyFill="1" applyBorder="1" applyAlignment="1">
      <alignment horizontal="right" vertical="center"/>
    </xf>
    <xf numFmtId="0" fontId="46" fillId="24" borderId="46" xfId="0" applyFont="1" applyFill="1" applyBorder="1" applyAlignment="1">
      <alignment horizontal="right" vertical="center"/>
    </xf>
  </cellXfs>
  <cellStyles count="6">
    <cellStyle name="Lien hypertexte" xfId="4" builtinId="8"/>
    <cellStyle name="Milliers" xfId="3" builtinId="3"/>
    <cellStyle name="Normal" xfId="0" builtinId="0"/>
    <cellStyle name="Pourcentage" xfId="1" builtinId="5"/>
    <cellStyle name="Texte explicatif" xfId="2" builtinId="53"/>
    <cellStyle name="Vérification" xfId="5" builtinId="23"/>
  </cellStyles>
  <dxfs count="47"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9C0006"/>
      </font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theme="9" tint="0.59996337778862885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E8E8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1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externalLink" Target="externalLinks/externalLink3.xml"/><Relationship Id="rId35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Montant des achats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7028105063509397"/>
          <c:y val="0.18760237757463485"/>
          <c:w val="0.81349834920270003"/>
          <c:h val="0.54223010999679921"/>
        </c:manualLayout>
      </c:layout>
      <c:barChart>
        <c:barDir val="col"/>
        <c:grouping val="clustered"/>
        <c:varyColors val="0"/>
        <c:ser>
          <c:idx val="0"/>
          <c:order val="0"/>
          <c:tx>
            <c:v>Montant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JANVIER</c:v>
              </c:pt>
              <c:pt idx="1">
                <c:v>FÉVRIER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211.00931418868652</c:v>
              </c:pt>
              <c:pt idx="1">
                <c:v>142.89957803653377</c:v>
              </c:pt>
              <c:pt idx="2">
                <c:v>0</c:v>
              </c:pt>
              <c:pt idx="3">
                <c:v>114.40626498415301</c:v>
              </c:pt>
              <c:pt idx="4">
                <c:v>161.3272940216722</c:v>
              </c:pt>
              <c:pt idx="5">
                <c:v>47.308533273898021</c:v>
              </c:pt>
              <c:pt idx="6">
                <c:v>0</c:v>
              </c:pt>
              <c:pt idx="7">
                <c:v>45.6</c:v>
              </c:pt>
              <c:pt idx="8">
                <c:v>339.52513782752499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0-9667-4EC7-864D-E95054663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9664112"/>
        <c:axId val="249664672"/>
      </c:barChart>
      <c:catAx>
        <c:axId val="24966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664672"/>
        <c:crosses val="autoZero"/>
        <c:auto val="1"/>
        <c:lblAlgn val="ctr"/>
        <c:lblOffset val="100"/>
        <c:noMultiLvlLbl val="0"/>
      </c:catAx>
      <c:valAx>
        <c:axId val="249664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664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Bénéfice réalisé</a:t>
            </a:r>
          </a:p>
          <a:p>
            <a:pPr>
              <a:defRPr/>
            </a:pP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187882764654421"/>
          <c:y val="0.18097222222222226"/>
          <c:w val="0.8346550743657043"/>
          <c:h val="0.59229877515310592"/>
        </c:manualLayout>
      </c:layout>
      <c:barChart>
        <c:barDir val="col"/>
        <c:grouping val="clustered"/>
        <c:varyColors val="0"/>
        <c:ser>
          <c:idx val="0"/>
          <c:order val="0"/>
          <c:tx>
            <c:v>Montant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JANVIER</c:v>
              </c:pt>
              <c:pt idx="1">
                <c:v>FEVRIER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140.01</c:v>
              </c:pt>
              <c:pt idx="1">
                <c:v>77.539999999999992</c:v>
              </c:pt>
              <c:pt idx="2">
                <c:v>125.15</c:v>
              </c:pt>
              <c:pt idx="3">
                <c:v>0</c:v>
              </c:pt>
              <c:pt idx="4">
                <c:v>146.26</c:v>
              </c:pt>
              <c:pt idx="5">
                <c:v>89.19</c:v>
              </c:pt>
              <c:pt idx="6">
                <c:v>0</c:v>
              </c:pt>
              <c:pt idx="7">
                <c:v>74.06</c:v>
              </c:pt>
              <c:pt idx="8">
                <c:v>21.3</c:v>
              </c:pt>
              <c:pt idx="9">
                <c:v>111.55</c:v>
              </c:pt>
              <c:pt idx="10">
                <c:v>0</c:v>
              </c:pt>
              <c:pt idx="11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0-0012-4EA4-B828-D8BCD1F67E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49666912"/>
        <c:axId val="254815664"/>
      </c:barChart>
      <c:catAx>
        <c:axId val="249666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15664"/>
        <c:crosses val="autoZero"/>
        <c:auto val="1"/>
        <c:lblAlgn val="ctr"/>
        <c:lblOffset val="100"/>
        <c:noMultiLvlLbl val="0"/>
      </c:catAx>
      <c:valAx>
        <c:axId val="254815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6669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Montant</a:t>
            </a:r>
            <a:r>
              <a:rPr lang="en-US" baseline="0"/>
              <a:t> des ventes</a:t>
            </a:r>
          </a:p>
          <a:p>
            <a:pPr>
              <a:defRPr/>
            </a:pP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Montant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2"/>
              <c:pt idx="0">
                <c:v>JANVIER</c:v>
              </c:pt>
              <c:pt idx="1">
                <c:v>FEVRIER</c:v>
              </c:pt>
              <c:pt idx="2">
                <c:v>MARS</c:v>
              </c:pt>
              <c:pt idx="3">
                <c:v>AVRIL</c:v>
              </c:pt>
              <c:pt idx="4">
                <c:v>MAI</c:v>
              </c:pt>
              <c:pt idx="5">
                <c:v>JUIN</c:v>
              </c:pt>
              <c:pt idx="6">
                <c:v>JUILLET</c:v>
              </c:pt>
              <c:pt idx="7">
                <c:v>AOÛT</c:v>
              </c:pt>
              <c:pt idx="8">
                <c:v>SEPTEMBRE</c:v>
              </c:pt>
              <c:pt idx="9">
                <c:v>OCTOBRE</c:v>
              </c:pt>
              <c:pt idx="10">
                <c:v>NOVEMBRE</c:v>
              </c:pt>
              <c:pt idx="11">
                <c:v>DÉCEMBRE</c:v>
              </c:pt>
            </c:strLit>
          </c:cat>
          <c:val>
            <c:numLit>
              <c:formatCode>General</c:formatCode>
              <c:ptCount val="12"/>
              <c:pt idx="0">
                <c:v>375.84000000000003</c:v>
              </c:pt>
              <c:pt idx="1">
                <c:v>224.93</c:v>
              </c:pt>
              <c:pt idx="2">
                <c:v>298.2</c:v>
              </c:pt>
              <c:pt idx="3">
                <c:v>0</c:v>
              </c:pt>
              <c:pt idx="4">
                <c:v>349.42</c:v>
              </c:pt>
              <c:pt idx="5">
                <c:v>167</c:v>
              </c:pt>
              <c:pt idx="6">
                <c:v>0</c:v>
              </c:pt>
              <c:pt idx="7">
                <c:v>136.4</c:v>
              </c:pt>
              <c:pt idx="8">
                <c:v>40.5</c:v>
              </c:pt>
              <c:pt idx="9">
                <c:v>258.73</c:v>
              </c:pt>
              <c:pt idx="10">
                <c:v>0</c:v>
              </c:pt>
              <c:pt idx="11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0-2F3D-4F6D-B5AA-5607A2B0EF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4817904"/>
        <c:axId val="254818464"/>
      </c:barChart>
      <c:catAx>
        <c:axId val="254817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18464"/>
        <c:crosses val="autoZero"/>
        <c:auto val="1"/>
        <c:lblAlgn val="ctr"/>
        <c:lblOffset val="100"/>
        <c:noMultiLvlLbl val="0"/>
      </c:catAx>
      <c:valAx>
        <c:axId val="254818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48179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0</xdr:row>
      <xdr:rowOff>133350</xdr:rowOff>
    </xdr:from>
    <xdr:to>
      <xdr:col>3</xdr:col>
      <xdr:colOff>419100</xdr:colOff>
      <xdr:row>7</xdr:row>
      <xdr:rowOff>63258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1075" y="133350"/>
          <a:ext cx="1724025" cy="1263408"/>
        </a:xfrm>
        <a:prstGeom prst="rect">
          <a:avLst/>
        </a:prstGeom>
      </xdr:spPr>
    </xdr:pic>
    <xdr:clientData/>
  </xdr:twoCellAnchor>
  <xdr:twoCellAnchor>
    <xdr:from>
      <xdr:col>5</xdr:col>
      <xdr:colOff>685800</xdr:colOff>
      <xdr:row>3</xdr:row>
      <xdr:rowOff>28575</xdr:rowOff>
    </xdr:from>
    <xdr:to>
      <xdr:col>9</xdr:col>
      <xdr:colOff>390525</xdr:colOff>
      <xdr:row>6</xdr:row>
      <xdr:rowOff>161925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495800" y="600075"/>
          <a:ext cx="2752725" cy="70485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solidFill>
                <a:sysClr val="windowText" lastClr="000000"/>
              </a:solidFill>
            </a:rPr>
            <a:t>Buvette club</a:t>
          </a:r>
          <a:endParaRPr lang="fr-FR" sz="32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428624</xdr:colOff>
      <xdr:row>3</xdr:row>
      <xdr:rowOff>28575</xdr:rowOff>
    </xdr:from>
    <xdr:to>
      <xdr:col>13</xdr:col>
      <xdr:colOff>352425</xdr:colOff>
      <xdr:row>6</xdr:row>
      <xdr:rowOff>152400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7286624" y="600075"/>
          <a:ext cx="2971801" cy="69532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solidFill>
                <a:sysClr val="windowText" lastClr="000000"/>
              </a:solidFill>
            </a:rPr>
            <a:t>Commande matériel</a:t>
          </a:r>
        </a:p>
      </xdr:txBody>
    </xdr:sp>
    <xdr:clientData/>
  </xdr:twoCellAnchor>
  <xdr:twoCellAnchor>
    <xdr:from>
      <xdr:col>5</xdr:col>
      <xdr:colOff>685800</xdr:colOff>
      <xdr:row>7</xdr:row>
      <xdr:rowOff>0</xdr:rowOff>
    </xdr:from>
    <xdr:to>
      <xdr:col>9</xdr:col>
      <xdr:colOff>390525</xdr:colOff>
      <xdr:row>10</xdr:row>
      <xdr:rowOff>171450</xdr:rowOff>
    </xdr:to>
    <xdr:sp macro="[0]!sommaire_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4495800" y="1333500"/>
          <a:ext cx="2752725" cy="74295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solidFill>
                <a:sysClr val="windowText" lastClr="000000"/>
              </a:solidFill>
            </a:rPr>
            <a:t>Administratif</a:t>
          </a:r>
          <a:r>
            <a:rPr lang="fr-FR" sz="1100"/>
            <a:t>f</a:t>
          </a:r>
        </a:p>
      </xdr:txBody>
    </xdr:sp>
    <xdr:clientData/>
  </xdr:twoCellAnchor>
  <xdr:twoCellAnchor>
    <xdr:from>
      <xdr:col>9</xdr:col>
      <xdr:colOff>438149</xdr:colOff>
      <xdr:row>6</xdr:row>
      <xdr:rowOff>180974</xdr:rowOff>
    </xdr:from>
    <xdr:to>
      <xdr:col>13</xdr:col>
      <xdr:colOff>371474</xdr:colOff>
      <xdr:row>10</xdr:row>
      <xdr:rowOff>152399</xdr:rowOff>
    </xdr:to>
    <xdr:sp macro="[0]!sommair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296149" y="1323974"/>
          <a:ext cx="2981325" cy="733425"/>
        </a:xfrm>
        <a:prstGeom prst="rect">
          <a:avLst/>
        </a:prstGeom>
        <a:solidFill>
          <a:schemeClr val="bg2">
            <a:lumMod val="90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solidFill>
                <a:sysClr val="windowText" lastClr="000000"/>
              </a:solidFill>
            </a:rPr>
            <a:t>Licencies Club</a:t>
          </a:r>
        </a:p>
      </xdr:txBody>
    </xdr:sp>
    <xdr:clientData/>
  </xdr:twoCellAnchor>
  <xdr:twoCellAnchor>
    <xdr:from>
      <xdr:col>5</xdr:col>
      <xdr:colOff>695325</xdr:colOff>
      <xdr:row>11</xdr:row>
      <xdr:rowOff>0</xdr:rowOff>
    </xdr:from>
    <xdr:to>
      <xdr:col>9</xdr:col>
      <xdr:colOff>390525</xdr:colOff>
      <xdr:row>14</xdr:row>
      <xdr:rowOff>180975</xdr:rowOff>
    </xdr:to>
    <xdr:sp macro="[0]!sommaire_Rectangle7_Cliqu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4505325" y="2095500"/>
          <a:ext cx="2743200" cy="75247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>
              <a:solidFill>
                <a:sysClr val="windowText" lastClr="000000"/>
              </a:solidFill>
            </a:rPr>
            <a:t>Remise en banque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304800</xdr:colOff>
      <xdr:row>1</xdr:row>
      <xdr:rowOff>19050</xdr:rowOff>
    </xdr:from>
    <xdr:to>
      <xdr:col>13</xdr:col>
      <xdr:colOff>114300</xdr:colOff>
      <xdr:row>5</xdr:row>
      <xdr:rowOff>85725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828800" y="209550"/>
          <a:ext cx="8191500" cy="828675"/>
        </a:xfrm>
        <a:prstGeom prst="rect">
          <a:avLst/>
        </a:prstGeom>
        <a:solidFill>
          <a:schemeClr val="bg1"/>
        </a:solidFill>
        <a:effectLst>
          <a:reflection blurRad="6350" stA="50000" endA="295" endPos="92000" dist="1016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 i="1">
              <a:solidFill>
                <a:sysClr val="windowText" lastClr="000000"/>
              </a:solidFill>
            </a:rPr>
            <a:t>Buvette club</a:t>
          </a:r>
        </a:p>
      </xdr:txBody>
    </xdr:sp>
    <xdr:clientData/>
  </xdr:twoCellAnchor>
  <xdr:twoCellAnchor>
    <xdr:from>
      <xdr:col>1</xdr:col>
      <xdr:colOff>561975</xdr:colOff>
      <xdr:row>12</xdr:row>
      <xdr:rowOff>9525</xdr:rowOff>
    </xdr:from>
    <xdr:to>
      <xdr:col>4</xdr:col>
      <xdr:colOff>161925</xdr:colOff>
      <xdr:row>14</xdr:row>
      <xdr:rowOff>133350</xdr:rowOff>
    </xdr:to>
    <xdr:sp macro="[0]!sommaire_buvette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323975" y="2295525"/>
          <a:ext cx="1885950" cy="504825"/>
        </a:xfrm>
        <a:prstGeom prst="rect">
          <a:avLst/>
        </a:prstGeom>
        <a:solidFill>
          <a:schemeClr val="bg1">
            <a:lumMod val="75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Nouveau produit</a:t>
          </a:r>
        </a:p>
      </xdr:txBody>
    </xdr:sp>
    <xdr:clientData/>
  </xdr:twoCellAnchor>
  <xdr:twoCellAnchor>
    <xdr:from>
      <xdr:col>0</xdr:col>
      <xdr:colOff>0</xdr:colOff>
      <xdr:row>0</xdr:row>
      <xdr:rowOff>19050</xdr:rowOff>
    </xdr:from>
    <xdr:to>
      <xdr:col>2</xdr:col>
      <xdr:colOff>266700</xdr:colOff>
      <xdr:row>2</xdr:row>
      <xdr:rowOff>85725</xdr:rowOff>
    </xdr:to>
    <xdr:sp macro="[0]!sommaire_buvette_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0" y="19050"/>
          <a:ext cx="1790700" cy="4476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Retour sommaire</a:t>
          </a:r>
        </a:p>
      </xdr:txBody>
    </xdr:sp>
    <xdr:clientData/>
  </xdr:twoCellAnchor>
  <xdr:twoCellAnchor>
    <xdr:from>
      <xdr:col>4</xdr:col>
      <xdr:colOff>190500</xdr:colOff>
      <xdr:row>12</xdr:row>
      <xdr:rowOff>19050</xdr:rowOff>
    </xdr:from>
    <xdr:to>
      <xdr:col>6</xdr:col>
      <xdr:colOff>561975</xdr:colOff>
      <xdr:row>14</xdr:row>
      <xdr:rowOff>142875</xdr:rowOff>
    </xdr:to>
    <xdr:sp macro="[0]!sommaire_buvette_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238500" y="2305050"/>
          <a:ext cx="1895475" cy="50482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Fournisseur</a:t>
          </a:r>
        </a:p>
      </xdr:txBody>
    </xdr:sp>
    <xdr:clientData/>
  </xdr:twoCellAnchor>
  <xdr:twoCellAnchor>
    <xdr:from>
      <xdr:col>1</xdr:col>
      <xdr:colOff>561975</xdr:colOff>
      <xdr:row>16</xdr:row>
      <xdr:rowOff>57150</xdr:rowOff>
    </xdr:from>
    <xdr:to>
      <xdr:col>4</xdr:col>
      <xdr:colOff>142875</xdr:colOff>
      <xdr:row>19</xdr:row>
      <xdr:rowOff>0</xdr:rowOff>
    </xdr:to>
    <xdr:sp macro="[0]!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323975" y="3105150"/>
          <a:ext cx="1866900" cy="51435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Chiffre d'affaire</a:t>
          </a:r>
        </a:p>
      </xdr:txBody>
    </xdr:sp>
    <xdr:clientData/>
  </xdr:twoCellAnchor>
  <xdr:twoCellAnchor>
    <xdr:from>
      <xdr:col>6</xdr:col>
      <xdr:colOff>609600</xdr:colOff>
      <xdr:row>24</xdr:row>
      <xdr:rowOff>76200</xdr:rowOff>
    </xdr:from>
    <xdr:to>
      <xdr:col>9</xdr:col>
      <xdr:colOff>190500</xdr:colOff>
      <xdr:row>26</xdr:row>
      <xdr:rowOff>180975</xdr:rowOff>
    </xdr:to>
    <xdr:sp macro="[0]!sommaire_buvette_Rectangle7_Cliqu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5181600" y="4648200"/>
          <a:ext cx="1866900" cy="4857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Faire</a:t>
          </a:r>
          <a:r>
            <a:rPr lang="fr-FR" sz="1400" b="1" i="1" baseline="0">
              <a:solidFill>
                <a:schemeClr val="tx1"/>
              </a:solidFill>
            </a:rPr>
            <a:t> un inventaire</a:t>
          </a:r>
          <a:endParaRPr lang="fr-FR" sz="1400" b="1" i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495300</xdr:colOff>
      <xdr:row>20</xdr:row>
      <xdr:rowOff>85724</xdr:rowOff>
    </xdr:from>
    <xdr:to>
      <xdr:col>4</xdr:col>
      <xdr:colOff>133350</xdr:colOff>
      <xdr:row>22</xdr:row>
      <xdr:rowOff>171449</xdr:rowOff>
    </xdr:to>
    <xdr:sp macro="[0]!sommaire_buvette_Rectangle2_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257300" y="3895724"/>
          <a:ext cx="1924050" cy="46672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Base</a:t>
          </a:r>
          <a:r>
            <a:rPr lang="fr-FR" sz="1400" b="1" i="1" baseline="0">
              <a:solidFill>
                <a:sysClr val="windowText" lastClr="000000"/>
              </a:solidFill>
            </a:rPr>
            <a:t> d'achat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457200</xdr:colOff>
      <xdr:row>24</xdr:row>
      <xdr:rowOff>66675</xdr:rowOff>
    </xdr:from>
    <xdr:to>
      <xdr:col>4</xdr:col>
      <xdr:colOff>142875</xdr:colOff>
      <xdr:row>26</xdr:row>
      <xdr:rowOff>180975</xdr:rowOff>
    </xdr:to>
    <xdr:sp macro="[0]!Rectangle10_Cliquer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219200" y="4638675"/>
          <a:ext cx="1971675" cy="4953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Base</a:t>
          </a:r>
          <a:r>
            <a:rPr lang="fr-FR" sz="1400" b="1" i="1" baseline="0">
              <a:solidFill>
                <a:sysClr val="windowText" lastClr="000000"/>
              </a:solidFill>
            </a:rPr>
            <a:t> inventaire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180975</xdr:colOff>
      <xdr:row>24</xdr:row>
      <xdr:rowOff>66675</xdr:rowOff>
    </xdr:from>
    <xdr:to>
      <xdr:col>6</xdr:col>
      <xdr:colOff>581025</xdr:colOff>
      <xdr:row>26</xdr:row>
      <xdr:rowOff>180975</xdr:rowOff>
    </xdr:to>
    <xdr:sp macro="[0]!Rectangle11_Cliquer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3228975" y="4638675"/>
          <a:ext cx="1924050" cy="4953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Inventaire</a:t>
          </a:r>
        </a:p>
      </xdr:txBody>
    </xdr:sp>
    <xdr:clientData/>
  </xdr:twoCellAnchor>
  <xdr:twoCellAnchor>
    <xdr:from>
      <xdr:col>4</xdr:col>
      <xdr:colOff>171450</xdr:colOff>
      <xdr:row>20</xdr:row>
      <xdr:rowOff>95250</xdr:rowOff>
    </xdr:from>
    <xdr:to>
      <xdr:col>6</xdr:col>
      <xdr:colOff>495300</xdr:colOff>
      <xdr:row>22</xdr:row>
      <xdr:rowOff>180975</xdr:rowOff>
    </xdr:to>
    <xdr:sp macro="[0]!sommaire_buvette_Rectangle8_Cliquer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3219450" y="3905250"/>
          <a:ext cx="1847850" cy="46672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voir factures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152400</xdr:colOff>
      <xdr:row>0</xdr:row>
      <xdr:rowOff>257175</xdr:rowOff>
    </xdr:from>
    <xdr:to>
      <xdr:col>20</xdr:col>
      <xdr:colOff>447675</xdr:colOff>
      <xdr:row>1</xdr:row>
      <xdr:rowOff>76200</xdr:rowOff>
    </xdr:to>
    <xdr:sp macro="[0]!ficheinventair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563100" y="257175"/>
          <a:ext cx="1819275" cy="4095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733425</xdr:colOff>
      <xdr:row>0</xdr:row>
      <xdr:rowOff>190500</xdr:rowOff>
    </xdr:from>
    <xdr:to>
      <xdr:col>8</xdr:col>
      <xdr:colOff>1038225</xdr:colOff>
      <xdr:row>2</xdr:row>
      <xdr:rowOff>66675</xdr:rowOff>
    </xdr:to>
    <xdr:sp macro="[0]!journalstock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791450" y="190500"/>
          <a:ext cx="1828800" cy="4095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4</xdr:row>
      <xdr:rowOff>257175</xdr:rowOff>
    </xdr:from>
    <xdr:to>
      <xdr:col>13</xdr:col>
      <xdr:colOff>419100</xdr:colOff>
      <xdr:row>4</xdr:row>
      <xdr:rowOff>704850</xdr:rowOff>
    </xdr:to>
    <xdr:sp macro="[0]!etatstock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8886825" y="1190625"/>
          <a:ext cx="1924050" cy="4476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Sommaire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152400</xdr:rowOff>
        </xdr:from>
        <xdr:to>
          <xdr:col>5</xdr:col>
          <xdr:colOff>742950</xdr:colOff>
          <xdr:row>1</xdr:row>
          <xdr:rowOff>209550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06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de Bord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16383</xdr:col>
          <xdr:colOff>19050</xdr:colOff>
          <xdr:row>1</xdr:row>
          <xdr:rowOff>38100</xdr:rowOff>
        </xdr:from>
        <xdr:to>
          <xdr:col>16384</xdr:col>
          <xdr:colOff>762000</xdr:colOff>
          <xdr:row>2</xdr:row>
          <xdr:rowOff>123825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7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de Bord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47625</xdr:colOff>
      <xdr:row>1</xdr:row>
      <xdr:rowOff>142875</xdr:rowOff>
    </xdr:from>
    <xdr:to>
      <xdr:col>24</xdr:col>
      <xdr:colOff>200025</xdr:colOff>
      <xdr:row>3</xdr:row>
      <xdr:rowOff>66675</xdr:rowOff>
    </xdr:to>
    <xdr:sp macro="[0]!inventair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9058275" y="238125"/>
          <a:ext cx="1676400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542925</xdr:colOff>
      <xdr:row>0</xdr:row>
      <xdr:rowOff>171450</xdr:rowOff>
    </xdr:from>
    <xdr:to>
      <xdr:col>6</xdr:col>
      <xdr:colOff>647700</xdr:colOff>
      <xdr:row>2</xdr:row>
      <xdr:rowOff>28575</xdr:rowOff>
    </xdr:to>
    <xdr:sp macro="[0]!baseclient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6591300" y="171450"/>
          <a:ext cx="2047875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133350</xdr:colOff>
      <xdr:row>0</xdr:row>
      <xdr:rowOff>114300</xdr:rowOff>
    </xdr:from>
    <xdr:to>
      <xdr:col>6</xdr:col>
      <xdr:colOff>1038225</xdr:colOff>
      <xdr:row>1</xdr:row>
      <xdr:rowOff>209550</xdr:rowOff>
    </xdr:to>
    <xdr:sp macro="[0]!basefacturation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7515225" y="114300"/>
          <a:ext cx="2057400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419100</xdr:colOff>
      <xdr:row>8</xdr:row>
      <xdr:rowOff>66675</xdr:rowOff>
    </xdr:from>
    <xdr:to>
      <xdr:col>28</xdr:col>
      <xdr:colOff>390525</xdr:colOff>
      <xdr:row>14</xdr:row>
      <xdr:rowOff>223837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409575</xdr:colOff>
      <xdr:row>15</xdr:row>
      <xdr:rowOff>47624</xdr:rowOff>
    </xdr:from>
    <xdr:to>
      <xdr:col>28</xdr:col>
      <xdr:colOff>419100</xdr:colOff>
      <xdr:row>22</xdr:row>
      <xdr:rowOff>23811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66675</xdr:colOff>
      <xdr:row>11</xdr:row>
      <xdr:rowOff>333375</xdr:rowOff>
    </xdr:from>
    <xdr:to>
      <xdr:col>38</xdr:col>
      <xdr:colOff>228600</xdr:colOff>
      <xdr:row>18</xdr:row>
      <xdr:rowOff>204787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561975</xdr:colOff>
      <xdr:row>28</xdr:row>
      <xdr:rowOff>161925</xdr:rowOff>
    </xdr:from>
    <xdr:to>
      <xdr:col>6</xdr:col>
      <xdr:colOff>76200</xdr:colOff>
      <xdr:row>30</xdr:row>
      <xdr:rowOff>38100</xdr:rowOff>
    </xdr:to>
    <xdr:sp macro="[0]!chiffredaffaire_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1581150" y="6457950"/>
          <a:ext cx="1914525" cy="409575"/>
        </a:xfrm>
        <a:prstGeom prst="rect">
          <a:avLst/>
        </a:prstGeom>
        <a:solidFill>
          <a:schemeClr val="bg2">
            <a:lumMod val="90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Sommaire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16383</xdr:col>
          <xdr:colOff>38100</xdr:colOff>
          <xdr:row>1</xdr:row>
          <xdr:rowOff>19050</xdr:rowOff>
        </xdr:from>
        <xdr:to>
          <xdr:col>16383</xdr:col>
          <xdr:colOff>590550</xdr:colOff>
          <xdr:row>2</xdr:row>
          <xdr:rowOff>76200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B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TdB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114300</xdr:colOff>
      <xdr:row>1</xdr:row>
      <xdr:rowOff>228600</xdr:rowOff>
    </xdr:from>
    <xdr:to>
      <xdr:col>24</xdr:col>
      <xdr:colOff>238125</xdr:colOff>
      <xdr:row>3</xdr:row>
      <xdr:rowOff>123825</xdr:rowOff>
    </xdr:to>
    <xdr:sp macro="[0]!factur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429750" y="323850"/>
          <a:ext cx="1647825" cy="33337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190500</xdr:rowOff>
    </xdr:from>
    <xdr:to>
      <xdr:col>6</xdr:col>
      <xdr:colOff>219075</xdr:colOff>
      <xdr:row>2</xdr:row>
      <xdr:rowOff>66675</xdr:rowOff>
    </xdr:to>
    <xdr:sp macro="[0]!baseproduits_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5943600" y="190500"/>
          <a:ext cx="2000250" cy="381000"/>
        </a:xfrm>
        <a:prstGeom prst="rect">
          <a:avLst/>
        </a:prstGeom>
        <a:solidFill>
          <a:schemeClr val="bg2">
            <a:lumMod val="90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tx1"/>
              </a:solidFill>
            </a:rPr>
            <a:t>Retour sommaire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142875</xdr:rowOff>
    </xdr:from>
    <xdr:to>
      <xdr:col>12</xdr:col>
      <xdr:colOff>742950</xdr:colOff>
      <xdr:row>5</xdr:row>
      <xdr:rowOff>133350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2219325" y="142875"/>
          <a:ext cx="7667625" cy="942975"/>
        </a:xfrm>
        <a:prstGeom prst="rect">
          <a:avLst/>
        </a:prstGeom>
        <a:solidFill>
          <a:schemeClr val="bg1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 i="1">
              <a:solidFill>
                <a:sysClr val="windowText" lastClr="000000"/>
              </a:solidFill>
            </a:rPr>
            <a:t>Commande materiel</a:t>
          </a:r>
        </a:p>
      </xdr:txBody>
    </xdr:sp>
    <xdr:clientData/>
  </xdr:twoCellAnchor>
  <xdr:twoCellAnchor>
    <xdr:from>
      <xdr:col>14</xdr:col>
      <xdr:colOff>200025</xdr:colOff>
      <xdr:row>1</xdr:row>
      <xdr:rowOff>114300</xdr:rowOff>
    </xdr:from>
    <xdr:to>
      <xdr:col>16</xdr:col>
      <xdr:colOff>466725</xdr:colOff>
      <xdr:row>3</xdr:row>
      <xdr:rowOff>104775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10868025" y="304800"/>
          <a:ext cx="1790700" cy="371475"/>
        </a:xfrm>
        <a:prstGeom prst="rect">
          <a:avLst/>
        </a:prstGeom>
        <a:solidFill>
          <a:schemeClr val="bg2">
            <a:lumMod val="90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Retour</a:t>
          </a:r>
          <a:r>
            <a:rPr lang="fr-FR" sz="1400" b="1" i="1" baseline="0">
              <a:solidFill>
                <a:sysClr val="windowText" lastClr="000000"/>
              </a:solidFill>
            </a:rPr>
            <a:t> sommaire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742950</xdr:colOff>
      <xdr:row>15</xdr:row>
      <xdr:rowOff>9525</xdr:rowOff>
    </xdr:from>
    <xdr:to>
      <xdr:col>6</xdr:col>
      <xdr:colOff>323850</xdr:colOff>
      <xdr:row>17</xdr:row>
      <xdr:rowOff>123825</xdr:rowOff>
    </xdr:to>
    <xdr:sp macro="[0]!sommaire_materiel_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>
          <a:off x="3028950" y="2867025"/>
          <a:ext cx="1866900" cy="49530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Nouvel article</a:t>
          </a:r>
        </a:p>
      </xdr:txBody>
    </xdr:sp>
    <xdr:clientData/>
  </xdr:twoCellAnchor>
  <xdr:twoCellAnchor>
    <xdr:from>
      <xdr:col>6</xdr:col>
      <xdr:colOff>361950</xdr:colOff>
      <xdr:row>15</xdr:row>
      <xdr:rowOff>9525</xdr:rowOff>
    </xdr:from>
    <xdr:to>
      <xdr:col>8</xdr:col>
      <xdr:colOff>685800</xdr:colOff>
      <xdr:row>17</xdr:row>
      <xdr:rowOff>123825</xdr:rowOff>
    </xdr:to>
    <xdr:sp macro="[0]!sommaire_materiel_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4933950" y="2867025"/>
          <a:ext cx="1847850" cy="49530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Liste</a:t>
          </a:r>
          <a:r>
            <a:rPr lang="fr-FR" sz="1400" b="1" i="1" baseline="0">
              <a:solidFill>
                <a:sysClr val="windowText" lastClr="000000"/>
              </a:solidFill>
            </a:rPr>
            <a:t> des articles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742950</xdr:colOff>
      <xdr:row>19</xdr:row>
      <xdr:rowOff>123824</xdr:rowOff>
    </xdr:from>
    <xdr:to>
      <xdr:col>6</xdr:col>
      <xdr:colOff>361949</xdr:colOff>
      <xdr:row>22</xdr:row>
      <xdr:rowOff>38099</xdr:rowOff>
    </xdr:to>
    <xdr:sp macro="[0]!sommaire_materiel_Rectangle7_Cliquer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/>
      </xdr:nvSpPr>
      <xdr:spPr>
        <a:xfrm>
          <a:off x="3028950" y="3743324"/>
          <a:ext cx="1904999" cy="48577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Faire une commande</a:t>
          </a:r>
        </a:p>
      </xdr:txBody>
    </xdr:sp>
    <xdr:clientData/>
  </xdr:twoCellAnchor>
  <xdr:twoCellAnchor>
    <xdr:from>
      <xdr:col>8</xdr:col>
      <xdr:colOff>723900</xdr:colOff>
      <xdr:row>15</xdr:row>
      <xdr:rowOff>1</xdr:rowOff>
    </xdr:from>
    <xdr:to>
      <xdr:col>11</xdr:col>
      <xdr:colOff>304800</xdr:colOff>
      <xdr:row>17</xdr:row>
      <xdr:rowOff>123825</xdr:rowOff>
    </xdr:to>
    <xdr:sp macro="[0]!sommaire_materiel_Rectangle3_2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6819900" y="2857501"/>
          <a:ext cx="1866900" cy="504824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Modifier </a:t>
          </a:r>
          <a:r>
            <a:rPr lang="fr-FR" sz="1400" b="1" i="1" baseline="0">
              <a:solidFill>
                <a:sysClr val="windowText" lastClr="000000"/>
              </a:solidFill>
            </a:rPr>
            <a:t> un prix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390524</xdr:colOff>
      <xdr:row>19</xdr:row>
      <xdr:rowOff>123825</xdr:rowOff>
    </xdr:from>
    <xdr:to>
      <xdr:col>9</xdr:col>
      <xdr:colOff>314325</xdr:colOff>
      <xdr:row>22</xdr:row>
      <xdr:rowOff>38100</xdr:rowOff>
    </xdr:to>
    <xdr:sp macro="[0]!sommaire_materiel_Rectangle6_2_Cliquer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>
          <a:off x="4962524" y="3743325"/>
          <a:ext cx="2209801" cy="48577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Tableau des commandes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390525</xdr:colOff>
          <xdr:row>0</xdr:row>
          <xdr:rowOff>38100</xdr:rowOff>
        </xdr:from>
        <xdr:to>
          <xdr:col>9</xdr:col>
          <xdr:colOff>485775</xdr:colOff>
          <xdr:row>0</xdr:row>
          <xdr:rowOff>390525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E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276225</xdr:colOff>
          <xdr:row>34</xdr:row>
          <xdr:rowOff>19050</xdr:rowOff>
        </xdr:from>
        <xdr:to>
          <xdr:col>2</xdr:col>
          <xdr:colOff>1009650</xdr:colOff>
          <xdr:row>35</xdr:row>
          <xdr:rowOff>95250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  <a:ext uri="{FF2B5EF4-FFF2-40B4-BE49-F238E27FC236}">
                  <a16:creationId xmlns:a16="http://schemas.microsoft.com/office/drawing/2014/main" id="{00000000-0008-0000-0F00-00000D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Validez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257175</xdr:colOff>
          <xdr:row>6</xdr:row>
          <xdr:rowOff>114300</xdr:rowOff>
        </xdr:from>
        <xdr:to>
          <xdr:col>16</xdr:col>
          <xdr:colOff>752475</xdr:colOff>
          <xdr:row>8</xdr:row>
          <xdr:rowOff>76200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F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Remise à zero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8</xdr:row>
          <xdr:rowOff>133350</xdr:rowOff>
        </xdr:from>
        <xdr:to>
          <xdr:col>16</xdr:col>
          <xdr:colOff>733425</xdr:colOff>
          <xdr:row>10</xdr:row>
          <xdr:rowOff>104775</xdr:rowOff>
        </xdr:to>
        <xdr:sp macro="" textlink="">
          <xdr:nvSpPr>
            <xdr:cNvPr id="29717" name="CommandButton1" hidden="1">
              <a:extLst>
                <a:ext uri="{63B3BB69-23CF-44E3-9099-C40C66FF867C}">
                  <a14:compatExt spid="_x0000_s29717"/>
                </a:ext>
                <a:ext uri="{FF2B5EF4-FFF2-40B4-BE49-F238E27FC236}">
                  <a16:creationId xmlns:a16="http://schemas.microsoft.com/office/drawing/2014/main" id="{00000000-0008-0000-0F00-00001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609600</xdr:colOff>
      <xdr:row>0</xdr:row>
      <xdr:rowOff>57150</xdr:rowOff>
    </xdr:from>
    <xdr:to>
      <xdr:col>12</xdr:col>
      <xdr:colOff>628650</xdr:colOff>
      <xdr:row>2</xdr:row>
      <xdr:rowOff>38100</xdr:rowOff>
    </xdr:to>
    <xdr:sp macro="[0]!tableaucommand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9925050" y="57150"/>
          <a:ext cx="1543050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666750</xdr:colOff>
      <xdr:row>8</xdr:row>
      <xdr:rowOff>76200</xdr:rowOff>
    </xdr:from>
    <xdr:to>
      <xdr:col>5</xdr:col>
      <xdr:colOff>552450</xdr:colOff>
      <xdr:row>12</xdr:row>
      <xdr:rowOff>38100</xdr:rowOff>
    </xdr:to>
    <xdr:sp macro="[0]!sommairebanque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2190750" y="1600200"/>
          <a:ext cx="2171700" cy="7239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ajouter une operation bancaire</a:t>
          </a:r>
        </a:p>
      </xdr:txBody>
    </xdr:sp>
    <xdr:clientData/>
  </xdr:twoCellAnchor>
  <xdr:twoCellAnchor>
    <xdr:from>
      <xdr:col>2</xdr:col>
      <xdr:colOff>695325</xdr:colOff>
      <xdr:row>12</xdr:row>
      <xdr:rowOff>152400</xdr:rowOff>
    </xdr:from>
    <xdr:to>
      <xdr:col>5</xdr:col>
      <xdr:colOff>571500</xdr:colOff>
      <xdr:row>16</xdr:row>
      <xdr:rowOff>142875</xdr:rowOff>
    </xdr:to>
    <xdr:sp macro="[0]!sommairebanque_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2219325" y="2438400"/>
          <a:ext cx="2162175" cy="75247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Tableau des remises en banque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57150</xdr:rowOff>
    </xdr:from>
    <xdr:to>
      <xdr:col>1</xdr:col>
      <xdr:colOff>819150</xdr:colOff>
      <xdr:row>0</xdr:row>
      <xdr:rowOff>419100</xdr:rowOff>
    </xdr:to>
    <xdr:sp macro="[0]!remise_en_banque_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57150" y="57150"/>
          <a:ext cx="1609725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0</xdr:row>
      <xdr:rowOff>152400</xdr:rowOff>
    </xdr:from>
    <xdr:to>
      <xdr:col>13</xdr:col>
      <xdr:colOff>276225</xdr:colOff>
      <xdr:row>5</xdr:row>
      <xdr:rowOff>28575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/>
      </xdr:nvSpPr>
      <xdr:spPr>
        <a:xfrm>
          <a:off x="1990725" y="152400"/>
          <a:ext cx="8191500" cy="828675"/>
        </a:xfrm>
        <a:prstGeom prst="rect">
          <a:avLst/>
        </a:prstGeom>
        <a:solidFill>
          <a:schemeClr val="bg1"/>
        </a:solidFill>
        <a:effectLst>
          <a:reflection blurRad="6350" stA="50000" endA="295" endPos="92000" dist="1016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 i="1">
              <a:solidFill>
                <a:sysClr val="windowText" lastClr="000000"/>
              </a:solidFill>
            </a:rPr>
            <a:t>Licencies club</a:t>
          </a:r>
        </a:p>
      </xdr:txBody>
    </xdr:sp>
    <xdr:clientData/>
  </xdr:twoCellAnchor>
  <xdr:twoCellAnchor>
    <xdr:from>
      <xdr:col>1</xdr:col>
      <xdr:colOff>742950</xdr:colOff>
      <xdr:row>11</xdr:row>
      <xdr:rowOff>133350</xdr:rowOff>
    </xdr:from>
    <xdr:to>
      <xdr:col>4</xdr:col>
      <xdr:colOff>495300</xdr:colOff>
      <xdr:row>14</xdr:row>
      <xdr:rowOff>57150</xdr:rowOff>
    </xdr:to>
    <xdr:sp macro="[0]!sommaire_licencie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/>
      </xdr:nvSpPr>
      <xdr:spPr>
        <a:xfrm>
          <a:off x="1504950" y="2228850"/>
          <a:ext cx="2038350" cy="4953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Nouveau licencié</a:t>
          </a:r>
        </a:p>
      </xdr:txBody>
    </xdr:sp>
    <xdr:clientData/>
  </xdr:twoCellAnchor>
  <xdr:twoCellAnchor>
    <xdr:from>
      <xdr:col>4</xdr:col>
      <xdr:colOff>523875</xdr:colOff>
      <xdr:row>11</xdr:row>
      <xdr:rowOff>133349</xdr:rowOff>
    </xdr:from>
    <xdr:to>
      <xdr:col>7</xdr:col>
      <xdr:colOff>561975</xdr:colOff>
      <xdr:row>14</xdr:row>
      <xdr:rowOff>66674</xdr:rowOff>
    </xdr:to>
    <xdr:sp macro="[0]!sommaire_licencie_Rectangle4_2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400-000005000000}"/>
            </a:ext>
          </a:extLst>
        </xdr:cNvPr>
        <xdr:cNvSpPr/>
      </xdr:nvSpPr>
      <xdr:spPr>
        <a:xfrm>
          <a:off x="3571875" y="2228849"/>
          <a:ext cx="2324100" cy="50482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Voir les licencies</a:t>
          </a:r>
        </a:p>
      </xdr:txBody>
    </xdr:sp>
    <xdr:clientData/>
  </xdr:twoCellAnchor>
  <xdr:twoCellAnchor>
    <xdr:from>
      <xdr:col>7</xdr:col>
      <xdr:colOff>590549</xdr:colOff>
      <xdr:row>11</xdr:row>
      <xdr:rowOff>133349</xdr:rowOff>
    </xdr:from>
    <xdr:to>
      <xdr:col>10</xdr:col>
      <xdr:colOff>533400</xdr:colOff>
      <xdr:row>14</xdr:row>
      <xdr:rowOff>66674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/>
      </xdr:nvSpPr>
      <xdr:spPr>
        <a:xfrm>
          <a:off x="5924549" y="2228849"/>
          <a:ext cx="2228851" cy="50482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Recherche</a:t>
          </a:r>
          <a:r>
            <a:rPr lang="fr-FR" sz="1400" b="1" i="1" baseline="0">
              <a:solidFill>
                <a:sysClr val="windowText" lastClr="000000"/>
              </a:solidFill>
            </a:rPr>
            <a:t> licencié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0</xdr:colOff>
      <xdr:row>0</xdr:row>
      <xdr:rowOff>28575</xdr:rowOff>
    </xdr:from>
    <xdr:to>
      <xdr:col>2</xdr:col>
      <xdr:colOff>190500</xdr:colOff>
      <xdr:row>2</xdr:row>
      <xdr:rowOff>180975</xdr:rowOff>
    </xdr:to>
    <xdr:sp macro="[0]!sommaire_licencie_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/>
      </xdr:nvSpPr>
      <xdr:spPr>
        <a:xfrm>
          <a:off x="0" y="28575"/>
          <a:ext cx="1714500" cy="533400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Retour</a:t>
          </a:r>
          <a:r>
            <a:rPr lang="fr-FR" sz="1400" b="1" i="1" baseline="0">
              <a:solidFill>
                <a:sysClr val="windowText" lastClr="000000"/>
              </a:solidFill>
            </a:rPr>
            <a:t> accueil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742950</xdr:colOff>
      <xdr:row>15</xdr:row>
      <xdr:rowOff>0</xdr:rowOff>
    </xdr:from>
    <xdr:to>
      <xdr:col>4</xdr:col>
      <xdr:colOff>495300</xdr:colOff>
      <xdr:row>17</xdr:row>
      <xdr:rowOff>66675</xdr:rowOff>
    </xdr:to>
    <xdr:sp macro="[0]!sommaire_licencie_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SpPr/>
      </xdr:nvSpPr>
      <xdr:spPr>
        <a:xfrm>
          <a:off x="1504950" y="2857500"/>
          <a:ext cx="2038350" cy="44767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Fiche licencié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10</xdr:row>
      <xdr:rowOff>28576</xdr:rowOff>
    </xdr:from>
    <xdr:to>
      <xdr:col>10</xdr:col>
      <xdr:colOff>752474</xdr:colOff>
      <xdr:row>10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SpPr/>
      </xdr:nvSpPr>
      <xdr:spPr>
        <a:xfrm>
          <a:off x="5838825" y="2105026"/>
          <a:ext cx="6696074" cy="14287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38100</xdr:rowOff>
    </xdr:from>
    <xdr:to>
      <xdr:col>4</xdr:col>
      <xdr:colOff>457200</xdr:colOff>
      <xdr:row>0</xdr:row>
      <xdr:rowOff>457200</xdr:rowOff>
    </xdr:to>
    <xdr:sp macro="[0]!sommaire_buvette_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SpPr/>
      </xdr:nvSpPr>
      <xdr:spPr>
        <a:xfrm>
          <a:off x="9525" y="38100"/>
          <a:ext cx="2447925" cy="419100"/>
        </a:xfrm>
        <a:prstGeom prst="rect">
          <a:avLst/>
        </a:prstGeom>
        <a:solidFill>
          <a:schemeClr val="bg2">
            <a:lumMod val="90000"/>
          </a:schemeClr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Retour</a:t>
          </a:r>
          <a:r>
            <a:rPr lang="fr-FR" sz="1400" baseline="0">
              <a:solidFill>
                <a:sysClr val="windowText" lastClr="000000"/>
              </a:solidFill>
            </a:rPr>
            <a:t> sommaire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571499</xdr:colOff>
      <xdr:row>10</xdr:row>
      <xdr:rowOff>76200</xdr:rowOff>
    </xdr:from>
    <xdr:to>
      <xdr:col>4</xdr:col>
      <xdr:colOff>219074</xdr:colOff>
      <xdr:row>12</xdr:row>
      <xdr:rowOff>123825</xdr:rowOff>
    </xdr:to>
    <xdr:sp macro="[0]!sommaire_administratif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SpPr/>
      </xdr:nvSpPr>
      <xdr:spPr>
        <a:xfrm>
          <a:off x="1333499" y="1981200"/>
          <a:ext cx="193357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une facture</a:t>
          </a:r>
        </a:p>
      </xdr:txBody>
    </xdr:sp>
    <xdr:clientData/>
  </xdr:twoCellAnchor>
  <xdr:twoCellAnchor>
    <xdr:from>
      <xdr:col>0</xdr:col>
      <xdr:colOff>28575</xdr:colOff>
      <xdr:row>0</xdr:row>
      <xdr:rowOff>28575</xdr:rowOff>
    </xdr:from>
    <xdr:to>
      <xdr:col>2</xdr:col>
      <xdr:colOff>600075</xdr:colOff>
      <xdr:row>2</xdr:row>
      <xdr:rowOff>104775</xdr:rowOff>
    </xdr:to>
    <xdr:sp macro="[0]!sommaire_administratif_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800-000004000000}"/>
            </a:ext>
          </a:extLst>
        </xdr:cNvPr>
        <xdr:cNvSpPr/>
      </xdr:nvSpPr>
      <xdr:spPr>
        <a:xfrm>
          <a:off x="28575" y="28575"/>
          <a:ext cx="2095500" cy="4572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4</xdr:col>
      <xdr:colOff>228600</xdr:colOff>
      <xdr:row>10</xdr:row>
      <xdr:rowOff>66675</xdr:rowOff>
    </xdr:from>
    <xdr:to>
      <xdr:col>6</xdr:col>
      <xdr:colOff>619125</xdr:colOff>
      <xdr:row>12</xdr:row>
      <xdr:rowOff>123824</xdr:rowOff>
    </xdr:to>
    <xdr:sp macro="[0]!sommaire_administratif_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800-000005000000}"/>
            </a:ext>
          </a:extLst>
        </xdr:cNvPr>
        <xdr:cNvSpPr/>
      </xdr:nvSpPr>
      <xdr:spPr>
        <a:xfrm>
          <a:off x="3276600" y="1971675"/>
          <a:ext cx="1914525" cy="438149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Etablir une attestation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285750</xdr:colOff>
      <xdr:row>4</xdr:row>
      <xdr:rowOff>57149</xdr:rowOff>
    </xdr:from>
    <xdr:to>
      <xdr:col>3</xdr:col>
      <xdr:colOff>457200</xdr:colOff>
      <xdr:row>10</xdr:row>
      <xdr:rowOff>156616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" y="628649"/>
          <a:ext cx="1695450" cy="1242467"/>
        </a:xfrm>
        <a:prstGeom prst="rect">
          <a:avLst/>
        </a:prstGeom>
      </xdr:spPr>
    </xdr:pic>
    <xdr:clientData/>
  </xdr:twoCellAnchor>
  <xdr:twoCellAnchor>
    <xdr:from>
      <xdr:col>1</xdr:col>
      <xdr:colOff>57150</xdr:colOff>
      <xdr:row>40</xdr:row>
      <xdr:rowOff>66675</xdr:rowOff>
    </xdr:from>
    <xdr:to>
      <xdr:col>3</xdr:col>
      <xdr:colOff>438150</xdr:colOff>
      <xdr:row>42</xdr:row>
      <xdr:rowOff>104775</xdr:rowOff>
    </xdr:to>
    <xdr:sp macro="[0]!imprimer_attestation_licence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900-000004000000}"/>
            </a:ext>
          </a:extLst>
        </xdr:cNvPr>
        <xdr:cNvSpPr/>
      </xdr:nvSpPr>
      <xdr:spPr>
        <a:xfrm>
          <a:off x="819150" y="8353425"/>
          <a:ext cx="1905000" cy="4191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Imprimer l'attestation</a:t>
          </a:r>
        </a:p>
      </xdr:txBody>
    </xdr:sp>
    <xdr:clientData/>
  </xdr:twoCellAnchor>
  <xdr:twoCellAnchor>
    <xdr:from>
      <xdr:col>3</xdr:col>
      <xdr:colOff>504825</xdr:colOff>
      <xdr:row>40</xdr:row>
      <xdr:rowOff>57150</xdr:rowOff>
    </xdr:from>
    <xdr:to>
      <xdr:col>6</xdr:col>
      <xdr:colOff>476250</xdr:colOff>
      <xdr:row>42</xdr:row>
      <xdr:rowOff>104775</xdr:rowOff>
    </xdr:to>
    <xdr:sp macro="[0]!attestations_delivree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SpPr/>
      </xdr:nvSpPr>
      <xdr:spPr>
        <a:xfrm>
          <a:off x="2790825" y="8343900"/>
          <a:ext cx="2257425" cy="42862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Attestations délivrées</a:t>
          </a:r>
        </a:p>
      </xdr:txBody>
    </xdr:sp>
    <xdr:clientData/>
  </xdr:twoCellAnchor>
  <xdr:twoCellAnchor>
    <xdr:from>
      <xdr:col>11</xdr:col>
      <xdr:colOff>657225</xdr:colOff>
      <xdr:row>0</xdr:row>
      <xdr:rowOff>171450</xdr:rowOff>
    </xdr:from>
    <xdr:to>
      <xdr:col>14</xdr:col>
      <xdr:colOff>190500</xdr:colOff>
      <xdr:row>0</xdr:row>
      <xdr:rowOff>533400</xdr:rowOff>
    </xdr:to>
    <xdr:sp macro="[0]!Attestation_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900-000005000000}"/>
            </a:ext>
          </a:extLst>
        </xdr:cNvPr>
        <xdr:cNvSpPr/>
      </xdr:nvSpPr>
      <xdr:spPr>
        <a:xfrm>
          <a:off x="9486900" y="171450"/>
          <a:ext cx="1819275" cy="36195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ysClr val="windowText" lastClr="000000"/>
              </a:solidFill>
            </a:rPr>
            <a:t>Sommaire administratif</a:t>
          </a:r>
        </a:p>
      </xdr:txBody>
    </xdr:sp>
    <xdr:clientData/>
  </xdr:twoCellAnchor>
  <xdr:twoCellAnchor>
    <xdr:from>
      <xdr:col>6</xdr:col>
      <xdr:colOff>552450</xdr:colOff>
      <xdr:row>40</xdr:row>
      <xdr:rowOff>66675</xdr:rowOff>
    </xdr:from>
    <xdr:to>
      <xdr:col>9</xdr:col>
      <xdr:colOff>95250</xdr:colOff>
      <xdr:row>42</xdr:row>
      <xdr:rowOff>104775</xdr:rowOff>
    </xdr:to>
    <xdr:sp macro="[0]!nouvelle_attestation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900-000006000000}"/>
            </a:ext>
          </a:extLst>
        </xdr:cNvPr>
        <xdr:cNvSpPr/>
      </xdr:nvSpPr>
      <xdr:spPr>
        <a:xfrm>
          <a:off x="5124450" y="8162925"/>
          <a:ext cx="1828800" cy="4191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Nouvelle attestation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</xdr:colOff>
      <xdr:row>13</xdr:row>
      <xdr:rowOff>142874</xdr:rowOff>
    </xdr:from>
    <xdr:to>
      <xdr:col>4</xdr:col>
      <xdr:colOff>228600</xdr:colOff>
      <xdr:row>20</xdr:row>
      <xdr:rowOff>51841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50" y="2619374"/>
          <a:ext cx="1695450" cy="1242467"/>
        </a:xfrm>
        <a:prstGeom prst="rect">
          <a:avLst/>
        </a:prstGeom>
      </xdr:spPr>
    </xdr:pic>
    <xdr:clientData/>
  </xdr:twoCellAnchor>
  <xdr:twoCellAnchor>
    <xdr:from>
      <xdr:col>11</xdr:col>
      <xdr:colOff>190500</xdr:colOff>
      <xdr:row>10</xdr:row>
      <xdr:rowOff>28575</xdr:rowOff>
    </xdr:from>
    <xdr:to>
      <xdr:col>13</xdr:col>
      <xdr:colOff>409575</xdr:colOff>
      <xdr:row>12</xdr:row>
      <xdr:rowOff>142875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/>
      </xdr:nvSpPr>
      <xdr:spPr>
        <a:xfrm>
          <a:off x="8572500" y="1933575"/>
          <a:ext cx="1743075" cy="495300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ysClr val="windowText" lastClr="000000"/>
              </a:solidFill>
            </a:rPr>
            <a:t>Annuler</a:t>
          </a:r>
          <a:r>
            <a:rPr lang="fr-FR" sz="1200" b="1" i="1" baseline="0">
              <a:solidFill>
                <a:sysClr val="windowText" lastClr="000000"/>
              </a:solidFill>
            </a:rPr>
            <a:t> la facture</a:t>
          </a:r>
          <a:endParaRPr lang="fr-FR" sz="12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219075</xdr:colOff>
      <xdr:row>13</xdr:row>
      <xdr:rowOff>66675</xdr:rowOff>
    </xdr:from>
    <xdr:to>
      <xdr:col>13</xdr:col>
      <xdr:colOff>409575</xdr:colOff>
      <xdr:row>15</xdr:row>
      <xdr:rowOff>152400</xdr:rowOff>
    </xdr:to>
    <xdr:sp macro="[0]!facture_club_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A00-000006000000}"/>
            </a:ext>
          </a:extLst>
        </xdr:cNvPr>
        <xdr:cNvSpPr/>
      </xdr:nvSpPr>
      <xdr:spPr>
        <a:xfrm>
          <a:off x="8601075" y="2543175"/>
          <a:ext cx="1714500" cy="466725"/>
        </a:xfrm>
        <a:prstGeom prst="rect">
          <a:avLst/>
        </a:prstGeom>
        <a:solidFill>
          <a:schemeClr val="bg2"/>
        </a:solid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>
              <a:solidFill>
                <a:sysClr val="windowText" lastClr="000000"/>
              </a:solidFill>
            </a:rPr>
            <a:t>Retour 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h&#233;rents-derniere-modi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ouveau%20gestion%20dijon%20tt\gestion%20club%20C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adh&#233;rents-derniere-modif%20(1)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ogiciel%20club\gestion%20club%20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cences 2018-2019"/>
      <sheetName val="Coûts"/>
    </sheetNames>
    <sheetDataSet>
      <sheetData sheetId="0" refreshError="1"/>
      <sheetData sheetId="1" refreshError="1">
        <row r="2">
          <cell r="C2" t="str">
            <v>TV</v>
          </cell>
          <cell r="D2">
            <v>184</v>
          </cell>
          <cell r="E2">
            <v>125</v>
          </cell>
          <cell r="F2">
            <v>59</v>
          </cell>
          <cell r="G2">
            <v>0</v>
          </cell>
        </row>
        <row r="3">
          <cell r="C3" t="str">
            <v>TVI</v>
          </cell>
          <cell r="D3">
            <v>217</v>
          </cell>
          <cell r="E3">
            <v>125</v>
          </cell>
          <cell r="F3">
            <v>59</v>
          </cell>
          <cell r="G3">
            <v>33</v>
          </cell>
        </row>
        <row r="4">
          <cell r="C4" t="str">
            <v>TS</v>
          </cell>
          <cell r="D4">
            <v>184</v>
          </cell>
          <cell r="E4">
            <v>125</v>
          </cell>
          <cell r="F4">
            <v>59</v>
          </cell>
          <cell r="G4">
            <v>0</v>
          </cell>
        </row>
        <row r="5">
          <cell r="C5" t="str">
            <v>TSI</v>
          </cell>
          <cell r="D5">
            <v>217</v>
          </cell>
          <cell r="E5">
            <v>125</v>
          </cell>
          <cell r="F5">
            <v>59</v>
          </cell>
          <cell r="G5">
            <v>33</v>
          </cell>
        </row>
        <row r="6">
          <cell r="C6" t="str">
            <v>TJ</v>
          </cell>
          <cell r="D6">
            <v>179</v>
          </cell>
          <cell r="E6">
            <v>124</v>
          </cell>
          <cell r="F6">
            <v>55</v>
          </cell>
          <cell r="G6">
            <v>0</v>
          </cell>
        </row>
        <row r="7">
          <cell r="C7" t="str">
            <v>TJI</v>
          </cell>
          <cell r="D7">
            <v>203</v>
          </cell>
          <cell r="E7">
            <v>124</v>
          </cell>
          <cell r="F7">
            <v>55</v>
          </cell>
          <cell r="G7">
            <v>24</v>
          </cell>
        </row>
        <row r="8">
          <cell r="C8" t="str">
            <v>TC</v>
          </cell>
          <cell r="D8">
            <v>169</v>
          </cell>
          <cell r="E8">
            <v>128.5</v>
          </cell>
          <cell r="F8">
            <v>40.5</v>
          </cell>
          <cell r="G8">
            <v>0</v>
          </cell>
        </row>
        <row r="9">
          <cell r="C9" t="str">
            <v>TCI</v>
          </cell>
          <cell r="D9">
            <v>193</v>
          </cell>
          <cell r="E9">
            <v>128.5</v>
          </cell>
          <cell r="F9">
            <v>40.5</v>
          </cell>
          <cell r="G9">
            <v>24</v>
          </cell>
        </row>
        <row r="10">
          <cell r="C10" t="str">
            <v>TM</v>
          </cell>
          <cell r="D10">
            <v>169</v>
          </cell>
          <cell r="E10">
            <v>128.5</v>
          </cell>
          <cell r="F10">
            <v>40.5</v>
          </cell>
          <cell r="G10">
            <v>0</v>
          </cell>
        </row>
        <row r="11">
          <cell r="C11" t="str">
            <v>TMI</v>
          </cell>
          <cell r="D11">
            <v>193</v>
          </cell>
          <cell r="E11">
            <v>128.5</v>
          </cell>
          <cell r="F11">
            <v>40.5</v>
          </cell>
          <cell r="G11">
            <v>24</v>
          </cell>
        </row>
        <row r="12">
          <cell r="C12" t="str">
            <v>TB</v>
          </cell>
          <cell r="D12">
            <v>164</v>
          </cell>
          <cell r="E12">
            <v>129.5</v>
          </cell>
          <cell r="F12">
            <v>34.5</v>
          </cell>
          <cell r="G12">
            <v>0</v>
          </cell>
        </row>
        <row r="13">
          <cell r="C13" t="str">
            <v>TBI</v>
          </cell>
          <cell r="D13">
            <v>188</v>
          </cell>
          <cell r="E13">
            <v>129.5</v>
          </cell>
          <cell r="F13">
            <v>34.5</v>
          </cell>
          <cell r="G13">
            <v>24</v>
          </cell>
        </row>
        <row r="14">
          <cell r="C14" t="str">
            <v>TP</v>
          </cell>
          <cell r="D14">
            <v>164</v>
          </cell>
          <cell r="E14">
            <v>129.5</v>
          </cell>
          <cell r="F14">
            <v>34.5</v>
          </cell>
          <cell r="G14">
            <v>0</v>
          </cell>
        </row>
        <row r="15">
          <cell r="C15" t="str">
            <v>TPI</v>
          </cell>
          <cell r="D15">
            <v>188</v>
          </cell>
          <cell r="E15">
            <v>129.5</v>
          </cell>
          <cell r="F15">
            <v>34.5</v>
          </cell>
          <cell r="G15">
            <v>24</v>
          </cell>
        </row>
        <row r="16">
          <cell r="C16" t="str">
            <v>PLV</v>
          </cell>
          <cell r="D16">
            <v>106</v>
          </cell>
          <cell r="E16">
            <v>92.6</v>
          </cell>
          <cell r="F16">
            <v>13.4</v>
          </cell>
          <cell r="G16">
            <v>0</v>
          </cell>
        </row>
        <row r="17">
          <cell r="C17" t="str">
            <v>PEV</v>
          </cell>
          <cell r="D17">
            <v>156</v>
          </cell>
          <cell r="E17">
            <v>142.6</v>
          </cell>
          <cell r="F17">
            <v>13.4</v>
          </cell>
          <cell r="G17">
            <v>0</v>
          </cell>
        </row>
        <row r="18">
          <cell r="C18" t="str">
            <v>PLS</v>
          </cell>
          <cell r="D18">
            <v>106</v>
          </cell>
          <cell r="E18">
            <v>92.6</v>
          </cell>
          <cell r="F18">
            <v>13.4</v>
          </cell>
          <cell r="G18">
            <v>0</v>
          </cell>
        </row>
        <row r="19">
          <cell r="C19" t="str">
            <v>PES</v>
          </cell>
          <cell r="D19">
            <v>156</v>
          </cell>
          <cell r="E19">
            <v>142.6</v>
          </cell>
          <cell r="F19">
            <v>13.4</v>
          </cell>
          <cell r="G19">
            <v>0</v>
          </cell>
        </row>
        <row r="20">
          <cell r="C20" t="str">
            <v>PEJ</v>
          </cell>
          <cell r="D20">
            <v>156</v>
          </cell>
          <cell r="E20">
            <v>142.6</v>
          </cell>
          <cell r="F20">
            <v>13.4</v>
          </cell>
          <cell r="G20">
            <v>0</v>
          </cell>
        </row>
        <row r="21">
          <cell r="C21" t="str">
            <v>PEC</v>
          </cell>
          <cell r="D21">
            <v>141</v>
          </cell>
          <cell r="E21">
            <v>134.9</v>
          </cell>
          <cell r="F21">
            <v>6.1</v>
          </cell>
          <cell r="G21">
            <v>0</v>
          </cell>
        </row>
        <row r="22">
          <cell r="C22" t="str">
            <v>PEM</v>
          </cell>
          <cell r="D22">
            <v>141</v>
          </cell>
          <cell r="E22">
            <v>134.9</v>
          </cell>
          <cell r="F22">
            <v>6.1</v>
          </cell>
          <cell r="G22">
            <v>0</v>
          </cell>
        </row>
        <row r="23">
          <cell r="C23" t="str">
            <v>PEB</v>
          </cell>
          <cell r="D23">
            <v>141</v>
          </cell>
          <cell r="E23">
            <v>134.9</v>
          </cell>
          <cell r="F23">
            <v>6.1</v>
          </cell>
          <cell r="G23">
            <v>0</v>
          </cell>
        </row>
        <row r="24">
          <cell r="C24" t="str">
            <v>PEP</v>
          </cell>
          <cell r="D24">
            <v>141</v>
          </cell>
          <cell r="E24">
            <v>134.9</v>
          </cell>
          <cell r="F24">
            <v>6.1</v>
          </cell>
          <cell r="G24">
            <v>0</v>
          </cell>
        </row>
        <row r="25">
          <cell r="C25" t="str">
            <v>XV</v>
          </cell>
          <cell r="D25">
            <v>13.4</v>
          </cell>
          <cell r="E25">
            <v>0</v>
          </cell>
          <cell r="F25">
            <v>13.4</v>
          </cell>
          <cell r="G25">
            <v>0</v>
          </cell>
        </row>
        <row r="26">
          <cell r="C26" t="str">
            <v>XS</v>
          </cell>
          <cell r="D26">
            <v>13.4</v>
          </cell>
          <cell r="E26">
            <v>0</v>
          </cell>
          <cell r="F26">
            <v>13.4</v>
          </cell>
          <cell r="G26">
            <v>0</v>
          </cell>
        </row>
        <row r="27">
          <cell r="C27" t="str">
            <v>XJ</v>
          </cell>
          <cell r="D27">
            <v>13.4</v>
          </cell>
          <cell r="E27">
            <v>0</v>
          </cell>
          <cell r="F27">
            <v>13.4</v>
          </cell>
          <cell r="G27">
            <v>0</v>
          </cell>
        </row>
        <row r="28">
          <cell r="C28" t="str">
            <v>XC</v>
          </cell>
          <cell r="D28">
            <v>6.1</v>
          </cell>
          <cell r="E28">
            <v>0</v>
          </cell>
          <cell r="F28">
            <v>6.1</v>
          </cell>
          <cell r="G28">
            <v>0</v>
          </cell>
        </row>
        <row r="29">
          <cell r="C29" t="str">
            <v>XM</v>
          </cell>
          <cell r="D29">
            <v>6.1</v>
          </cell>
          <cell r="E29">
            <v>0</v>
          </cell>
          <cell r="F29">
            <v>6.1</v>
          </cell>
          <cell r="G29">
            <v>0</v>
          </cell>
        </row>
        <row r="30">
          <cell r="C30" t="str">
            <v>XB</v>
          </cell>
          <cell r="D30">
            <v>6.1</v>
          </cell>
          <cell r="E30">
            <v>0</v>
          </cell>
          <cell r="F30">
            <v>6.1</v>
          </cell>
          <cell r="G30">
            <v>0</v>
          </cell>
        </row>
        <row r="31">
          <cell r="C31" t="str">
            <v>XP</v>
          </cell>
          <cell r="D31">
            <v>6.1</v>
          </cell>
          <cell r="E31">
            <v>0</v>
          </cell>
          <cell r="F31">
            <v>6.1</v>
          </cell>
          <cell r="G31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D"/>
      <sheetName val="Vos données"/>
      <sheetName val="Preparatif competition"/>
      <sheetName val="Base clients"/>
      <sheetName val="Base produits"/>
      <sheetName val="Base facturation"/>
      <sheetName val="FACTURE"/>
      <sheetName val="base inventaire"/>
      <sheetName val="inventaire"/>
      <sheetName val="Chiffre affaires"/>
      <sheetName val="commande materiel"/>
      <sheetName val="Tableau des commandes"/>
      <sheetName val="Tab_commande"/>
      <sheetName val="licencies_club"/>
      <sheetName val="fiche licencieé"/>
      <sheetName val="references articles"/>
      <sheetName val="JOURNAL STOCKS"/>
      <sheetName val="ETAT DES STOCKS"/>
      <sheetName val="Fiche inventaire"/>
      <sheetName val="decompte monnaie"/>
      <sheetName val="statistique"/>
      <sheetName val="remise en banque"/>
      <sheetName val="gestion club C"/>
    </sheetNames>
    <definedNames>
      <definedName name="retour_TdB"/>
    </definedNames>
    <sheetDataSet>
      <sheetData sheetId="0"/>
      <sheetData sheetId="1">
        <row r="4">
          <cell r="H4" t="str">
            <v>liste imputation</v>
          </cell>
        </row>
        <row r="5">
          <cell r="B5" t="str">
            <v>Dijon TT</v>
          </cell>
          <cell r="H5" t="str">
            <v>Buvette club</v>
          </cell>
        </row>
        <row r="6">
          <cell r="H6" t="str">
            <v>commande matériel</v>
          </cell>
        </row>
        <row r="7">
          <cell r="B7" t="str">
            <v>Bd Bachelard</v>
          </cell>
          <cell r="H7" t="str">
            <v>Tournoi féminin</v>
          </cell>
        </row>
        <row r="8">
          <cell r="B8">
            <v>21000</v>
          </cell>
          <cell r="H8" t="str">
            <v>Indiv</v>
          </cell>
        </row>
        <row r="9">
          <cell r="B9" t="str">
            <v>Dijon</v>
          </cell>
          <cell r="H9" t="str">
            <v>Interclubs</v>
          </cell>
        </row>
        <row r="10">
          <cell r="H10" t="str">
            <v>Suvetement club</v>
          </cell>
        </row>
        <row r="11">
          <cell r="H11" t="str">
            <v>tee shirt club</v>
          </cell>
        </row>
        <row r="12">
          <cell r="H12" t="str">
            <v>Tournoi 24 H</v>
          </cell>
        </row>
        <row r="13">
          <cell r="H13" t="str">
            <v>Nuit des chercheurs</v>
          </cell>
        </row>
      </sheetData>
      <sheetData sheetId="2"/>
      <sheetData sheetId="3">
        <row r="6">
          <cell r="A6" t="str">
            <v>C00001</v>
          </cell>
          <cell r="C6" t="str">
            <v>Brass Band</v>
          </cell>
          <cell r="D6" t="str">
            <v>Rue de prielle</v>
          </cell>
          <cell r="E6">
            <v>21160</v>
          </cell>
          <cell r="F6" t="str">
            <v>Perrigny les dijon</v>
          </cell>
        </row>
        <row r="7">
          <cell r="A7" t="str">
            <v>C00002</v>
          </cell>
          <cell r="C7" t="str">
            <v>Villaverde</v>
          </cell>
          <cell r="D7" t="str">
            <v>774 rue des GRILLOTS</v>
          </cell>
          <cell r="E7">
            <v>71500</v>
          </cell>
          <cell r="F7" t="str">
            <v>LOUHANS</v>
          </cell>
          <cell r="G7">
            <v>385749191</v>
          </cell>
          <cell r="K7">
            <v>385760222</v>
          </cell>
        </row>
        <row r="8">
          <cell r="A8" t="str">
            <v>C00003</v>
          </cell>
          <cell r="C8" t="str">
            <v>Intermarche</v>
          </cell>
          <cell r="D8" t="str">
            <v>Boulevard Bachelard</v>
          </cell>
          <cell r="E8">
            <v>21000</v>
          </cell>
          <cell r="F8" t="str">
            <v>Dijon</v>
          </cell>
        </row>
        <row r="9">
          <cell r="A9" t="str">
            <v>C00004</v>
          </cell>
          <cell r="C9" t="str">
            <v>Geant Casino</v>
          </cell>
          <cell r="D9" t="str">
            <v>Rue des Près Potets</v>
          </cell>
          <cell r="E9">
            <v>21121</v>
          </cell>
          <cell r="F9" t="str">
            <v>Fontaine les dijon</v>
          </cell>
          <cell r="G9">
            <v>380457400</v>
          </cell>
        </row>
        <row r="10">
          <cell r="A10" t="str">
            <v>C00005</v>
          </cell>
          <cell r="C10" t="str">
            <v>reste compétition</v>
          </cell>
        </row>
        <row r="11">
          <cell r="A11" t="str">
            <v>C00006</v>
          </cell>
          <cell r="C11" t="str">
            <v>Norma</v>
          </cell>
          <cell r="D11" t="str">
            <v>54 rue de Dijon</v>
          </cell>
          <cell r="E11">
            <v>21121</v>
          </cell>
          <cell r="F11" t="str">
            <v>Daix</v>
          </cell>
        </row>
        <row r="12">
          <cell r="A12" t="str">
            <v>C00007</v>
          </cell>
        </row>
        <row r="13">
          <cell r="A13" t="str">
            <v>C00008</v>
          </cell>
        </row>
        <row r="14">
          <cell r="A14" t="str">
            <v>C00009</v>
          </cell>
        </row>
        <row r="15">
          <cell r="A15" t="str">
            <v>C00010</v>
          </cell>
        </row>
        <row r="16">
          <cell r="A16" t="str">
            <v>C00011</v>
          </cell>
        </row>
        <row r="17">
          <cell r="A17" t="str">
            <v>C00012</v>
          </cell>
        </row>
        <row r="18">
          <cell r="A18" t="str">
            <v>C00013</v>
          </cell>
        </row>
        <row r="19">
          <cell r="A19" t="str">
            <v>C00014</v>
          </cell>
        </row>
        <row r="20">
          <cell r="A20" t="str">
            <v>C00015</v>
          </cell>
        </row>
        <row r="21">
          <cell r="A21" t="str">
            <v>C00016</v>
          </cell>
        </row>
        <row r="22">
          <cell r="A22" t="str">
            <v>C00017</v>
          </cell>
        </row>
        <row r="23">
          <cell r="A23" t="str">
            <v>C00018</v>
          </cell>
        </row>
        <row r="24">
          <cell r="A24" t="str">
            <v>C00019</v>
          </cell>
        </row>
        <row r="25">
          <cell r="A25" t="str">
            <v>C00020</v>
          </cell>
        </row>
        <row r="26">
          <cell r="A26" t="str">
            <v>C00021</v>
          </cell>
        </row>
        <row r="27">
          <cell r="A27" t="str">
            <v>C00022</v>
          </cell>
        </row>
        <row r="28">
          <cell r="A28" t="str">
            <v>C00023</v>
          </cell>
        </row>
        <row r="29">
          <cell r="A29" t="str">
            <v>C00024</v>
          </cell>
        </row>
        <row r="30">
          <cell r="A30" t="str">
            <v>C00025</v>
          </cell>
        </row>
        <row r="31">
          <cell r="A31" t="str">
            <v>C00026</v>
          </cell>
        </row>
        <row r="32">
          <cell r="A32" t="str">
            <v>C00027</v>
          </cell>
        </row>
        <row r="33">
          <cell r="A33" t="str">
            <v>C00028</v>
          </cell>
        </row>
        <row r="34">
          <cell r="A34" t="str">
            <v>C00029</v>
          </cell>
        </row>
        <row r="35">
          <cell r="A35" t="str">
            <v>C00030</v>
          </cell>
        </row>
        <row r="36">
          <cell r="A36" t="str">
            <v>C00031</v>
          </cell>
        </row>
        <row r="37">
          <cell r="A37" t="str">
            <v>C00032</v>
          </cell>
        </row>
        <row r="38">
          <cell r="A38" t="str">
            <v>C00033</v>
          </cell>
        </row>
        <row r="39">
          <cell r="A39" t="str">
            <v>C00034</v>
          </cell>
        </row>
        <row r="40">
          <cell r="A40" t="str">
            <v>C00035</v>
          </cell>
        </row>
        <row r="41">
          <cell r="A41" t="str">
            <v>C00036</v>
          </cell>
        </row>
        <row r="42">
          <cell r="A42" t="str">
            <v>C00037</v>
          </cell>
        </row>
        <row r="43">
          <cell r="A43" t="str">
            <v>C00038</v>
          </cell>
        </row>
        <row r="44">
          <cell r="A44" t="str">
            <v>C00039</v>
          </cell>
        </row>
        <row r="45">
          <cell r="A45" t="str">
            <v>C00040</v>
          </cell>
        </row>
        <row r="46">
          <cell r="A46" t="str">
            <v>C00041</v>
          </cell>
        </row>
        <row r="47">
          <cell r="A47" t="str">
            <v>C00042</v>
          </cell>
        </row>
        <row r="48">
          <cell r="A48" t="str">
            <v>C00043</v>
          </cell>
        </row>
        <row r="49">
          <cell r="A49" t="str">
            <v>C00044</v>
          </cell>
        </row>
        <row r="50">
          <cell r="A50" t="str">
            <v>C00045</v>
          </cell>
        </row>
        <row r="51">
          <cell r="A51" t="str">
            <v>C00046</v>
          </cell>
        </row>
        <row r="52">
          <cell r="A52" t="str">
            <v>C00047</v>
          </cell>
        </row>
        <row r="53">
          <cell r="A53" t="str">
            <v>C00048</v>
          </cell>
        </row>
        <row r="54">
          <cell r="A54" t="str">
            <v>C00049</v>
          </cell>
        </row>
        <row r="55">
          <cell r="A55" t="str">
            <v>C00050</v>
          </cell>
        </row>
        <row r="56">
          <cell r="A56" t="str">
            <v>C00051</v>
          </cell>
        </row>
        <row r="57">
          <cell r="A57" t="str">
            <v>C00052</v>
          </cell>
        </row>
        <row r="58">
          <cell r="A58" t="str">
            <v>C00053</v>
          </cell>
        </row>
        <row r="59">
          <cell r="A59" t="str">
            <v>C00054</v>
          </cell>
        </row>
        <row r="60">
          <cell r="A60" t="str">
            <v>C00055</v>
          </cell>
        </row>
        <row r="61">
          <cell r="A61" t="str">
            <v>C00056</v>
          </cell>
        </row>
        <row r="62">
          <cell r="A62" t="str">
            <v>C00057</v>
          </cell>
        </row>
        <row r="63">
          <cell r="A63" t="str">
            <v>C00058</v>
          </cell>
        </row>
        <row r="64">
          <cell r="A64" t="str">
            <v>C00059</v>
          </cell>
        </row>
        <row r="65">
          <cell r="A65" t="str">
            <v>C00060</v>
          </cell>
        </row>
        <row r="66">
          <cell r="A66" t="str">
            <v>C00061</v>
          </cell>
        </row>
        <row r="67">
          <cell r="A67" t="str">
            <v>C00062</v>
          </cell>
        </row>
        <row r="68">
          <cell r="A68" t="str">
            <v>C00063</v>
          </cell>
        </row>
        <row r="69">
          <cell r="A69" t="str">
            <v>C00064</v>
          </cell>
        </row>
        <row r="70">
          <cell r="A70" t="str">
            <v>C00065</v>
          </cell>
        </row>
        <row r="71">
          <cell r="A71" t="str">
            <v>C00066</v>
          </cell>
        </row>
        <row r="72">
          <cell r="A72" t="str">
            <v>C00067</v>
          </cell>
        </row>
        <row r="73">
          <cell r="A73" t="str">
            <v>C00068</v>
          </cell>
        </row>
        <row r="74">
          <cell r="A74" t="str">
            <v>C00069</v>
          </cell>
        </row>
        <row r="75">
          <cell r="A75" t="str">
            <v>C00070</v>
          </cell>
        </row>
        <row r="76">
          <cell r="A76" t="str">
            <v>C00071</v>
          </cell>
        </row>
        <row r="77">
          <cell r="A77" t="str">
            <v>C00072</v>
          </cell>
        </row>
        <row r="78">
          <cell r="A78" t="str">
            <v>C00073</v>
          </cell>
        </row>
        <row r="79">
          <cell r="A79" t="str">
            <v>C00074</v>
          </cell>
        </row>
        <row r="80">
          <cell r="A80" t="str">
            <v>C00075</v>
          </cell>
        </row>
        <row r="81">
          <cell r="A81" t="str">
            <v>C00076</v>
          </cell>
        </row>
        <row r="82">
          <cell r="A82" t="str">
            <v>C00077</v>
          </cell>
        </row>
        <row r="83">
          <cell r="A83" t="str">
            <v>C00078</v>
          </cell>
        </row>
        <row r="84">
          <cell r="A84" t="str">
            <v>C00079</v>
          </cell>
        </row>
        <row r="85">
          <cell r="A85" t="str">
            <v>C00080</v>
          </cell>
        </row>
        <row r="86">
          <cell r="A86" t="str">
            <v>C00081</v>
          </cell>
        </row>
        <row r="87">
          <cell r="A87" t="str">
            <v>C00082</v>
          </cell>
        </row>
        <row r="88">
          <cell r="A88" t="str">
            <v>C00083</v>
          </cell>
        </row>
        <row r="89">
          <cell r="A89" t="str">
            <v>C00084</v>
          </cell>
        </row>
        <row r="90">
          <cell r="A90" t="str">
            <v>C00085</v>
          </cell>
        </row>
        <row r="91">
          <cell r="A91" t="str">
            <v>C00086</v>
          </cell>
        </row>
        <row r="92">
          <cell r="A92" t="str">
            <v>C00087</v>
          </cell>
        </row>
        <row r="93">
          <cell r="A93" t="str">
            <v>C00088</v>
          </cell>
        </row>
        <row r="94">
          <cell r="A94" t="str">
            <v>C00089</v>
          </cell>
        </row>
        <row r="95">
          <cell r="A95" t="str">
            <v>C00090</v>
          </cell>
        </row>
        <row r="96">
          <cell r="A96" t="str">
            <v>C00091</v>
          </cell>
        </row>
        <row r="97">
          <cell r="A97" t="str">
            <v>C00092</v>
          </cell>
        </row>
        <row r="98">
          <cell r="A98" t="str">
            <v>C00093</v>
          </cell>
        </row>
        <row r="99">
          <cell r="A99" t="str">
            <v>C00094</v>
          </cell>
        </row>
        <row r="100">
          <cell r="A100" t="str">
            <v>C00095</v>
          </cell>
        </row>
        <row r="101">
          <cell r="A101" t="str">
            <v>C00096</v>
          </cell>
        </row>
        <row r="102">
          <cell r="A102" t="str">
            <v>C00097</v>
          </cell>
        </row>
        <row r="103">
          <cell r="A103" t="str">
            <v>C00098</v>
          </cell>
        </row>
        <row r="104">
          <cell r="A104" t="str">
            <v>C00099</v>
          </cell>
        </row>
        <row r="105">
          <cell r="A105" t="str">
            <v>C00100</v>
          </cell>
        </row>
        <row r="106">
          <cell r="A106" t="str">
            <v>C00101</v>
          </cell>
        </row>
        <row r="107">
          <cell r="A107" t="str">
            <v>C00102</v>
          </cell>
        </row>
        <row r="108">
          <cell r="A108" t="str">
            <v>C00103</v>
          </cell>
        </row>
        <row r="109">
          <cell r="A109" t="str">
            <v>C00104</v>
          </cell>
        </row>
        <row r="110">
          <cell r="A110" t="str">
            <v>C00105</v>
          </cell>
        </row>
        <row r="111">
          <cell r="A111" t="str">
            <v>C00106</v>
          </cell>
        </row>
        <row r="112">
          <cell r="A112" t="str">
            <v>C00107</v>
          </cell>
        </row>
        <row r="113">
          <cell r="A113" t="str">
            <v>C00108</v>
          </cell>
        </row>
        <row r="114">
          <cell r="A114" t="str">
            <v>C00109</v>
          </cell>
        </row>
        <row r="115">
          <cell r="A115" t="str">
            <v>C00110</v>
          </cell>
        </row>
        <row r="116">
          <cell r="A116" t="str">
            <v>C00111</v>
          </cell>
        </row>
        <row r="117">
          <cell r="A117" t="str">
            <v>C00112</v>
          </cell>
        </row>
        <row r="118">
          <cell r="A118" t="str">
            <v>C00113</v>
          </cell>
        </row>
        <row r="119">
          <cell r="A119" t="str">
            <v>C00114</v>
          </cell>
        </row>
        <row r="120">
          <cell r="A120" t="str">
            <v>C00115</v>
          </cell>
        </row>
        <row r="121">
          <cell r="A121" t="str">
            <v>C00116</v>
          </cell>
        </row>
        <row r="122">
          <cell r="A122" t="str">
            <v>C00117</v>
          </cell>
        </row>
        <row r="123">
          <cell r="A123" t="str">
            <v>C00118</v>
          </cell>
        </row>
        <row r="124">
          <cell r="A124" t="str">
            <v>C00119</v>
          </cell>
        </row>
        <row r="125">
          <cell r="A125" t="str">
            <v>C00120</v>
          </cell>
        </row>
        <row r="126">
          <cell r="A126" t="str">
            <v>C00121</v>
          </cell>
        </row>
        <row r="127">
          <cell r="A127" t="str">
            <v>C00122</v>
          </cell>
        </row>
        <row r="128">
          <cell r="A128" t="str">
            <v>C00123</v>
          </cell>
        </row>
        <row r="129">
          <cell r="A129" t="str">
            <v>C00124</v>
          </cell>
        </row>
        <row r="130">
          <cell r="A130" t="str">
            <v>C00125</v>
          </cell>
        </row>
        <row r="131">
          <cell r="A131" t="str">
            <v>C00126</v>
          </cell>
        </row>
        <row r="132">
          <cell r="A132" t="str">
            <v>C00127</v>
          </cell>
        </row>
        <row r="133">
          <cell r="A133" t="str">
            <v>C00128</v>
          </cell>
        </row>
        <row r="134">
          <cell r="A134" t="str">
            <v>C00129</v>
          </cell>
        </row>
        <row r="135">
          <cell r="A135" t="str">
            <v>C00130</v>
          </cell>
        </row>
        <row r="136">
          <cell r="A136" t="str">
            <v>C00131</v>
          </cell>
        </row>
        <row r="137">
          <cell r="A137" t="str">
            <v>C00132</v>
          </cell>
        </row>
        <row r="138">
          <cell r="A138" t="str">
            <v>C00133</v>
          </cell>
        </row>
        <row r="139">
          <cell r="A139" t="str">
            <v>C00134</v>
          </cell>
        </row>
        <row r="140">
          <cell r="A140" t="str">
            <v>C00135</v>
          </cell>
        </row>
        <row r="141">
          <cell r="A141" t="str">
            <v>C00136</v>
          </cell>
        </row>
        <row r="142">
          <cell r="A142" t="str">
            <v>C00137</v>
          </cell>
        </row>
        <row r="143">
          <cell r="A143" t="str">
            <v>C00138</v>
          </cell>
        </row>
        <row r="144">
          <cell r="A144" t="str">
            <v>C00139</v>
          </cell>
        </row>
        <row r="145">
          <cell r="A145" t="str">
            <v>C00140</v>
          </cell>
        </row>
        <row r="146">
          <cell r="A146" t="str">
            <v>C00141</v>
          </cell>
        </row>
        <row r="147">
          <cell r="A147" t="str">
            <v>C00142</v>
          </cell>
        </row>
        <row r="148">
          <cell r="A148" t="str">
            <v>C00143</v>
          </cell>
        </row>
        <row r="149">
          <cell r="A149" t="str">
            <v>C00144</v>
          </cell>
        </row>
        <row r="150">
          <cell r="A150" t="str">
            <v>C00145</v>
          </cell>
        </row>
        <row r="151">
          <cell r="A151" t="str">
            <v>C00146</v>
          </cell>
        </row>
        <row r="152">
          <cell r="A152" t="str">
            <v>C00147</v>
          </cell>
        </row>
        <row r="153">
          <cell r="A153" t="str">
            <v>C00148</v>
          </cell>
        </row>
        <row r="154">
          <cell r="A154" t="str">
            <v>C00149</v>
          </cell>
        </row>
        <row r="155">
          <cell r="A155" t="str">
            <v>C00150</v>
          </cell>
        </row>
        <row r="156">
          <cell r="A156" t="str">
            <v>C00151</v>
          </cell>
        </row>
        <row r="157">
          <cell r="A157" t="str">
            <v>C00152</v>
          </cell>
        </row>
        <row r="158">
          <cell r="A158" t="str">
            <v>C00153</v>
          </cell>
        </row>
        <row r="159">
          <cell r="A159" t="str">
            <v>C00154</v>
          </cell>
        </row>
        <row r="160">
          <cell r="A160" t="str">
            <v>C00155</v>
          </cell>
        </row>
        <row r="161">
          <cell r="A161" t="str">
            <v>C00156</v>
          </cell>
        </row>
        <row r="162">
          <cell r="A162" t="str">
            <v>C00157</v>
          </cell>
        </row>
        <row r="163">
          <cell r="A163" t="str">
            <v>C00158</v>
          </cell>
        </row>
        <row r="164">
          <cell r="A164" t="str">
            <v>C00159</v>
          </cell>
        </row>
        <row r="165">
          <cell r="A165" t="str">
            <v>C00160</v>
          </cell>
        </row>
        <row r="166">
          <cell r="A166" t="str">
            <v>C00161</v>
          </cell>
        </row>
        <row r="167">
          <cell r="A167" t="str">
            <v>C00162</v>
          </cell>
        </row>
        <row r="168">
          <cell r="A168" t="str">
            <v>C00163</v>
          </cell>
        </row>
        <row r="169">
          <cell r="A169" t="str">
            <v>C00164</v>
          </cell>
        </row>
        <row r="170">
          <cell r="A170" t="str">
            <v>C00165</v>
          </cell>
        </row>
        <row r="171">
          <cell r="A171" t="str">
            <v>C00166</v>
          </cell>
        </row>
        <row r="172">
          <cell r="A172" t="str">
            <v>C00167</v>
          </cell>
        </row>
        <row r="173">
          <cell r="A173" t="str">
            <v>C00168</v>
          </cell>
        </row>
        <row r="174">
          <cell r="A174" t="str">
            <v>C00169</v>
          </cell>
        </row>
        <row r="175">
          <cell r="A175" t="str">
            <v>C00170</v>
          </cell>
        </row>
        <row r="176">
          <cell r="A176" t="str">
            <v>C00171</v>
          </cell>
        </row>
        <row r="177">
          <cell r="A177" t="str">
            <v>C00172</v>
          </cell>
        </row>
        <row r="178">
          <cell r="A178" t="str">
            <v>C00173</v>
          </cell>
        </row>
        <row r="179">
          <cell r="A179" t="str">
            <v>C00174</v>
          </cell>
        </row>
        <row r="180">
          <cell r="A180" t="str">
            <v>C00175</v>
          </cell>
        </row>
        <row r="181">
          <cell r="A181" t="str">
            <v>C00176</v>
          </cell>
        </row>
        <row r="182">
          <cell r="A182" t="str">
            <v>C00177</v>
          </cell>
        </row>
        <row r="183">
          <cell r="A183" t="str">
            <v>C00178</v>
          </cell>
        </row>
        <row r="184">
          <cell r="A184" t="str">
            <v>C00179</v>
          </cell>
        </row>
        <row r="185">
          <cell r="A185" t="str">
            <v>C00180</v>
          </cell>
        </row>
        <row r="186">
          <cell r="A186" t="str">
            <v>C00181</v>
          </cell>
        </row>
        <row r="187">
          <cell r="A187" t="str">
            <v>C00182</v>
          </cell>
        </row>
        <row r="188">
          <cell r="A188" t="str">
            <v>C00183</v>
          </cell>
        </row>
        <row r="189">
          <cell r="A189" t="str">
            <v>C00184</v>
          </cell>
        </row>
        <row r="190">
          <cell r="A190" t="str">
            <v>C00185</v>
          </cell>
        </row>
        <row r="191">
          <cell r="A191" t="str">
            <v>C00186</v>
          </cell>
        </row>
        <row r="192">
          <cell r="A192" t="str">
            <v>C00187</v>
          </cell>
        </row>
        <row r="193">
          <cell r="A193" t="str">
            <v>C00188</v>
          </cell>
        </row>
        <row r="194">
          <cell r="A194" t="str">
            <v>C00189</v>
          </cell>
        </row>
        <row r="195">
          <cell r="A195" t="str">
            <v>C00190</v>
          </cell>
        </row>
        <row r="196">
          <cell r="A196" t="str">
            <v>C00191</v>
          </cell>
        </row>
        <row r="197">
          <cell r="A197" t="str">
            <v>C00192</v>
          </cell>
        </row>
        <row r="198">
          <cell r="A198" t="str">
            <v>C00193</v>
          </cell>
        </row>
        <row r="199">
          <cell r="A199" t="str">
            <v>C00194</v>
          </cell>
        </row>
        <row r="200">
          <cell r="A200" t="str">
            <v>C00195</v>
          </cell>
        </row>
        <row r="201">
          <cell r="A201" t="str">
            <v>C00196</v>
          </cell>
        </row>
        <row r="202">
          <cell r="A202" t="str">
            <v>C00197</v>
          </cell>
        </row>
        <row r="203">
          <cell r="A203" t="str">
            <v>C00198</v>
          </cell>
        </row>
        <row r="204">
          <cell r="A204" t="str">
            <v>C00199</v>
          </cell>
        </row>
        <row r="205">
          <cell r="A205" t="str">
            <v>C00200</v>
          </cell>
        </row>
        <row r="206">
          <cell r="A206" t="str">
            <v>C00201</v>
          </cell>
        </row>
        <row r="207">
          <cell r="A207" t="str">
            <v>C00202</v>
          </cell>
        </row>
        <row r="208">
          <cell r="A208" t="str">
            <v>C00203</v>
          </cell>
        </row>
        <row r="209">
          <cell r="A209" t="str">
            <v>C00204</v>
          </cell>
        </row>
        <row r="210">
          <cell r="A210" t="str">
            <v>C00205</v>
          </cell>
        </row>
        <row r="211">
          <cell r="A211" t="str">
            <v>C00206</v>
          </cell>
        </row>
        <row r="212">
          <cell r="A212" t="str">
            <v>C00207</v>
          </cell>
        </row>
        <row r="213">
          <cell r="A213" t="str">
            <v>C00208</v>
          </cell>
        </row>
        <row r="214">
          <cell r="A214" t="str">
            <v>C00209</v>
          </cell>
        </row>
        <row r="215">
          <cell r="A215" t="str">
            <v>C00210</v>
          </cell>
        </row>
        <row r="216">
          <cell r="A216" t="str">
            <v>C00211</v>
          </cell>
        </row>
        <row r="217">
          <cell r="A217" t="str">
            <v>C00212</v>
          </cell>
        </row>
        <row r="218">
          <cell r="A218" t="str">
            <v>C00213</v>
          </cell>
        </row>
        <row r="219">
          <cell r="A219" t="str">
            <v>C00214</v>
          </cell>
        </row>
        <row r="220">
          <cell r="A220" t="str">
            <v>C00215</v>
          </cell>
        </row>
        <row r="221">
          <cell r="A221" t="str">
            <v>C00216</v>
          </cell>
        </row>
        <row r="222">
          <cell r="A222" t="str">
            <v>C00217</v>
          </cell>
        </row>
        <row r="223">
          <cell r="A223" t="str">
            <v>C00218</v>
          </cell>
        </row>
        <row r="224">
          <cell r="A224" t="str">
            <v>C00219</v>
          </cell>
        </row>
        <row r="225">
          <cell r="A225" t="str">
            <v>C00220</v>
          </cell>
        </row>
        <row r="226">
          <cell r="A226" t="str">
            <v>C00221</v>
          </cell>
        </row>
        <row r="227">
          <cell r="A227" t="str">
            <v>C00222</v>
          </cell>
        </row>
        <row r="228">
          <cell r="A228" t="str">
            <v>C00223</v>
          </cell>
        </row>
        <row r="229">
          <cell r="A229" t="str">
            <v>C00224</v>
          </cell>
        </row>
        <row r="230">
          <cell r="A230" t="str">
            <v>C00225</v>
          </cell>
        </row>
        <row r="231">
          <cell r="A231" t="str">
            <v>C00226</v>
          </cell>
        </row>
        <row r="232">
          <cell r="A232" t="str">
            <v>C00227</v>
          </cell>
        </row>
        <row r="233">
          <cell r="A233" t="str">
            <v>C00228</v>
          </cell>
        </row>
        <row r="234">
          <cell r="A234" t="str">
            <v>C00229</v>
          </cell>
        </row>
        <row r="235">
          <cell r="A235" t="str">
            <v>C00230</v>
          </cell>
        </row>
        <row r="236">
          <cell r="A236" t="str">
            <v>C00231</v>
          </cell>
        </row>
        <row r="237">
          <cell r="A237" t="str">
            <v>C00232</v>
          </cell>
        </row>
        <row r="238">
          <cell r="A238" t="str">
            <v>C00233</v>
          </cell>
        </row>
        <row r="239">
          <cell r="A239" t="str">
            <v>C00234</v>
          </cell>
        </row>
        <row r="240">
          <cell r="A240" t="str">
            <v>C00235</v>
          </cell>
        </row>
        <row r="241">
          <cell r="A241" t="str">
            <v>C00236</v>
          </cell>
        </row>
        <row r="242">
          <cell r="A242" t="str">
            <v>C00237</v>
          </cell>
        </row>
        <row r="243">
          <cell r="A243" t="str">
            <v>C00238</v>
          </cell>
        </row>
        <row r="244">
          <cell r="A244" t="str">
            <v>C00239</v>
          </cell>
        </row>
        <row r="245">
          <cell r="A245" t="str">
            <v>C00240</v>
          </cell>
        </row>
        <row r="246">
          <cell r="A246" t="str">
            <v>C00241</v>
          </cell>
        </row>
        <row r="247">
          <cell r="A247" t="str">
            <v>C00242</v>
          </cell>
        </row>
        <row r="248">
          <cell r="A248" t="str">
            <v>C00243</v>
          </cell>
        </row>
        <row r="249">
          <cell r="A249" t="str">
            <v>C00244</v>
          </cell>
        </row>
        <row r="250">
          <cell r="A250" t="str">
            <v>C00245</v>
          </cell>
        </row>
        <row r="251">
          <cell r="A251" t="str">
            <v>C00246</v>
          </cell>
        </row>
        <row r="252">
          <cell r="A252" t="str">
            <v>C00247</v>
          </cell>
        </row>
        <row r="253">
          <cell r="A253" t="str">
            <v>C00248</v>
          </cell>
        </row>
        <row r="254">
          <cell r="A254" t="str">
            <v>C00249</v>
          </cell>
        </row>
        <row r="255">
          <cell r="A255" t="str">
            <v>C00250</v>
          </cell>
        </row>
        <row r="256">
          <cell r="A256" t="str">
            <v>C00251</v>
          </cell>
        </row>
        <row r="257">
          <cell r="A257" t="str">
            <v>C00252</v>
          </cell>
        </row>
        <row r="258">
          <cell r="A258" t="str">
            <v>C00253</v>
          </cell>
        </row>
        <row r="259">
          <cell r="A259" t="str">
            <v>C00254</v>
          </cell>
        </row>
        <row r="260">
          <cell r="A260" t="str">
            <v>C00255</v>
          </cell>
        </row>
        <row r="261">
          <cell r="A261" t="str">
            <v>C00256</v>
          </cell>
        </row>
        <row r="262">
          <cell r="A262" t="str">
            <v>C00257</v>
          </cell>
        </row>
        <row r="263">
          <cell r="A263" t="str">
            <v>C00258</v>
          </cell>
        </row>
        <row r="264">
          <cell r="A264" t="str">
            <v>C00259</v>
          </cell>
        </row>
        <row r="265">
          <cell r="A265" t="str">
            <v>C00260</v>
          </cell>
        </row>
        <row r="266">
          <cell r="A266" t="str">
            <v>C00261</v>
          </cell>
        </row>
        <row r="267">
          <cell r="A267" t="str">
            <v>C00262</v>
          </cell>
        </row>
        <row r="268">
          <cell r="A268" t="str">
            <v>C00263</v>
          </cell>
        </row>
        <row r="269">
          <cell r="A269" t="str">
            <v>C00264</v>
          </cell>
        </row>
        <row r="270">
          <cell r="A270" t="str">
            <v>C00265</v>
          </cell>
        </row>
        <row r="271">
          <cell r="A271" t="str">
            <v>C00266</v>
          </cell>
        </row>
        <row r="272">
          <cell r="A272" t="str">
            <v>C00267</v>
          </cell>
        </row>
        <row r="273">
          <cell r="A273" t="str">
            <v>C00268</v>
          </cell>
        </row>
        <row r="274">
          <cell r="A274" t="str">
            <v>C00269</v>
          </cell>
        </row>
        <row r="275">
          <cell r="A275" t="str">
            <v>C00270</v>
          </cell>
        </row>
        <row r="276">
          <cell r="A276" t="str">
            <v>C00271</v>
          </cell>
        </row>
        <row r="277">
          <cell r="A277" t="str">
            <v>C00272</v>
          </cell>
        </row>
        <row r="278">
          <cell r="A278" t="str">
            <v>C00273</v>
          </cell>
        </row>
        <row r="279">
          <cell r="A279" t="str">
            <v>C00274</v>
          </cell>
        </row>
        <row r="280">
          <cell r="A280" t="str">
            <v>C00275</v>
          </cell>
        </row>
        <row r="281">
          <cell r="A281" t="str">
            <v>C00276</v>
          </cell>
        </row>
        <row r="282">
          <cell r="A282" t="str">
            <v>C00277</v>
          </cell>
        </row>
        <row r="283">
          <cell r="A283" t="str">
            <v>C00278</v>
          </cell>
        </row>
        <row r="284">
          <cell r="A284" t="str">
            <v>C00279</v>
          </cell>
        </row>
        <row r="285">
          <cell r="A285" t="str">
            <v>C00280</v>
          </cell>
        </row>
        <row r="286">
          <cell r="A286" t="str">
            <v>C00281</v>
          </cell>
        </row>
        <row r="287">
          <cell r="A287" t="str">
            <v>C00282</v>
          </cell>
        </row>
        <row r="288">
          <cell r="A288" t="str">
            <v>C00283</v>
          </cell>
        </row>
        <row r="289">
          <cell r="A289" t="str">
            <v>C00284</v>
          </cell>
        </row>
        <row r="290">
          <cell r="A290" t="str">
            <v>C00285</v>
          </cell>
        </row>
        <row r="291">
          <cell r="A291" t="str">
            <v>C00286</v>
          </cell>
        </row>
        <row r="292">
          <cell r="A292" t="str">
            <v>C00287</v>
          </cell>
        </row>
        <row r="293">
          <cell r="A293" t="str">
            <v>C00288</v>
          </cell>
        </row>
        <row r="294">
          <cell r="A294" t="str">
            <v>C00289</v>
          </cell>
        </row>
        <row r="295">
          <cell r="A295" t="str">
            <v>C00290</v>
          </cell>
        </row>
        <row r="296">
          <cell r="A296" t="str">
            <v>C00291</v>
          </cell>
        </row>
        <row r="297">
          <cell r="A297" t="str">
            <v>C00292</v>
          </cell>
        </row>
        <row r="298">
          <cell r="A298" t="str">
            <v>C00293</v>
          </cell>
        </row>
        <row r="299">
          <cell r="A299" t="str">
            <v>C00294</v>
          </cell>
        </row>
        <row r="300">
          <cell r="A300" t="str">
            <v>C00295</v>
          </cell>
        </row>
        <row r="301">
          <cell r="A301" t="str">
            <v>C00296</v>
          </cell>
        </row>
        <row r="302">
          <cell r="A302" t="str">
            <v>C00297</v>
          </cell>
        </row>
        <row r="303">
          <cell r="A303" t="str">
            <v>C00298</v>
          </cell>
        </row>
        <row r="304">
          <cell r="A304" t="str">
            <v>C00299</v>
          </cell>
        </row>
        <row r="305">
          <cell r="A305" t="str">
            <v>C00300</v>
          </cell>
        </row>
        <row r="306">
          <cell r="A306" t="str">
            <v>C00301</v>
          </cell>
        </row>
        <row r="307">
          <cell r="A307" t="str">
            <v>C00302</v>
          </cell>
        </row>
        <row r="308">
          <cell r="A308" t="str">
            <v>C00303</v>
          </cell>
        </row>
        <row r="309">
          <cell r="A309" t="str">
            <v>C00304</v>
          </cell>
        </row>
        <row r="310">
          <cell r="A310" t="str">
            <v>C00305</v>
          </cell>
        </row>
        <row r="311">
          <cell r="A311" t="str">
            <v>C00306</v>
          </cell>
        </row>
        <row r="312">
          <cell r="A312" t="str">
            <v>C00307</v>
          </cell>
        </row>
        <row r="313">
          <cell r="A313" t="str">
            <v>C00308</v>
          </cell>
        </row>
        <row r="314">
          <cell r="A314" t="str">
            <v>C00309</v>
          </cell>
        </row>
        <row r="315">
          <cell r="A315" t="str">
            <v>C00310</v>
          </cell>
        </row>
        <row r="316">
          <cell r="A316" t="str">
            <v>C00311</v>
          </cell>
        </row>
        <row r="317">
          <cell r="A317" t="str">
            <v>C00312</v>
          </cell>
        </row>
        <row r="318">
          <cell r="A318" t="str">
            <v>C00313</v>
          </cell>
        </row>
        <row r="319">
          <cell r="A319" t="str">
            <v>C00314</v>
          </cell>
        </row>
        <row r="320">
          <cell r="A320" t="str">
            <v>C00315</v>
          </cell>
        </row>
        <row r="321">
          <cell r="A321" t="str">
            <v>C00316</v>
          </cell>
        </row>
        <row r="322">
          <cell r="A322" t="str">
            <v>C00317</v>
          </cell>
        </row>
        <row r="323">
          <cell r="A323" t="str">
            <v>C00318</v>
          </cell>
        </row>
        <row r="324">
          <cell r="A324" t="str">
            <v>C00319</v>
          </cell>
        </row>
        <row r="325">
          <cell r="A325" t="str">
            <v>C00320</v>
          </cell>
        </row>
        <row r="326">
          <cell r="A326" t="str">
            <v>C00321</v>
          </cell>
        </row>
        <row r="327">
          <cell r="A327" t="str">
            <v>C00322</v>
          </cell>
        </row>
        <row r="328">
          <cell r="A328" t="str">
            <v>C00323</v>
          </cell>
        </row>
        <row r="329">
          <cell r="A329" t="str">
            <v>C00324</v>
          </cell>
        </row>
        <row r="330">
          <cell r="A330" t="str">
            <v>C00325</v>
          </cell>
        </row>
        <row r="331">
          <cell r="A331" t="str">
            <v>C00326</v>
          </cell>
        </row>
        <row r="332">
          <cell r="A332" t="str">
            <v>C00327</v>
          </cell>
        </row>
        <row r="333">
          <cell r="A333" t="str">
            <v>C00328</v>
          </cell>
        </row>
        <row r="334">
          <cell r="A334" t="str">
            <v>C00329</v>
          </cell>
        </row>
        <row r="335">
          <cell r="A335" t="str">
            <v>C00330</v>
          </cell>
        </row>
        <row r="336">
          <cell r="A336" t="str">
            <v>C00331</v>
          </cell>
        </row>
        <row r="337">
          <cell r="A337" t="str">
            <v>C00332</v>
          </cell>
        </row>
        <row r="338">
          <cell r="A338" t="str">
            <v>C00333</v>
          </cell>
        </row>
        <row r="339">
          <cell r="A339" t="str">
            <v>C00334</v>
          </cell>
        </row>
        <row r="340">
          <cell r="A340" t="str">
            <v>C00335</v>
          </cell>
        </row>
        <row r="341">
          <cell r="A341" t="str">
            <v>C00336</v>
          </cell>
        </row>
        <row r="342">
          <cell r="A342" t="str">
            <v>C00337</v>
          </cell>
        </row>
        <row r="343">
          <cell r="A343" t="str">
            <v>C00338</v>
          </cell>
        </row>
        <row r="344">
          <cell r="A344" t="str">
            <v>C00339</v>
          </cell>
        </row>
        <row r="345">
          <cell r="A345" t="str">
            <v>C00340</v>
          </cell>
        </row>
        <row r="346">
          <cell r="A346" t="str">
            <v>C00341</v>
          </cell>
        </row>
        <row r="347">
          <cell r="A347" t="str">
            <v>C00342</v>
          </cell>
        </row>
        <row r="348">
          <cell r="A348" t="str">
            <v>C00343</v>
          </cell>
        </row>
        <row r="349">
          <cell r="A349" t="str">
            <v>C00344</v>
          </cell>
        </row>
        <row r="350">
          <cell r="A350" t="str">
            <v>C00345</v>
          </cell>
        </row>
        <row r="351">
          <cell r="A351" t="str">
            <v>C00346</v>
          </cell>
        </row>
        <row r="352">
          <cell r="A352" t="str">
            <v>C00347</v>
          </cell>
        </row>
        <row r="353">
          <cell r="A353" t="str">
            <v>C00348</v>
          </cell>
        </row>
        <row r="354">
          <cell r="A354" t="str">
            <v>C00349</v>
          </cell>
        </row>
        <row r="355">
          <cell r="A355" t="str">
            <v>C00350</v>
          </cell>
        </row>
        <row r="356">
          <cell r="A356" t="str">
            <v>C00351</v>
          </cell>
        </row>
        <row r="357">
          <cell r="A357" t="str">
            <v>C00352</v>
          </cell>
        </row>
        <row r="358">
          <cell r="A358" t="str">
            <v>C00353</v>
          </cell>
        </row>
        <row r="359">
          <cell r="A359" t="str">
            <v>C00354</v>
          </cell>
        </row>
        <row r="360">
          <cell r="A360" t="str">
            <v>C00355</v>
          </cell>
        </row>
        <row r="361">
          <cell r="A361" t="str">
            <v>C00356</v>
          </cell>
        </row>
        <row r="362">
          <cell r="A362" t="str">
            <v>C00357</v>
          </cell>
        </row>
        <row r="363">
          <cell r="A363" t="str">
            <v>C00358</v>
          </cell>
        </row>
        <row r="364">
          <cell r="A364" t="str">
            <v>C00359</v>
          </cell>
        </row>
        <row r="365">
          <cell r="A365" t="str">
            <v>C00360</v>
          </cell>
        </row>
        <row r="366">
          <cell r="A366" t="str">
            <v>C00361</v>
          </cell>
        </row>
        <row r="367">
          <cell r="A367" t="str">
            <v>C00362</v>
          </cell>
        </row>
        <row r="368">
          <cell r="A368" t="str">
            <v>C00363</v>
          </cell>
        </row>
        <row r="369">
          <cell r="A369" t="str">
            <v>C00364</v>
          </cell>
        </row>
        <row r="370">
          <cell r="A370" t="str">
            <v>C00365</v>
          </cell>
        </row>
        <row r="371">
          <cell r="A371" t="str">
            <v>C00366</v>
          </cell>
        </row>
        <row r="372">
          <cell r="A372" t="str">
            <v>C00367</v>
          </cell>
        </row>
        <row r="373">
          <cell r="A373" t="str">
            <v>C00368</v>
          </cell>
        </row>
        <row r="374">
          <cell r="A374" t="str">
            <v>C00369</v>
          </cell>
        </row>
        <row r="375">
          <cell r="A375" t="str">
            <v>C00370</v>
          </cell>
        </row>
        <row r="376">
          <cell r="A376" t="str">
            <v>C00371</v>
          </cell>
        </row>
        <row r="377">
          <cell r="A377" t="str">
            <v>C00372</v>
          </cell>
        </row>
        <row r="378">
          <cell r="A378" t="str">
            <v>C00373</v>
          </cell>
        </row>
        <row r="379">
          <cell r="A379" t="str">
            <v>C00374</v>
          </cell>
        </row>
        <row r="380">
          <cell r="A380" t="str">
            <v>C00375</v>
          </cell>
        </row>
        <row r="381">
          <cell r="A381" t="str">
            <v>C00376</v>
          </cell>
        </row>
        <row r="382">
          <cell r="A382" t="str">
            <v>C00377</v>
          </cell>
        </row>
        <row r="383">
          <cell r="A383" t="str">
            <v>C00378</v>
          </cell>
        </row>
        <row r="384">
          <cell r="A384" t="str">
            <v>C00379</v>
          </cell>
        </row>
        <row r="385">
          <cell r="A385" t="str">
            <v>C00380</v>
          </cell>
        </row>
        <row r="386">
          <cell r="A386" t="str">
            <v>C00381</v>
          </cell>
        </row>
        <row r="387">
          <cell r="A387" t="str">
            <v>C00382</v>
          </cell>
        </row>
        <row r="388">
          <cell r="A388" t="str">
            <v>C00383</v>
          </cell>
        </row>
        <row r="389">
          <cell r="A389" t="str">
            <v>C00384</v>
          </cell>
        </row>
        <row r="390">
          <cell r="A390" t="str">
            <v>C00385</v>
          </cell>
        </row>
        <row r="391">
          <cell r="A391" t="str">
            <v>C00386</v>
          </cell>
        </row>
        <row r="392">
          <cell r="A392" t="str">
            <v>C00387</v>
          </cell>
        </row>
        <row r="393">
          <cell r="A393" t="str">
            <v>C00388</v>
          </cell>
        </row>
        <row r="394">
          <cell r="A394" t="str">
            <v>C00389</v>
          </cell>
        </row>
        <row r="395">
          <cell r="A395" t="str">
            <v>C00390</v>
          </cell>
        </row>
        <row r="396">
          <cell r="A396" t="str">
            <v>C00391</v>
          </cell>
        </row>
        <row r="397">
          <cell r="A397" t="str">
            <v>C00392</v>
          </cell>
        </row>
        <row r="398">
          <cell r="A398" t="str">
            <v>C00393</v>
          </cell>
        </row>
        <row r="399">
          <cell r="A399" t="str">
            <v>C00394</v>
          </cell>
        </row>
        <row r="400">
          <cell r="A400" t="str">
            <v>C00395</v>
          </cell>
        </row>
        <row r="401">
          <cell r="A401" t="str">
            <v>C00396</v>
          </cell>
        </row>
        <row r="402">
          <cell r="A402" t="str">
            <v>C00397</v>
          </cell>
        </row>
        <row r="403">
          <cell r="A403" t="str">
            <v>C00398</v>
          </cell>
        </row>
        <row r="404">
          <cell r="A404" t="str">
            <v>C00399</v>
          </cell>
        </row>
        <row r="405">
          <cell r="A405" t="str">
            <v>C00400</v>
          </cell>
        </row>
        <row r="406">
          <cell r="A406" t="str">
            <v>C00401</v>
          </cell>
        </row>
        <row r="407">
          <cell r="A407" t="str">
            <v>C00402</v>
          </cell>
        </row>
        <row r="408">
          <cell r="A408" t="str">
            <v>C00403</v>
          </cell>
        </row>
        <row r="409">
          <cell r="A409" t="str">
            <v>C00404</v>
          </cell>
        </row>
        <row r="410">
          <cell r="A410" t="str">
            <v>C00405</v>
          </cell>
        </row>
        <row r="411">
          <cell r="A411" t="str">
            <v>C00406</v>
          </cell>
        </row>
        <row r="412">
          <cell r="A412" t="str">
            <v>C00407</v>
          </cell>
        </row>
        <row r="413">
          <cell r="A413" t="str">
            <v>C00408</v>
          </cell>
        </row>
        <row r="414">
          <cell r="A414" t="str">
            <v>C00409</v>
          </cell>
        </row>
        <row r="415">
          <cell r="A415" t="str">
            <v>C00410</v>
          </cell>
        </row>
        <row r="416">
          <cell r="A416" t="str">
            <v>C00411</v>
          </cell>
        </row>
        <row r="417">
          <cell r="A417" t="str">
            <v>C00412</v>
          </cell>
        </row>
        <row r="418">
          <cell r="A418" t="str">
            <v>C00413</v>
          </cell>
        </row>
        <row r="419">
          <cell r="A419" t="str">
            <v>C00414</v>
          </cell>
        </row>
        <row r="420">
          <cell r="A420" t="str">
            <v>C00415</v>
          </cell>
        </row>
        <row r="421">
          <cell r="A421" t="str">
            <v>C00416</v>
          </cell>
        </row>
        <row r="422">
          <cell r="A422" t="str">
            <v>C00417</v>
          </cell>
        </row>
        <row r="423">
          <cell r="A423" t="str">
            <v>C00418</v>
          </cell>
        </row>
        <row r="424">
          <cell r="A424" t="str">
            <v>C00419</v>
          </cell>
        </row>
        <row r="425">
          <cell r="A425" t="str">
            <v>C00420</v>
          </cell>
        </row>
        <row r="426">
          <cell r="A426" t="str">
            <v>C00421</v>
          </cell>
        </row>
        <row r="427">
          <cell r="A427" t="str">
            <v>C00422</v>
          </cell>
        </row>
        <row r="428">
          <cell r="A428" t="str">
            <v>C00423</v>
          </cell>
        </row>
        <row r="429">
          <cell r="A429" t="str">
            <v>C00424</v>
          </cell>
        </row>
        <row r="430">
          <cell r="A430" t="str">
            <v>C00425</v>
          </cell>
        </row>
        <row r="431">
          <cell r="A431" t="str">
            <v>C00426</v>
          </cell>
        </row>
        <row r="432">
          <cell r="A432" t="str">
            <v>C00427</v>
          </cell>
        </row>
        <row r="433">
          <cell r="A433" t="str">
            <v>C00428</v>
          </cell>
        </row>
        <row r="434">
          <cell r="A434" t="str">
            <v>C00429</v>
          </cell>
        </row>
        <row r="435">
          <cell r="A435" t="str">
            <v>C00430</v>
          </cell>
        </row>
        <row r="436">
          <cell r="A436" t="str">
            <v>C00431</v>
          </cell>
        </row>
        <row r="437">
          <cell r="A437" t="str">
            <v>C00432</v>
          </cell>
        </row>
        <row r="438">
          <cell r="A438" t="str">
            <v>C00433</v>
          </cell>
        </row>
        <row r="439">
          <cell r="A439" t="str">
            <v>C00434</v>
          </cell>
        </row>
        <row r="440">
          <cell r="A440" t="str">
            <v>C00435</v>
          </cell>
        </row>
        <row r="441">
          <cell r="A441" t="str">
            <v>C00436</v>
          </cell>
        </row>
        <row r="442">
          <cell r="A442" t="str">
            <v>C00437</v>
          </cell>
        </row>
        <row r="443">
          <cell r="A443" t="str">
            <v>C00438</v>
          </cell>
        </row>
        <row r="444">
          <cell r="A444" t="str">
            <v>C00439</v>
          </cell>
        </row>
        <row r="445">
          <cell r="A445" t="str">
            <v>C00440</v>
          </cell>
        </row>
        <row r="446">
          <cell r="A446" t="str">
            <v>C00441</v>
          </cell>
        </row>
        <row r="447">
          <cell r="A447" t="str">
            <v>C00442</v>
          </cell>
        </row>
        <row r="448">
          <cell r="A448" t="str">
            <v>C00443</v>
          </cell>
        </row>
        <row r="449">
          <cell r="A449" t="str">
            <v>C00444</v>
          </cell>
        </row>
        <row r="450">
          <cell r="A450" t="str">
            <v>C00445</v>
          </cell>
        </row>
        <row r="451">
          <cell r="A451" t="str">
            <v>C00446</v>
          </cell>
        </row>
        <row r="452">
          <cell r="A452" t="str">
            <v>C00447</v>
          </cell>
        </row>
        <row r="453">
          <cell r="A453" t="str">
            <v>C00448</v>
          </cell>
        </row>
        <row r="454">
          <cell r="A454" t="str">
            <v>C00449</v>
          </cell>
        </row>
        <row r="455">
          <cell r="A455" t="str">
            <v>C00450</v>
          </cell>
        </row>
        <row r="456">
          <cell r="A456" t="str">
            <v>C00451</v>
          </cell>
        </row>
        <row r="457">
          <cell r="A457" t="str">
            <v>C00452</v>
          </cell>
        </row>
        <row r="458">
          <cell r="A458" t="str">
            <v>C00453</v>
          </cell>
        </row>
        <row r="459">
          <cell r="A459" t="str">
            <v>C00454</v>
          </cell>
        </row>
        <row r="460">
          <cell r="A460" t="str">
            <v>C00455</v>
          </cell>
        </row>
        <row r="461">
          <cell r="A461" t="str">
            <v>C00456</v>
          </cell>
        </row>
        <row r="462">
          <cell r="A462" t="str">
            <v>C00457</v>
          </cell>
        </row>
        <row r="463">
          <cell r="A463" t="str">
            <v>C00458</v>
          </cell>
        </row>
        <row r="464">
          <cell r="A464" t="str">
            <v>C00459</v>
          </cell>
        </row>
        <row r="465">
          <cell r="A465" t="str">
            <v>C00460</v>
          </cell>
        </row>
        <row r="466">
          <cell r="A466" t="str">
            <v>C00461</v>
          </cell>
        </row>
        <row r="467">
          <cell r="A467" t="str">
            <v>C00462</v>
          </cell>
        </row>
        <row r="468">
          <cell r="A468" t="str">
            <v>C00463</v>
          </cell>
        </row>
        <row r="469">
          <cell r="A469" t="str">
            <v>C00464</v>
          </cell>
        </row>
        <row r="470">
          <cell r="A470" t="str">
            <v>C00465</v>
          </cell>
        </row>
        <row r="471">
          <cell r="A471" t="str">
            <v>C00466</v>
          </cell>
        </row>
        <row r="472">
          <cell r="A472" t="str">
            <v>C00467</v>
          </cell>
        </row>
        <row r="473">
          <cell r="A473" t="str">
            <v>C00468</v>
          </cell>
        </row>
        <row r="474">
          <cell r="A474" t="str">
            <v>C00469</v>
          </cell>
        </row>
        <row r="475">
          <cell r="A475" t="str">
            <v>C00470</v>
          </cell>
        </row>
        <row r="476">
          <cell r="A476" t="str">
            <v>C00471</v>
          </cell>
        </row>
        <row r="477">
          <cell r="A477" t="str">
            <v>C00472</v>
          </cell>
        </row>
        <row r="478">
          <cell r="A478" t="str">
            <v>C00473</v>
          </cell>
        </row>
        <row r="479">
          <cell r="A479" t="str">
            <v>C00474</v>
          </cell>
        </row>
        <row r="480">
          <cell r="A480" t="str">
            <v>C00475</v>
          </cell>
        </row>
        <row r="481">
          <cell r="A481" t="str">
            <v>C00476</v>
          </cell>
        </row>
        <row r="482">
          <cell r="A482" t="str">
            <v>C00477</v>
          </cell>
        </row>
        <row r="483">
          <cell r="A483" t="str">
            <v>C00478</v>
          </cell>
        </row>
        <row r="484">
          <cell r="A484" t="str">
            <v>C00479</v>
          </cell>
        </row>
        <row r="485">
          <cell r="A485" t="str">
            <v>C00480</v>
          </cell>
        </row>
        <row r="486">
          <cell r="A486" t="str">
            <v>C00481</v>
          </cell>
        </row>
        <row r="487">
          <cell r="A487" t="str">
            <v>C00482</v>
          </cell>
        </row>
        <row r="488">
          <cell r="A488" t="str">
            <v>C00483</v>
          </cell>
        </row>
        <row r="489">
          <cell r="A489" t="str">
            <v>C00484</v>
          </cell>
        </row>
        <row r="490">
          <cell r="A490" t="str">
            <v>C00485</v>
          </cell>
        </row>
        <row r="491">
          <cell r="A491" t="str">
            <v>C00486</v>
          </cell>
        </row>
        <row r="492">
          <cell r="A492" t="str">
            <v>C00487</v>
          </cell>
        </row>
        <row r="493">
          <cell r="A493" t="str">
            <v>C00488</v>
          </cell>
        </row>
        <row r="494">
          <cell r="A494" t="str">
            <v>C00489</v>
          </cell>
        </row>
        <row r="495">
          <cell r="A495" t="str">
            <v>C00490</v>
          </cell>
        </row>
        <row r="496">
          <cell r="A496" t="str">
            <v>C00491</v>
          </cell>
        </row>
        <row r="497">
          <cell r="A497" t="str">
            <v>C00492</v>
          </cell>
        </row>
        <row r="498">
          <cell r="A498" t="str">
            <v>C00493</v>
          </cell>
        </row>
        <row r="499">
          <cell r="A499" t="str">
            <v>C00494</v>
          </cell>
        </row>
        <row r="500">
          <cell r="A500" t="str">
            <v>C00495</v>
          </cell>
        </row>
        <row r="501">
          <cell r="A501" t="str">
            <v>C00496</v>
          </cell>
        </row>
        <row r="502">
          <cell r="A502" t="str">
            <v>C00497</v>
          </cell>
        </row>
        <row r="503">
          <cell r="A503" t="str">
            <v>C00498</v>
          </cell>
        </row>
        <row r="504">
          <cell r="A504" t="str">
            <v>C00499</v>
          </cell>
        </row>
        <row r="505">
          <cell r="A505" t="str">
            <v>C00500</v>
          </cell>
        </row>
        <row r="506">
          <cell r="A506" t="str">
            <v>C00501</v>
          </cell>
        </row>
        <row r="507">
          <cell r="A507" t="str">
            <v>C00502</v>
          </cell>
        </row>
        <row r="508">
          <cell r="A508" t="str">
            <v>C00503</v>
          </cell>
        </row>
        <row r="509">
          <cell r="A509" t="str">
            <v>C00504</v>
          </cell>
        </row>
        <row r="510">
          <cell r="A510" t="str">
            <v>C00505</v>
          </cell>
        </row>
        <row r="511">
          <cell r="A511" t="str">
            <v>C00506</v>
          </cell>
        </row>
        <row r="512">
          <cell r="A512" t="str">
            <v>C00507</v>
          </cell>
        </row>
        <row r="513">
          <cell r="A513" t="str">
            <v>C00508</v>
          </cell>
        </row>
        <row r="514">
          <cell r="A514" t="str">
            <v>C00509</v>
          </cell>
        </row>
        <row r="515">
          <cell r="A515" t="str">
            <v>C00510</v>
          </cell>
        </row>
        <row r="516">
          <cell r="A516" t="str">
            <v>C00511</v>
          </cell>
        </row>
        <row r="517">
          <cell r="A517" t="str">
            <v>C00512</v>
          </cell>
        </row>
        <row r="518">
          <cell r="A518" t="str">
            <v>C00513</v>
          </cell>
        </row>
        <row r="519">
          <cell r="A519" t="str">
            <v>C00514</v>
          </cell>
        </row>
        <row r="520">
          <cell r="A520" t="str">
            <v>C00515</v>
          </cell>
        </row>
        <row r="521">
          <cell r="A521" t="str">
            <v>C00516</v>
          </cell>
        </row>
        <row r="522">
          <cell r="A522" t="str">
            <v>C00517</v>
          </cell>
        </row>
        <row r="523">
          <cell r="A523" t="str">
            <v>C00518</v>
          </cell>
        </row>
        <row r="524">
          <cell r="A524" t="str">
            <v>C00519</v>
          </cell>
        </row>
        <row r="525">
          <cell r="A525" t="str">
            <v>C00520</v>
          </cell>
        </row>
        <row r="526">
          <cell r="A526" t="str">
            <v>C00521</v>
          </cell>
        </row>
        <row r="527">
          <cell r="A527" t="str">
            <v>C00522</v>
          </cell>
        </row>
        <row r="528">
          <cell r="A528" t="str">
            <v>C00523</v>
          </cell>
        </row>
        <row r="529">
          <cell r="A529" t="str">
            <v>C00524</v>
          </cell>
        </row>
        <row r="530">
          <cell r="A530" t="str">
            <v>C00525</v>
          </cell>
        </row>
        <row r="531">
          <cell r="A531" t="str">
            <v>C00526</v>
          </cell>
        </row>
        <row r="532">
          <cell r="A532" t="str">
            <v>C00527</v>
          </cell>
        </row>
        <row r="533">
          <cell r="A533" t="str">
            <v>C00528</v>
          </cell>
        </row>
        <row r="534">
          <cell r="A534" t="str">
            <v>C00529</v>
          </cell>
        </row>
        <row r="535">
          <cell r="A535" t="str">
            <v>C00530</v>
          </cell>
        </row>
        <row r="536">
          <cell r="A536" t="str">
            <v>C00531</v>
          </cell>
        </row>
        <row r="537">
          <cell r="A537" t="str">
            <v>C00532</v>
          </cell>
        </row>
        <row r="538">
          <cell r="A538" t="str">
            <v>C00533</v>
          </cell>
        </row>
        <row r="539">
          <cell r="A539" t="str">
            <v>C00534</v>
          </cell>
        </row>
        <row r="540">
          <cell r="A540" t="str">
            <v>C00535</v>
          </cell>
        </row>
        <row r="541">
          <cell r="A541" t="str">
            <v>C00536</v>
          </cell>
        </row>
        <row r="542">
          <cell r="A542" t="str">
            <v>C00537</v>
          </cell>
        </row>
        <row r="543">
          <cell r="A543" t="str">
            <v>C00538</v>
          </cell>
        </row>
        <row r="544">
          <cell r="A544" t="str">
            <v>C00539</v>
          </cell>
        </row>
        <row r="545">
          <cell r="A545" t="str">
            <v>C00540</v>
          </cell>
        </row>
        <row r="546">
          <cell r="A546" t="str">
            <v>C00541</v>
          </cell>
        </row>
        <row r="547">
          <cell r="A547" t="str">
            <v>C00542</v>
          </cell>
        </row>
        <row r="548">
          <cell r="A548" t="str">
            <v>C00543</v>
          </cell>
        </row>
        <row r="549">
          <cell r="A549" t="str">
            <v>C00544</v>
          </cell>
        </row>
        <row r="550">
          <cell r="A550" t="str">
            <v>C00545</v>
          </cell>
        </row>
        <row r="551">
          <cell r="A551" t="str">
            <v>C00546</v>
          </cell>
        </row>
        <row r="552">
          <cell r="A552" t="str">
            <v>C00547</v>
          </cell>
        </row>
        <row r="553">
          <cell r="A553" t="str">
            <v>C00548</v>
          </cell>
        </row>
        <row r="554">
          <cell r="A554" t="str">
            <v>C00549</v>
          </cell>
        </row>
        <row r="555">
          <cell r="A555" t="str">
            <v>C00550</v>
          </cell>
        </row>
        <row r="556">
          <cell r="A556" t="str">
            <v>C00551</v>
          </cell>
        </row>
        <row r="557">
          <cell r="A557" t="str">
            <v>C00552</v>
          </cell>
        </row>
        <row r="558">
          <cell r="A558" t="str">
            <v>C00553</v>
          </cell>
        </row>
        <row r="559">
          <cell r="A559" t="str">
            <v>C00554</v>
          </cell>
        </row>
        <row r="560">
          <cell r="A560" t="str">
            <v>C00555</v>
          </cell>
        </row>
        <row r="561">
          <cell r="A561" t="str">
            <v>C00556</v>
          </cell>
        </row>
        <row r="562">
          <cell r="A562" t="str">
            <v>C00557</v>
          </cell>
        </row>
        <row r="563">
          <cell r="A563" t="str">
            <v>C00558</v>
          </cell>
        </row>
        <row r="564">
          <cell r="A564" t="str">
            <v>C00559</v>
          </cell>
        </row>
        <row r="565">
          <cell r="A565" t="str">
            <v>C00560</v>
          </cell>
        </row>
        <row r="566">
          <cell r="A566" t="str">
            <v>C00561</v>
          </cell>
        </row>
        <row r="567">
          <cell r="A567" t="str">
            <v>C00562</v>
          </cell>
        </row>
        <row r="568">
          <cell r="A568" t="str">
            <v>C00563</v>
          </cell>
        </row>
        <row r="569">
          <cell r="A569" t="str">
            <v>C00564</v>
          </cell>
        </row>
        <row r="570">
          <cell r="A570" t="str">
            <v>C00565</v>
          </cell>
        </row>
        <row r="571">
          <cell r="A571" t="str">
            <v>C00566</v>
          </cell>
        </row>
        <row r="572">
          <cell r="A572" t="str">
            <v>C00567</v>
          </cell>
        </row>
        <row r="573">
          <cell r="A573" t="str">
            <v>C00568</v>
          </cell>
        </row>
        <row r="574">
          <cell r="A574" t="str">
            <v>C00569</v>
          </cell>
        </row>
        <row r="575">
          <cell r="A575" t="str">
            <v>C00570</v>
          </cell>
        </row>
        <row r="576">
          <cell r="A576" t="str">
            <v>C00571</v>
          </cell>
        </row>
        <row r="577">
          <cell r="A577" t="str">
            <v>C00572</v>
          </cell>
        </row>
        <row r="578">
          <cell r="A578" t="str">
            <v>C00573</v>
          </cell>
        </row>
        <row r="579">
          <cell r="A579" t="str">
            <v>C00574</v>
          </cell>
        </row>
        <row r="580">
          <cell r="A580" t="str">
            <v>C00575</v>
          </cell>
        </row>
        <row r="581">
          <cell r="A581" t="str">
            <v>C00576</v>
          </cell>
        </row>
        <row r="582">
          <cell r="A582" t="str">
            <v>C00577</v>
          </cell>
        </row>
        <row r="583">
          <cell r="A583" t="str">
            <v>C00578</v>
          </cell>
        </row>
        <row r="584">
          <cell r="A584" t="str">
            <v>C00579</v>
          </cell>
        </row>
        <row r="585">
          <cell r="A585" t="str">
            <v>C00580</v>
          </cell>
        </row>
        <row r="586">
          <cell r="A586" t="str">
            <v>C00581</v>
          </cell>
        </row>
        <row r="587">
          <cell r="A587" t="str">
            <v>C00582</v>
          </cell>
        </row>
        <row r="588">
          <cell r="A588" t="str">
            <v>C00583</v>
          </cell>
        </row>
        <row r="589">
          <cell r="A589" t="str">
            <v>C00584</v>
          </cell>
        </row>
        <row r="590">
          <cell r="A590" t="str">
            <v>C00585</v>
          </cell>
        </row>
        <row r="591">
          <cell r="A591" t="str">
            <v>C00586</v>
          </cell>
        </row>
        <row r="592">
          <cell r="A592" t="str">
            <v>C00587</v>
          </cell>
        </row>
        <row r="593">
          <cell r="A593" t="str">
            <v>C00588</v>
          </cell>
        </row>
        <row r="594">
          <cell r="A594" t="str">
            <v>C00589</v>
          </cell>
        </row>
        <row r="595">
          <cell r="A595" t="str">
            <v>C00590</v>
          </cell>
        </row>
        <row r="596">
          <cell r="A596" t="str">
            <v>C00591</v>
          </cell>
        </row>
        <row r="597">
          <cell r="A597" t="str">
            <v>C00592</v>
          </cell>
        </row>
        <row r="598">
          <cell r="A598" t="str">
            <v>C00593</v>
          </cell>
        </row>
        <row r="599">
          <cell r="A599" t="str">
            <v>C00594</v>
          </cell>
        </row>
        <row r="600">
          <cell r="A600" t="str">
            <v>C00595</v>
          </cell>
        </row>
        <row r="601">
          <cell r="A601" t="str">
            <v>C00596</v>
          </cell>
        </row>
        <row r="602">
          <cell r="A602" t="str">
            <v>C00597</v>
          </cell>
        </row>
        <row r="603">
          <cell r="A603" t="str">
            <v>C00598</v>
          </cell>
        </row>
        <row r="604">
          <cell r="A604" t="str">
            <v>C00599</v>
          </cell>
        </row>
        <row r="605">
          <cell r="A605" t="str">
            <v>C00600</v>
          </cell>
        </row>
        <row r="606">
          <cell r="A606" t="str">
            <v>C00601</v>
          </cell>
        </row>
        <row r="607">
          <cell r="A607" t="str">
            <v>C00602</v>
          </cell>
        </row>
        <row r="608">
          <cell r="A608" t="str">
            <v>C00603</v>
          </cell>
        </row>
        <row r="609">
          <cell r="A609" t="str">
            <v>C00604</v>
          </cell>
        </row>
        <row r="610">
          <cell r="A610" t="str">
            <v>C00605</v>
          </cell>
        </row>
        <row r="611">
          <cell r="A611" t="str">
            <v>C00606</v>
          </cell>
        </row>
        <row r="612">
          <cell r="A612" t="str">
            <v>C00607</v>
          </cell>
        </row>
        <row r="613">
          <cell r="A613" t="str">
            <v>C00608</v>
          </cell>
        </row>
        <row r="614">
          <cell r="A614" t="str">
            <v>C00609</v>
          </cell>
        </row>
        <row r="615">
          <cell r="A615" t="str">
            <v>C00610</v>
          </cell>
        </row>
        <row r="616">
          <cell r="A616" t="str">
            <v>C00611</v>
          </cell>
        </row>
        <row r="617">
          <cell r="A617" t="str">
            <v>C00612</v>
          </cell>
        </row>
        <row r="618">
          <cell r="A618" t="str">
            <v>C00613</v>
          </cell>
        </row>
        <row r="619">
          <cell r="A619" t="str">
            <v>C00614</v>
          </cell>
        </row>
        <row r="620">
          <cell r="A620" t="str">
            <v>C00615</v>
          </cell>
        </row>
        <row r="621">
          <cell r="A621" t="str">
            <v>C00616</v>
          </cell>
        </row>
        <row r="622">
          <cell r="A622" t="str">
            <v>C00617</v>
          </cell>
        </row>
        <row r="623">
          <cell r="A623" t="str">
            <v>C00618</v>
          </cell>
        </row>
        <row r="624">
          <cell r="A624" t="str">
            <v>C00619</v>
          </cell>
        </row>
        <row r="625">
          <cell r="A625" t="str">
            <v>C00620</v>
          </cell>
        </row>
        <row r="626">
          <cell r="A626" t="str">
            <v>C00621</v>
          </cell>
        </row>
        <row r="627">
          <cell r="A627" t="str">
            <v>C00622</v>
          </cell>
        </row>
        <row r="628">
          <cell r="A628" t="str">
            <v>C00623</v>
          </cell>
        </row>
        <row r="629">
          <cell r="A629" t="str">
            <v>C00624</v>
          </cell>
        </row>
        <row r="630">
          <cell r="A630" t="str">
            <v>C00625</v>
          </cell>
        </row>
        <row r="631">
          <cell r="A631" t="str">
            <v>C00626</v>
          </cell>
        </row>
        <row r="632">
          <cell r="A632" t="str">
            <v>C00627</v>
          </cell>
        </row>
        <row r="633">
          <cell r="A633" t="str">
            <v>C00628</v>
          </cell>
        </row>
        <row r="634">
          <cell r="A634" t="str">
            <v>C00629</v>
          </cell>
        </row>
        <row r="635">
          <cell r="A635" t="str">
            <v>C00630</v>
          </cell>
        </row>
        <row r="636">
          <cell r="A636" t="str">
            <v>C00631</v>
          </cell>
        </row>
        <row r="637">
          <cell r="A637" t="str">
            <v>C00632</v>
          </cell>
        </row>
        <row r="638">
          <cell r="A638" t="str">
            <v>C00633</v>
          </cell>
        </row>
        <row r="639">
          <cell r="A639" t="str">
            <v>C00634</v>
          </cell>
        </row>
        <row r="640">
          <cell r="A640" t="str">
            <v>C00635</v>
          </cell>
        </row>
        <row r="641">
          <cell r="A641" t="str">
            <v>C00636</v>
          </cell>
        </row>
        <row r="642">
          <cell r="A642" t="str">
            <v>C00637</v>
          </cell>
        </row>
        <row r="643">
          <cell r="A643" t="str">
            <v>C00638</v>
          </cell>
        </row>
        <row r="644">
          <cell r="A644" t="str">
            <v>C00639</v>
          </cell>
        </row>
        <row r="645">
          <cell r="A645" t="str">
            <v>C00640</v>
          </cell>
        </row>
        <row r="646">
          <cell r="A646" t="str">
            <v>C00641</v>
          </cell>
        </row>
        <row r="647">
          <cell r="A647" t="str">
            <v>C00642</v>
          </cell>
        </row>
        <row r="648">
          <cell r="A648" t="str">
            <v>C00643</v>
          </cell>
        </row>
        <row r="649">
          <cell r="A649" t="str">
            <v>C00644</v>
          </cell>
        </row>
        <row r="650">
          <cell r="A650" t="str">
            <v>C00645</v>
          </cell>
        </row>
        <row r="651">
          <cell r="A651" t="str">
            <v>C00646</v>
          </cell>
        </row>
        <row r="652">
          <cell r="A652" t="str">
            <v>C00647</v>
          </cell>
        </row>
        <row r="653">
          <cell r="A653" t="str">
            <v>C00648</v>
          </cell>
        </row>
        <row r="654">
          <cell r="A654" t="str">
            <v>C00649</v>
          </cell>
        </row>
        <row r="655">
          <cell r="A655" t="str">
            <v>C00650</v>
          </cell>
        </row>
        <row r="656">
          <cell r="A656" t="str">
            <v>C00651</v>
          </cell>
        </row>
        <row r="657">
          <cell r="A657" t="str">
            <v>C00652</v>
          </cell>
        </row>
        <row r="658">
          <cell r="A658" t="str">
            <v>C00653</v>
          </cell>
        </row>
        <row r="659">
          <cell r="A659" t="str">
            <v>C00654</v>
          </cell>
        </row>
        <row r="660">
          <cell r="A660" t="str">
            <v>C00655</v>
          </cell>
        </row>
        <row r="661">
          <cell r="A661" t="str">
            <v>C00656</v>
          </cell>
        </row>
        <row r="662">
          <cell r="A662" t="str">
            <v>C00657</v>
          </cell>
        </row>
        <row r="663">
          <cell r="A663" t="str">
            <v>C00658</v>
          </cell>
        </row>
        <row r="664">
          <cell r="A664" t="str">
            <v>C00659</v>
          </cell>
        </row>
        <row r="665">
          <cell r="A665" t="str">
            <v>C00660</v>
          </cell>
        </row>
        <row r="666">
          <cell r="A666" t="str">
            <v>C00661</v>
          </cell>
        </row>
        <row r="667">
          <cell r="A667" t="str">
            <v>C00662</v>
          </cell>
        </row>
        <row r="668">
          <cell r="A668" t="str">
            <v>C00663</v>
          </cell>
        </row>
        <row r="669">
          <cell r="A669" t="str">
            <v>C00664</v>
          </cell>
        </row>
        <row r="670">
          <cell r="A670" t="str">
            <v>C00665</v>
          </cell>
        </row>
        <row r="671">
          <cell r="A671" t="str">
            <v>C00666</v>
          </cell>
        </row>
        <row r="672">
          <cell r="A672" t="str">
            <v>C00667</v>
          </cell>
        </row>
        <row r="673">
          <cell r="A673" t="str">
            <v>C00668</v>
          </cell>
        </row>
        <row r="674">
          <cell r="A674" t="str">
            <v>C00669</v>
          </cell>
        </row>
        <row r="675">
          <cell r="A675" t="str">
            <v>C00670</v>
          </cell>
        </row>
        <row r="676">
          <cell r="A676" t="str">
            <v>C00671</v>
          </cell>
        </row>
        <row r="677">
          <cell r="A677" t="str">
            <v>C00672</v>
          </cell>
        </row>
        <row r="678">
          <cell r="A678" t="str">
            <v>C00673</v>
          </cell>
        </row>
        <row r="679">
          <cell r="A679" t="str">
            <v>C00674</v>
          </cell>
        </row>
        <row r="680">
          <cell r="A680" t="str">
            <v>C00675</v>
          </cell>
        </row>
        <row r="681">
          <cell r="A681" t="str">
            <v>C00676</v>
          </cell>
        </row>
        <row r="682">
          <cell r="A682" t="str">
            <v>C00677</v>
          </cell>
        </row>
        <row r="683">
          <cell r="A683" t="str">
            <v>C00678</v>
          </cell>
        </row>
        <row r="684">
          <cell r="A684" t="str">
            <v>C00679</v>
          </cell>
        </row>
        <row r="685">
          <cell r="A685" t="str">
            <v>C00680</v>
          </cell>
        </row>
        <row r="686">
          <cell r="A686" t="str">
            <v>C00681</v>
          </cell>
        </row>
        <row r="687">
          <cell r="A687" t="str">
            <v>C00682</v>
          </cell>
        </row>
        <row r="688">
          <cell r="A688" t="str">
            <v>C00683</v>
          </cell>
        </row>
        <row r="689">
          <cell r="A689" t="str">
            <v>C00684</v>
          </cell>
        </row>
        <row r="690">
          <cell r="A690" t="str">
            <v>C00685</v>
          </cell>
        </row>
        <row r="691">
          <cell r="A691" t="str">
            <v>C00686</v>
          </cell>
        </row>
        <row r="692">
          <cell r="A692" t="str">
            <v>C00687</v>
          </cell>
        </row>
        <row r="693">
          <cell r="A693" t="str">
            <v>C00688</v>
          </cell>
        </row>
        <row r="694">
          <cell r="A694" t="str">
            <v>C00689</v>
          </cell>
        </row>
        <row r="695">
          <cell r="A695" t="str">
            <v>C00690</v>
          </cell>
        </row>
        <row r="696">
          <cell r="A696" t="str">
            <v>C00691</v>
          </cell>
        </row>
        <row r="697">
          <cell r="A697" t="str">
            <v>C00692</v>
          </cell>
        </row>
        <row r="698">
          <cell r="A698" t="str">
            <v>C00693</v>
          </cell>
        </row>
        <row r="699">
          <cell r="A699" t="str">
            <v>C00694</v>
          </cell>
        </row>
        <row r="700">
          <cell r="A700" t="str">
            <v>C00695</v>
          </cell>
        </row>
        <row r="701">
          <cell r="A701" t="str">
            <v>C00696</v>
          </cell>
        </row>
        <row r="702">
          <cell r="A702" t="str">
            <v>C00697</v>
          </cell>
        </row>
        <row r="703">
          <cell r="A703" t="str">
            <v>C00698</v>
          </cell>
        </row>
        <row r="704">
          <cell r="A704" t="str">
            <v>C00699</v>
          </cell>
        </row>
        <row r="705">
          <cell r="A705" t="str">
            <v>C00700</v>
          </cell>
        </row>
        <row r="706">
          <cell r="A706" t="str">
            <v>C00701</v>
          </cell>
        </row>
        <row r="707">
          <cell r="A707" t="str">
            <v>C00702</v>
          </cell>
        </row>
        <row r="708">
          <cell r="A708" t="str">
            <v>C00703</v>
          </cell>
        </row>
        <row r="709">
          <cell r="A709" t="str">
            <v>C00704</v>
          </cell>
        </row>
        <row r="710">
          <cell r="A710" t="str">
            <v>C00705</v>
          </cell>
        </row>
        <row r="711">
          <cell r="A711" t="str">
            <v>C00706</v>
          </cell>
        </row>
        <row r="712">
          <cell r="A712" t="str">
            <v>C00707</v>
          </cell>
        </row>
        <row r="713">
          <cell r="A713" t="str">
            <v>C00708</v>
          </cell>
        </row>
        <row r="714">
          <cell r="A714" t="str">
            <v>C00709</v>
          </cell>
        </row>
        <row r="715">
          <cell r="A715" t="str">
            <v>C00710</v>
          </cell>
        </row>
        <row r="716">
          <cell r="A716" t="str">
            <v>C00711</v>
          </cell>
        </row>
        <row r="717">
          <cell r="A717" t="str">
            <v>C00712</v>
          </cell>
        </row>
        <row r="718">
          <cell r="A718" t="str">
            <v>C00713</v>
          </cell>
        </row>
        <row r="719">
          <cell r="A719" t="str">
            <v>C00714</v>
          </cell>
        </row>
        <row r="720">
          <cell r="A720" t="str">
            <v>C00715</v>
          </cell>
        </row>
        <row r="721">
          <cell r="A721" t="str">
            <v>C00716</v>
          </cell>
        </row>
        <row r="722">
          <cell r="A722" t="str">
            <v>C00717</v>
          </cell>
        </row>
        <row r="723">
          <cell r="A723" t="str">
            <v>C00718</v>
          </cell>
        </row>
        <row r="724">
          <cell r="A724" t="str">
            <v>C00719</v>
          </cell>
        </row>
        <row r="725">
          <cell r="A725" t="str">
            <v>C00720</v>
          </cell>
        </row>
        <row r="726">
          <cell r="A726" t="str">
            <v>C00721</v>
          </cell>
        </row>
        <row r="727">
          <cell r="A727" t="str">
            <v>C00722</v>
          </cell>
        </row>
        <row r="728">
          <cell r="A728" t="str">
            <v>C00723</v>
          </cell>
        </row>
        <row r="729">
          <cell r="A729" t="str">
            <v>C00724</v>
          </cell>
        </row>
        <row r="730">
          <cell r="A730" t="str">
            <v>C00725</v>
          </cell>
        </row>
        <row r="731">
          <cell r="A731" t="str">
            <v>C00726</v>
          </cell>
        </row>
        <row r="732">
          <cell r="A732" t="str">
            <v>C00727</v>
          </cell>
        </row>
        <row r="733">
          <cell r="A733" t="str">
            <v>C00728</v>
          </cell>
        </row>
        <row r="734">
          <cell r="A734" t="str">
            <v>C00729</v>
          </cell>
        </row>
        <row r="735">
          <cell r="A735" t="str">
            <v>C00730</v>
          </cell>
        </row>
        <row r="736">
          <cell r="A736" t="str">
            <v>C00731</v>
          </cell>
        </row>
      </sheetData>
      <sheetData sheetId="4">
        <row r="8">
          <cell r="A8" t="str">
            <v>P0001</v>
          </cell>
          <cell r="B8" t="str">
            <v>Coca cola 33 cl</v>
          </cell>
          <cell r="C8">
            <v>1</v>
          </cell>
          <cell r="G8">
            <v>0.42613250315742623</v>
          </cell>
          <cell r="H8">
            <v>2.3466879259162492</v>
          </cell>
        </row>
        <row r="9">
          <cell r="A9" t="str">
            <v>P0002</v>
          </cell>
          <cell r="B9" t="str">
            <v>Brass Band 33 cl</v>
          </cell>
          <cell r="C9">
            <v>2</v>
          </cell>
          <cell r="G9">
            <v>1.3</v>
          </cell>
          <cell r="H9">
            <v>1.5384615384615383</v>
          </cell>
        </row>
        <row r="10">
          <cell r="A10" t="str">
            <v>P0003</v>
          </cell>
          <cell r="B10" t="str">
            <v>Coca cola light 33 cl</v>
          </cell>
          <cell r="C10">
            <v>1</v>
          </cell>
          <cell r="G10">
            <v>0.44</v>
          </cell>
          <cell r="H10">
            <v>2.2727272727272729</v>
          </cell>
        </row>
        <row r="11">
          <cell r="A11" t="str">
            <v>P0004</v>
          </cell>
          <cell r="B11" t="str">
            <v>Coca Cola zéro 33 cl</v>
          </cell>
          <cell r="C11">
            <v>1</v>
          </cell>
          <cell r="G11">
            <v>0.45</v>
          </cell>
          <cell r="H11">
            <v>2.2222222222222223</v>
          </cell>
        </row>
        <row r="12">
          <cell r="A12" t="str">
            <v>P0005</v>
          </cell>
          <cell r="B12" t="str">
            <v>Perrier 33 cl</v>
          </cell>
          <cell r="C12">
            <v>1</v>
          </cell>
          <cell r="G12">
            <v>0.42719099222591411</v>
          </cell>
          <cell r="H12">
            <v>2.3408733287877093</v>
          </cell>
        </row>
        <row r="13">
          <cell r="A13" t="str">
            <v>P0006</v>
          </cell>
          <cell r="B13" t="str">
            <v>Costebelle rosé</v>
          </cell>
          <cell r="C13">
            <v>5</v>
          </cell>
          <cell r="G13">
            <v>3.75</v>
          </cell>
          <cell r="H13">
            <v>1.3333333333333333</v>
          </cell>
        </row>
        <row r="14">
          <cell r="A14" t="str">
            <v>P0007</v>
          </cell>
          <cell r="B14" t="str">
            <v>Fanta</v>
          </cell>
          <cell r="C14">
            <v>1</v>
          </cell>
          <cell r="G14">
            <v>0.51</v>
          </cell>
          <cell r="H14">
            <v>1.9607843137254901</v>
          </cell>
        </row>
        <row r="15">
          <cell r="A15" t="str">
            <v>P0008</v>
          </cell>
          <cell r="B15" t="str">
            <v>Lpton-Ice tea</v>
          </cell>
          <cell r="C15">
            <v>1</v>
          </cell>
          <cell r="G15">
            <v>0.46963402273318489</v>
          </cell>
          <cell r="H15">
            <v>2.1293176209427531</v>
          </cell>
        </row>
        <row r="16">
          <cell r="A16" t="str">
            <v>P0009</v>
          </cell>
          <cell r="B16" t="str">
            <v>Oasis orange</v>
          </cell>
          <cell r="C16">
            <v>1</v>
          </cell>
          <cell r="G16">
            <v>0.53441556863549555</v>
          </cell>
          <cell r="H16">
            <v>1.8712029714127991</v>
          </cell>
        </row>
        <row r="17">
          <cell r="A17" t="str">
            <v>P0010</v>
          </cell>
          <cell r="B17" t="str">
            <v>Orangina</v>
          </cell>
          <cell r="C17">
            <v>1</v>
          </cell>
          <cell r="G17">
            <v>0.45337403992829778</v>
          </cell>
          <cell r="H17">
            <v>2.2056842958148914</v>
          </cell>
        </row>
        <row r="18">
          <cell r="A18" t="str">
            <v>P0011</v>
          </cell>
          <cell r="B18" t="str">
            <v>Schwepps agrum 33 cl</v>
          </cell>
          <cell r="C18">
            <v>1</v>
          </cell>
          <cell r="G18">
            <v>0.49039812153378676</v>
          </cell>
          <cell r="H18">
            <v>2.0391595238423101</v>
          </cell>
        </row>
        <row r="19">
          <cell r="A19" t="str">
            <v>P0012</v>
          </cell>
          <cell r="B19" t="str">
            <v>Seven up 33 cl</v>
          </cell>
          <cell r="C19">
            <v>1</v>
          </cell>
          <cell r="G19">
            <v>0.32496153618543844</v>
          </cell>
          <cell r="H19">
            <v>3.077287274483318</v>
          </cell>
        </row>
        <row r="20">
          <cell r="A20" t="str">
            <v>P0013</v>
          </cell>
          <cell r="B20" t="str">
            <v>Sprite 33 cl</v>
          </cell>
          <cell r="C20">
            <v>1</v>
          </cell>
          <cell r="G20">
            <v>0.36</v>
          </cell>
          <cell r="H20">
            <v>2.7777777777777777</v>
          </cell>
        </row>
        <row r="21">
          <cell r="A21" t="str">
            <v>P0014</v>
          </cell>
          <cell r="B21" t="str">
            <v>Oasis tropical</v>
          </cell>
          <cell r="C21">
            <v>1</v>
          </cell>
          <cell r="G21">
            <v>0.54</v>
          </cell>
          <cell r="H21">
            <v>1.8518518518518516</v>
          </cell>
        </row>
        <row r="22">
          <cell r="A22" t="str">
            <v>P0015</v>
          </cell>
          <cell r="B22" t="str">
            <v>Rosé " Cellier des dauphins"</v>
          </cell>
          <cell r="C22">
            <v>6</v>
          </cell>
          <cell r="G22">
            <v>3.99</v>
          </cell>
          <cell r="H22">
            <v>1.5037593984962405</v>
          </cell>
        </row>
        <row r="23">
          <cell r="A23" t="str">
            <v>P0016</v>
          </cell>
          <cell r="B23" t="str">
            <v>Biere Bavaria Blanche</v>
          </cell>
          <cell r="C23">
            <v>1.5</v>
          </cell>
          <cell r="G23">
            <v>0.41</v>
          </cell>
          <cell r="H23">
            <v>3.6585365853658538</v>
          </cell>
        </row>
        <row r="24">
          <cell r="A24" t="str">
            <v>P0017</v>
          </cell>
          <cell r="B24" t="str">
            <v>Biere Bavaria rouge</v>
          </cell>
          <cell r="C24">
            <v>1.5</v>
          </cell>
          <cell r="G24">
            <v>0.41</v>
          </cell>
          <cell r="H24">
            <v>3.6585365853658538</v>
          </cell>
        </row>
        <row r="25">
          <cell r="A25" t="str">
            <v>P0018</v>
          </cell>
          <cell r="B25" t="str">
            <v>Brass Band orge profonde 50 cl</v>
          </cell>
          <cell r="C25">
            <v>4</v>
          </cell>
          <cell r="G25">
            <v>2.1</v>
          </cell>
          <cell r="H25">
            <v>1.9047619047619047</v>
          </cell>
        </row>
        <row r="26">
          <cell r="A26" t="str">
            <v>P0019</v>
          </cell>
          <cell r="B26" t="str">
            <v>Heinken</v>
          </cell>
          <cell r="C26">
            <v>1.5</v>
          </cell>
          <cell r="G26">
            <v>0.72309049637321987</v>
          </cell>
          <cell r="H26">
            <v>2.0744291447937684</v>
          </cell>
        </row>
        <row r="27">
          <cell r="A27" t="str">
            <v>P0020</v>
          </cell>
          <cell r="B27" t="str">
            <v>Orge Profonde 33 cl</v>
          </cell>
          <cell r="C27">
            <v>2.5</v>
          </cell>
          <cell r="G27">
            <v>1.5</v>
          </cell>
          <cell r="H27">
            <v>1.6666666666666667</v>
          </cell>
        </row>
        <row r="28">
          <cell r="A28" t="str">
            <v>P0021</v>
          </cell>
          <cell r="B28" t="str">
            <v>Eau 1,5L</v>
          </cell>
          <cell r="C28">
            <v>1.5</v>
          </cell>
          <cell r="G28">
            <v>0.41</v>
          </cell>
          <cell r="H28">
            <v>3.6585365853658538</v>
          </cell>
        </row>
        <row r="29">
          <cell r="A29" t="str">
            <v>P0022</v>
          </cell>
          <cell r="B29" t="str">
            <v>Eau 0,5 cl</v>
          </cell>
          <cell r="C29">
            <v>0.5</v>
          </cell>
          <cell r="G29">
            <v>0.21</v>
          </cell>
          <cell r="H29">
            <v>2.3809523809523809</v>
          </cell>
        </row>
        <row r="30">
          <cell r="A30" t="str">
            <v>P0023</v>
          </cell>
          <cell r="B30" t="str">
            <v>Belin Monaco</v>
          </cell>
          <cell r="C30">
            <v>1</v>
          </cell>
          <cell r="G30">
            <v>0.53478967828483748</v>
          </cell>
          <cell r="H30">
            <v>1.8698939800169145</v>
          </cell>
        </row>
        <row r="31">
          <cell r="A31" t="str">
            <v>P0024</v>
          </cell>
          <cell r="B31" t="str">
            <v>Cacahuetes</v>
          </cell>
          <cell r="C31">
            <v>1</v>
          </cell>
          <cell r="G31">
            <v>0.78995780365337565</v>
          </cell>
          <cell r="H31">
            <v>1.2658903999368407</v>
          </cell>
        </row>
        <row r="32">
          <cell r="A32" t="str">
            <v>P0025</v>
          </cell>
          <cell r="B32" t="str">
            <v>Curly</v>
          </cell>
          <cell r="C32">
            <v>1</v>
          </cell>
          <cell r="G32">
            <v>0.74</v>
          </cell>
          <cell r="H32">
            <v>1.3513513513513513</v>
          </cell>
        </row>
        <row r="33">
          <cell r="A33" t="str">
            <v>P0026</v>
          </cell>
          <cell r="B33" t="str">
            <v>Tuc</v>
          </cell>
          <cell r="C33">
            <v>1</v>
          </cell>
          <cell r="G33">
            <v>0.56999999999999995</v>
          </cell>
          <cell r="H33">
            <v>1.7543859649122808</v>
          </cell>
        </row>
        <row r="34">
          <cell r="A34" t="str">
            <v>P0027</v>
          </cell>
          <cell r="B34" t="str">
            <v>Kit Kat</v>
          </cell>
          <cell r="C34">
            <v>1</v>
          </cell>
          <cell r="G34">
            <v>0.38</v>
          </cell>
          <cell r="H34">
            <v>2.6315789473684212</v>
          </cell>
        </row>
        <row r="35">
          <cell r="A35" t="str">
            <v>P0028</v>
          </cell>
          <cell r="B35" t="str">
            <v>Mars</v>
          </cell>
          <cell r="C35">
            <v>1</v>
          </cell>
          <cell r="G35">
            <v>0.41</v>
          </cell>
          <cell r="H35">
            <v>2.4390243902439024</v>
          </cell>
        </row>
        <row r="36">
          <cell r="A36" t="str">
            <v>P0029</v>
          </cell>
          <cell r="B36" t="str">
            <v>coffret PFIFF</v>
          </cell>
          <cell r="C36">
            <v>3</v>
          </cell>
          <cell r="G36">
            <v>0.99</v>
          </cell>
          <cell r="H36">
            <v>3.0303030303030303</v>
          </cell>
        </row>
        <row r="37">
          <cell r="A37" t="str">
            <v>P0030</v>
          </cell>
          <cell r="B37" t="str">
            <v>Belin Reception</v>
          </cell>
          <cell r="C37">
            <v>3</v>
          </cell>
          <cell r="G37">
            <v>0.6</v>
          </cell>
          <cell r="H37">
            <v>5</v>
          </cell>
        </row>
        <row r="38">
          <cell r="A38" t="str">
            <v>P0031</v>
          </cell>
          <cell r="B38">
            <v>1664</v>
          </cell>
          <cell r="C38">
            <v>1.5</v>
          </cell>
          <cell r="G38">
            <v>0.76</v>
          </cell>
          <cell r="H38">
            <v>1.9736842105263157</v>
          </cell>
        </row>
        <row r="39">
          <cell r="A39" t="str">
            <v>P0032</v>
          </cell>
          <cell r="B39" t="str">
            <v>Rosé "la Mazade"</v>
          </cell>
          <cell r="C39">
            <v>5</v>
          </cell>
          <cell r="G39">
            <v>3.95</v>
          </cell>
          <cell r="H39">
            <v>1.2658227848101264</v>
          </cell>
        </row>
        <row r="40">
          <cell r="A40" t="str">
            <v>P0033</v>
          </cell>
          <cell r="G40">
            <v>0.5</v>
          </cell>
          <cell r="H40">
            <v>0</v>
          </cell>
        </row>
        <row r="41">
          <cell r="A41" t="str">
            <v>P0034</v>
          </cell>
          <cell r="G41">
            <v>0.5</v>
          </cell>
          <cell r="H41">
            <v>0</v>
          </cell>
        </row>
        <row r="42">
          <cell r="A42" t="str">
            <v>P0035</v>
          </cell>
          <cell r="G42">
            <v>0.5</v>
          </cell>
          <cell r="H42">
            <v>0</v>
          </cell>
        </row>
        <row r="43">
          <cell r="A43" t="str">
            <v>P0036</v>
          </cell>
          <cell r="G43">
            <v>0.5</v>
          </cell>
          <cell r="H43">
            <v>0</v>
          </cell>
        </row>
        <row r="44">
          <cell r="A44" t="str">
            <v>P0037</v>
          </cell>
          <cell r="G44">
            <v>0.5</v>
          </cell>
          <cell r="H44">
            <v>0</v>
          </cell>
        </row>
        <row r="45">
          <cell r="A45" t="str">
            <v>P0038</v>
          </cell>
          <cell r="G45">
            <v>0.5</v>
          </cell>
          <cell r="H45">
            <v>0</v>
          </cell>
        </row>
        <row r="46">
          <cell r="A46" t="str">
            <v>P0039</v>
          </cell>
          <cell r="G46">
            <v>0.5</v>
          </cell>
          <cell r="H46">
            <v>0</v>
          </cell>
        </row>
        <row r="47">
          <cell r="A47" t="str">
            <v>P0040</v>
          </cell>
          <cell r="G47">
            <v>0.5</v>
          </cell>
          <cell r="H47">
            <v>0</v>
          </cell>
        </row>
        <row r="48">
          <cell r="A48" t="str">
            <v>P0041</v>
          </cell>
          <cell r="H48"/>
        </row>
        <row r="49">
          <cell r="A49" t="str">
            <v>P0042</v>
          </cell>
          <cell r="H49"/>
        </row>
        <row r="50">
          <cell r="A50" t="str">
            <v>P0043</v>
          </cell>
          <cell r="H50"/>
        </row>
        <row r="51">
          <cell r="A51" t="str">
            <v>P0044</v>
          </cell>
          <cell r="H51"/>
        </row>
        <row r="52">
          <cell r="A52" t="str">
            <v>P0045</v>
          </cell>
          <cell r="H52"/>
        </row>
        <row r="53">
          <cell r="A53" t="str">
            <v>P0046</v>
          </cell>
          <cell r="H53"/>
        </row>
        <row r="54">
          <cell r="A54" t="str">
            <v>P0047</v>
          </cell>
          <cell r="H54"/>
        </row>
        <row r="55">
          <cell r="A55" t="str">
            <v>P0048</v>
          </cell>
          <cell r="H55"/>
        </row>
        <row r="56">
          <cell r="A56" t="str">
            <v>P0049</v>
          </cell>
          <cell r="H56"/>
        </row>
        <row r="57">
          <cell r="A57" t="str">
            <v>P0050</v>
          </cell>
          <cell r="H57"/>
        </row>
        <row r="58">
          <cell r="A58" t="str">
            <v>P0051</v>
          </cell>
          <cell r="H58"/>
        </row>
        <row r="59">
          <cell r="A59" t="str">
            <v>P0052</v>
          </cell>
          <cell r="H59"/>
        </row>
        <row r="60">
          <cell r="A60" t="str">
            <v>P0053</v>
          </cell>
          <cell r="H60"/>
        </row>
        <row r="61">
          <cell r="A61" t="str">
            <v>P0054</v>
          </cell>
          <cell r="H61"/>
        </row>
        <row r="62">
          <cell r="A62" t="str">
            <v>P0055</v>
          </cell>
          <cell r="H62"/>
        </row>
        <row r="63">
          <cell r="A63" t="str">
            <v>P0056</v>
          </cell>
          <cell r="H63"/>
        </row>
        <row r="64">
          <cell r="A64" t="str">
            <v>P0057</v>
          </cell>
          <cell r="H64"/>
        </row>
        <row r="65">
          <cell r="A65" t="str">
            <v>P0058</v>
          </cell>
          <cell r="H65"/>
        </row>
        <row r="66">
          <cell r="A66" t="str">
            <v>P0059</v>
          </cell>
          <cell r="H66"/>
        </row>
        <row r="67">
          <cell r="A67" t="str">
            <v>P0060</v>
          </cell>
          <cell r="H67"/>
        </row>
        <row r="68">
          <cell r="A68" t="str">
            <v>P0061</v>
          </cell>
          <cell r="H68"/>
        </row>
        <row r="69">
          <cell r="A69" t="str">
            <v>P0062</v>
          </cell>
          <cell r="H69"/>
        </row>
        <row r="70">
          <cell r="A70" t="str">
            <v>P0063</v>
          </cell>
          <cell r="H70"/>
        </row>
        <row r="71">
          <cell r="A71" t="str">
            <v>P0064</v>
          </cell>
          <cell r="H71"/>
        </row>
        <row r="72">
          <cell r="A72" t="str">
            <v>P0065</v>
          </cell>
          <cell r="H72"/>
        </row>
        <row r="73">
          <cell r="A73" t="str">
            <v>P0066</v>
          </cell>
          <cell r="H73"/>
        </row>
        <row r="74">
          <cell r="A74" t="str">
            <v>P0067</v>
          </cell>
          <cell r="H74"/>
        </row>
        <row r="75">
          <cell r="A75" t="str">
            <v>P0068</v>
          </cell>
          <cell r="H75"/>
        </row>
        <row r="76">
          <cell r="A76" t="str">
            <v>P0069</v>
          </cell>
          <cell r="H76"/>
        </row>
        <row r="77">
          <cell r="A77" t="str">
            <v>P0070</v>
          </cell>
          <cell r="H77"/>
        </row>
        <row r="78">
          <cell r="A78" t="str">
            <v>P0071</v>
          </cell>
          <cell r="H78"/>
        </row>
        <row r="79">
          <cell r="A79" t="str">
            <v>P0072</v>
          </cell>
          <cell r="H79"/>
        </row>
        <row r="80">
          <cell r="A80" t="str">
            <v>P0073</v>
          </cell>
          <cell r="H80"/>
        </row>
        <row r="81">
          <cell r="A81" t="str">
            <v>P0074</v>
          </cell>
          <cell r="H81"/>
        </row>
        <row r="82">
          <cell r="A82" t="str">
            <v>P0075</v>
          </cell>
          <cell r="H82"/>
        </row>
        <row r="83">
          <cell r="A83" t="str">
            <v>P0076</v>
          </cell>
          <cell r="H83"/>
        </row>
        <row r="84">
          <cell r="A84" t="str">
            <v>P0077</v>
          </cell>
          <cell r="H84"/>
        </row>
        <row r="85">
          <cell r="A85" t="str">
            <v>P0078</v>
          </cell>
          <cell r="H85"/>
        </row>
        <row r="86">
          <cell r="A86" t="str">
            <v>P0079</v>
          </cell>
          <cell r="H86"/>
        </row>
        <row r="87">
          <cell r="A87" t="str">
            <v>P0080</v>
          </cell>
          <cell r="H87"/>
        </row>
        <row r="88">
          <cell r="A88" t="str">
            <v>P0081</v>
          </cell>
          <cell r="H88"/>
        </row>
        <row r="89">
          <cell r="A89" t="str">
            <v>P0082</v>
          </cell>
          <cell r="H89"/>
        </row>
        <row r="90">
          <cell r="A90" t="str">
            <v>P0083</v>
          </cell>
          <cell r="H90"/>
        </row>
        <row r="91">
          <cell r="A91" t="str">
            <v>P0084</v>
          </cell>
          <cell r="H91"/>
        </row>
        <row r="92">
          <cell r="A92" t="str">
            <v>P0085</v>
          </cell>
          <cell r="H92"/>
        </row>
        <row r="93">
          <cell r="A93" t="str">
            <v>P0086</v>
          </cell>
          <cell r="H93"/>
        </row>
        <row r="94">
          <cell r="A94" t="str">
            <v>P0087</v>
          </cell>
          <cell r="H94"/>
        </row>
        <row r="95">
          <cell r="A95" t="str">
            <v>P0088</v>
          </cell>
          <cell r="H95"/>
        </row>
        <row r="96">
          <cell r="A96" t="str">
            <v>P0089</v>
          </cell>
          <cell r="H96"/>
        </row>
        <row r="97">
          <cell r="A97" t="str">
            <v>P0090</v>
          </cell>
          <cell r="H97"/>
        </row>
        <row r="98">
          <cell r="A98" t="str">
            <v>P0091</v>
          </cell>
          <cell r="H98"/>
        </row>
        <row r="99">
          <cell r="A99" t="str">
            <v>P0092</v>
          </cell>
          <cell r="H99"/>
        </row>
        <row r="100">
          <cell r="A100" t="str">
            <v>P0093</v>
          </cell>
          <cell r="H100"/>
        </row>
        <row r="101">
          <cell r="A101" t="str">
            <v>P0094</v>
          </cell>
          <cell r="H101"/>
        </row>
        <row r="102">
          <cell r="A102" t="str">
            <v>P0095</v>
          </cell>
          <cell r="H102"/>
        </row>
        <row r="103">
          <cell r="A103" t="str">
            <v>P0096</v>
          </cell>
          <cell r="H103"/>
        </row>
        <row r="104">
          <cell r="A104" t="str">
            <v>P0097</v>
          </cell>
          <cell r="H104"/>
        </row>
        <row r="105">
          <cell r="A105" t="str">
            <v>P0098</v>
          </cell>
          <cell r="H105"/>
        </row>
        <row r="106">
          <cell r="A106" t="str">
            <v>P0099</v>
          </cell>
          <cell r="H106"/>
        </row>
        <row r="107">
          <cell r="A107" t="str">
            <v>P0100</v>
          </cell>
          <cell r="H107"/>
        </row>
        <row r="108">
          <cell r="A108" t="str">
            <v>P0101</v>
          </cell>
          <cell r="H108"/>
        </row>
        <row r="109">
          <cell r="A109" t="str">
            <v>P0102</v>
          </cell>
          <cell r="H109"/>
        </row>
        <row r="110">
          <cell r="A110" t="str">
            <v>P0103</v>
          </cell>
          <cell r="H110"/>
        </row>
        <row r="111">
          <cell r="A111" t="str">
            <v>P0104</v>
          </cell>
          <cell r="H111"/>
        </row>
        <row r="112">
          <cell r="A112" t="str">
            <v>P0105</v>
          </cell>
          <cell r="H112"/>
        </row>
        <row r="113">
          <cell r="A113" t="str">
            <v>P0106</v>
          </cell>
          <cell r="H113"/>
        </row>
        <row r="114">
          <cell r="A114" t="str">
            <v>P0107</v>
          </cell>
          <cell r="H114"/>
        </row>
        <row r="115">
          <cell r="A115" t="str">
            <v>P0108</v>
          </cell>
          <cell r="H115"/>
        </row>
        <row r="116">
          <cell r="A116" t="str">
            <v>P0109</v>
          </cell>
          <cell r="H116"/>
        </row>
        <row r="117">
          <cell r="A117" t="str">
            <v>P0110</v>
          </cell>
          <cell r="H117"/>
        </row>
        <row r="118">
          <cell r="A118" t="str">
            <v>P0111</v>
          </cell>
          <cell r="H118"/>
        </row>
        <row r="119">
          <cell r="A119" t="str">
            <v>P0112</v>
          </cell>
          <cell r="H119"/>
        </row>
        <row r="120">
          <cell r="A120" t="str">
            <v>P0113</v>
          </cell>
          <cell r="H120"/>
        </row>
        <row r="121">
          <cell r="A121" t="str">
            <v>P0114</v>
          </cell>
          <cell r="H121"/>
        </row>
        <row r="122">
          <cell r="A122" t="str">
            <v>P0115</v>
          </cell>
          <cell r="H122"/>
        </row>
        <row r="123">
          <cell r="A123" t="str">
            <v>P0116</v>
          </cell>
          <cell r="H123"/>
        </row>
        <row r="124">
          <cell r="A124" t="str">
            <v>P0117</v>
          </cell>
          <cell r="H124"/>
        </row>
        <row r="125">
          <cell r="A125" t="str">
            <v>P0118</v>
          </cell>
          <cell r="H125"/>
        </row>
        <row r="126">
          <cell r="A126" t="str">
            <v>P0119</v>
          </cell>
          <cell r="H126"/>
        </row>
        <row r="127">
          <cell r="A127" t="str">
            <v>P0120</v>
          </cell>
          <cell r="H127"/>
        </row>
        <row r="128">
          <cell r="A128" t="str">
            <v>P0121</v>
          </cell>
          <cell r="H128"/>
        </row>
        <row r="129">
          <cell r="A129" t="str">
            <v>P0122</v>
          </cell>
          <cell r="H129"/>
        </row>
        <row r="130">
          <cell r="A130" t="str">
            <v>P0123</v>
          </cell>
          <cell r="H130"/>
        </row>
        <row r="131">
          <cell r="A131" t="str">
            <v>P0124</v>
          </cell>
          <cell r="H131"/>
        </row>
        <row r="132">
          <cell r="A132" t="str">
            <v>P0125</v>
          </cell>
          <cell r="H132"/>
        </row>
        <row r="133">
          <cell r="A133" t="str">
            <v>P0126</v>
          </cell>
          <cell r="H133"/>
        </row>
        <row r="134">
          <cell r="A134" t="str">
            <v>P0127</v>
          </cell>
          <cell r="H134"/>
        </row>
        <row r="135">
          <cell r="A135" t="str">
            <v>P0128</v>
          </cell>
          <cell r="H135"/>
        </row>
        <row r="136">
          <cell r="A136" t="str">
            <v>P0129</v>
          </cell>
          <cell r="H136"/>
        </row>
        <row r="137">
          <cell r="A137" t="str">
            <v>P0130</v>
          </cell>
          <cell r="H137"/>
        </row>
        <row r="138">
          <cell r="A138" t="str">
            <v>P0131</v>
          </cell>
          <cell r="H138"/>
        </row>
        <row r="139">
          <cell r="A139" t="str">
            <v>P0132</v>
          </cell>
          <cell r="H139"/>
        </row>
        <row r="140">
          <cell r="A140" t="str">
            <v>P0133</v>
          </cell>
          <cell r="H140"/>
        </row>
        <row r="141">
          <cell r="A141" t="str">
            <v>P0134</v>
          </cell>
          <cell r="H141"/>
        </row>
        <row r="142">
          <cell r="A142" t="str">
            <v>P0135</v>
          </cell>
          <cell r="H142"/>
        </row>
        <row r="143">
          <cell r="A143" t="str">
            <v>P0136</v>
          </cell>
          <cell r="H143"/>
        </row>
        <row r="144">
          <cell r="A144" t="str">
            <v>P0137</v>
          </cell>
          <cell r="H144"/>
        </row>
        <row r="145">
          <cell r="A145" t="str">
            <v>P0138</v>
          </cell>
          <cell r="H145"/>
        </row>
        <row r="146">
          <cell r="A146" t="str">
            <v>P0139</v>
          </cell>
          <cell r="H146"/>
        </row>
        <row r="147">
          <cell r="A147" t="str">
            <v>P0140</v>
          </cell>
          <cell r="H147"/>
        </row>
        <row r="148">
          <cell r="A148" t="str">
            <v>P0141</v>
          </cell>
          <cell r="H148"/>
        </row>
        <row r="149">
          <cell r="A149" t="str">
            <v>P0142</v>
          </cell>
          <cell r="H149"/>
        </row>
        <row r="150">
          <cell r="A150" t="str">
            <v>P0143</v>
          </cell>
          <cell r="H150"/>
        </row>
        <row r="151">
          <cell r="A151" t="str">
            <v>P0144</v>
          </cell>
          <cell r="H151"/>
        </row>
        <row r="152">
          <cell r="A152" t="str">
            <v>P0145</v>
          </cell>
          <cell r="H152"/>
        </row>
        <row r="153">
          <cell r="A153" t="str">
            <v>P0146</v>
          </cell>
          <cell r="H153"/>
        </row>
        <row r="154">
          <cell r="A154" t="str">
            <v>P0147</v>
          </cell>
          <cell r="H154"/>
        </row>
        <row r="155">
          <cell r="A155" t="str">
            <v>P0148</v>
          </cell>
          <cell r="H155"/>
        </row>
        <row r="156">
          <cell r="A156" t="str">
            <v>P0149</v>
          </cell>
          <cell r="H156"/>
        </row>
        <row r="157">
          <cell r="A157" t="str">
            <v>P0150</v>
          </cell>
          <cell r="H157"/>
        </row>
      </sheetData>
      <sheetData sheetId="5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</row>
        <row r="6">
          <cell r="C6" t="str">
            <v>C00002</v>
          </cell>
          <cell r="D6" t="str">
            <v>C00003</v>
          </cell>
          <cell r="E6" t="str">
            <v>C00002</v>
          </cell>
          <cell r="F6" t="str">
            <v>C00003</v>
          </cell>
          <cell r="G6" t="str">
            <v>C00001</v>
          </cell>
          <cell r="H6" t="str">
            <v>C00003</v>
          </cell>
          <cell r="I6" t="str">
            <v>C00005</v>
          </cell>
          <cell r="J6" t="str">
            <v>C00004</v>
          </cell>
          <cell r="K6" t="str">
            <v>C00005</v>
          </cell>
          <cell r="L6" t="str">
            <v>C00003</v>
          </cell>
          <cell r="M6" t="str">
            <v>C00006</v>
          </cell>
          <cell r="N6" t="str">
            <v>C00005</v>
          </cell>
          <cell r="O6" t="str">
            <v>C00001</v>
          </cell>
          <cell r="P6" t="str">
            <v>C00006</v>
          </cell>
        </row>
        <row r="7">
          <cell r="C7" t="str">
            <v>Villaverde</v>
          </cell>
          <cell r="D7" t="str">
            <v>Intermarche</v>
          </cell>
          <cell r="E7" t="str">
            <v>Villaverde</v>
          </cell>
          <cell r="F7" t="str">
            <v>Intermarche</v>
          </cell>
          <cell r="G7" t="str">
            <v>Brass Band</v>
          </cell>
          <cell r="H7" t="str">
            <v>Intermarche</v>
          </cell>
          <cell r="I7" t="str">
            <v>reste compétition</v>
          </cell>
          <cell r="J7" t="str">
            <v>Geant Casino</v>
          </cell>
          <cell r="K7" t="str">
            <v>reste compétition</v>
          </cell>
          <cell r="L7" t="str">
            <v>Intermarche</v>
          </cell>
          <cell r="M7" t="str">
            <v>Norma</v>
          </cell>
          <cell r="N7" t="str">
            <v>reste compétition</v>
          </cell>
          <cell r="O7" t="str">
            <v>Brass Band</v>
          </cell>
          <cell r="P7" t="str">
            <v>Norma</v>
          </cell>
          <cell r="Q7"/>
          <cell r="R7"/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  <cell r="AE7"/>
          <cell r="AF7"/>
          <cell r="AG7"/>
          <cell r="AH7"/>
          <cell r="AI7"/>
          <cell r="AJ7"/>
          <cell r="AK7"/>
          <cell r="AL7"/>
          <cell r="AM7"/>
          <cell r="AN7"/>
          <cell r="AO7"/>
          <cell r="AP7"/>
          <cell r="AQ7"/>
          <cell r="AR7"/>
          <cell r="AS7"/>
          <cell r="AT7"/>
          <cell r="AU7"/>
          <cell r="AV7"/>
          <cell r="AW7"/>
          <cell r="AX7"/>
          <cell r="AY7"/>
          <cell r="AZ7"/>
          <cell r="BA7"/>
          <cell r="BB7"/>
          <cell r="BC7"/>
          <cell r="BD7"/>
          <cell r="BE7"/>
          <cell r="BF7"/>
          <cell r="BG7"/>
          <cell r="BH7"/>
          <cell r="BI7"/>
          <cell r="BJ7"/>
          <cell r="BK7"/>
          <cell r="BL7"/>
          <cell r="BM7"/>
          <cell r="BN7"/>
          <cell r="BO7"/>
          <cell r="BP7"/>
          <cell r="BQ7"/>
          <cell r="BR7"/>
          <cell r="BS7"/>
          <cell r="BT7"/>
          <cell r="BU7"/>
          <cell r="BV7"/>
          <cell r="BW7"/>
          <cell r="BX7"/>
          <cell r="BY7"/>
          <cell r="BZ7"/>
          <cell r="CA7"/>
          <cell r="CB7"/>
          <cell r="CC7"/>
          <cell r="CD7"/>
          <cell r="CE7"/>
          <cell r="CF7"/>
          <cell r="CG7"/>
          <cell r="CH7"/>
          <cell r="CI7"/>
          <cell r="CJ7"/>
          <cell r="CK7"/>
          <cell r="CL7"/>
          <cell r="CM7"/>
          <cell r="CN7"/>
          <cell r="CO7"/>
          <cell r="CP7"/>
          <cell r="CQ7"/>
          <cell r="CR7"/>
          <cell r="CS7"/>
          <cell r="CT7"/>
          <cell r="CU7"/>
          <cell r="CV7"/>
          <cell r="CW7"/>
          <cell r="CX7"/>
          <cell r="CY7"/>
          <cell r="CZ7"/>
          <cell r="DA7"/>
          <cell r="DB7"/>
          <cell r="DC7"/>
          <cell r="DD7"/>
          <cell r="DE7"/>
          <cell r="DF7"/>
          <cell r="DG7"/>
          <cell r="DH7"/>
          <cell r="DI7"/>
          <cell r="DJ7"/>
          <cell r="DK7"/>
          <cell r="DL7"/>
          <cell r="DM7"/>
          <cell r="DN7"/>
          <cell r="DO7"/>
          <cell r="DP7"/>
          <cell r="DQ7"/>
          <cell r="DR7"/>
          <cell r="DS7"/>
          <cell r="DT7"/>
          <cell r="DU7"/>
          <cell r="DV7"/>
          <cell r="DW7"/>
          <cell r="DX7"/>
          <cell r="DY7"/>
          <cell r="DZ7"/>
          <cell r="EA7"/>
          <cell r="EB7"/>
          <cell r="EC7"/>
          <cell r="ED7"/>
          <cell r="EE7"/>
          <cell r="EF7"/>
          <cell r="EG7"/>
          <cell r="EH7"/>
          <cell r="EI7"/>
          <cell r="EJ7"/>
          <cell r="EK7"/>
          <cell r="EL7"/>
          <cell r="EM7"/>
          <cell r="EN7"/>
          <cell r="EO7"/>
          <cell r="EP7"/>
          <cell r="EQ7"/>
          <cell r="ER7"/>
          <cell r="ES7"/>
          <cell r="ET7"/>
          <cell r="EU7"/>
          <cell r="EV7"/>
          <cell r="EW7"/>
          <cell r="EX7"/>
          <cell r="EY7"/>
          <cell r="EZ7"/>
          <cell r="FA7"/>
          <cell r="FB7"/>
          <cell r="FC7"/>
          <cell r="FD7"/>
          <cell r="FE7"/>
          <cell r="FF7"/>
          <cell r="FG7"/>
          <cell r="FH7"/>
          <cell r="FI7"/>
          <cell r="FJ7"/>
          <cell r="FK7"/>
          <cell r="FL7"/>
          <cell r="FM7"/>
          <cell r="FN7"/>
          <cell r="FO7"/>
          <cell r="FP7"/>
          <cell r="FQ7"/>
          <cell r="FR7"/>
          <cell r="FS7"/>
          <cell r="FT7"/>
          <cell r="FU7"/>
          <cell r="FV7"/>
          <cell r="FW7"/>
          <cell r="FX7"/>
          <cell r="FY7"/>
          <cell r="FZ7"/>
          <cell r="GA7"/>
          <cell r="GB7"/>
          <cell r="GC7"/>
          <cell r="GD7"/>
          <cell r="GE7"/>
          <cell r="GF7"/>
          <cell r="GG7"/>
          <cell r="GH7"/>
          <cell r="GI7"/>
          <cell r="GJ7"/>
          <cell r="GK7"/>
          <cell r="GL7"/>
          <cell r="GM7"/>
          <cell r="GN7"/>
          <cell r="GO7"/>
          <cell r="GP7"/>
          <cell r="GQ7"/>
          <cell r="GR7"/>
          <cell r="GS7"/>
          <cell r="GT7"/>
        </row>
        <row r="8">
          <cell r="C8">
            <v>43101</v>
          </cell>
          <cell r="D8">
            <v>43108</v>
          </cell>
          <cell r="E8">
            <v>43136</v>
          </cell>
          <cell r="F8">
            <v>43136</v>
          </cell>
          <cell r="G8">
            <v>43191</v>
          </cell>
          <cell r="H8">
            <v>43194</v>
          </cell>
          <cell r="I8">
            <v>43231</v>
          </cell>
          <cell r="J8">
            <v>43238</v>
          </cell>
          <cell r="K8">
            <v>43266</v>
          </cell>
          <cell r="L8">
            <v>43340</v>
          </cell>
          <cell r="M8">
            <v>43346</v>
          </cell>
          <cell r="N8">
            <v>43371</v>
          </cell>
          <cell r="O8">
            <v>43371</v>
          </cell>
          <cell r="P8">
            <v>43371</v>
          </cell>
        </row>
        <row r="9">
          <cell r="C9">
            <v>1822515</v>
          </cell>
          <cell r="E9">
            <v>1822517</v>
          </cell>
          <cell r="M9">
            <v>2318640</v>
          </cell>
          <cell r="O9">
            <v>2318642</v>
          </cell>
        </row>
        <row r="10">
          <cell r="C10" t="str">
            <v>chèque</v>
          </cell>
          <cell r="D10" t="str">
            <v>carte bancaire</v>
          </cell>
          <cell r="E10" t="str">
            <v>chèque</v>
          </cell>
          <cell r="F10" t="str">
            <v>carte bancaire</v>
          </cell>
          <cell r="I10" t="str">
            <v>carte bancaire</v>
          </cell>
          <cell r="J10" t="str">
            <v>carte bancaire</v>
          </cell>
          <cell r="L10" t="str">
            <v>carte bancaire</v>
          </cell>
          <cell r="M10" t="str">
            <v>chèque</v>
          </cell>
          <cell r="N10" t="str">
            <v>carte bancaire</v>
          </cell>
          <cell r="O10" t="str">
            <v>chèque</v>
          </cell>
          <cell r="P10" t="str">
            <v>carte bancaire</v>
          </cell>
        </row>
        <row r="12">
          <cell r="D12">
            <v>45</v>
          </cell>
          <cell r="H12">
            <v>24</v>
          </cell>
          <cell r="I12">
            <v>31</v>
          </cell>
          <cell r="J12">
            <v>80</v>
          </cell>
          <cell r="K12">
            <v>9</v>
          </cell>
          <cell r="N12">
            <v>40</v>
          </cell>
        </row>
        <row r="13">
          <cell r="G13">
            <v>36</v>
          </cell>
          <cell r="O13">
            <v>96</v>
          </cell>
        </row>
        <row r="16">
          <cell r="J16">
            <v>29</v>
          </cell>
          <cell r="N16">
            <v>13</v>
          </cell>
        </row>
        <row r="17">
          <cell r="C17">
            <v>36</v>
          </cell>
          <cell r="E17">
            <v>36</v>
          </cell>
        </row>
        <row r="19">
          <cell r="D19">
            <v>45</v>
          </cell>
          <cell r="H19">
            <v>18</v>
          </cell>
          <cell r="J19">
            <v>24</v>
          </cell>
          <cell r="K19">
            <v>22</v>
          </cell>
          <cell r="N19">
            <v>32</v>
          </cell>
        </row>
        <row r="20">
          <cell r="D20">
            <v>33</v>
          </cell>
          <cell r="I20">
            <v>12</v>
          </cell>
          <cell r="K20">
            <v>10</v>
          </cell>
        </row>
        <row r="21">
          <cell r="D21">
            <v>19</v>
          </cell>
          <cell r="H21">
            <v>23</v>
          </cell>
          <cell r="I21">
            <v>26</v>
          </cell>
          <cell r="J21">
            <v>5</v>
          </cell>
          <cell r="K21">
            <v>14</v>
          </cell>
          <cell r="N21">
            <v>10</v>
          </cell>
        </row>
        <row r="22">
          <cell r="H22">
            <v>8</v>
          </cell>
          <cell r="N22">
            <v>11</v>
          </cell>
        </row>
        <row r="23">
          <cell r="H23">
            <v>3</v>
          </cell>
        </row>
        <row r="25">
          <cell r="I25">
            <v>18</v>
          </cell>
          <cell r="K25">
            <v>17</v>
          </cell>
        </row>
        <row r="26">
          <cell r="M26">
            <v>19</v>
          </cell>
          <cell r="P26">
            <v>9</v>
          </cell>
        </row>
        <row r="29">
          <cell r="G29">
            <v>16</v>
          </cell>
        </row>
        <row r="30">
          <cell r="I30">
            <v>58</v>
          </cell>
        </row>
        <row r="33">
          <cell r="D33">
            <v>45</v>
          </cell>
          <cell r="K33">
            <v>15</v>
          </cell>
        </row>
        <row r="34">
          <cell r="N34">
            <v>15</v>
          </cell>
        </row>
        <row r="35">
          <cell r="F35">
            <v>10</v>
          </cell>
          <cell r="M35">
            <v>15</v>
          </cell>
          <cell r="P35">
            <v>30</v>
          </cell>
        </row>
        <row r="40">
          <cell r="M40">
            <v>12</v>
          </cell>
        </row>
        <row r="42">
          <cell r="I42">
            <v>24</v>
          </cell>
          <cell r="K42">
            <v>12</v>
          </cell>
          <cell r="L42">
            <v>60</v>
          </cell>
        </row>
        <row r="163">
          <cell r="C163">
            <v>135</v>
          </cell>
          <cell r="D163">
            <v>76.009314188686517</v>
          </cell>
          <cell r="E163">
            <v>135</v>
          </cell>
          <cell r="F163">
            <v>7.8995780365337565</v>
          </cell>
          <cell r="G163">
            <v>80.400000000000006</v>
          </cell>
          <cell r="H163">
            <v>34.006264984153013</v>
          </cell>
          <cell r="I163">
            <v>101.31006824928866</v>
          </cell>
          <cell r="J163">
            <v>60.017225772383533</v>
          </cell>
          <cell r="K163">
            <v>47.308533273898021</v>
          </cell>
          <cell r="L163">
            <v>45.6</v>
          </cell>
          <cell r="M163">
            <v>99.539367054800636</v>
          </cell>
          <cell r="N163">
            <v>55.577036663123046</v>
          </cell>
          <cell r="O163">
            <v>124.80000000000001</v>
          </cell>
          <cell r="P163">
            <v>59.608734109601272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U163">
            <v>0</v>
          </cell>
          <cell r="V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F163">
            <v>0</v>
          </cell>
          <cell r="AG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>
            <v>0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  <cell r="BY163">
            <v>0</v>
          </cell>
          <cell r="BZ163">
            <v>0</v>
          </cell>
          <cell r="CA163">
            <v>0</v>
          </cell>
          <cell r="CB163">
            <v>0</v>
          </cell>
          <cell r="CC163">
            <v>0</v>
          </cell>
          <cell r="CD163">
            <v>0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J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P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V163">
            <v>0</v>
          </cell>
          <cell r="CW163">
            <v>0</v>
          </cell>
          <cell r="CX163">
            <v>0</v>
          </cell>
          <cell r="CY163">
            <v>0</v>
          </cell>
          <cell r="CZ163">
            <v>0</v>
          </cell>
          <cell r="DA163">
            <v>0</v>
          </cell>
          <cell r="DB163">
            <v>0</v>
          </cell>
          <cell r="DC163">
            <v>0</v>
          </cell>
          <cell r="DD163">
            <v>0</v>
          </cell>
          <cell r="DE163">
            <v>0</v>
          </cell>
          <cell r="DF163">
            <v>0</v>
          </cell>
          <cell r="DG163">
            <v>0</v>
          </cell>
          <cell r="DH163">
            <v>0</v>
          </cell>
          <cell r="DI163">
            <v>0</v>
          </cell>
          <cell r="DJ163">
            <v>0</v>
          </cell>
          <cell r="DK163">
            <v>0</v>
          </cell>
          <cell r="DL163">
            <v>0</v>
          </cell>
          <cell r="DM163">
            <v>0</v>
          </cell>
          <cell r="DN163">
            <v>0</v>
          </cell>
          <cell r="DO163">
            <v>0</v>
          </cell>
          <cell r="DP163">
            <v>0</v>
          </cell>
          <cell r="DQ163">
            <v>0</v>
          </cell>
          <cell r="DR163">
            <v>0</v>
          </cell>
          <cell r="DS163">
            <v>0</v>
          </cell>
          <cell r="DT163">
            <v>0</v>
          </cell>
          <cell r="DU163">
            <v>0</v>
          </cell>
          <cell r="DV163">
            <v>0</v>
          </cell>
          <cell r="DW163">
            <v>0</v>
          </cell>
          <cell r="DX163">
            <v>0</v>
          </cell>
          <cell r="DY163">
            <v>0</v>
          </cell>
          <cell r="DZ163">
            <v>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0</v>
          </cell>
          <cell r="EJ163">
            <v>0</v>
          </cell>
          <cell r="EK163">
            <v>0</v>
          </cell>
          <cell r="EL163">
            <v>0</v>
          </cell>
          <cell r="EM163">
            <v>0</v>
          </cell>
          <cell r="EN163">
            <v>0</v>
          </cell>
          <cell r="EO163">
            <v>0</v>
          </cell>
          <cell r="EP163">
            <v>0</v>
          </cell>
          <cell r="EQ163">
            <v>0</v>
          </cell>
          <cell r="ER163">
            <v>0</v>
          </cell>
          <cell r="ES163">
            <v>0</v>
          </cell>
          <cell r="ET163">
            <v>0</v>
          </cell>
          <cell r="EU163">
            <v>0</v>
          </cell>
          <cell r="EV163">
            <v>0</v>
          </cell>
          <cell r="EW163">
            <v>0</v>
          </cell>
          <cell r="EX163">
            <v>0</v>
          </cell>
          <cell r="EY163">
            <v>0</v>
          </cell>
          <cell r="EZ163">
            <v>0</v>
          </cell>
          <cell r="FA163">
            <v>0</v>
          </cell>
          <cell r="FB163">
            <v>0</v>
          </cell>
          <cell r="FC163">
            <v>0</v>
          </cell>
          <cell r="FD163">
            <v>0</v>
          </cell>
          <cell r="FE163">
            <v>0</v>
          </cell>
          <cell r="FF163">
            <v>0</v>
          </cell>
          <cell r="FG163">
            <v>0</v>
          </cell>
          <cell r="FH163">
            <v>0</v>
          </cell>
          <cell r="FI163">
            <v>0</v>
          </cell>
          <cell r="FJ163">
            <v>0</v>
          </cell>
          <cell r="FK163">
            <v>0</v>
          </cell>
          <cell r="FL163">
            <v>0</v>
          </cell>
          <cell r="FM163">
            <v>0</v>
          </cell>
          <cell r="FN163">
            <v>0</v>
          </cell>
          <cell r="FO163">
            <v>0</v>
          </cell>
          <cell r="FP163">
            <v>0</v>
          </cell>
          <cell r="FQ163">
            <v>0</v>
          </cell>
          <cell r="FR163">
            <v>0</v>
          </cell>
          <cell r="FS163">
            <v>0</v>
          </cell>
          <cell r="FT163">
            <v>0</v>
          </cell>
          <cell r="FU163">
            <v>0</v>
          </cell>
          <cell r="FV163">
            <v>0</v>
          </cell>
          <cell r="FW163">
            <v>0</v>
          </cell>
          <cell r="FX163">
            <v>0</v>
          </cell>
          <cell r="FY163">
            <v>0</v>
          </cell>
          <cell r="FZ163">
            <v>0</v>
          </cell>
          <cell r="GA163">
            <v>0</v>
          </cell>
          <cell r="GB163">
            <v>0</v>
          </cell>
          <cell r="GC163">
            <v>0</v>
          </cell>
          <cell r="GD163">
            <v>0</v>
          </cell>
          <cell r="GE163">
            <v>0</v>
          </cell>
          <cell r="GF163">
            <v>0</v>
          </cell>
          <cell r="GG163">
            <v>0</v>
          </cell>
          <cell r="GH163">
            <v>0</v>
          </cell>
          <cell r="GI163">
            <v>0</v>
          </cell>
          <cell r="GJ163">
            <v>0</v>
          </cell>
          <cell r="GK163">
            <v>0</v>
          </cell>
          <cell r="GL163">
            <v>0</v>
          </cell>
          <cell r="GM163">
            <v>0</v>
          </cell>
          <cell r="GN163">
            <v>0</v>
          </cell>
          <cell r="GO163">
            <v>0</v>
          </cell>
          <cell r="GP163">
            <v>0</v>
          </cell>
          <cell r="GQ163">
            <v>0</v>
          </cell>
          <cell r="GR163">
            <v>0</v>
          </cell>
          <cell r="GS163">
            <v>0</v>
          </cell>
          <cell r="GT163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>
        <row r="16">
          <cell r="G16" t="str">
            <v>CHENOVE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cences 2018-2019"/>
      <sheetName val="Coûts"/>
    </sheetNames>
    <sheetDataSet>
      <sheetData sheetId="0"/>
      <sheetData sheetId="1">
        <row r="2">
          <cell r="C2" t="str">
            <v>TV</v>
          </cell>
          <cell r="D2">
            <v>184</v>
          </cell>
          <cell r="E2">
            <v>125</v>
          </cell>
          <cell r="F2">
            <v>59</v>
          </cell>
          <cell r="G2"/>
        </row>
        <row r="3">
          <cell r="C3" t="str">
            <v>TVI</v>
          </cell>
          <cell r="D3">
            <v>217</v>
          </cell>
          <cell r="E3">
            <v>125</v>
          </cell>
          <cell r="F3">
            <v>59</v>
          </cell>
          <cell r="G3">
            <v>33</v>
          </cell>
        </row>
        <row r="4">
          <cell r="C4" t="str">
            <v>TS</v>
          </cell>
          <cell r="D4">
            <v>184</v>
          </cell>
          <cell r="E4">
            <v>125</v>
          </cell>
          <cell r="F4">
            <v>59</v>
          </cell>
          <cell r="G4"/>
        </row>
        <row r="5">
          <cell r="C5" t="str">
            <v>TSI</v>
          </cell>
          <cell r="D5">
            <v>217</v>
          </cell>
          <cell r="E5">
            <v>125</v>
          </cell>
          <cell r="F5">
            <v>59</v>
          </cell>
          <cell r="G5">
            <v>33</v>
          </cell>
        </row>
        <row r="6">
          <cell r="C6" t="str">
            <v>TJ</v>
          </cell>
          <cell r="D6">
            <v>179</v>
          </cell>
          <cell r="E6">
            <v>124</v>
          </cell>
          <cell r="F6">
            <v>55</v>
          </cell>
          <cell r="G6"/>
        </row>
        <row r="7">
          <cell r="C7" t="str">
            <v>TJI</v>
          </cell>
          <cell r="D7">
            <v>203</v>
          </cell>
          <cell r="E7">
            <v>124</v>
          </cell>
          <cell r="F7">
            <v>55</v>
          </cell>
          <cell r="G7">
            <v>24</v>
          </cell>
        </row>
        <row r="8">
          <cell r="C8" t="str">
            <v>TC</v>
          </cell>
          <cell r="D8">
            <v>169</v>
          </cell>
          <cell r="E8">
            <v>128.5</v>
          </cell>
          <cell r="F8">
            <v>40.5</v>
          </cell>
          <cell r="G8"/>
        </row>
        <row r="9">
          <cell r="C9" t="str">
            <v>TCI</v>
          </cell>
          <cell r="D9">
            <v>193</v>
          </cell>
          <cell r="E9">
            <v>128.5</v>
          </cell>
          <cell r="F9">
            <v>40.5</v>
          </cell>
          <cell r="G9">
            <v>24</v>
          </cell>
        </row>
        <row r="10">
          <cell r="C10" t="str">
            <v>TM</v>
          </cell>
          <cell r="D10">
            <v>169</v>
          </cell>
          <cell r="E10">
            <v>128.5</v>
          </cell>
          <cell r="F10">
            <v>40.5</v>
          </cell>
          <cell r="G10"/>
        </row>
        <row r="11">
          <cell r="C11" t="str">
            <v>TMI</v>
          </cell>
          <cell r="D11">
            <v>193</v>
          </cell>
          <cell r="E11">
            <v>128.5</v>
          </cell>
          <cell r="F11">
            <v>40.5</v>
          </cell>
          <cell r="G11">
            <v>24</v>
          </cell>
        </row>
        <row r="12">
          <cell r="C12" t="str">
            <v>TB</v>
          </cell>
          <cell r="D12">
            <v>164</v>
          </cell>
          <cell r="E12">
            <v>129.5</v>
          </cell>
          <cell r="F12">
            <v>34.5</v>
          </cell>
          <cell r="G12"/>
        </row>
        <row r="13">
          <cell r="C13" t="str">
            <v>TBI</v>
          </cell>
          <cell r="D13">
            <v>188</v>
          </cell>
          <cell r="E13">
            <v>129.5</v>
          </cell>
          <cell r="F13">
            <v>34.5</v>
          </cell>
          <cell r="G13">
            <v>24</v>
          </cell>
        </row>
        <row r="14">
          <cell r="C14" t="str">
            <v>TP</v>
          </cell>
          <cell r="D14">
            <v>164</v>
          </cell>
          <cell r="E14">
            <v>129.5</v>
          </cell>
          <cell r="F14">
            <v>34.5</v>
          </cell>
          <cell r="G14"/>
        </row>
        <row r="15">
          <cell r="C15" t="str">
            <v>TPI</v>
          </cell>
          <cell r="D15">
            <v>188</v>
          </cell>
          <cell r="E15">
            <v>129.5</v>
          </cell>
          <cell r="F15">
            <v>34.5</v>
          </cell>
          <cell r="G15">
            <v>24</v>
          </cell>
        </row>
        <row r="16">
          <cell r="C16" t="str">
            <v>PLV</v>
          </cell>
          <cell r="D16">
            <v>106</v>
          </cell>
          <cell r="E16">
            <v>92.6</v>
          </cell>
          <cell r="F16">
            <v>13.4</v>
          </cell>
          <cell r="G16"/>
        </row>
        <row r="17">
          <cell r="C17" t="str">
            <v>PEV</v>
          </cell>
          <cell r="D17">
            <v>156</v>
          </cell>
          <cell r="E17">
            <v>142.6</v>
          </cell>
          <cell r="F17">
            <v>13.4</v>
          </cell>
          <cell r="G17"/>
        </row>
        <row r="18">
          <cell r="C18" t="str">
            <v>PLS</v>
          </cell>
          <cell r="D18">
            <v>106</v>
          </cell>
          <cell r="E18">
            <v>92.6</v>
          </cell>
          <cell r="F18">
            <v>13.4</v>
          </cell>
          <cell r="G18"/>
        </row>
        <row r="19">
          <cell r="C19" t="str">
            <v>PES</v>
          </cell>
          <cell r="D19">
            <v>156</v>
          </cell>
          <cell r="E19">
            <v>142.6</v>
          </cell>
          <cell r="F19">
            <v>13.4</v>
          </cell>
          <cell r="G19"/>
        </row>
        <row r="20">
          <cell r="C20" t="str">
            <v>PEJ</v>
          </cell>
          <cell r="D20">
            <v>156</v>
          </cell>
          <cell r="E20">
            <v>142.6</v>
          </cell>
          <cell r="F20">
            <v>13.4</v>
          </cell>
          <cell r="G20"/>
        </row>
        <row r="21">
          <cell r="C21" t="str">
            <v>PEC</v>
          </cell>
          <cell r="D21">
            <v>141</v>
          </cell>
          <cell r="E21">
            <v>134.9</v>
          </cell>
          <cell r="F21">
            <v>6.1</v>
          </cell>
          <cell r="G21"/>
        </row>
        <row r="22">
          <cell r="C22" t="str">
            <v>PEM</v>
          </cell>
          <cell r="D22">
            <v>141</v>
          </cell>
          <cell r="E22">
            <v>134.9</v>
          </cell>
          <cell r="F22">
            <v>6.1</v>
          </cell>
          <cell r="G22"/>
        </row>
        <row r="23">
          <cell r="C23" t="str">
            <v>PEB</v>
          </cell>
          <cell r="D23">
            <v>141</v>
          </cell>
          <cell r="E23">
            <v>134.9</v>
          </cell>
          <cell r="F23">
            <v>6.1</v>
          </cell>
          <cell r="G23"/>
        </row>
        <row r="24">
          <cell r="C24" t="str">
            <v>PEP</v>
          </cell>
          <cell r="D24">
            <v>141</v>
          </cell>
          <cell r="E24">
            <v>134.9</v>
          </cell>
          <cell r="F24">
            <v>6.1</v>
          </cell>
          <cell r="G24"/>
        </row>
        <row r="25">
          <cell r="C25" t="str">
            <v>XV</v>
          </cell>
          <cell r="D25">
            <v>13.4</v>
          </cell>
          <cell r="E25"/>
          <cell r="F25">
            <v>13.4</v>
          </cell>
          <cell r="G25"/>
        </row>
        <row r="26">
          <cell r="C26" t="str">
            <v>XS</v>
          </cell>
          <cell r="D26">
            <v>13.4</v>
          </cell>
          <cell r="E26"/>
          <cell r="F26">
            <v>13.4</v>
          </cell>
          <cell r="G26"/>
        </row>
        <row r="27">
          <cell r="C27" t="str">
            <v>XJ</v>
          </cell>
          <cell r="D27">
            <v>13.4</v>
          </cell>
          <cell r="E27"/>
          <cell r="F27">
            <v>13.4</v>
          </cell>
          <cell r="G27"/>
        </row>
        <row r="28">
          <cell r="C28" t="str">
            <v>XC</v>
          </cell>
          <cell r="D28">
            <v>6.1</v>
          </cell>
          <cell r="E28"/>
          <cell r="F28">
            <v>6.1</v>
          </cell>
          <cell r="G28"/>
        </row>
        <row r="29">
          <cell r="C29" t="str">
            <v>XM</v>
          </cell>
          <cell r="D29">
            <v>6.1</v>
          </cell>
          <cell r="E29"/>
          <cell r="F29">
            <v>6.1</v>
          </cell>
          <cell r="G29"/>
        </row>
        <row r="30">
          <cell r="C30" t="str">
            <v>XB</v>
          </cell>
          <cell r="D30">
            <v>6.1</v>
          </cell>
          <cell r="E30"/>
          <cell r="F30">
            <v>6.1</v>
          </cell>
          <cell r="G30"/>
        </row>
        <row r="31">
          <cell r="C31" t="str">
            <v>XP</v>
          </cell>
          <cell r="D31">
            <v>6.1</v>
          </cell>
          <cell r="E31"/>
          <cell r="F31">
            <v>6.1</v>
          </cell>
          <cell r="G31"/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BD"/>
      <sheetName val="Vos données"/>
      <sheetName val="Preparatif competition"/>
      <sheetName val="Base clients"/>
      <sheetName val="Base produits"/>
      <sheetName val="Base facturation"/>
      <sheetName val="FACTURE"/>
      <sheetName val="base inventaire"/>
      <sheetName val="inventaire"/>
      <sheetName val="Chiffre affaires"/>
      <sheetName val="commande materiel"/>
      <sheetName val="Tableau des commandes"/>
      <sheetName val="Tab_commande"/>
      <sheetName val="licencies_club"/>
      <sheetName val="fiche licencieé"/>
      <sheetName val="references articles"/>
      <sheetName val="JOURNAL STOCKS"/>
      <sheetName val="ETAT DES STOCKS"/>
      <sheetName val="Fiche inventaire"/>
      <sheetName val="decompte monnaie"/>
      <sheetName val="statistique"/>
      <sheetName val="remise en banque"/>
      <sheetName val="gestion club 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6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mailto:thomgirard.21@gmail.com" TargetMode="External"/><Relationship Id="rId1" Type="http://schemas.openxmlformats.org/officeDocument/2006/relationships/hyperlink" Target="mailto:philippegirard07@gmail.com" TargetMode="External"/><Relationship Id="rId4" Type="http://schemas.openxmlformats.org/officeDocument/2006/relationships/drawing" Target="../drawings/drawing21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8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6"/>
  <sheetViews>
    <sheetView workbookViewId="0">
      <selection activeCell="E4" sqref="E4"/>
    </sheetView>
  </sheetViews>
  <sheetFormatPr baseColWidth="10" defaultRowHeight="15" x14ac:dyDescent="0.25"/>
  <cols>
    <col min="1" max="1" width="11.42578125" style="1"/>
    <col min="2" max="2" width="2.5703125" style="1" customWidth="1"/>
    <col min="3" max="3" width="13.42578125" style="1" bestFit="1" customWidth="1"/>
    <col min="4" max="4" width="2.85546875" style="1" customWidth="1"/>
    <col min="5" max="5" width="11.42578125" style="1"/>
    <col min="6" max="6" width="2.42578125" style="1" customWidth="1"/>
    <col min="7" max="7" width="11.42578125" style="1"/>
    <col min="8" max="8" width="1.7109375" style="1" customWidth="1"/>
    <col min="9" max="9" width="11.42578125" style="1"/>
    <col min="10" max="10" width="1.85546875" style="1" customWidth="1"/>
    <col min="11" max="11" width="18" style="1" bestFit="1" customWidth="1"/>
    <col min="12" max="12" width="2.140625" style="1" customWidth="1"/>
    <col min="13" max="13" width="13.28515625" style="1" bestFit="1" customWidth="1"/>
    <col min="14" max="14" width="1.42578125" style="1" customWidth="1"/>
    <col min="15" max="15" width="17.140625" style="1" bestFit="1" customWidth="1"/>
    <col min="16" max="16" width="1.42578125" style="1" customWidth="1"/>
    <col min="17" max="17" width="19" style="1" bestFit="1" customWidth="1"/>
    <col min="18" max="18" width="3" style="1" customWidth="1"/>
    <col min="19" max="19" width="17.140625" style="1" bestFit="1" customWidth="1"/>
    <col min="20" max="16384" width="11.42578125" style="1"/>
  </cols>
  <sheetData>
    <row r="1" spans="1:19" x14ac:dyDescent="0.25">
      <c r="A1" s="1" t="s">
        <v>2</v>
      </c>
      <c r="C1" s="1" t="s">
        <v>1</v>
      </c>
      <c r="E1" s="1" t="s">
        <v>26</v>
      </c>
      <c r="G1" s="1" t="s">
        <v>234</v>
      </c>
      <c r="I1" s="1" t="s">
        <v>242</v>
      </c>
      <c r="K1" s="1" t="s">
        <v>244</v>
      </c>
      <c r="M1" s="1" t="s">
        <v>254</v>
      </c>
      <c r="O1" s="1" t="s">
        <v>1394</v>
      </c>
      <c r="Q1" s="509" t="s">
        <v>1894</v>
      </c>
      <c r="S1" s="1" t="s">
        <v>1265</v>
      </c>
    </row>
    <row r="2" spans="1:19" x14ac:dyDescent="0.25">
      <c r="A2" s="1" t="s">
        <v>3</v>
      </c>
      <c r="C2" s="1" t="s">
        <v>8</v>
      </c>
      <c r="E2" s="1" t="s">
        <v>27</v>
      </c>
      <c r="G2" s="1" t="s">
        <v>235</v>
      </c>
      <c r="I2" s="45" t="s">
        <v>248</v>
      </c>
      <c r="K2" s="1" t="s">
        <v>245</v>
      </c>
      <c r="M2" s="45" t="s">
        <v>255</v>
      </c>
      <c r="O2" s="1" t="s">
        <v>1395</v>
      </c>
      <c r="Q2" t="s">
        <v>1888</v>
      </c>
      <c r="S2" s="480" t="s">
        <v>245</v>
      </c>
    </row>
    <row r="3" spans="1:19" x14ac:dyDescent="0.25">
      <c r="A3" s="1" t="s">
        <v>4</v>
      </c>
      <c r="C3" s="1" t="s">
        <v>9</v>
      </c>
      <c r="E3" s="1" t="s">
        <v>28</v>
      </c>
      <c r="G3" s="1" t="s">
        <v>236</v>
      </c>
      <c r="I3" s="45" t="s">
        <v>249</v>
      </c>
      <c r="K3" s="1" t="s">
        <v>246</v>
      </c>
      <c r="M3" s="45" t="s">
        <v>256</v>
      </c>
      <c r="O3" s="1" t="s">
        <v>1396</v>
      </c>
      <c r="Q3" t="s">
        <v>1889</v>
      </c>
      <c r="S3" s="480" t="s">
        <v>246</v>
      </c>
    </row>
    <row r="4" spans="1:19" x14ac:dyDescent="0.25">
      <c r="C4" s="1" t="s">
        <v>10</v>
      </c>
      <c r="E4" s="1" t="s">
        <v>29</v>
      </c>
      <c r="I4" s="45" t="s">
        <v>250</v>
      </c>
      <c r="K4" s="1" t="s">
        <v>1899</v>
      </c>
      <c r="O4" s="1" t="s">
        <v>1866</v>
      </c>
      <c r="Q4" t="s">
        <v>1895</v>
      </c>
      <c r="S4" s="480" t="s">
        <v>1899</v>
      </c>
    </row>
    <row r="5" spans="1:19" x14ac:dyDescent="0.25">
      <c r="C5" s="1" t="s">
        <v>11</v>
      </c>
      <c r="E5" s="1" t="s">
        <v>230</v>
      </c>
      <c r="I5" s="45" t="s">
        <v>251</v>
      </c>
      <c r="K5" s="1" t="s">
        <v>247</v>
      </c>
      <c r="O5" s="1" t="s">
        <v>1913</v>
      </c>
      <c r="Q5" t="s">
        <v>1896</v>
      </c>
      <c r="S5" s="480" t="s">
        <v>247</v>
      </c>
    </row>
    <row r="6" spans="1:19" x14ac:dyDescent="0.25">
      <c r="C6" s="1" t="s">
        <v>6</v>
      </c>
      <c r="E6" s="1" t="s">
        <v>1793</v>
      </c>
      <c r="I6" s="45" t="s">
        <v>252</v>
      </c>
      <c r="O6" s="1" t="s">
        <v>1916</v>
      </c>
      <c r="Q6" t="s">
        <v>1897</v>
      </c>
    </row>
    <row r="7" spans="1:19" x14ac:dyDescent="0.25">
      <c r="C7" s="1" t="s">
        <v>13</v>
      </c>
      <c r="E7" s="1" t="s">
        <v>1865</v>
      </c>
      <c r="I7" s="45" t="s">
        <v>253</v>
      </c>
      <c r="Q7" t="s">
        <v>1890</v>
      </c>
    </row>
    <row r="8" spans="1:19" x14ac:dyDescent="0.25">
      <c r="C8" s="1" t="s">
        <v>14</v>
      </c>
      <c r="I8" s="45" t="s">
        <v>243</v>
      </c>
      <c r="Q8" t="s">
        <v>1891</v>
      </c>
    </row>
    <row r="9" spans="1:19" x14ac:dyDescent="0.25">
      <c r="C9" s="1" t="s">
        <v>5</v>
      </c>
      <c r="Q9" t="s">
        <v>1892</v>
      </c>
    </row>
    <row r="10" spans="1:19" x14ac:dyDescent="0.25">
      <c r="C10" s="1" t="s">
        <v>15</v>
      </c>
      <c r="Q10" t="s">
        <v>1893</v>
      </c>
    </row>
    <row r="11" spans="1:19" x14ac:dyDescent="0.25">
      <c r="C11" s="1" t="s">
        <v>7</v>
      </c>
      <c r="Q11" t="s">
        <v>1898</v>
      </c>
    </row>
    <row r="12" spans="1:19" x14ac:dyDescent="0.25">
      <c r="C12" s="1" t="s">
        <v>20</v>
      </c>
    </row>
    <row r="13" spans="1:19" x14ac:dyDescent="0.25">
      <c r="C13" s="1" t="s">
        <v>16</v>
      </c>
    </row>
    <row r="14" spans="1:19" x14ac:dyDescent="0.25">
      <c r="C14" s="1" t="s">
        <v>17</v>
      </c>
    </row>
    <row r="15" spans="1:19" x14ac:dyDescent="0.25">
      <c r="C15" s="1" t="s">
        <v>18</v>
      </c>
    </row>
    <row r="16" spans="1:19" x14ac:dyDescent="0.25">
      <c r="C16" s="1" t="s">
        <v>19</v>
      </c>
    </row>
  </sheetData>
  <sortState ref="C2:C16">
    <sortCondition ref="C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4C3DD-4A69-46DF-B793-907DFABFFF47}">
  <sheetPr codeName="Feuil4"/>
  <dimension ref="A1"/>
  <sheetViews>
    <sheetView showGridLines="0" topLeftCell="B1" workbookViewId="0">
      <selection activeCell="I21" sqref="I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5152F-9DF0-4FDD-B990-AEC94BE2FB65}">
  <sheetPr codeName="Feuil5">
    <tabColor theme="9"/>
  </sheetPr>
  <dimension ref="A1"/>
  <sheetViews>
    <sheetView showGridLines="0" workbookViewId="0">
      <selection activeCell="B7" sqref="B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3253B-42E9-494B-BD0E-1CAE22BB7683}">
  <sheetPr codeName="Feuil18">
    <tabColor theme="9"/>
  </sheetPr>
  <dimension ref="A1:P51"/>
  <sheetViews>
    <sheetView workbookViewId="0">
      <selection activeCell="C4" sqref="C4"/>
    </sheetView>
  </sheetViews>
  <sheetFormatPr baseColWidth="10" defaultRowHeight="15" x14ac:dyDescent="0.25"/>
  <cols>
    <col min="2" max="2" width="28.85546875" bestFit="1" customWidth="1"/>
    <col min="4" max="4" width="0.85546875" customWidth="1"/>
    <col min="6" max="7" width="0.85546875" customWidth="1"/>
    <col min="9" max="9" width="0.85546875" customWidth="1"/>
    <col min="10" max="10" width="9.85546875" hidden="1" customWidth="1"/>
    <col min="12" max="12" width="0.85546875" customWidth="1"/>
    <col min="13" max="13" width="10.28515625" hidden="1" customWidth="1"/>
    <col min="14" max="14" width="15.7109375" style="20" bestFit="1" customWidth="1"/>
    <col min="15" max="15" width="0.85546875" customWidth="1"/>
  </cols>
  <sheetData>
    <row r="1" spans="1:16" ht="46.5" x14ac:dyDescent="0.25">
      <c r="A1" t="s">
        <v>1363</v>
      </c>
      <c r="B1" s="571" t="s">
        <v>1364</v>
      </c>
      <c r="C1" s="571"/>
      <c r="D1" s="571"/>
      <c r="E1" s="571"/>
      <c r="F1" s="571"/>
      <c r="G1" s="571"/>
      <c r="H1" s="571"/>
      <c r="I1" s="571"/>
      <c r="J1" s="571"/>
      <c r="K1" s="571"/>
      <c r="L1" s="571"/>
      <c r="M1" s="571"/>
      <c r="N1" s="571"/>
      <c r="O1" s="571"/>
      <c r="P1" s="571"/>
    </row>
    <row r="2" spans="1:16" ht="46.5" x14ac:dyDescent="0.25">
      <c r="B2" s="571" t="s">
        <v>1365</v>
      </c>
      <c r="C2" s="571"/>
      <c r="D2" s="50"/>
      <c r="E2" s="572">
        <v>43374</v>
      </c>
      <c r="F2" s="573"/>
      <c r="G2" s="573"/>
      <c r="H2" s="573"/>
      <c r="I2" s="50"/>
      <c r="J2" s="50"/>
      <c r="K2" s="571"/>
      <c r="L2" s="571"/>
      <c r="M2" s="571"/>
      <c r="N2" s="571"/>
      <c r="O2" s="571"/>
      <c r="P2" s="571"/>
    </row>
    <row r="3" spans="1:16" s="51" customFormat="1" ht="45" x14ac:dyDescent="0.25">
      <c r="B3" s="340" t="s">
        <v>1366</v>
      </c>
      <c r="C3" s="341" t="s">
        <v>1367</v>
      </c>
      <c r="D3" s="340"/>
      <c r="E3" s="341" t="s">
        <v>1368</v>
      </c>
      <c r="F3" s="340"/>
      <c r="G3" s="340"/>
      <c r="H3" s="341" t="s">
        <v>1369</v>
      </c>
      <c r="I3" s="341"/>
      <c r="J3" s="341" t="s">
        <v>1370</v>
      </c>
      <c r="K3" s="341" t="s">
        <v>1371</v>
      </c>
      <c r="L3" s="340"/>
      <c r="M3" s="342" t="s">
        <v>1372</v>
      </c>
      <c r="N3" s="343" t="s">
        <v>1373</v>
      </c>
      <c r="O3" s="340"/>
      <c r="P3" s="340" t="s">
        <v>1374</v>
      </c>
    </row>
    <row r="4" spans="1:16" x14ac:dyDescent="0.25">
      <c r="A4" t="s">
        <v>46</v>
      </c>
      <c r="B4" s="344" t="s">
        <v>47</v>
      </c>
      <c r="C4" s="345">
        <v>102</v>
      </c>
      <c r="D4" s="346"/>
      <c r="E4" s="347"/>
      <c r="F4" s="346"/>
      <c r="G4" s="346"/>
      <c r="H4" s="348"/>
      <c r="I4" s="349"/>
      <c r="J4" s="349">
        <v>0</v>
      </c>
      <c r="K4" s="350" t="str">
        <f>IF(E4="","",C4-E4-H4)</f>
        <v/>
      </c>
      <c r="L4" s="351"/>
      <c r="M4" s="351" t="s">
        <v>274</v>
      </c>
      <c r="N4" s="352" t="str">
        <f>IF(E4="","",SUM(H4+K4))</f>
        <v/>
      </c>
      <c r="O4" s="351"/>
      <c r="P4" s="353" t="s">
        <v>274</v>
      </c>
    </row>
    <row r="5" spans="1:16" x14ac:dyDescent="0.25">
      <c r="A5" t="s">
        <v>48</v>
      </c>
      <c r="B5" s="344" t="s">
        <v>49</v>
      </c>
      <c r="C5" s="345">
        <v>95</v>
      </c>
      <c r="D5" s="346"/>
      <c r="E5" s="347"/>
      <c r="F5" s="346"/>
      <c r="G5" s="346"/>
      <c r="H5" s="348"/>
      <c r="I5" s="349"/>
      <c r="J5" s="349">
        <v>0</v>
      </c>
      <c r="K5" s="350" t="str">
        <f t="shared" ref="K5:K43" si="0">IF(E5="","",C5-E5-H5)</f>
        <v/>
      </c>
      <c r="L5" s="351"/>
      <c r="M5" s="351" t="s">
        <v>274</v>
      </c>
      <c r="N5" s="352" t="str">
        <f t="shared" ref="N5:N43" si="1">IF(E5="","",SUM(H5+K5))</f>
        <v/>
      </c>
      <c r="O5" s="351"/>
      <c r="P5" s="353" t="s">
        <v>274</v>
      </c>
    </row>
    <row r="6" spans="1:16" x14ac:dyDescent="0.25">
      <c r="A6" t="s">
        <v>50</v>
      </c>
      <c r="B6" s="344" t="s">
        <v>51</v>
      </c>
      <c r="C6" s="345">
        <v>0</v>
      </c>
      <c r="D6" s="346"/>
      <c r="E6" s="347"/>
      <c r="F6" s="346"/>
      <c r="G6" s="346"/>
      <c r="H6" s="348"/>
      <c r="I6" s="349"/>
      <c r="J6" s="349">
        <v>0</v>
      </c>
      <c r="K6" s="350" t="str">
        <f t="shared" si="0"/>
        <v/>
      </c>
      <c r="L6" s="351"/>
      <c r="M6" s="351" t="s">
        <v>274</v>
      </c>
      <c r="N6" s="352" t="str">
        <f t="shared" si="1"/>
        <v/>
      </c>
      <c r="O6" s="351"/>
      <c r="P6" s="353" t="s">
        <v>274</v>
      </c>
    </row>
    <row r="7" spans="1:16" x14ac:dyDescent="0.25">
      <c r="A7" t="s">
        <v>52</v>
      </c>
      <c r="B7" s="344" t="s">
        <v>53</v>
      </c>
      <c r="C7" s="345">
        <v>0</v>
      </c>
      <c r="D7" s="346"/>
      <c r="E7" s="347"/>
      <c r="F7" s="346"/>
      <c r="G7" s="346"/>
      <c r="H7" s="348"/>
      <c r="I7" s="349"/>
      <c r="J7" s="349">
        <v>0</v>
      </c>
      <c r="K7" s="350" t="str">
        <f t="shared" si="0"/>
        <v/>
      </c>
      <c r="L7" s="351"/>
      <c r="M7" s="351" t="s">
        <v>274</v>
      </c>
      <c r="N7" s="352" t="str">
        <f t="shared" si="1"/>
        <v/>
      </c>
      <c r="O7" s="351"/>
      <c r="P7" s="353" t="s">
        <v>274</v>
      </c>
    </row>
    <row r="8" spans="1:16" x14ac:dyDescent="0.25">
      <c r="A8" t="s">
        <v>54</v>
      </c>
      <c r="B8" s="344" t="s">
        <v>55</v>
      </c>
      <c r="C8" s="345">
        <v>20</v>
      </c>
      <c r="D8" s="346"/>
      <c r="E8" s="347"/>
      <c r="F8" s="346"/>
      <c r="G8" s="346"/>
      <c r="H8" s="348"/>
      <c r="I8" s="349"/>
      <c r="J8" s="349">
        <v>0</v>
      </c>
      <c r="K8" s="350" t="str">
        <f t="shared" si="0"/>
        <v/>
      </c>
      <c r="L8" s="351"/>
      <c r="M8" s="351" t="s">
        <v>274</v>
      </c>
      <c r="N8" s="352" t="str">
        <f t="shared" si="1"/>
        <v/>
      </c>
      <c r="O8" s="351"/>
      <c r="P8" s="353" t="s">
        <v>274</v>
      </c>
    </row>
    <row r="9" spans="1:16" x14ac:dyDescent="0.25">
      <c r="A9" t="s">
        <v>56</v>
      </c>
      <c r="B9" s="344" t="s">
        <v>57</v>
      </c>
      <c r="C9" s="345">
        <v>0</v>
      </c>
      <c r="D9" s="346"/>
      <c r="E9" s="347"/>
      <c r="F9" s="346"/>
      <c r="G9" s="346"/>
      <c r="H9" s="348"/>
      <c r="I9" s="349"/>
      <c r="J9" s="349">
        <v>0</v>
      </c>
      <c r="K9" s="350" t="str">
        <f t="shared" si="0"/>
        <v/>
      </c>
      <c r="L9" s="351"/>
      <c r="M9" s="351" t="s">
        <v>274</v>
      </c>
      <c r="N9" s="352" t="str">
        <f t="shared" si="1"/>
        <v/>
      </c>
      <c r="O9" s="351"/>
      <c r="P9" s="353" t="s">
        <v>274</v>
      </c>
    </row>
    <row r="10" spans="1:16" x14ac:dyDescent="0.25">
      <c r="A10" t="s">
        <v>58</v>
      </c>
      <c r="B10" s="344" t="s">
        <v>59</v>
      </c>
      <c r="C10" s="345">
        <v>0</v>
      </c>
      <c r="D10" s="346"/>
      <c r="E10" s="347"/>
      <c r="F10" s="346"/>
      <c r="G10" s="346"/>
      <c r="H10" s="348"/>
      <c r="I10" s="349"/>
      <c r="J10" s="349">
        <v>0</v>
      </c>
      <c r="K10" s="350" t="str">
        <f t="shared" si="0"/>
        <v/>
      </c>
      <c r="L10" s="351"/>
      <c r="M10" s="351" t="s">
        <v>274</v>
      </c>
      <c r="N10" s="352" t="str">
        <f t="shared" si="1"/>
        <v/>
      </c>
      <c r="O10" s="351"/>
      <c r="P10" s="353" t="s">
        <v>274</v>
      </c>
    </row>
    <row r="11" spans="1:16" x14ac:dyDescent="0.25">
      <c r="A11" t="s">
        <v>60</v>
      </c>
      <c r="B11" s="344" t="s">
        <v>61</v>
      </c>
      <c r="C11" s="345">
        <v>52</v>
      </c>
      <c r="D11" s="346"/>
      <c r="E11" s="347"/>
      <c r="F11" s="346"/>
      <c r="G11" s="346"/>
      <c r="H11" s="348"/>
      <c r="I11" s="349"/>
      <c r="J11" s="349">
        <v>0</v>
      </c>
      <c r="K11" s="350" t="str">
        <f t="shared" si="0"/>
        <v/>
      </c>
      <c r="L11" s="351"/>
      <c r="M11" s="351" t="s">
        <v>274</v>
      </c>
      <c r="N11" s="352" t="str">
        <f t="shared" si="1"/>
        <v/>
      </c>
      <c r="O11" s="351"/>
      <c r="P11" s="353" t="s">
        <v>274</v>
      </c>
    </row>
    <row r="12" spans="1:16" x14ac:dyDescent="0.25">
      <c r="A12" t="s">
        <v>62</v>
      </c>
      <c r="B12" s="344" t="s">
        <v>63</v>
      </c>
      <c r="C12" s="345">
        <v>12</v>
      </c>
      <c r="D12" s="346"/>
      <c r="E12" s="347"/>
      <c r="F12" s="346"/>
      <c r="G12" s="346"/>
      <c r="H12" s="348"/>
      <c r="I12" s="349"/>
      <c r="J12" s="349">
        <v>0</v>
      </c>
      <c r="K12" s="350" t="str">
        <f t="shared" si="0"/>
        <v/>
      </c>
      <c r="L12" s="351"/>
      <c r="M12" s="351" t="s">
        <v>274</v>
      </c>
      <c r="N12" s="352" t="str">
        <f t="shared" si="1"/>
        <v/>
      </c>
      <c r="O12" s="351"/>
      <c r="P12" s="353" t="s">
        <v>274</v>
      </c>
    </row>
    <row r="13" spans="1:16" x14ac:dyDescent="0.25">
      <c r="A13" t="s">
        <v>64</v>
      </c>
      <c r="B13" s="344" t="s">
        <v>65</v>
      </c>
      <c r="C13" s="345">
        <v>63</v>
      </c>
      <c r="D13" s="346"/>
      <c r="E13" s="347"/>
      <c r="F13" s="346"/>
      <c r="G13" s="346"/>
      <c r="H13" s="348"/>
      <c r="I13" s="349"/>
      <c r="J13" s="349">
        <v>0</v>
      </c>
      <c r="K13" s="350" t="str">
        <f t="shared" si="0"/>
        <v/>
      </c>
      <c r="L13" s="351"/>
      <c r="M13" s="351" t="s">
        <v>274</v>
      </c>
      <c r="N13" s="352" t="str">
        <f t="shared" si="1"/>
        <v/>
      </c>
      <c r="O13" s="351"/>
      <c r="P13" s="353" t="s">
        <v>274</v>
      </c>
    </row>
    <row r="14" spans="1:16" x14ac:dyDescent="0.25">
      <c r="A14" t="s">
        <v>66</v>
      </c>
      <c r="B14" s="344" t="s">
        <v>67</v>
      </c>
      <c r="C14" s="345">
        <v>9</v>
      </c>
      <c r="D14" s="346"/>
      <c r="E14" s="347"/>
      <c r="F14" s="346"/>
      <c r="G14" s="346"/>
      <c r="H14" s="348"/>
      <c r="I14" s="349"/>
      <c r="J14" s="349">
        <v>0</v>
      </c>
      <c r="K14" s="350" t="str">
        <f t="shared" si="0"/>
        <v/>
      </c>
      <c r="L14" s="351"/>
      <c r="M14" s="351" t="s">
        <v>274</v>
      </c>
      <c r="N14" s="352" t="str">
        <f t="shared" si="1"/>
        <v/>
      </c>
      <c r="O14" s="351"/>
      <c r="P14" s="353" t="s">
        <v>274</v>
      </c>
    </row>
    <row r="15" spans="1:16" x14ac:dyDescent="0.25">
      <c r="A15" t="s">
        <v>68</v>
      </c>
      <c r="B15" s="344" t="s">
        <v>69</v>
      </c>
      <c r="C15" s="345">
        <v>0</v>
      </c>
      <c r="D15" s="346"/>
      <c r="E15" s="347"/>
      <c r="F15" s="346"/>
      <c r="G15" s="346"/>
      <c r="H15" s="348"/>
      <c r="I15" s="349"/>
      <c r="J15" s="349">
        <v>0</v>
      </c>
      <c r="K15" s="350" t="str">
        <f t="shared" si="0"/>
        <v/>
      </c>
      <c r="L15" s="351"/>
      <c r="M15" s="351" t="s">
        <v>274</v>
      </c>
      <c r="N15" s="352" t="str">
        <f t="shared" si="1"/>
        <v/>
      </c>
      <c r="O15" s="351"/>
      <c r="P15" s="353" t="s">
        <v>274</v>
      </c>
    </row>
    <row r="16" spans="1:16" x14ac:dyDescent="0.25">
      <c r="A16" t="s">
        <v>70</v>
      </c>
      <c r="B16" s="344" t="s">
        <v>71</v>
      </c>
      <c r="C16" s="345">
        <v>0</v>
      </c>
      <c r="D16" s="346"/>
      <c r="E16" s="347"/>
      <c r="F16" s="346"/>
      <c r="G16" s="346"/>
      <c r="H16" s="348"/>
      <c r="I16" s="349"/>
      <c r="J16" s="349">
        <v>0</v>
      </c>
      <c r="K16" s="350" t="str">
        <f t="shared" si="0"/>
        <v/>
      </c>
      <c r="L16" s="351"/>
      <c r="M16" s="351" t="s">
        <v>274</v>
      </c>
      <c r="N16" s="352" t="str">
        <f t="shared" si="1"/>
        <v/>
      </c>
      <c r="O16" s="351"/>
      <c r="P16" s="353" t="s">
        <v>274</v>
      </c>
    </row>
    <row r="17" spans="1:16" x14ac:dyDescent="0.25">
      <c r="A17" t="s">
        <v>72</v>
      </c>
      <c r="B17" s="344" t="s">
        <v>73</v>
      </c>
      <c r="C17" s="345">
        <v>23</v>
      </c>
      <c r="D17" s="346"/>
      <c r="E17" s="347"/>
      <c r="F17" s="346"/>
      <c r="G17" s="346"/>
      <c r="H17" s="348"/>
      <c r="I17" s="349"/>
      <c r="J17" s="349">
        <v>0</v>
      </c>
      <c r="K17" s="350" t="str">
        <f t="shared" si="0"/>
        <v/>
      </c>
      <c r="L17" s="351"/>
      <c r="M17" s="351" t="s">
        <v>274</v>
      </c>
      <c r="N17" s="352" t="str">
        <f t="shared" si="1"/>
        <v/>
      </c>
      <c r="O17" s="351"/>
      <c r="P17" s="353" t="s">
        <v>274</v>
      </c>
    </row>
    <row r="18" spans="1:16" x14ac:dyDescent="0.25">
      <c r="A18" t="s">
        <v>74</v>
      </c>
      <c r="B18" s="344" t="s">
        <v>75</v>
      </c>
      <c r="C18" s="345">
        <v>17</v>
      </c>
      <c r="D18" s="346"/>
      <c r="E18" s="347"/>
      <c r="F18" s="346"/>
      <c r="G18" s="346"/>
      <c r="H18" s="348"/>
      <c r="I18" s="349"/>
      <c r="J18" s="349">
        <v>0</v>
      </c>
      <c r="K18" s="350" t="str">
        <f t="shared" si="0"/>
        <v/>
      </c>
      <c r="L18" s="351"/>
      <c r="M18" s="351" t="s">
        <v>274</v>
      </c>
      <c r="N18" s="352" t="str">
        <f t="shared" si="1"/>
        <v/>
      </c>
      <c r="O18" s="351"/>
      <c r="P18" s="353" t="s">
        <v>274</v>
      </c>
    </row>
    <row r="19" spans="1:16" x14ac:dyDescent="0.25">
      <c r="A19" t="s">
        <v>76</v>
      </c>
      <c r="B19" s="344" t="s">
        <v>77</v>
      </c>
      <c r="C19" s="345">
        <v>0</v>
      </c>
      <c r="D19" s="346"/>
      <c r="E19" s="347"/>
      <c r="F19" s="346"/>
      <c r="G19" s="346"/>
      <c r="H19" s="348"/>
      <c r="I19" s="349"/>
      <c r="J19" s="349">
        <v>0</v>
      </c>
      <c r="K19" s="350" t="str">
        <f t="shared" si="0"/>
        <v/>
      </c>
      <c r="L19" s="351"/>
      <c r="M19" s="351" t="s">
        <v>274</v>
      </c>
      <c r="N19" s="352" t="str">
        <f t="shared" si="1"/>
        <v/>
      </c>
      <c r="O19" s="351"/>
      <c r="P19" s="353" t="s">
        <v>274</v>
      </c>
    </row>
    <row r="20" spans="1:16" x14ac:dyDescent="0.25">
      <c r="A20" t="s">
        <v>78</v>
      </c>
      <c r="B20" s="344" t="s">
        <v>79</v>
      </c>
      <c r="C20" s="345">
        <v>0</v>
      </c>
      <c r="D20" s="346"/>
      <c r="E20" s="347"/>
      <c r="F20" s="346"/>
      <c r="G20" s="346"/>
      <c r="H20" s="348"/>
      <c r="I20" s="349"/>
      <c r="J20" s="349">
        <v>0</v>
      </c>
      <c r="K20" s="350" t="str">
        <f t="shared" si="0"/>
        <v/>
      </c>
      <c r="L20" s="351"/>
      <c r="M20" s="351" t="s">
        <v>274</v>
      </c>
      <c r="N20" s="352" t="str">
        <f t="shared" si="1"/>
        <v/>
      </c>
      <c r="O20" s="351"/>
      <c r="P20" s="353" t="s">
        <v>274</v>
      </c>
    </row>
    <row r="21" spans="1:16" x14ac:dyDescent="0.25">
      <c r="A21" t="s">
        <v>80</v>
      </c>
      <c r="B21" s="344" t="s">
        <v>81</v>
      </c>
      <c r="C21" s="345">
        <v>0</v>
      </c>
      <c r="D21" s="346"/>
      <c r="E21" s="347"/>
      <c r="F21" s="346"/>
      <c r="G21" s="346"/>
      <c r="H21" s="348"/>
      <c r="I21" s="349"/>
      <c r="J21" s="349">
        <v>0</v>
      </c>
      <c r="K21" s="350" t="str">
        <f t="shared" si="0"/>
        <v/>
      </c>
      <c r="L21" s="351"/>
      <c r="M21" s="351" t="s">
        <v>274</v>
      </c>
      <c r="N21" s="352" t="str">
        <f t="shared" si="1"/>
        <v/>
      </c>
      <c r="O21" s="351"/>
      <c r="P21" s="353" t="s">
        <v>274</v>
      </c>
    </row>
    <row r="22" spans="1:16" x14ac:dyDescent="0.25">
      <c r="A22" t="s">
        <v>82</v>
      </c>
      <c r="B22" s="344" t="s">
        <v>83</v>
      </c>
      <c r="C22" s="345">
        <v>0</v>
      </c>
      <c r="D22" s="346"/>
      <c r="E22" s="347"/>
      <c r="F22" s="346"/>
      <c r="G22" s="346"/>
      <c r="H22" s="348"/>
      <c r="I22" s="349"/>
      <c r="J22" s="349">
        <v>0</v>
      </c>
      <c r="K22" s="350" t="str">
        <f t="shared" si="0"/>
        <v/>
      </c>
      <c r="L22" s="351"/>
      <c r="M22" s="351" t="s">
        <v>274</v>
      </c>
      <c r="N22" s="352" t="str">
        <f t="shared" si="1"/>
        <v/>
      </c>
      <c r="O22" s="351"/>
      <c r="P22" s="353" t="s">
        <v>274</v>
      </c>
    </row>
    <row r="23" spans="1:16" x14ac:dyDescent="0.25">
      <c r="A23" t="s">
        <v>84</v>
      </c>
      <c r="B23" s="344" t="s">
        <v>85</v>
      </c>
      <c r="C23" s="345">
        <v>0</v>
      </c>
      <c r="D23" s="346"/>
      <c r="E23" s="347"/>
      <c r="F23" s="346"/>
      <c r="G23" s="346"/>
      <c r="H23" s="348"/>
      <c r="I23" s="349"/>
      <c r="J23" s="349">
        <v>0</v>
      </c>
      <c r="K23" s="350" t="str">
        <f t="shared" si="0"/>
        <v/>
      </c>
      <c r="L23" s="351"/>
      <c r="M23" s="351" t="s">
        <v>274</v>
      </c>
      <c r="N23" s="352" t="str">
        <f t="shared" si="1"/>
        <v/>
      </c>
      <c r="O23" s="351"/>
      <c r="P23" s="353" t="s">
        <v>274</v>
      </c>
    </row>
    <row r="24" spans="1:16" x14ac:dyDescent="0.25">
      <c r="A24" t="s">
        <v>86</v>
      </c>
      <c r="B24" s="344" t="s">
        <v>87</v>
      </c>
      <c r="C24" s="345">
        <v>0</v>
      </c>
      <c r="D24" s="346"/>
      <c r="E24" s="347"/>
      <c r="F24" s="346"/>
      <c r="G24" s="346"/>
      <c r="H24" s="348"/>
      <c r="I24" s="349"/>
      <c r="J24" s="349">
        <v>0</v>
      </c>
      <c r="K24" s="350" t="str">
        <f t="shared" si="0"/>
        <v/>
      </c>
      <c r="L24" s="351"/>
      <c r="M24" s="351" t="s">
        <v>274</v>
      </c>
      <c r="N24" s="352" t="str">
        <f t="shared" si="1"/>
        <v/>
      </c>
      <c r="O24" s="351"/>
      <c r="P24" s="353" t="s">
        <v>274</v>
      </c>
    </row>
    <row r="25" spans="1:16" x14ac:dyDescent="0.25">
      <c r="A25" t="s">
        <v>88</v>
      </c>
      <c r="B25" s="344" t="s">
        <v>89</v>
      </c>
      <c r="C25" s="345">
        <v>44</v>
      </c>
      <c r="D25" s="346"/>
      <c r="E25" s="347"/>
      <c r="F25" s="346"/>
      <c r="G25" s="346"/>
      <c r="H25" s="348"/>
      <c r="I25" s="349"/>
      <c r="J25" s="349">
        <v>0</v>
      </c>
      <c r="K25" s="350" t="str">
        <f t="shared" si="0"/>
        <v/>
      </c>
      <c r="L25" s="351"/>
      <c r="M25" s="351" t="s">
        <v>274</v>
      </c>
      <c r="N25" s="352" t="str">
        <f t="shared" si="1"/>
        <v/>
      </c>
      <c r="O25" s="351"/>
      <c r="P25" s="353" t="s">
        <v>274</v>
      </c>
    </row>
    <row r="26" spans="1:16" x14ac:dyDescent="0.25">
      <c r="A26" t="s">
        <v>90</v>
      </c>
      <c r="B26" s="344" t="s">
        <v>91</v>
      </c>
      <c r="C26" s="345">
        <v>15</v>
      </c>
      <c r="D26" s="346"/>
      <c r="E26" s="347"/>
      <c r="F26" s="346"/>
      <c r="G26" s="346"/>
      <c r="H26" s="348"/>
      <c r="I26" s="349"/>
      <c r="J26" s="349">
        <v>0</v>
      </c>
      <c r="K26" s="350" t="str">
        <f t="shared" si="0"/>
        <v/>
      </c>
      <c r="L26" s="351"/>
      <c r="M26" s="351" t="s">
        <v>274</v>
      </c>
      <c r="N26" s="352" t="str">
        <f t="shared" si="1"/>
        <v/>
      </c>
      <c r="O26" s="351"/>
      <c r="P26" s="353" t="s">
        <v>274</v>
      </c>
    </row>
    <row r="27" spans="1:16" x14ac:dyDescent="0.25">
      <c r="A27" t="s">
        <v>92</v>
      </c>
      <c r="B27" s="344" t="s">
        <v>93</v>
      </c>
      <c r="C27" s="345">
        <v>30</v>
      </c>
      <c r="D27" s="346"/>
      <c r="E27" s="347"/>
      <c r="F27" s="346"/>
      <c r="G27" s="346"/>
      <c r="H27" s="348"/>
      <c r="I27" s="349"/>
      <c r="J27" s="349">
        <v>0</v>
      </c>
      <c r="K27" s="350" t="str">
        <f t="shared" si="0"/>
        <v/>
      </c>
      <c r="L27" s="351"/>
      <c r="M27" s="351" t="s">
        <v>274</v>
      </c>
      <c r="N27" s="352" t="str">
        <f t="shared" si="1"/>
        <v/>
      </c>
      <c r="O27" s="351"/>
      <c r="P27" s="353" t="s">
        <v>274</v>
      </c>
    </row>
    <row r="28" spans="1:16" x14ac:dyDescent="0.25">
      <c r="A28" t="s">
        <v>94</v>
      </c>
      <c r="B28" s="344" t="s">
        <v>95</v>
      </c>
      <c r="C28" s="345">
        <v>0</v>
      </c>
      <c r="D28" s="346"/>
      <c r="E28" s="347"/>
      <c r="F28" s="346"/>
      <c r="G28" s="346"/>
      <c r="H28" s="348"/>
      <c r="I28" s="349"/>
      <c r="J28" s="349">
        <v>0</v>
      </c>
      <c r="K28" s="350" t="str">
        <f t="shared" si="0"/>
        <v/>
      </c>
      <c r="L28" s="351"/>
      <c r="M28" s="351" t="s">
        <v>274</v>
      </c>
      <c r="N28" s="352" t="str">
        <f t="shared" si="1"/>
        <v/>
      </c>
      <c r="O28" s="351"/>
      <c r="P28" s="353" t="s">
        <v>274</v>
      </c>
    </row>
    <row r="29" spans="1:16" x14ac:dyDescent="0.25">
      <c r="A29" t="s">
        <v>96</v>
      </c>
      <c r="B29" s="344" t="s">
        <v>97</v>
      </c>
      <c r="C29" s="345">
        <v>0</v>
      </c>
      <c r="D29" s="346"/>
      <c r="E29" s="347"/>
      <c r="F29" s="346"/>
      <c r="G29" s="346"/>
      <c r="H29" s="348"/>
      <c r="I29" s="349"/>
      <c r="J29" s="349">
        <v>0</v>
      </c>
      <c r="K29" s="350" t="str">
        <f t="shared" si="0"/>
        <v/>
      </c>
      <c r="L29" s="351"/>
      <c r="M29" s="351" t="s">
        <v>274</v>
      </c>
      <c r="N29" s="352" t="str">
        <f t="shared" si="1"/>
        <v/>
      </c>
      <c r="O29" s="351"/>
      <c r="P29" s="353" t="s">
        <v>274</v>
      </c>
    </row>
    <row r="30" spans="1:16" x14ac:dyDescent="0.25">
      <c r="A30" t="s">
        <v>98</v>
      </c>
      <c r="B30" s="344" t="s">
        <v>99</v>
      </c>
      <c r="C30" s="345">
        <v>0</v>
      </c>
      <c r="D30" s="346">
        <v>0</v>
      </c>
      <c r="E30" s="347"/>
      <c r="F30" s="346"/>
      <c r="G30" s="346"/>
      <c r="H30" s="348"/>
      <c r="I30" s="349"/>
      <c r="J30" s="349">
        <v>0</v>
      </c>
      <c r="K30" s="350" t="str">
        <f t="shared" si="0"/>
        <v/>
      </c>
      <c r="L30" s="351"/>
      <c r="M30" s="351" t="s">
        <v>274</v>
      </c>
      <c r="N30" s="352" t="str">
        <f t="shared" si="1"/>
        <v/>
      </c>
      <c r="O30" s="351"/>
      <c r="P30" s="353" t="s">
        <v>274</v>
      </c>
    </row>
    <row r="31" spans="1:16" x14ac:dyDescent="0.25">
      <c r="A31" t="s">
        <v>100</v>
      </c>
      <c r="B31" s="344" t="s">
        <v>101</v>
      </c>
      <c r="C31" s="345">
        <v>0</v>
      </c>
      <c r="D31" s="346"/>
      <c r="E31" s="347"/>
      <c r="F31" s="346"/>
      <c r="G31" s="346"/>
      <c r="H31" s="348"/>
      <c r="I31" s="349"/>
      <c r="J31" s="349">
        <v>0</v>
      </c>
      <c r="K31" s="350" t="str">
        <f t="shared" si="0"/>
        <v/>
      </c>
      <c r="L31" s="351"/>
      <c r="M31" s="351" t="s">
        <v>274</v>
      </c>
      <c r="N31" s="352" t="str">
        <f t="shared" si="1"/>
        <v/>
      </c>
      <c r="O31" s="351"/>
      <c r="P31" s="353" t="s">
        <v>274</v>
      </c>
    </row>
    <row r="32" spans="1:16" x14ac:dyDescent="0.25">
      <c r="A32" t="s">
        <v>102</v>
      </c>
      <c r="B32" s="344" t="s">
        <v>103</v>
      </c>
      <c r="C32" s="345">
        <v>9</v>
      </c>
      <c r="D32" s="346"/>
      <c r="E32" s="347"/>
      <c r="F32" s="346"/>
      <c r="G32" s="346"/>
      <c r="H32" s="348"/>
      <c r="I32" s="349"/>
      <c r="J32" s="349">
        <v>0</v>
      </c>
      <c r="K32" s="350" t="str">
        <f t="shared" si="0"/>
        <v/>
      </c>
      <c r="L32" s="351"/>
      <c r="M32" s="351" t="s">
        <v>274</v>
      </c>
      <c r="N32" s="352" t="str">
        <f t="shared" si="1"/>
        <v/>
      </c>
      <c r="O32" s="351"/>
      <c r="P32" s="353" t="s">
        <v>274</v>
      </c>
    </row>
    <row r="33" spans="1:16" x14ac:dyDescent="0.25">
      <c r="A33" t="s">
        <v>104</v>
      </c>
      <c r="B33" s="344" t="s">
        <v>105</v>
      </c>
      <c r="C33" s="345">
        <v>0</v>
      </c>
      <c r="D33" s="346"/>
      <c r="E33" s="347"/>
      <c r="F33" s="346"/>
      <c r="G33" s="346"/>
      <c r="H33" s="348"/>
      <c r="I33" s="349"/>
      <c r="J33" s="349">
        <v>0</v>
      </c>
      <c r="K33" s="350" t="str">
        <f t="shared" si="0"/>
        <v/>
      </c>
      <c r="L33" s="351"/>
      <c r="M33" s="351" t="s">
        <v>274</v>
      </c>
      <c r="N33" s="352" t="str">
        <f t="shared" si="1"/>
        <v/>
      </c>
      <c r="O33" s="351"/>
      <c r="P33" s="353" t="s">
        <v>274</v>
      </c>
    </row>
    <row r="34" spans="1:16" x14ac:dyDescent="0.25">
      <c r="A34" t="s">
        <v>106</v>
      </c>
      <c r="B34" s="354">
        <v>1664</v>
      </c>
      <c r="C34" s="345">
        <v>0</v>
      </c>
      <c r="D34" s="346"/>
      <c r="E34" s="347"/>
      <c r="F34" s="346"/>
      <c r="G34" s="346"/>
      <c r="H34" s="348"/>
      <c r="I34" s="349"/>
      <c r="J34" s="349">
        <v>0</v>
      </c>
      <c r="K34" s="350" t="str">
        <f t="shared" si="0"/>
        <v/>
      </c>
      <c r="L34" s="351"/>
      <c r="M34" s="351" t="s">
        <v>274</v>
      </c>
      <c r="N34" s="352" t="str">
        <f t="shared" si="1"/>
        <v/>
      </c>
      <c r="O34" s="351"/>
      <c r="P34" s="353" t="s">
        <v>274</v>
      </c>
    </row>
    <row r="35" spans="1:16" x14ac:dyDescent="0.25">
      <c r="A35" t="s">
        <v>107</v>
      </c>
      <c r="B35" s="354" t="s">
        <v>108</v>
      </c>
      <c r="C35" s="345">
        <v>0</v>
      </c>
      <c r="E35" s="347"/>
      <c r="H35" s="348"/>
      <c r="J35" s="349">
        <v>0</v>
      </c>
      <c r="K35" s="350" t="str">
        <f t="shared" si="0"/>
        <v/>
      </c>
      <c r="M35" s="351" t="s">
        <v>274</v>
      </c>
      <c r="N35" s="352" t="str">
        <f t="shared" si="1"/>
        <v/>
      </c>
      <c r="P35" s="353" t="s">
        <v>274</v>
      </c>
    </row>
    <row r="36" spans="1:16" x14ac:dyDescent="0.25">
      <c r="A36" t="s">
        <v>109</v>
      </c>
      <c r="B36" s="354">
        <v>0</v>
      </c>
      <c r="C36" s="345">
        <v>0</v>
      </c>
      <c r="E36" s="347"/>
      <c r="H36" s="348"/>
      <c r="J36" s="349">
        <v>0</v>
      </c>
      <c r="K36" s="350" t="str">
        <f t="shared" si="0"/>
        <v/>
      </c>
      <c r="M36" s="351" t="s">
        <v>274</v>
      </c>
      <c r="N36" s="352" t="str">
        <f t="shared" si="1"/>
        <v/>
      </c>
      <c r="P36" s="353" t="s">
        <v>274</v>
      </c>
    </row>
    <row r="37" spans="1:16" x14ac:dyDescent="0.25">
      <c r="A37" t="s">
        <v>110</v>
      </c>
      <c r="B37" s="354">
        <v>0</v>
      </c>
      <c r="C37" s="345">
        <v>0</v>
      </c>
      <c r="E37" s="347"/>
      <c r="H37" s="348"/>
      <c r="J37" s="349">
        <v>0</v>
      </c>
      <c r="K37" s="350" t="str">
        <f t="shared" si="0"/>
        <v/>
      </c>
      <c r="M37" s="351" t="s">
        <v>274</v>
      </c>
      <c r="N37" s="352" t="str">
        <f t="shared" si="1"/>
        <v/>
      </c>
      <c r="P37" s="353" t="s">
        <v>274</v>
      </c>
    </row>
    <row r="38" spans="1:16" x14ac:dyDescent="0.25">
      <c r="A38" t="s">
        <v>111</v>
      </c>
      <c r="B38" s="354">
        <v>0</v>
      </c>
      <c r="C38" s="345">
        <v>0</v>
      </c>
      <c r="E38" s="347"/>
      <c r="H38" s="348"/>
      <c r="J38" s="349">
        <v>0</v>
      </c>
      <c r="K38" s="350" t="str">
        <f t="shared" si="0"/>
        <v/>
      </c>
      <c r="M38" s="351" t="s">
        <v>274</v>
      </c>
      <c r="N38" s="352" t="str">
        <f t="shared" si="1"/>
        <v/>
      </c>
      <c r="P38" s="353" t="s">
        <v>274</v>
      </c>
    </row>
    <row r="39" spans="1:16" x14ac:dyDescent="0.25">
      <c r="A39" t="s">
        <v>112</v>
      </c>
      <c r="B39" s="354">
        <v>0</v>
      </c>
      <c r="C39" s="345">
        <v>0</v>
      </c>
      <c r="E39" s="347"/>
      <c r="H39" s="348"/>
      <c r="J39" s="349">
        <v>0</v>
      </c>
      <c r="K39" s="350" t="str">
        <f t="shared" si="0"/>
        <v/>
      </c>
      <c r="M39" s="351" t="s">
        <v>274</v>
      </c>
      <c r="N39" s="352" t="str">
        <f t="shared" si="1"/>
        <v/>
      </c>
      <c r="P39" s="353" t="s">
        <v>274</v>
      </c>
    </row>
    <row r="40" spans="1:16" x14ac:dyDescent="0.25">
      <c r="A40" t="s">
        <v>113</v>
      </c>
      <c r="B40" s="354">
        <v>0</v>
      </c>
      <c r="C40" s="345">
        <v>0</v>
      </c>
      <c r="E40" s="347"/>
      <c r="H40" s="348"/>
      <c r="J40" s="349">
        <v>0</v>
      </c>
      <c r="K40" s="350" t="str">
        <f t="shared" si="0"/>
        <v/>
      </c>
      <c r="M40" s="351" t="s">
        <v>274</v>
      </c>
      <c r="N40" s="352" t="str">
        <f t="shared" si="1"/>
        <v/>
      </c>
      <c r="P40" s="353" t="s">
        <v>274</v>
      </c>
    </row>
    <row r="41" spans="1:16" x14ac:dyDescent="0.25">
      <c r="A41" t="s">
        <v>114</v>
      </c>
      <c r="B41" s="354">
        <v>0</v>
      </c>
      <c r="C41" s="345">
        <v>0</v>
      </c>
      <c r="E41" s="347"/>
      <c r="H41" s="348"/>
      <c r="J41" s="349">
        <v>0</v>
      </c>
      <c r="K41" s="350" t="str">
        <f t="shared" si="0"/>
        <v/>
      </c>
      <c r="M41" s="351" t="s">
        <v>274</v>
      </c>
      <c r="N41" s="352" t="str">
        <f t="shared" si="1"/>
        <v/>
      </c>
      <c r="P41" s="353" t="s">
        <v>274</v>
      </c>
    </row>
    <row r="42" spans="1:16" x14ac:dyDescent="0.25">
      <c r="A42" t="s">
        <v>115</v>
      </c>
      <c r="B42" s="354">
        <v>0</v>
      </c>
      <c r="C42" s="345">
        <v>0</v>
      </c>
      <c r="E42" s="347"/>
      <c r="H42" s="348"/>
      <c r="J42" s="349">
        <v>0</v>
      </c>
      <c r="K42" s="350" t="str">
        <f t="shared" si="0"/>
        <v/>
      </c>
      <c r="M42" s="351" t="s">
        <v>274</v>
      </c>
      <c r="N42" s="352" t="str">
        <f t="shared" si="1"/>
        <v/>
      </c>
      <c r="P42" s="353" t="s">
        <v>274</v>
      </c>
    </row>
    <row r="43" spans="1:16" x14ac:dyDescent="0.25">
      <c r="A43" t="s">
        <v>116</v>
      </c>
      <c r="B43" s="354">
        <v>0</v>
      </c>
      <c r="C43" s="345">
        <v>0</v>
      </c>
      <c r="E43" s="347"/>
      <c r="H43" s="348"/>
      <c r="J43" s="349">
        <v>0</v>
      </c>
      <c r="K43" s="350" t="str">
        <f t="shared" si="0"/>
        <v/>
      </c>
      <c r="M43" s="351" t="s">
        <v>274</v>
      </c>
      <c r="N43" s="352" t="str">
        <f t="shared" si="1"/>
        <v/>
      </c>
      <c r="P43" s="353" t="s">
        <v>274</v>
      </c>
    </row>
    <row r="44" spans="1:16" x14ac:dyDescent="0.25">
      <c r="C44" s="9"/>
      <c r="E44" s="355"/>
      <c r="H44" s="9">
        <f>SUM(H4:H43)</f>
        <v>0</v>
      </c>
      <c r="K44" s="351">
        <f>SUM(K4:K43)</f>
        <v>0</v>
      </c>
      <c r="M44" s="356">
        <f>SUM(M4:M43)</f>
        <v>0</v>
      </c>
      <c r="N44" s="357">
        <f>SUM(N4:N43)</f>
        <v>0</v>
      </c>
      <c r="P44" s="358">
        <f>SUM(P4:P43)</f>
        <v>0</v>
      </c>
    </row>
    <row r="45" spans="1:16" ht="15.75" thickBot="1" x14ac:dyDescent="0.3"/>
    <row r="46" spans="1:16" x14ac:dyDescent="0.25">
      <c r="B46" s="359" t="s">
        <v>1328</v>
      </c>
      <c r="C46" s="360"/>
      <c r="D46" s="361"/>
      <c r="E46" s="362">
        <f>M44</f>
        <v>0</v>
      </c>
      <c r="F46" s="361"/>
      <c r="G46" s="361"/>
      <c r="H46" s="361"/>
      <c r="I46" s="361"/>
      <c r="J46" s="361"/>
      <c r="K46" s="361"/>
      <c r="L46" s="361"/>
      <c r="M46" s="361"/>
      <c r="N46" s="361"/>
      <c r="O46" s="361"/>
      <c r="P46" s="363"/>
    </row>
    <row r="47" spans="1:16" x14ac:dyDescent="0.25">
      <c r="B47" s="364" t="s">
        <v>1375</v>
      </c>
      <c r="C47" s="298"/>
      <c r="D47" s="20"/>
      <c r="E47" s="365">
        <v>0</v>
      </c>
      <c r="F47" s="20"/>
      <c r="G47" s="20"/>
      <c r="H47" s="574" t="s">
        <v>1376</v>
      </c>
      <c r="I47" s="574"/>
      <c r="J47" s="574"/>
      <c r="K47" s="574"/>
      <c r="L47" s="20"/>
      <c r="M47" s="20"/>
      <c r="N47" s="366">
        <f>P44</f>
        <v>0</v>
      </c>
      <c r="O47" s="20"/>
      <c r="P47" s="367"/>
    </row>
    <row r="48" spans="1:16" x14ac:dyDescent="0.25">
      <c r="B48" s="364" t="s">
        <v>1377</v>
      </c>
      <c r="C48" s="298"/>
      <c r="D48" s="20"/>
      <c r="E48" s="368">
        <f>H44</f>
        <v>0</v>
      </c>
      <c r="F48" s="20"/>
      <c r="G48" s="20"/>
      <c r="H48" s="567" t="str">
        <f>IF(N47&lt;0,"Déficit de l'inventaire","Bénéfice de l'inventaire")</f>
        <v>Bénéfice de l'inventaire</v>
      </c>
      <c r="I48" s="567"/>
      <c r="J48" s="567"/>
      <c r="K48" s="567"/>
      <c r="L48" s="369"/>
      <c r="M48" s="369"/>
      <c r="N48" s="569">
        <f>N47-(E46-E47)</f>
        <v>0</v>
      </c>
      <c r="O48" s="20"/>
      <c r="P48" s="367"/>
    </row>
    <row r="49" spans="2:16" ht="15.75" thickBot="1" x14ac:dyDescent="0.3">
      <c r="B49" s="370" t="s">
        <v>1370</v>
      </c>
      <c r="C49" s="371"/>
      <c r="D49" s="372"/>
      <c r="E49" s="373">
        <f>SUM(J4:J34)</f>
        <v>0</v>
      </c>
      <c r="F49" s="372"/>
      <c r="G49" s="372"/>
      <c r="H49" s="568"/>
      <c r="I49" s="568"/>
      <c r="J49" s="568"/>
      <c r="K49" s="568"/>
      <c r="L49" s="372"/>
      <c r="M49" s="372"/>
      <c r="N49" s="570"/>
      <c r="O49" s="372"/>
      <c r="P49" s="374"/>
    </row>
    <row r="50" spans="2:16" x14ac:dyDescent="0.25">
      <c r="F50" s="20"/>
      <c r="G50" s="20"/>
      <c r="H50" s="20"/>
      <c r="I50" s="20"/>
      <c r="J50" s="20"/>
      <c r="K50" s="20"/>
      <c r="L50" s="20"/>
      <c r="M50" s="20"/>
      <c r="O50" s="20"/>
      <c r="P50" s="361"/>
    </row>
    <row r="51" spans="2:16" x14ac:dyDescent="0.25">
      <c r="B51" s="20"/>
      <c r="C51" s="298"/>
      <c r="D51" s="20"/>
      <c r="E51" s="375"/>
      <c r="F51" s="20"/>
      <c r="G51" s="20"/>
      <c r="H51" s="20"/>
      <c r="I51" s="20"/>
      <c r="J51" s="20"/>
      <c r="K51" s="20"/>
      <c r="L51" s="20"/>
      <c r="M51" s="20"/>
      <c r="O51" s="20"/>
      <c r="P51" s="20"/>
    </row>
  </sheetData>
  <mergeCells count="7">
    <mergeCell ref="H48:K49"/>
    <mergeCell ref="N48:N49"/>
    <mergeCell ref="B1:P1"/>
    <mergeCell ref="B2:C2"/>
    <mergeCell ref="E2:H2"/>
    <mergeCell ref="K2:P2"/>
    <mergeCell ref="H47:K4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8917A-AA46-4A5F-8DA9-7FCC670B8B23}">
  <sheetPr codeName="Feuil19">
    <tabColor theme="9"/>
  </sheetPr>
  <dimension ref="A1:I407"/>
  <sheetViews>
    <sheetView topLeftCell="A91" workbookViewId="0">
      <selection activeCell="J15" sqref="J15"/>
    </sheetView>
  </sheetViews>
  <sheetFormatPr baseColWidth="10" defaultRowHeight="15" x14ac:dyDescent="0.25"/>
  <cols>
    <col min="1" max="1" width="21.7109375" style="377" customWidth="1"/>
    <col min="2" max="2" width="19" style="377" customWidth="1"/>
    <col min="3" max="3" width="40.42578125" style="377" customWidth="1"/>
    <col min="4" max="4" width="18" style="377" hidden="1" customWidth="1"/>
    <col min="5" max="5" width="13.28515625" style="378" customWidth="1"/>
    <col min="6" max="8" width="11.42578125" style="377"/>
    <col min="9" max="9" width="16.5703125" style="377" customWidth="1"/>
    <col min="10" max="16384" width="11.42578125" style="377"/>
  </cols>
  <sheetData>
    <row r="1" spans="1:9" ht="23.25" x14ac:dyDescent="0.35">
      <c r="A1" s="376" t="s">
        <v>1378</v>
      </c>
    </row>
    <row r="2" spans="1:9" ht="18.75" x14ac:dyDescent="0.25">
      <c r="A2" s="379" t="s">
        <v>37</v>
      </c>
    </row>
    <row r="3" spans="1:9" ht="18.75" x14ac:dyDescent="0.25">
      <c r="A3" s="379"/>
    </row>
    <row r="4" spans="1:9" ht="18.75" x14ac:dyDescent="0.3">
      <c r="A4" s="203"/>
    </row>
    <row r="6" spans="1:9" ht="53.25" customHeight="1" x14ac:dyDescent="0.25">
      <c r="A6" s="380" t="s">
        <v>1379</v>
      </c>
      <c r="B6" s="381" t="s">
        <v>1380</v>
      </c>
      <c r="C6" s="381" t="s">
        <v>1381</v>
      </c>
      <c r="D6" s="382" t="s">
        <v>1382</v>
      </c>
      <c r="E6" s="382" t="s">
        <v>1383</v>
      </c>
    </row>
    <row r="7" spans="1:9" x14ac:dyDescent="0.25">
      <c r="A7" s="383">
        <v>43108</v>
      </c>
      <c r="B7" s="384" t="s">
        <v>46</v>
      </c>
      <c r="C7" s="385" t="s">
        <v>47</v>
      </c>
      <c r="D7" s="384"/>
      <c r="E7" s="386">
        <v>5</v>
      </c>
      <c r="H7" s="377" t="s">
        <v>46</v>
      </c>
      <c r="I7" s="377" t="s">
        <v>47</v>
      </c>
    </row>
    <row r="8" spans="1:9" x14ac:dyDescent="0.25">
      <c r="A8" s="383">
        <v>43108</v>
      </c>
      <c r="B8" s="384" t="s">
        <v>48</v>
      </c>
      <c r="C8" s="385" t="s">
        <v>49</v>
      </c>
      <c r="D8" s="384"/>
      <c r="E8" s="386">
        <v>40</v>
      </c>
      <c r="H8" s="377" t="s">
        <v>48</v>
      </c>
      <c r="I8" s="377" t="s">
        <v>49</v>
      </c>
    </row>
    <row r="9" spans="1:9" x14ac:dyDescent="0.25">
      <c r="A9" s="383">
        <v>43108</v>
      </c>
      <c r="B9" s="384" t="s">
        <v>56</v>
      </c>
      <c r="C9" s="385" t="s">
        <v>57</v>
      </c>
      <c r="D9" s="384"/>
      <c r="E9" s="386">
        <v>10</v>
      </c>
      <c r="H9" s="377" t="s">
        <v>50</v>
      </c>
      <c r="I9" s="377" t="s">
        <v>51</v>
      </c>
    </row>
    <row r="10" spans="1:9" x14ac:dyDescent="0.25">
      <c r="A10" s="383">
        <v>43108</v>
      </c>
      <c r="B10" s="384" t="s">
        <v>60</v>
      </c>
      <c r="C10" s="385" t="s">
        <v>61</v>
      </c>
      <c r="D10" s="384"/>
      <c r="E10" s="386">
        <v>41</v>
      </c>
      <c r="H10" s="377" t="s">
        <v>52</v>
      </c>
      <c r="I10" s="377" t="s">
        <v>53</v>
      </c>
    </row>
    <row r="11" spans="1:9" x14ac:dyDescent="0.25">
      <c r="A11" s="383">
        <v>43108</v>
      </c>
      <c r="B11" s="384" t="s">
        <v>62</v>
      </c>
      <c r="C11" s="385" t="s">
        <v>63</v>
      </c>
      <c r="D11" s="384"/>
      <c r="E11" s="386">
        <v>6</v>
      </c>
      <c r="H11" s="377" t="s">
        <v>54</v>
      </c>
      <c r="I11" s="377" t="s">
        <v>55</v>
      </c>
    </row>
    <row r="12" spans="1:9" x14ac:dyDescent="0.25">
      <c r="A12" s="383">
        <v>43108</v>
      </c>
      <c r="B12" s="384" t="s">
        <v>64</v>
      </c>
      <c r="C12" s="385" t="s">
        <v>65</v>
      </c>
      <c r="D12" s="384"/>
      <c r="E12" s="386">
        <v>7</v>
      </c>
      <c r="H12" s="377" t="s">
        <v>56</v>
      </c>
      <c r="I12" s="377" t="s">
        <v>57</v>
      </c>
    </row>
    <row r="13" spans="1:9" x14ac:dyDescent="0.25">
      <c r="A13" s="383">
        <v>43108</v>
      </c>
      <c r="B13" s="384" t="s">
        <v>66</v>
      </c>
      <c r="C13" s="385" t="s">
        <v>67</v>
      </c>
      <c r="D13" s="384"/>
      <c r="E13" s="386">
        <v>3</v>
      </c>
      <c r="H13" s="377" t="s">
        <v>58</v>
      </c>
      <c r="I13" s="377" t="s">
        <v>59</v>
      </c>
    </row>
    <row r="14" spans="1:9" x14ac:dyDescent="0.25">
      <c r="A14" s="383">
        <v>43108</v>
      </c>
      <c r="B14" s="384" t="s">
        <v>70</v>
      </c>
      <c r="C14" s="385" t="s">
        <v>71</v>
      </c>
      <c r="D14" s="384"/>
      <c r="E14" s="386">
        <v>1</v>
      </c>
      <c r="H14" s="377" t="s">
        <v>60</v>
      </c>
      <c r="I14" s="377" t="s">
        <v>61</v>
      </c>
    </row>
    <row r="15" spans="1:9" x14ac:dyDescent="0.25">
      <c r="A15" s="383">
        <v>43108</v>
      </c>
      <c r="B15" s="384" t="s">
        <v>76</v>
      </c>
      <c r="C15" s="385" t="s">
        <v>77</v>
      </c>
      <c r="D15" s="384"/>
      <c r="E15" s="386">
        <v>10</v>
      </c>
      <c r="H15" s="377" t="s">
        <v>62</v>
      </c>
      <c r="I15" s="377" t="s">
        <v>63</v>
      </c>
    </row>
    <row r="16" spans="1:9" x14ac:dyDescent="0.25">
      <c r="A16" s="383">
        <v>43108</v>
      </c>
      <c r="B16" s="384" t="s">
        <v>88</v>
      </c>
      <c r="C16" s="385" t="s">
        <v>89</v>
      </c>
      <c r="D16" s="384"/>
      <c r="E16" s="386">
        <v>8</v>
      </c>
      <c r="H16" s="377" t="s">
        <v>64</v>
      </c>
      <c r="I16" s="377" t="s">
        <v>65</v>
      </c>
    </row>
    <row r="17" spans="1:9" x14ac:dyDescent="0.25">
      <c r="A17" s="383">
        <v>43108</v>
      </c>
      <c r="B17" s="384" t="s">
        <v>92</v>
      </c>
      <c r="C17" s="385" t="s">
        <v>93</v>
      </c>
      <c r="D17" s="384"/>
      <c r="E17" s="386">
        <v>8</v>
      </c>
      <c r="H17" s="377" t="s">
        <v>66</v>
      </c>
      <c r="I17" s="377" t="s">
        <v>67</v>
      </c>
    </row>
    <row r="18" spans="1:9" x14ac:dyDescent="0.25">
      <c r="A18" s="387">
        <v>43129</v>
      </c>
      <c r="B18" s="384" t="s">
        <v>46</v>
      </c>
      <c r="C18" s="385" t="s">
        <v>47</v>
      </c>
      <c r="D18" s="384"/>
      <c r="E18" s="386">
        <v>14</v>
      </c>
      <c r="H18" s="377" t="s">
        <v>68</v>
      </c>
      <c r="I18" s="377" t="s">
        <v>69</v>
      </c>
    </row>
    <row r="19" spans="1:9" x14ac:dyDescent="0.25">
      <c r="A19" s="387">
        <v>43129</v>
      </c>
      <c r="B19" s="384" t="s">
        <v>48</v>
      </c>
      <c r="C19" s="385" t="s">
        <v>49</v>
      </c>
      <c r="D19" s="384"/>
      <c r="E19" s="386">
        <v>21</v>
      </c>
      <c r="H19" s="377" t="s">
        <v>70</v>
      </c>
      <c r="I19" s="377" t="s">
        <v>71</v>
      </c>
    </row>
    <row r="20" spans="1:9" x14ac:dyDescent="0.25">
      <c r="A20" s="387">
        <v>43129</v>
      </c>
      <c r="B20" s="384" t="s">
        <v>54</v>
      </c>
      <c r="C20" s="385" t="s">
        <v>55</v>
      </c>
      <c r="D20" s="384"/>
      <c r="E20" s="386">
        <v>1</v>
      </c>
      <c r="H20" s="377" t="s">
        <v>72</v>
      </c>
      <c r="I20" s="377" t="s">
        <v>73</v>
      </c>
    </row>
    <row r="21" spans="1:9" x14ac:dyDescent="0.25">
      <c r="A21" s="387">
        <v>43129</v>
      </c>
      <c r="B21" s="384" t="s">
        <v>56</v>
      </c>
      <c r="C21" s="385" t="s">
        <v>57</v>
      </c>
      <c r="D21" s="384"/>
      <c r="E21" s="386">
        <v>12</v>
      </c>
      <c r="H21" s="377" t="s">
        <v>74</v>
      </c>
      <c r="I21" s="377" t="s">
        <v>75</v>
      </c>
    </row>
    <row r="22" spans="1:9" x14ac:dyDescent="0.25">
      <c r="A22" s="387">
        <v>43129</v>
      </c>
      <c r="B22" s="384" t="s">
        <v>60</v>
      </c>
      <c r="C22" s="385" t="s">
        <v>61</v>
      </c>
      <c r="D22" s="384"/>
      <c r="E22" s="386">
        <v>11</v>
      </c>
      <c r="H22" s="377" t="s">
        <v>76</v>
      </c>
      <c r="I22" s="377" t="s">
        <v>77</v>
      </c>
    </row>
    <row r="23" spans="1:9" x14ac:dyDescent="0.25">
      <c r="A23" s="387">
        <v>43129</v>
      </c>
      <c r="B23" s="384" t="s">
        <v>62</v>
      </c>
      <c r="C23" s="385" t="s">
        <v>63</v>
      </c>
      <c r="D23" s="384"/>
      <c r="E23" s="386">
        <v>7</v>
      </c>
      <c r="H23" s="377" t="s">
        <v>78</v>
      </c>
      <c r="I23" s="377" t="s">
        <v>79</v>
      </c>
    </row>
    <row r="24" spans="1:9" x14ac:dyDescent="0.25">
      <c r="A24" s="387">
        <v>43129</v>
      </c>
      <c r="B24" s="384" t="s">
        <v>64</v>
      </c>
      <c r="C24" s="385" t="s">
        <v>65</v>
      </c>
      <c r="D24" s="384"/>
      <c r="E24" s="386">
        <v>3</v>
      </c>
      <c r="H24" s="377" t="s">
        <v>80</v>
      </c>
      <c r="I24" s="377" t="s">
        <v>81</v>
      </c>
    </row>
    <row r="25" spans="1:9" x14ac:dyDescent="0.25">
      <c r="A25" s="387">
        <v>43129</v>
      </c>
      <c r="B25" s="384" t="s">
        <v>66</v>
      </c>
      <c r="C25" s="385" t="s">
        <v>67</v>
      </c>
      <c r="D25" s="384"/>
      <c r="E25" s="386">
        <v>1</v>
      </c>
      <c r="H25" s="377" t="s">
        <v>82</v>
      </c>
      <c r="I25" s="377" t="s">
        <v>83</v>
      </c>
    </row>
    <row r="26" spans="1:9" x14ac:dyDescent="0.25">
      <c r="A26" s="387">
        <v>43129</v>
      </c>
      <c r="B26" s="384" t="s">
        <v>70</v>
      </c>
      <c r="C26" s="385" t="s">
        <v>71</v>
      </c>
      <c r="D26" s="384"/>
      <c r="E26" s="386">
        <v>1</v>
      </c>
      <c r="H26" s="377" t="s">
        <v>84</v>
      </c>
      <c r="I26" s="377" t="s">
        <v>85</v>
      </c>
    </row>
    <row r="27" spans="1:9" x14ac:dyDescent="0.25">
      <c r="A27" s="387">
        <v>43129</v>
      </c>
      <c r="B27" s="384" t="s">
        <v>78</v>
      </c>
      <c r="C27" s="385" t="s">
        <v>79</v>
      </c>
      <c r="D27" s="384"/>
      <c r="E27" s="386">
        <v>3</v>
      </c>
      <c r="H27" s="377" t="s">
        <v>86</v>
      </c>
      <c r="I27" s="377" t="s">
        <v>87</v>
      </c>
    </row>
    <row r="28" spans="1:9" x14ac:dyDescent="0.25">
      <c r="A28" s="387">
        <v>43129</v>
      </c>
      <c r="B28" s="384" t="s">
        <v>88</v>
      </c>
      <c r="C28" s="385" t="s">
        <v>89</v>
      </c>
      <c r="D28" s="384"/>
      <c r="E28" s="386">
        <v>3</v>
      </c>
      <c r="H28" s="377" t="s">
        <v>88</v>
      </c>
      <c r="I28" s="377" t="s">
        <v>89</v>
      </c>
    </row>
    <row r="29" spans="1:9" x14ac:dyDescent="0.25">
      <c r="A29" s="387">
        <v>43129</v>
      </c>
      <c r="B29" s="384" t="s">
        <v>90</v>
      </c>
      <c r="C29" s="385" t="s">
        <v>91</v>
      </c>
      <c r="D29" s="384"/>
      <c r="E29" s="386">
        <v>1</v>
      </c>
      <c r="H29" s="377" t="s">
        <v>90</v>
      </c>
      <c r="I29" s="377" t="s">
        <v>91</v>
      </c>
    </row>
    <row r="30" spans="1:9" x14ac:dyDescent="0.25">
      <c r="A30" s="387">
        <v>43129</v>
      </c>
      <c r="B30" s="384" t="s">
        <v>92</v>
      </c>
      <c r="C30" s="385" t="s">
        <v>93</v>
      </c>
      <c r="D30" s="384"/>
      <c r="E30" s="386">
        <v>2</v>
      </c>
      <c r="H30" s="377" t="s">
        <v>92</v>
      </c>
      <c r="I30" s="377" t="s">
        <v>93</v>
      </c>
    </row>
    <row r="31" spans="1:9" x14ac:dyDescent="0.25">
      <c r="A31" s="387">
        <v>43129</v>
      </c>
      <c r="B31" s="384" t="s">
        <v>94</v>
      </c>
      <c r="C31" s="385" t="s">
        <v>95</v>
      </c>
      <c r="D31" s="384"/>
      <c r="E31" s="386">
        <v>2</v>
      </c>
      <c r="H31" s="377" t="s">
        <v>94</v>
      </c>
      <c r="I31" s="377" t="s">
        <v>95</v>
      </c>
    </row>
    <row r="32" spans="1:9" x14ac:dyDescent="0.25">
      <c r="A32" s="387">
        <v>43129</v>
      </c>
      <c r="B32" s="384" t="s">
        <v>96</v>
      </c>
      <c r="C32" s="385" t="s">
        <v>97</v>
      </c>
      <c r="D32" s="384"/>
      <c r="E32" s="386">
        <v>9</v>
      </c>
      <c r="H32" s="377" t="s">
        <v>96</v>
      </c>
      <c r="I32" s="377" t="s">
        <v>97</v>
      </c>
    </row>
    <row r="33" spans="1:9" x14ac:dyDescent="0.25">
      <c r="A33" s="388">
        <v>43146</v>
      </c>
      <c r="B33" s="384" t="s">
        <v>46</v>
      </c>
      <c r="C33" s="385" t="s">
        <v>47</v>
      </c>
      <c r="D33" s="384"/>
      <c r="E33" s="386">
        <v>6</v>
      </c>
      <c r="H33" s="377" t="s">
        <v>98</v>
      </c>
      <c r="I33" s="377" t="s">
        <v>99</v>
      </c>
    </row>
    <row r="34" spans="1:9" x14ac:dyDescent="0.25">
      <c r="A34" s="388">
        <v>43146</v>
      </c>
      <c r="B34" s="384" t="s">
        <v>48</v>
      </c>
      <c r="C34" s="385" t="s">
        <v>49</v>
      </c>
      <c r="D34" s="384"/>
      <c r="E34" s="386">
        <v>14</v>
      </c>
      <c r="H34" s="377" t="s">
        <v>100</v>
      </c>
      <c r="I34" s="377" t="s">
        <v>101</v>
      </c>
    </row>
    <row r="35" spans="1:9" x14ac:dyDescent="0.25">
      <c r="A35" s="388">
        <v>43146</v>
      </c>
      <c r="B35" s="384" t="s">
        <v>56</v>
      </c>
      <c r="C35" s="385" t="s">
        <v>57</v>
      </c>
      <c r="D35" s="384"/>
      <c r="E35" s="386">
        <v>11</v>
      </c>
      <c r="H35" s="377" t="s">
        <v>102</v>
      </c>
      <c r="I35" s="377" t="s">
        <v>103</v>
      </c>
    </row>
    <row r="36" spans="1:9" x14ac:dyDescent="0.25">
      <c r="A36" s="388">
        <v>43146</v>
      </c>
      <c r="B36" s="384" t="s">
        <v>60</v>
      </c>
      <c r="C36" s="385" t="s">
        <v>61</v>
      </c>
      <c r="D36" s="384"/>
      <c r="E36" s="386">
        <v>1</v>
      </c>
      <c r="H36" s="377" t="s">
        <v>104</v>
      </c>
      <c r="I36" s="377" t="s">
        <v>105</v>
      </c>
    </row>
    <row r="37" spans="1:9" x14ac:dyDescent="0.25">
      <c r="A37" s="388">
        <v>43146</v>
      </c>
      <c r="B37" s="384" t="s">
        <v>62</v>
      </c>
      <c r="C37" s="385" t="s">
        <v>63</v>
      </c>
      <c r="D37" s="384"/>
      <c r="E37" s="386">
        <v>10</v>
      </c>
      <c r="H37" s="377" t="s">
        <v>106</v>
      </c>
      <c r="I37" s="377">
        <v>1664</v>
      </c>
    </row>
    <row r="38" spans="1:9" x14ac:dyDescent="0.25">
      <c r="A38" s="388">
        <v>43146</v>
      </c>
      <c r="B38" s="384" t="s">
        <v>64</v>
      </c>
      <c r="C38" s="385" t="s">
        <v>65</v>
      </c>
      <c r="D38" s="384"/>
      <c r="E38" s="386">
        <v>16</v>
      </c>
      <c r="H38" s="377" t="s">
        <v>107</v>
      </c>
      <c r="I38" s="377" t="s">
        <v>108</v>
      </c>
    </row>
    <row r="39" spans="1:9" x14ac:dyDescent="0.25">
      <c r="A39" s="388">
        <v>43146</v>
      </c>
      <c r="B39" s="384" t="s">
        <v>66</v>
      </c>
      <c r="C39" s="385" t="s">
        <v>67</v>
      </c>
      <c r="D39" s="384"/>
      <c r="E39" s="386">
        <v>3</v>
      </c>
      <c r="H39" s="377" t="s">
        <v>109</v>
      </c>
      <c r="I39" s="377">
        <v>0</v>
      </c>
    </row>
    <row r="40" spans="1:9" x14ac:dyDescent="0.25">
      <c r="A40" s="388">
        <v>43146</v>
      </c>
      <c r="B40" s="384" t="s">
        <v>92</v>
      </c>
      <c r="C40" s="385" t="s">
        <v>93</v>
      </c>
      <c r="D40" s="384"/>
      <c r="E40" s="386">
        <v>4</v>
      </c>
    </row>
    <row r="41" spans="1:9" x14ac:dyDescent="0.25">
      <c r="A41" s="383">
        <v>43160</v>
      </c>
      <c r="B41" s="384" t="s">
        <v>46</v>
      </c>
      <c r="C41" s="385" t="s">
        <v>47</v>
      </c>
      <c r="D41" s="384"/>
      <c r="E41" s="386">
        <v>8</v>
      </c>
    </row>
    <row r="42" spans="1:9" x14ac:dyDescent="0.25">
      <c r="A42" s="383">
        <v>43160</v>
      </c>
      <c r="B42" s="384" t="s">
        <v>48</v>
      </c>
      <c r="C42" s="385" t="s">
        <v>49</v>
      </c>
      <c r="D42" s="384"/>
      <c r="E42" s="386">
        <v>6</v>
      </c>
    </row>
    <row r="43" spans="1:9" x14ac:dyDescent="0.25">
      <c r="A43" s="383">
        <v>43160</v>
      </c>
      <c r="B43" s="384" t="s">
        <v>54</v>
      </c>
      <c r="C43" s="385" t="s">
        <v>55</v>
      </c>
      <c r="D43" s="384"/>
      <c r="E43" s="386">
        <v>2</v>
      </c>
    </row>
    <row r="44" spans="1:9" x14ac:dyDescent="0.25">
      <c r="A44" s="383">
        <v>43160</v>
      </c>
      <c r="B44" s="384" t="s">
        <v>56</v>
      </c>
      <c r="C44" s="385" t="s">
        <v>57</v>
      </c>
      <c r="D44" s="384"/>
      <c r="E44" s="386">
        <v>10</v>
      </c>
    </row>
    <row r="45" spans="1:9" x14ac:dyDescent="0.25">
      <c r="A45" s="383">
        <v>43160</v>
      </c>
      <c r="B45" s="384" t="s">
        <v>58</v>
      </c>
      <c r="C45" s="385" t="s">
        <v>59</v>
      </c>
      <c r="D45" s="384"/>
      <c r="E45" s="386">
        <v>1</v>
      </c>
    </row>
    <row r="46" spans="1:9" x14ac:dyDescent="0.25">
      <c r="A46" s="383">
        <v>43160</v>
      </c>
      <c r="B46" s="384" t="s">
        <v>60</v>
      </c>
      <c r="C46" s="385" t="s">
        <v>61</v>
      </c>
      <c r="D46" s="384"/>
      <c r="E46" s="386">
        <v>5</v>
      </c>
    </row>
    <row r="47" spans="1:9" x14ac:dyDescent="0.25">
      <c r="A47" s="383">
        <v>43160</v>
      </c>
      <c r="B47" s="384" t="s">
        <v>62</v>
      </c>
      <c r="C47" s="385" t="s">
        <v>63</v>
      </c>
      <c r="D47" s="384"/>
      <c r="E47" s="386">
        <v>1</v>
      </c>
    </row>
    <row r="48" spans="1:9" x14ac:dyDescent="0.25">
      <c r="A48" s="383">
        <v>43160</v>
      </c>
      <c r="B48" s="384" t="s">
        <v>64</v>
      </c>
      <c r="C48" s="385" t="s">
        <v>65</v>
      </c>
      <c r="D48" s="384"/>
      <c r="E48" s="386">
        <v>3</v>
      </c>
    </row>
    <row r="49" spans="1:5" x14ac:dyDescent="0.25">
      <c r="A49" s="383">
        <v>43160</v>
      </c>
      <c r="B49" s="384" t="s">
        <v>66</v>
      </c>
      <c r="C49" s="385" t="s">
        <v>67</v>
      </c>
      <c r="D49" s="384"/>
      <c r="E49" s="386">
        <v>4</v>
      </c>
    </row>
    <row r="50" spans="1:5" x14ac:dyDescent="0.25">
      <c r="A50" s="383">
        <v>43160</v>
      </c>
      <c r="B50" s="384" t="s">
        <v>82</v>
      </c>
      <c r="C50" s="385" t="s">
        <v>83</v>
      </c>
      <c r="D50" s="384"/>
      <c r="E50" s="386">
        <v>1</v>
      </c>
    </row>
    <row r="51" spans="1:5" x14ac:dyDescent="0.25">
      <c r="A51" s="383">
        <v>43160</v>
      </c>
      <c r="B51" s="384" t="s">
        <v>88</v>
      </c>
      <c r="C51" s="385" t="s">
        <v>89</v>
      </c>
      <c r="D51" s="384"/>
      <c r="E51" s="386">
        <v>9</v>
      </c>
    </row>
    <row r="52" spans="1:5" x14ac:dyDescent="0.25">
      <c r="A52" s="383">
        <v>43160</v>
      </c>
      <c r="B52" s="384" t="s">
        <v>92</v>
      </c>
      <c r="C52" s="385" t="s">
        <v>93</v>
      </c>
      <c r="D52" s="384"/>
      <c r="E52" s="386">
        <v>5</v>
      </c>
    </row>
    <row r="53" spans="1:5" x14ac:dyDescent="0.25">
      <c r="A53" s="383">
        <v>43160</v>
      </c>
      <c r="B53" s="384" t="s">
        <v>94</v>
      </c>
      <c r="C53" s="385" t="s">
        <v>95</v>
      </c>
      <c r="D53" s="384"/>
      <c r="E53" s="386">
        <v>1</v>
      </c>
    </row>
    <row r="54" spans="1:5" x14ac:dyDescent="0.25">
      <c r="A54" s="383">
        <v>43160</v>
      </c>
      <c r="B54" s="384" t="s">
        <v>96</v>
      </c>
      <c r="C54" s="385" t="s">
        <v>97</v>
      </c>
      <c r="D54" s="384"/>
      <c r="E54" s="386">
        <v>2</v>
      </c>
    </row>
    <row r="55" spans="1:5" x14ac:dyDescent="0.25">
      <c r="A55" s="389" t="s">
        <v>1384</v>
      </c>
      <c r="B55" s="384" t="s">
        <v>46</v>
      </c>
      <c r="C55" s="385" t="s">
        <v>47</v>
      </c>
      <c r="D55" s="384"/>
      <c r="E55" s="386">
        <v>53</v>
      </c>
    </row>
    <row r="56" spans="1:5" x14ac:dyDescent="0.25">
      <c r="A56" s="389" t="s">
        <v>1384</v>
      </c>
      <c r="B56" s="384" t="s">
        <v>48</v>
      </c>
      <c r="C56" s="385" t="s">
        <v>49</v>
      </c>
      <c r="D56" s="384"/>
      <c r="E56" s="386">
        <v>22</v>
      </c>
    </row>
    <row r="57" spans="1:5" x14ac:dyDescent="0.25">
      <c r="A57" s="389" t="s">
        <v>1384</v>
      </c>
      <c r="B57" s="384" t="s">
        <v>54</v>
      </c>
      <c r="C57" s="385" t="s">
        <v>55</v>
      </c>
      <c r="D57" s="384"/>
      <c r="E57" s="386">
        <v>2</v>
      </c>
    </row>
    <row r="58" spans="1:5" x14ac:dyDescent="0.25">
      <c r="A58" s="389" t="s">
        <v>1384</v>
      </c>
      <c r="B58" s="384" t="s">
        <v>56</v>
      </c>
      <c r="C58" s="385" t="s">
        <v>57</v>
      </c>
      <c r="D58" s="384"/>
      <c r="E58" s="386">
        <v>18</v>
      </c>
    </row>
    <row r="59" spans="1:5" x14ac:dyDescent="0.25">
      <c r="A59" s="389" t="s">
        <v>1384</v>
      </c>
      <c r="B59" s="384" t="s">
        <v>58</v>
      </c>
      <c r="C59" s="385" t="s">
        <v>59</v>
      </c>
      <c r="D59" s="384"/>
      <c r="E59" s="386">
        <v>5</v>
      </c>
    </row>
    <row r="60" spans="1:5" x14ac:dyDescent="0.25">
      <c r="A60" s="389" t="s">
        <v>1384</v>
      </c>
      <c r="B60" s="384" t="s">
        <v>60</v>
      </c>
      <c r="C60" s="385" t="s">
        <v>61</v>
      </c>
      <c r="D60" s="384"/>
      <c r="E60" s="386">
        <v>43</v>
      </c>
    </row>
    <row r="61" spans="1:5" x14ac:dyDescent="0.25">
      <c r="A61" s="389" t="s">
        <v>1384</v>
      </c>
      <c r="B61" s="384" t="s">
        <v>62</v>
      </c>
      <c r="C61" s="385" t="s">
        <v>63</v>
      </c>
      <c r="D61" s="384"/>
      <c r="E61" s="386">
        <v>28</v>
      </c>
    </row>
    <row r="62" spans="1:5" x14ac:dyDescent="0.25">
      <c r="A62" s="389" t="s">
        <v>1384</v>
      </c>
      <c r="B62" s="384" t="s">
        <v>64</v>
      </c>
      <c r="C62" s="385" t="s">
        <v>65</v>
      </c>
      <c r="D62" s="384"/>
      <c r="E62" s="386">
        <v>28</v>
      </c>
    </row>
    <row r="63" spans="1:5" x14ac:dyDescent="0.25">
      <c r="A63" s="389" t="s">
        <v>1384</v>
      </c>
      <c r="B63" s="384" t="s">
        <v>66</v>
      </c>
      <c r="C63" s="385" t="s">
        <v>67</v>
      </c>
      <c r="D63" s="384"/>
      <c r="E63" s="386">
        <v>5</v>
      </c>
    </row>
    <row r="64" spans="1:5" x14ac:dyDescent="0.25">
      <c r="A64" s="389" t="s">
        <v>1384</v>
      </c>
      <c r="B64" s="384" t="s">
        <v>82</v>
      </c>
      <c r="C64" s="385" t="s">
        <v>83</v>
      </c>
      <c r="D64" s="384"/>
      <c r="E64" s="386">
        <v>1</v>
      </c>
    </row>
    <row r="65" spans="1:5" x14ac:dyDescent="0.25">
      <c r="A65" s="389" t="s">
        <v>1384</v>
      </c>
      <c r="B65" s="384" t="s">
        <v>88</v>
      </c>
      <c r="C65" s="385" t="s">
        <v>89</v>
      </c>
      <c r="D65" s="384"/>
      <c r="E65" s="386">
        <v>20</v>
      </c>
    </row>
    <row r="66" spans="1:5" x14ac:dyDescent="0.25">
      <c r="A66" s="389" t="s">
        <v>1384</v>
      </c>
      <c r="B66" s="384" t="s">
        <v>92</v>
      </c>
      <c r="C66" s="385" t="s">
        <v>93</v>
      </c>
      <c r="D66" s="384"/>
      <c r="E66" s="386">
        <v>1</v>
      </c>
    </row>
    <row r="67" spans="1:5" x14ac:dyDescent="0.25">
      <c r="A67" s="390">
        <v>43235</v>
      </c>
      <c r="B67" s="384" t="s">
        <v>46</v>
      </c>
      <c r="C67" s="385" t="s">
        <v>47</v>
      </c>
      <c r="D67" s="384"/>
      <c r="E67" s="386">
        <v>35</v>
      </c>
    </row>
    <row r="68" spans="1:5" x14ac:dyDescent="0.25">
      <c r="A68" s="390">
        <v>43235</v>
      </c>
      <c r="B68" s="384" t="s">
        <v>48</v>
      </c>
      <c r="C68" s="385" t="s">
        <v>49</v>
      </c>
      <c r="D68" s="384"/>
      <c r="E68" s="386">
        <v>73</v>
      </c>
    </row>
    <row r="69" spans="1:5" x14ac:dyDescent="0.25">
      <c r="A69" s="390">
        <v>43235</v>
      </c>
      <c r="B69" s="384" t="s">
        <v>54</v>
      </c>
      <c r="C69" s="385" t="s">
        <v>55</v>
      </c>
      <c r="D69" s="384"/>
      <c r="E69" s="386">
        <v>6</v>
      </c>
    </row>
    <row r="70" spans="1:5" x14ac:dyDescent="0.25">
      <c r="A70" s="390">
        <v>43235</v>
      </c>
      <c r="B70" s="384" t="s">
        <v>56</v>
      </c>
      <c r="C70" s="385" t="s">
        <v>57</v>
      </c>
      <c r="D70" s="384"/>
      <c r="E70" s="386">
        <v>11</v>
      </c>
    </row>
    <row r="71" spans="1:5" x14ac:dyDescent="0.25">
      <c r="A71" s="390">
        <v>43235</v>
      </c>
      <c r="B71" s="384" t="s">
        <v>58</v>
      </c>
      <c r="C71" s="385" t="s">
        <v>59</v>
      </c>
      <c r="D71" s="384"/>
      <c r="E71" s="386">
        <v>7</v>
      </c>
    </row>
    <row r="72" spans="1:5" x14ac:dyDescent="0.25">
      <c r="A72" s="390">
        <v>43235</v>
      </c>
      <c r="B72" s="384" t="s">
        <v>60</v>
      </c>
      <c r="C72" s="385" t="s">
        <v>61</v>
      </c>
      <c r="D72" s="384"/>
      <c r="E72" s="386">
        <v>19</v>
      </c>
    </row>
    <row r="73" spans="1:5" x14ac:dyDescent="0.25">
      <c r="A73" s="390">
        <v>43235</v>
      </c>
      <c r="B73" s="384" t="s">
        <v>62</v>
      </c>
      <c r="C73" s="385" t="s">
        <v>63</v>
      </c>
      <c r="D73" s="384"/>
      <c r="E73" s="386">
        <v>2</v>
      </c>
    </row>
    <row r="74" spans="1:5" x14ac:dyDescent="0.25">
      <c r="A74" s="390">
        <v>43235</v>
      </c>
      <c r="B74" s="384" t="s">
        <v>64</v>
      </c>
      <c r="C74" s="385" t="s">
        <v>65</v>
      </c>
      <c r="D74" s="384"/>
      <c r="E74" s="386">
        <v>27</v>
      </c>
    </row>
    <row r="75" spans="1:5" x14ac:dyDescent="0.25">
      <c r="A75" s="390">
        <v>43235</v>
      </c>
      <c r="B75" s="384" t="s">
        <v>66</v>
      </c>
      <c r="C75" s="385" t="s">
        <v>67</v>
      </c>
      <c r="D75" s="384"/>
      <c r="E75" s="386">
        <v>8</v>
      </c>
    </row>
    <row r="76" spans="1:5" x14ac:dyDescent="0.25">
      <c r="A76" s="390">
        <v>43235</v>
      </c>
      <c r="B76" s="384" t="s">
        <v>68</v>
      </c>
      <c r="C76" s="385" t="s">
        <v>69</v>
      </c>
      <c r="D76" s="384"/>
      <c r="E76" s="386">
        <v>3</v>
      </c>
    </row>
    <row r="77" spans="1:5" x14ac:dyDescent="0.25">
      <c r="A77" s="390">
        <v>43235</v>
      </c>
      <c r="B77" s="384" t="s">
        <v>78</v>
      </c>
      <c r="C77" s="385" t="s">
        <v>79</v>
      </c>
      <c r="D77" s="384"/>
      <c r="E77" s="386">
        <v>6</v>
      </c>
    </row>
    <row r="78" spans="1:5" x14ac:dyDescent="0.25">
      <c r="A78" s="390">
        <v>43235</v>
      </c>
      <c r="B78" s="384" t="s">
        <v>80</v>
      </c>
      <c r="C78" s="385" t="s">
        <v>81</v>
      </c>
      <c r="D78" s="384"/>
      <c r="E78" s="386">
        <v>8</v>
      </c>
    </row>
    <row r="79" spans="1:5" x14ac:dyDescent="0.25">
      <c r="A79" s="391" t="s">
        <v>1385</v>
      </c>
      <c r="B79" s="384" t="s">
        <v>46</v>
      </c>
      <c r="C79" s="385" t="s">
        <v>47</v>
      </c>
      <c r="D79" s="384"/>
      <c r="E79" s="386">
        <v>37</v>
      </c>
    </row>
    <row r="80" spans="1:5" x14ac:dyDescent="0.25">
      <c r="A80" s="391" t="s">
        <v>1385</v>
      </c>
      <c r="B80" s="384" t="s">
        <v>54</v>
      </c>
      <c r="C80" s="385" t="s">
        <v>55</v>
      </c>
      <c r="D80" s="384"/>
      <c r="E80" s="386">
        <v>9</v>
      </c>
    </row>
    <row r="81" spans="1:5" x14ac:dyDescent="0.25">
      <c r="A81" s="391" t="s">
        <v>1385</v>
      </c>
      <c r="B81" s="384" t="s">
        <v>56</v>
      </c>
      <c r="C81" s="385" t="s">
        <v>57</v>
      </c>
      <c r="D81" s="384"/>
      <c r="E81" s="386">
        <v>1</v>
      </c>
    </row>
    <row r="82" spans="1:5" x14ac:dyDescent="0.25">
      <c r="A82" s="391" t="s">
        <v>1385</v>
      </c>
      <c r="B82" s="384" t="s">
        <v>58</v>
      </c>
      <c r="C82" s="385" t="s">
        <v>59</v>
      </c>
      <c r="D82" s="384"/>
      <c r="E82" s="386">
        <v>3</v>
      </c>
    </row>
    <row r="83" spans="1:5" x14ac:dyDescent="0.25">
      <c r="A83" s="391" t="s">
        <v>1385</v>
      </c>
      <c r="B83" s="384" t="s">
        <v>62</v>
      </c>
      <c r="C83" s="385" t="s">
        <v>63</v>
      </c>
      <c r="D83" s="384"/>
      <c r="E83" s="386">
        <v>6</v>
      </c>
    </row>
    <row r="84" spans="1:5" x14ac:dyDescent="0.25">
      <c r="A84" s="391" t="s">
        <v>1385</v>
      </c>
      <c r="B84" s="384" t="s">
        <v>64</v>
      </c>
      <c r="C84" s="385" t="s">
        <v>65</v>
      </c>
      <c r="D84" s="384"/>
      <c r="E84" s="386">
        <v>17</v>
      </c>
    </row>
    <row r="85" spans="1:5" x14ac:dyDescent="0.25">
      <c r="A85" s="391" t="s">
        <v>1385</v>
      </c>
      <c r="B85" s="384" t="s">
        <v>76</v>
      </c>
      <c r="C85" s="385" t="s">
        <v>77</v>
      </c>
      <c r="D85" s="384"/>
      <c r="E85" s="386">
        <v>6</v>
      </c>
    </row>
    <row r="86" spans="1:5" x14ac:dyDescent="0.25">
      <c r="A86" s="391" t="s">
        <v>1385</v>
      </c>
      <c r="B86" s="384" t="s">
        <v>80</v>
      </c>
      <c r="C86" s="385" t="s">
        <v>81</v>
      </c>
      <c r="D86" s="384"/>
      <c r="E86" s="386">
        <v>8</v>
      </c>
    </row>
    <row r="87" spans="1:5" x14ac:dyDescent="0.25">
      <c r="A87" s="391" t="s">
        <v>1385</v>
      </c>
      <c r="B87" s="384" t="s">
        <v>82</v>
      </c>
      <c r="C87" s="385" t="s">
        <v>83</v>
      </c>
      <c r="D87" s="384"/>
      <c r="E87" s="386">
        <v>18</v>
      </c>
    </row>
    <row r="88" spans="1:5" x14ac:dyDescent="0.25">
      <c r="A88" s="391" t="s">
        <v>1385</v>
      </c>
      <c r="B88" s="384" t="s">
        <v>88</v>
      </c>
      <c r="C88" s="385" t="s">
        <v>89</v>
      </c>
      <c r="D88" s="384"/>
      <c r="E88" s="386">
        <v>8</v>
      </c>
    </row>
    <row r="89" spans="1:5" x14ac:dyDescent="0.25">
      <c r="A89" s="391" t="s">
        <v>1385</v>
      </c>
      <c r="B89" s="384" t="s">
        <v>106</v>
      </c>
      <c r="C89" s="392">
        <v>1664</v>
      </c>
      <c r="D89" s="384"/>
      <c r="E89" s="386">
        <v>12</v>
      </c>
    </row>
    <row r="90" spans="1:5" x14ac:dyDescent="0.25">
      <c r="A90" s="390">
        <v>43339</v>
      </c>
      <c r="B90" s="384" t="s">
        <v>46</v>
      </c>
      <c r="C90" s="385" t="s">
        <v>47</v>
      </c>
      <c r="D90" s="384"/>
      <c r="E90" s="386">
        <v>32</v>
      </c>
    </row>
    <row r="91" spans="1:5" x14ac:dyDescent="0.25">
      <c r="A91" s="390">
        <v>43339</v>
      </c>
      <c r="B91" s="384" t="s">
        <v>58</v>
      </c>
      <c r="C91" s="385" t="s">
        <v>59</v>
      </c>
      <c r="D91" s="384"/>
      <c r="E91" s="386">
        <v>8</v>
      </c>
    </row>
    <row r="92" spans="1:5" x14ac:dyDescent="0.25">
      <c r="A92" s="390">
        <v>43339</v>
      </c>
      <c r="B92" s="384" t="s">
        <v>60</v>
      </c>
      <c r="C92" s="385" t="s">
        <v>61</v>
      </c>
      <c r="D92" s="384"/>
      <c r="E92" s="386">
        <v>9</v>
      </c>
    </row>
    <row r="93" spans="1:5" x14ac:dyDescent="0.25">
      <c r="A93" s="390">
        <v>43339</v>
      </c>
      <c r="B93" s="384" t="s">
        <v>62</v>
      </c>
      <c r="C93" s="385" t="s">
        <v>63</v>
      </c>
      <c r="D93" s="384"/>
      <c r="E93" s="386">
        <v>3</v>
      </c>
    </row>
    <row r="94" spans="1:5" x14ac:dyDescent="0.25">
      <c r="A94" s="390">
        <v>43339</v>
      </c>
      <c r="B94" s="384" t="s">
        <v>64</v>
      </c>
      <c r="C94" s="385" t="s">
        <v>65</v>
      </c>
      <c r="D94" s="384"/>
      <c r="E94" s="386">
        <v>12</v>
      </c>
    </row>
    <row r="95" spans="1:5" x14ac:dyDescent="0.25">
      <c r="A95" s="390">
        <v>43339</v>
      </c>
      <c r="B95" s="384" t="s">
        <v>72</v>
      </c>
      <c r="C95" s="385" t="s">
        <v>73</v>
      </c>
      <c r="D95" s="384"/>
      <c r="E95" s="386">
        <v>10</v>
      </c>
    </row>
    <row r="96" spans="1:5" x14ac:dyDescent="0.25">
      <c r="A96" s="390">
        <v>43339</v>
      </c>
      <c r="B96" s="384" t="s">
        <v>82</v>
      </c>
      <c r="C96" s="385" t="s">
        <v>83</v>
      </c>
      <c r="D96" s="384"/>
      <c r="E96" s="386">
        <v>16</v>
      </c>
    </row>
    <row r="97" spans="1:5" x14ac:dyDescent="0.25">
      <c r="A97" s="390">
        <v>43339</v>
      </c>
      <c r="B97" s="384" t="s">
        <v>106</v>
      </c>
      <c r="C97" s="392">
        <v>1664</v>
      </c>
      <c r="D97" s="384"/>
      <c r="E97" s="386">
        <v>24</v>
      </c>
    </row>
    <row r="98" spans="1:5" x14ac:dyDescent="0.25">
      <c r="A98" s="390">
        <v>43339</v>
      </c>
      <c r="B98" s="384" t="s">
        <v>54</v>
      </c>
      <c r="C98" s="385" t="s">
        <v>55</v>
      </c>
      <c r="D98" s="384"/>
      <c r="E98" s="386">
        <v>6</v>
      </c>
    </row>
    <row r="99" spans="1:5" x14ac:dyDescent="0.25">
      <c r="A99" s="391">
        <v>43347</v>
      </c>
      <c r="B99" s="384" t="s">
        <v>46</v>
      </c>
      <c r="C99" s="385" t="s">
        <v>47</v>
      </c>
      <c r="D99" s="384"/>
      <c r="E99" s="386">
        <v>9</v>
      </c>
    </row>
    <row r="100" spans="1:5" x14ac:dyDescent="0.25">
      <c r="A100" s="391">
        <v>43347</v>
      </c>
      <c r="B100" s="384" t="s">
        <v>54</v>
      </c>
      <c r="C100" s="385" t="s">
        <v>55</v>
      </c>
      <c r="D100" s="384"/>
      <c r="E100" s="386">
        <v>2</v>
      </c>
    </row>
    <row r="101" spans="1:5" x14ac:dyDescent="0.25">
      <c r="A101" s="391">
        <v>43347</v>
      </c>
      <c r="B101" s="384" t="s">
        <v>60</v>
      </c>
      <c r="C101" s="385" t="s">
        <v>61</v>
      </c>
      <c r="D101" s="384"/>
      <c r="E101" s="386">
        <v>7</v>
      </c>
    </row>
    <row r="102" spans="1:5" x14ac:dyDescent="0.25">
      <c r="A102" s="391">
        <v>43347</v>
      </c>
      <c r="B102" s="384" t="s">
        <v>62</v>
      </c>
      <c r="C102" s="385" t="s">
        <v>63</v>
      </c>
      <c r="D102" s="384"/>
      <c r="E102" s="386">
        <v>2</v>
      </c>
    </row>
    <row r="103" spans="1:5" x14ac:dyDescent="0.25">
      <c r="A103" s="391">
        <v>43347</v>
      </c>
      <c r="B103" s="384" t="s">
        <v>64</v>
      </c>
      <c r="C103" s="385" t="s">
        <v>65</v>
      </c>
      <c r="D103" s="384"/>
      <c r="E103" s="386">
        <v>1</v>
      </c>
    </row>
    <row r="104" spans="1:5" x14ac:dyDescent="0.25">
      <c r="A104" s="391">
        <v>43347</v>
      </c>
      <c r="B104" s="384" t="s">
        <v>72</v>
      </c>
      <c r="C104" s="385" t="s">
        <v>73</v>
      </c>
      <c r="D104" s="384"/>
      <c r="E104" s="386">
        <v>1</v>
      </c>
    </row>
    <row r="105" spans="1:5" x14ac:dyDescent="0.25">
      <c r="A105" s="391">
        <v>43347</v>
      </c>
      <c r="B105" s="384" t="s">
        <v>82</v>
      </c>
      <c r="C105" s="385" t="s">
        <v>83</v>
      </c>
      <c r="D105" s="384"/>
      <c r="E105" s="386">
        <v>1</v>
      </c>
    </row>
    <row r="106" spans="1:5" x14ac:dyDescent="0.25">
      <c r="A106" s="391">
        <v>43347</v>
      </c>
      <c r="B106" s="384" t="s">
        <v>88</v>
      </c>
      <c r="C106" s="385" t="s">
        <v>89</v>
      </c>
      <c r="D106" s="384"/>
      <c r="E106" s="386">
        <v>1</v>
      </c>
    </row>
    <row r="107" spans="1:5" x14ac:dyDescent="0.25">
      <c r="A107" s="391">
        <v>43347</v>
      </c>
      <c r="B107" s="384" t="s">
        <v>106</v>
      </c>
      <c r="C107" s="392">
        <v>1664</v>
      </c>
      <c r="D107" s="384"/>
      <c r="E107" s="386">
        <v>11</v>
      </c>
    </row>
    <row r="108" spans="1:5" x14ac:dyDescent="0.25">
      <c r="A108" s="390">
        <v>43375</v>
      </c>
      <c r="B108" s="384" t="s">
        <v>46</v>
      </c>
      <c r="C108" s="385" t="s">
        <v>47</v>
      </c>
      <c r="D108" s="384"/>
      <c r="E108" s="386">
        <v>8</v>
      </c>
    </row>
    <row r="109" spans="1:5" x14ac:dyDescent="0.25">
      <c r="A109" s="390">
        <v>43375</v>
      </c>
      <c r="B109" s="384" t="s">
        <v>48</v>
      </c>
      <c r="C109" s="385" t="s">
        <v>49</v>
      </c>
      <c r="D109" s="384"/>
      <c r="E109" s="386">
        <v>1</v>
      </c>
    </row>
    <row r="110" spans="1:5" x14ac:dyDescent="0.25">
      <c r="A110" s="390">
        <v>43375</v>
      </c>
      <c r="B110" s="384" t="s">
        <v>54</v>
      </c>
      <c r="C110" s="385" t="s">
        <v>55</v>
      </c>
      <c r="D110" s="384"/>
      <c r="E110" s="386">
        <v>17</v>
      </c>
    </row>
    <row r="111" spans="1:5" x14ac:dyDescent="0.25">
      <c r="A111" s="390">
        <v>43375</v>
      </c>
      <c r="B111" s="384" t="s">
        <v>60</v>
      </c>
      <c r="C111" s="385" t="s">
        <v>61</v>
      </c>
      <c r="D111" s="384"/>
      <c r="E111" s="386">
        <v>33</v>
      </c>
    </row>
    <row r="112" spans="1:5" x14ac:dyDescent="0.25">
      <c r="A112" s="390">
        <v>43375</v>
      </c>
      <c r="B112" s="384" t="s">
        <v>62</v>
      </c>
      <c r="C112" s="385" t="s">
        <v>63</v>
      </c>
      <c r="D112" s="384"/>
      <c r="E112" s="386">
        <v>5</v>
      </c>
    </row>
    <row r="113" spans="1:5" x14ac:dyDescent="0.25">
      <c r="A113" s="390">
        <v>43375</v>
      </c>
      <c r="B113" s="384" t="s">
        <v>66</v>
      </c>
      <c r="C113" s="385" t="s">
        <v>67</v>
      </c>
      <c r="D113" s="384"/>
      <c r="E113" s="386">
        <v>2</v>
      </c>
    </row>
    <row r="114" spans="1:5" x14ac:dyDescent="0.25">
      <c r="A114" s="390">
        <v>43375</v>
      </c>
      <c r="B114" s="384" t="s">
        <v>72</v>
      </c>
      <c r="C114" s="385" t="s">
        <v>73</v>
      </c>
      <c r="D114" s="384"/>
      <c r="E114" s="386">
        <v>1</v>
      </c>
    </row>
    <row r="115" spans="1:5" x14ac:dyDescent="0.25">
      <c r="A115" s="390">
        <v>43375</v>
      </c>
      <c r="B115" s="384" t="s">
        <v>74</v>
      </c>
      <c r="C115" s="385" t="s">
        <v>75</v>
      </c>
      <c r="D115" s="384"/>
      <c r="E115" s="386">
        <v>11</v>
      </c>
    </row>
    <row r="116" spans="1:5" x14ac:dyDescent="0.25">
      <c r="A116" s="390">
        <v>43375</v>
      </c>
      <c r="B116" s="384" t="s">
        <v>82</v>
      </c>
      <c r="C116" s="385" t="s">
        <v>83</v>
      </c>
      <c r="D116" s="384"/>
      <c r="E116" s="386">
        <v>23</v>
      </c>
    </row>
    <row r="117" spans="1:5" x14ac:dyDescent="0.25">
      <c r="A117" s="390">
        <v>43375</v>
      </c>
      <c r="B117" s="384" t="s">
        <v>88</v>
      </c>
      <c r="C117" s="385" t="s">
        <v>89</v>
      </c>
      <c r="D117" s="384"/>
      <c r="E117" s="386">
        <v>14</v>
      </c>
    </row>
    <row r="118" spans="1:5" x14ac:dyDescent="0.25">
      <c r="A118" s="390">
        <v>43375</v>
      </c>
      <c r="B118" s="384" t="s">
        <v>92</v>
      </c>
      <c r="C118" s="385" t="s">
        <v>93</v>
      </c>
      <c r="D118" s="384"/>
      <c r="E118" s="386">
        <v>15</v>
      </c>
    </row>
    <row r="119" spans="1:5" x14ac:dyDescent="0.25">
      <c r="A119" s="390">
        <v>43375</v>
      </c>
      <c r="B119" s="384" t="s">
        <v>102</v>
      </c>
      <c r="C119" s="385" t="s">
        <v>103</v>
      </c>
      <c r="D119" s="384"/>
      <c r="E119" s="386">
        <v>3</v>
      </c>
    </row>
    <row r="120" spans="1:5" x14ac:dyDescent="0.25">
      <c r="A120" s="390">
        <v>43375</v>
      </c>
      <c r="B120" s="384" t="s">
        <v>106</v>
      </c>
      <c r="C120" s="392">
        <v>1664</v>
      </c>
      <c r="D120" s="384"/>
      <c r="E120" s="386">
        <v>49</v>
      </c>
    </row>
    <row r="121" spans="1:5" x14ac:dyDescent="0.25">
      <c r="A121" s="390"/>
      <c r="B121" s="384"/>
      <c r="C121" s="385" t="s">
        <v>274</v>
      </c>
      <c r="D121" s="384"/>
      <c r="E121" s="386"/>
    </row>
    <row r="122" spans="1:5" x14ac:dyDescent="0.25">
      <c r="A122" s="390"/>
      <c r="B122" s="384"/>
      <c r="C122" s="385" t="s">
        <v>274</v>
      </c>
      <c r="D122" s="384"/>
      <c r="E122" s="386"/>
    </row>
    <row r="123" spans="1:5" x14ac:dyDescent="0.25">
      <c r="A123" s="390"/>
      <c r="B123" s="384"/>
      <c r="C123" s="385" t="s">
        <v>274</v>
      </c>
      <c r="D123" s="384"/>
      <c r="E123" s="386"/>
    </row>
    <row r="124" spans="1:5" x14ac:dyDescent="0.25">
      <c r="A124" s="390"/>
      <c r="B124" s="384"/>
      <c r="C124" s="385" t="s">
        <v>274</v>
      </c>
      <c r="D124" s="384"/>
      <c r="E124" s="386"/>
    </row>
    <row r="125" spans="1:5" x14ac:dyDescent="0.25">
      <c r="A125" s="390"/>
      <c r="B125" s="384"/>
      <c r="C125" s="385" t="s">
        <v>274</v>
      </c>
      <c r="D125" s="384"/>
      <c r="E125" s="386"/>
    </row>
    <row r="126" spans="1:5" x14ac:dyDescent="0.25">
      <c r="A126" s="390"/>
      <c r="B126" s="384"/>
      <c r="C126" s="385" t="s">
        <v>274</v>
      </c>
      <c r="D126" s="384"/>
      <c r="E126" s="386"/>
    </row>
    <row r="127" spans="1:5" x14ac:dyDescent="0.25">
      <c r="A127" s="390"/>
      <c r="B127" s="384"/>
      <c r="C127" s="385" t="s">
        <v>274</v>
      </c>
      <c r="D127" s="384"/>
      <c r="E127" s="386"/>
    </row>
    <row r="128" spans="1:5" x14ac:dyDescent="0.25">
      <c r="A128" s="390"/>
      <c r="B128" s="384"/>
      <c r="C128" s="385" t="s">
        <v>274</v>
      </c>
      <c r="D128" s="384"/>
      <c r="E128" s="386"/>
    </row>
    <row r="129" spans="1:5" x14ac:dyDescent="0.25">
      <c r="A129" s="390"/>
      <c r="B129" s="384"/>
      <c r="C129" s="385" t="s">
        <v>274</v>
      </c>
      <c r="D129" s="384"/>
      <c r="E129" s="386"/>
    </row>
    <row r="130" spans="1:5" x14ac:dyDescent="0.25">
      <c r="A130" s="390"/>
      <c r="B130" s="384"/>
      <c r="C130" s="385" t="s">
        <v>274</v>
      </c>
      <c r="D130" s="384"/>
      <c r="E130" s="386"/>
    </row>
    <row r="131" spans="1:5" x14ac:dyDescent="0.25">
      <c r="A131" s="390"/>
      <c r="B131" s="384"/>
      <c r="C131" s="385" t="s">
        <v>274</v>
      </c>
      <c r="D131" s="384"/>
      <c r="E131" s="386"/>
    </row>
    <row r="132" spans="1:5" x14ac:dyDescent="0.25">
      <c r="A132" s="390"/>
      <c r="B132" s="384"/>
      <c r="C132" s="385" t="s">
        <v>274</v>
      </c>
      <c r="D132" s="384"/>
      <c r="E132" s="386"/>
    </row>
    <row r="133" spans="1:5" x14ac:dyDescent="0.25">
      <c r="A133" s="390"/>
      <c r="B133" s="384"/>
      <c r="C133" s="385" t="s">
        <v>274</v>
      </c>
      <c r="D133" s="384"/>
      <c r="E133" s="386"/>
    </row>
    <row r="134" spans="1:5" x14ac:dyDescent="0.25">
      <c r="A134" s="390"/>
      <c r="B134" s="384"/>
      <c r="C134" s="385" t="s">
        <v>274</v>
      </c>
      <c r="D134" s="384"/>
      <c r="E134" s="386"/>
    </row>
    <row r="135" spans="1:5" x14ac:dyDescent="0.25">
      <c r="A135" s="390"/>
      <c r="B135" s="384"/>
      <c r="C135" s="385" t="s">
        <v>274</v>
      </c>
      <c r="D135" s="384"/>
      <c r="E135" s="386"/>
    </row>
    <row r="136" spans="1:5" x14ac:dyDescent="0.25">
      <c r="A136" s="390"/>
      <c r="B136" s="384"/>
      <c r="C136" s="385" t="s">
        <v>274</v>
      </c>
      <c r="D136" s="384"/>
      <c r="E136" s="386"/>
    </row>
    <row r="137" spans="1:5" x14ac:dyDescent="0.25">
      <c r="A137" s="390"/>
      <c r="B137" s="384"/>
      <c r="C137" s="385" t="s">
        <v>274</v>
      </c>
      <c r="D137" s="384"/>
      <c r="E137" s="386"/>
    </row>
    <row r="138" spans="1:5" x14ac:dyDescent="0.25">
      <c r="A138" s="390"/>
      <c r="B138" s="384"/>
      <c r="C138" s="385" t="s">
        <v>274</v>
      </c>
      <c r="D138" s="384"/>
      <c r="E138" s="386"/>
    </row>
    <row r="139" spans="1:5" x14ac:dyDescent="0.25">
      <c r="A139" s="390"/>
      <c r="B139" s="384"/>
      <c r="C139" s="385" t="s">
        <v>274</v>
      </c>
      <c r="D139" s="384"/>
      <c r="E139" s="386"/>
    </row>
    <row r="140" spans="1:5" x14ac:dyDescent="0.25">
      <c r="A140" s="390"/>
      <c r="B140" s="384"/>
      <c r="C140" s="385" t="s">
        <v>274</v>
      </c>
      <c r="D140" s="384"/>
      <c r="E140" s="386"/>
    </row>
    <row r="141" spans="1:5" x14ac:dyDescent="0.25">
      <c r="A141" s="390"/>
      <c r="B141" s="384"/>
      <c r="C141" s="385" t="s">
        <v>274</v>
      </c>
      <c r="D141" s="384"/>
      <c r="E141" s="386"/>
    </row>
    <row r="142" spans="1:5" x14ac:dyDescent="0.25">
      <c r="A142" s="390"/>
      <c r="B142" s="384"/>
      <c r="C142" s="385" t="s">
        <v>274</v>
      </c>
      <c r="D142" s="384"/>
      <c r="E142" s="386"/>
    </row>
    <row r="143" spans="1:5" x14ac:dyDescent="0.25">
      <c r="A143" s="390"/>
      <c r="B143" s="384"/>
      <c r="C143" s="385" t="s">
        <v>274</v>
      </c>
      <c r="D143" s="384"/>
      <c r="E143" s="386"/>
    </row>
    <row r="144" spans="1:5" x14ac:dyDescent="0.25">
      <c r="A144" s="390"/>
      <c r="B144" s="384"/>
      <c r="C144" s="385" t="s">
        <v>274</v>
      </c>
      <c r="D144" s="384"/>
      <c r="E144" s="386"/>
    </row>
    <row r="145" spans="1:5" x14ac:dyDescent="0.25">
      <c r="A145" s="390"/>
      <c r="B145" s="384"/>
      <c r="C145" s="385" t="s">
        <v>274</v>
      </c>
      <c r="D145" s="384"/>
      <c r="E145" s="386"/>
    </row>
    <row r="146" spans="1:5" x14ac:dyDescent="0.25">
      <c r="A146" s="390"/>
      <c r="B146" s="384"/>
      <c r="C146" s="385" t="s">
        <v>274</v>
      </c>
      <c r="D146" s="384"/>
      <c r="E146" s="386"/>
    </row>
    <row r="147" spans="1:5" x14ac:dyDescent="0.25">
      <c r="A147" s="390"/>
      <c r="B147" s="384"/>
      <c r="C147" s="385" t="s">
        <v>274</v>
      </c>
      <c r="D147" s="384"/>
      <c r="E147" s="386"/>
    </row>
    <row r="148" spans="1:5" x14ac:dyDescent="0.25">
      <c r="A148" s="390"/>
      <c r="B148" s="384"/>
      <c r="C148" s="385" t="s">
        <v>274</v>
      </c>
      <c r="D148" s="384"/>
      <c r="E148" s="386"/>
    </row>
    <row r="149" spans="1:5" x14ac:dyDescent="0.25">
      <c r="A149" s="390"/>
      <c r="B149" s="384"/>
      <c r="C149" s="385" t="s">
        <v>274</v>
      </c>
      <c r="D149" s="384"/>
      <c r="E149" s="386"/>
    </row>
    <row r="150" spans="1:5" x14ac:dyDescent="0.25">
      <c r="A150" s="390"/>
      <c r="B150" s="384"/>
      <c r="C150" s="385" t="s">
        <v>274</v>
      </c>
      <c r="D150" s="384"/>
      <c r="E150" s="386"/>
    </row>
    <row r="151" spans="1:5" x14ac:dyDescent="0.25">
      <c r="A151" s="390"/>
      <c r="B151" s="384"/>
      <c r="C151" s="385" t="s">
        <v>274</v>
      </c>
      <c r="D151" s="384"/>
      <c r="E151" s="386"/>
    </row>
    <row r="152" spans="1:5" x14ac:dyDescent="0.25">
      <c r="A152" s="390"/>
      <c r="B152" s="384"/>
      <c r="C152" s="385" t="s">
        <v>274</v>
      </c>
      <c r="D152" s="384"/>
      <c r="E152" s="386"/>
    </row>
    <row r="153" spans="1:5" x14ac:dyDescent="0.25">
      <c r="A153" s="390"/>
      <c r="B153" s="384"/>
      <c r="C153" s="385" t="s">
        <v>274</v>
      </c>
      <c r="D153" s="384"/>
      <c r="E153" s="386"/>
    </row>
    <row r="154" spans="1:5" x14ac:dyDescent="0.25">
      <c r="A154" s="390"/>
      <c r="B154" s="384"/>
      <c r="C154" s="385" t="s">
        <v>274</v>
      </c>
      <c r="D154" s="384"/>
      <c r="E154" s="386"/>
    </row>
    <row r="155" spans="1:5" x14ac:dyDescent="0.25">
      <c r="A155" s="390"/>
      <c r="B155" s="384"/>
      <c r="C155" s="385" t="s">
        <v>274</v>
      </c>
      <c r="D155" s="384"/>
      <c r="E155" s="386"/>
    </row>
    <row r="156" spans="1:5" x14ac:dyDescent="0.25">
      <c r="A156" s="390"/>
      <c r="B156" s="384"/>
      <c r="C156" s="385" t="s">
        <v>274</v>
      </c>
      <c r="D156" s="384"/>
      <c r="E156" s="386"/>
    </row>
    <row r="157" spans="1:5" x14ac:dyDescent="0.25">
      <c r="A157" s="390"/>
      <c r="B157" s="384"/>
      <c r="C157" s="385" t="s">
        <v>274</v>
      </c>
      <c r="D157" s="384"/>
      <c r="E157" s="386"/>
    </row>
    <row r="158" spans="1:5" x14ac:dyDescent="0.25">
      <c r="A158" s="390"/>
      <c r="B158" s="384"/>
      <c r="C158" s="385" t="s">
        <v>274</v>
      </c>
      <c r="D158" s="384"/>
      <c r="E158" s="386"/>
    </row>
    <row r="159" spans="1:5" x14ac:dyDescent="0.25">
      <c r="A159" s="390"/>
      <c r="B159" s="384"/>
      <c r="C159" s="385" t="s">
        <v>274</v>
      </c>
      <c r="D159" s="384"/>
      <c r="E159" s="386"/>
    </row>
    <row r="160" spans="1:5" x14ac:dyDescent="0.25">
      <c r="A160" s="390"/>
      <c r="B160" s="384"/>
      <c r="C160" s="385" t="s">
        <v>274</v>
      </c>
      <c r="D160" s="384"/>
      <c r="E160" s="386"/>
    </row>
    <row r="161" spans="1:5" x14ac:dyDescent="0.25">
      <c r="A161" s="390"/>
      <c r="B161" s="384"/>
      <c r="C161" s="385" t="s">
        <v>274</v>
      </c>
      <c r="D161" s="384"/>
      <c r="E161" s="386"/>
    </row>
    <row r="162" spans="1:5" x14ac:dyDescent="0.25">
      <c r="A162" s="390"/>
      <c r="B162" s="384"/>
      <c r="C162" s="385" t="s">
        <v>274</v>
      </c>
      <c r="D162" s="384"/>
      <c r="E162" s="386"/>
    </row>
    <row r="163" spans="1:5" x14ac:dyDescent="0.25">
      <c r="A163" s="390"/>
      <c r="B163" s="384"/>
      <c r="C163" s="385" t="s">
        <v>274</v>
      </c>
      <c r="D163" s="384"/>
      <c r="E163" s="386"/>
    </row>
    <row r="164" spans="1:5" x14ac:dyDescent="0.25">
      <c r="A164" s="390"/>
      <c r="B164" s="384"/>
      <c r="C164" s="385" t="s">
        <v>274</v>
      </c>
      <c r="D164" s="384"/>
      <c r="E164" s="386"/>
    </row>
    <row r="165" spans="1:5" x14ac:dyDescent="0.25">
      <c r="A165" s="390"/>
      <c r="B165" s="384"/>
      <c r="C165" s="385" t="s">
        <v>274</v>
      </c>
      <c r="D165" s="384"/>
      <c r="E165" s="386"/>
    </row>
    <row r="166" spans="1:5" x14ac:dyDescent="0.25">
      <c r="A166" s="390"/>
      <c r="B166" s="384"/>
      <c r="C166" s="385" t="s">
        <v>274</v>
      </c>
      <c r="D166" s="384"/>
      <c r="E166" s="386"/>
    </row>
    <row r="167" spans="1:5" x14ac:dyDescent="0.25">
      <c r="A167" s="390"/>
      <c r="B167" s="384"/>
      <c r="C167" s="385" t="s">
        <v>274</v>
      </c>
      <c r="D167" s="384"/>
      <c r="E167" s="386"/>
    </row>
    <row r="168" spans="1:5" x14ac:dyDescent="0.25">
      <c r="A168" s="390"/>
      <c r="B168" s="384"/>
      <c r="C168" s="385" t="s">
        <v>274</v>
      </c>
      <c r="D168" s="384"/>
      <c r="E168" s="386"/>
    </row>
    <row r="169" spans="1:5" x14ac:dyDescent="0.25">
      <c r="A169" s="390"/>
      <c r="B169" s="384"/>
      <c r="C169" s="385" t="s">
        <v>274</v>
      </c>
      <c r="D169" s="384"/>
      <c r="E169" s="386"/>
    </row>
    <row r="170" spans="1:5" x14ac:dyDescent="0.25">
      <c r="A170" s="390"/>
      <c r="B170" s="384"/>
      <c r="C170" s="385" t="s">
        <v>274</v>
      </c>
      <c r="D170" s="384"/>
      <c r="E170" s="386"/>
    </row>
    <row r="171" spans="1:5" x14ac:dyDescent="0.25">
      <c r="A171" s="390"/>
      <c r="B171" s="384"/>
      <c r="C171" s="385" t="s">
        <v>274</v>
      </c>
      <c r="D171" s="384"/>
      <c r="E171" s="386"/>
    </row>
    <row r="172" spans="1:5" x14ac:dyDescent="0.25">
      <c r="A172" s="390"/>
      <c r="B172" s="384"/>
      <c r="C172" s="385" t="s">
        <v>274</v>
      </c>
      <c r="D172" s="384"/>
      <c r="E172" s="386"/>
    </row>
    <row r="173" spans="1:5" x14ac:dyDescent="0.25">
      <c r="A173" s="390"/>
      <c r="B173" s="384"/>
      <c r="C173" s="385" t="s">
        <v>274</v>
      </c>
      <c r="D173" s="384"/>
      <c r="E173" s="386"/>
    </row>
    <row r="174" spans="1:5" x14ac:dyDescent="0.25">
      <c r="A174" s="390"/>
      <c r="B174" s="384"/>
      <c r="C174" s="385" t="s">
        <v>274</v>
      </c>
      <c r="D174" s="384"/>
      <c r="E174" s="386"/>
    </row>
    <row r="175" spans="1:5" x14ac:dyDescent="0.25">
      <c r="A175" s="390"/>
      <c r="B175" s="384"/>
      <c r="C175" s="385" t="s">
        <v>274</v>
      </c>
      <c r="D175" s="384"/>
      <c r="E175" s="386"/>
    </row>
    <row r="176" spans="1:5" x14ac:dyDescent="0.25">
      <c r="A176" s="390"/>
      <c r="B176" s="384"/>
      <c r="C176" s="385" t="s">
        <v>274</v>
      </c>
      <c r="D176" s="384"/>
      <c r="E176" s="386"/>
    </row>
    <row r="177" spans="1:5" x14ac:dyDescent="0.25">
      <c r="A177" s="390"/>
      <c r="B177" s="384"/>
      <c r="C177" s="385" t="s">
        <v>274</v>
      </c>
      <c r="D177" s="384"/>
      <c r="E177" s="386"/>
    </row>
    <row r="178" spans="1:5" x14ac:dyDescent="0.25">
      <c r="A178" s="390"/>
      <c r="B178" s="384"/>
      <c r="C178" s="385" t="s">
        <v>274</v>
      </c>
      <c r="D178" s="384"/>
      <c r="E178" s="386"/>
    </row>
    <row r="179" spans="1:5" x14ac:dyDescent="0.25">
      <c r="A179" s="390"/>
      <c r="B179" s="384"/>
      <c r="C179" s="385" t="s">
        <v>274</v>
      </c>
      <c r="D179" s="384"/>
      <c r="E179" s="386"/>
    </row>
    <row r="180" spans="1:5" x14ac:dyDescent="0.25">
      <c r="A180" s="390"/>
      <c r="B180" s="384"/>
      <c r="C180" s="385" t="s">
        <v>274</v>
      </c>
      <c r="D180" s="384"/>
      <c r="E180" s="386"/>
    </row>
    <row r="181" spans="1:5" x14ac:dyDescent="0.25">
      <c r="A181" s="390"/>
      <c r="B181" s="384"/>
      <c r="C181" s="385" t="s">
        <v>274</v>
      </c>
      <c r="D181" s="384"/>
      <c r="E181" s="386"/>
    </row>
    <row r="182" spans="1:5" x14ac:dyDescent="0.25">
      <c r="A182" s="390"/>
      <c r="B182" s="384"/>
      <c r="C182" s="385" t="s">
        <v>274</v>
      </c>
      <c r="D182" s="384"/>
      <c r="E182" s="386"/>
    </row>
    <row r="183" spans="1:5" x14ac:dyDescent="0.25">
      <c r="A183" s="390"/>
      <c r="B183" s="384"/>
      <c r="C183" s="385" t="s">
        <v>274</v>
      </c>
      <c r="D183" s="384"/>
      <c r="E183" s="386"/>
    </row>
    <row r="184" spans="1:5" x14ac:dyDescent="0.25">
      <c r="A184" s="390"/>
      <c r="B184" s="384"/>
      <c r="C184" s="385" t="s">
        <v>274</v>
      </c>
      <c r="D184" s="384"/>
      <c r="E184" s="386"/>
    </row>
    <row r="185" spans="1:5" x14ac:dyDescent="0.25">
      <c r="A185" s="390"/>
      <c r="B185" s="384"/>
      <c r="C185" s="385" t="s">
        <v>274</v>
      </c>
      <c r="D185" s="384"/>
      <c r="E185" s="386"/>
    </row>
    <row r="186" spans="1:5" x14ac:dyDescent="0.25">
      <c r="A186" s="390"/>
      <c r="B186" s="384"/>
      <c r="C186" s="385" t="s">
        <v>274</v>
      </c>
      <c r="D186" s="384"/>
      <c r="E186" s="386"/>
    </row>
    <row r="187" spans="1:5" x14ac:dyDescent="0.25">
      <c r="A187" s="390"/>
      <c r="B187" s="384"/>
      <c r="C187" s="385" t="s">
        <v>274</v>
      </c>
      <c r="D187" s="384"/>
      <c r="E187" s="386"/>
    </row>
    <row r="188" spans="1:5" x14ac:dyDescent="0.25">
      <c r="A188" s="390"/>
      <c r="B188" s="384"/>
      <c r="C188" s="385" t="s">
        <v>274</v>
      </c>
      <c r="D188" s="384"/>
      <c r="E188" s="386"/>
    </row>
    <row r="189" spans="1:5" x14ac:dyDescent="0.25">
      <c r="A189" s="390"/>
      <c r="B189" s="384"/>
      <c r="C189" s="385" t="s">
        <v>274</v>
      </c>
      <c r="D189" s="384"/>
      <c r="E189" s="386"/>
    </row>
    <row r="190" spans="1:5" x14ac:dyDescent="0.25">
      <c r="A190" s="390"/>
      <c r="B190" s="384"/>
      <c r="C190" s="385" t="s">
        <v>274</v>
      </c>
      <c r="D190" s="384"/>
      <c r="E190" s="386"/>
    </row>
    <row r="191" spans="1:5" x14ac:dyDescent="0.25">
      <c r="A191" s="390"/>
      <c r="B191" s="384"/>
      <c r="C191" s="385" t="s">
        <v>274</v>
      </c>
      <c r="D191" s="384"/>
      <c r="E191" s="386"/>
    </row>
    <row r="192" spans="1:5" x14ac:dyDescent="0.25">
      <c r="A192" s="390"/>
      <c r="B192" s="384"/>
      <c r="C192" s="385" t="s">
        <v>274</v>
      </c>
      <c r="D192" s="384"/>
      <c r="E192" s="386"/>
    </row>
    <row r="193" spans="1:5" x14ac:dyDescent="0.25">
      <c r="A193" s="390"/>
      <c r="B193" s="384"/>
      <c r="C193" s="385" t="s">
        <v>274</v>
      </c>
      <c r="D193" s="384"/>
      <c r="E193" s="386"/>
    </row>
    <row r="194" spans="1:5" x14ac:dyDescent="0.25">
      <c r="A194" s="390"/>
      <c r="B194" s="384"/>
      <c r="C194" s="385" t="s">
        <v>274</v>
      </c>
      <c r="D194" s="384"/>
      <c r="E194" s="386"/>
    </row>
    <row r="195" spans="1:5" x14ac:dyDescent="0.25">
      <c r="A195" s="390"/>
      <c r="B195" s="384"/>
      <c r="C195" s="385" t="s">
        <v>274</v>
      </c>
      <c r="D195" s="384"/>
      <c r="E195" s="386"/>
    </row>
    <row r="196" spans="1:5" x14ac:dyDescent="0.25">
      <c r="A196" s="390"/>
      <c r="B196" s="384"/>
      <c r="C196" s="385" t="s">
        <v>274</v>
      </c>
      <c r="D196" s="384"/>
      <c r="E196" s="386"/>
    </row>
    <row r="197" spans="1:5" x14ac:dyDescent="0.25">
      <c r="A197" s="390"/>
      <c r="B197" s="384"/>
      <c r="C197" s="385" t="s">
        <v>274</v>
      </c>
      <c r="D197" s="384"/>
      <c r="E197" s="386"/>
    </row>
    <row r="198" spans="1:5" x14ac:dyDescent="0.25">
      <c r="A198" s="390"/>
      <c r="B198" s="384"/>
      <c r="C198" s="385" t="s">
        <v>274</v>
      </c>
      <c r="D198" s="384"/>
      <c r="E198" s="386"/>
    </row>
    <row r="199" spans="1:5" x14ac:dyDescent="0.25">
      <c r="A199" s="390"/>
      <c r="B199" s="384"/>
      <c r="C199" s="385" t="s">
        <v>274</v>
      </c>
      <c r="D199" s="384"/>
      <c r="E199" s="386"/>
    </row>
    <row r="200" spans="1:5" x14ac:dyDescent="0.25">
      <c r="A200" s="390"/>
      <c r="B200" s="384"/>
      <c r="C200" s="385" t="s">
        <v>274</v>
      </c>
      <c r="E200" s="386"/>
    </row>
    <row r="201" spans="1:5" x14ac:dyDescent="0.25">
      <c r="A201" s="390"/>
      <c r="B201" s="384"/>
      <c r="C201" s="385" t="s">
        <v>274</v>
      </c>
      <c r="E201" s="386"/>
    </row>
    <row r="202" spans="1:5" x14ac:dyDescent="0.25">
      <c r="A202" s="390"/>
      <c r="B202" s="384"/>
      <c r="C202" s="385" t="s">
        <v>274</v>
      </c>
      <c r="E202" s="386"/>
    </row>
    <row r="203" spans="1:5" x14ac:dyDescent="0.25">
      <c r="A203" s="390"/>
      <c r="B203" s="384"/>
      <c r="C203" s="385" t="s">
        <v>274</v>
      </c>
      <c r="E203" s="386"/>
    </row>
    <row r="204" spans="1:5" x14ac:dyDescent="0.25">
      <c r="A204" s="390"/>
      <c r="B204" s="384"/>
      <c r="C204" s="385" t="s">
        <v>274</v>
      </c>
      <c r="E204" s="386"/>
    </row>
    <row r="205" spans="1:5" x14ac:dyDescent="0.25">
      <c r="A205" s="390"/>
      <c r="B205" s="384"/>
      <c r="C205" s="385" t="s">
        <v>274</v>
      </c>
      <c r="E205" s="386"/>
    </row>
    <row r="206" spans="1:5" x14ac:dyDescent="0.25">
      <c r="A206" s="390"/>
      <c r="B206" s="384"/>
      <c r="C206" s="385" t="s">
        <v>274</v>
      </c>
      <c r="E206" s="386"/>
    </row>
    <row r="207" spans="1:5" x14ac:dyDescent="0.25">
      <c r="A207" s="390"/>
      <c r="B207" s="384"/>
      <c r="C207" s="385" t="s">
        <v>274</v>
      </c>
      <c r="E207" s="386"/>
    </row>
    <row r="208" spans="1:5" x14ac:dyDescent="0.25">
      <c r="A208" s="390"/>
      <c r="B208" s="384"/>
      <c r="C208" s="385" t="s">
        <v>274</v>
      </c>
      <c r="E208" s="386"/>
    </row>
    <row r="209" spans="1:5" x14ac:dyDescent="0.25">
      <c r="A209" s="390"/>
      <c r="B209" s="384"/>
      <c r="C209" s="385" t="s">
        <v>274</v>
      </c>
      <c r="E209" s="386"/>
    </row>
    <row r="210" spans="1:5" x14ac:dyDescent="0.25">
      <c r="A210" s="390"/>
      <c r="B210" s="384"/>
      <c r="C210" s="385" t="s">
        <v>274</v>
      </c>
      <c r="E210" s="386"/>
    </row>
    <row r="211" spans="1:5" x14ac:dyDescent="0.25">
      <c r="A211" s="390"/>
      <c r="B211" s="384"/>
      <c r="C211" s="385" t="s">
        <v>274</v>
      </c>
      <c r="E211" s="386"/>
    </row>
    <row r="212" spans="1:5" x14ac:dyDescent="0.25">
      <c r="A212" s="390"/>
      <c r="B212" s="384"/>
      <c r="C212" s="385" t="s">
        <v>274</v>
      </c>
      <c r="E212" s="386"/>
    </row>
    <row r="213" spans="1:5" x14ac:dyDescent="0.25">
      <c r="A213" s="390"/>
      <c r="B213" s="384"/>
      <c r="C213" s="385" t="s">
        <v>274</v>
      </c>
      <c r="E213" s="386"/>
    </row>
    <row r="214" spans="1:5" x14ac:dyDescent="0.25">
      <c r="A214" s="390"/>
      <c r="B214" s="384"/>
      <c r="C214" s="385" t="s">
        <v>274</v>
      </c>
      <c r="E214" s="386"/>
    </row>
    <row r="215" spans="1:5" x14ac:dyDescent="0.25">
      <c r="A215" s="390"/>
      <c r="B215" s="384"/>
      <c r="C215" s="385" t="s">
        <v>274</v>
      </c>
      <c r="E215" s="386"/>
    </row>
    <row r="216" spans="1:5" x14ac:dyDescent="0.25">
      <c r="A216" s="390"/>
      <c r="B216" s="384"/>
      <c r="C216" s="385" t="s">
        <v>274</v>
      </c>
      <c r="E216" s="386"/>
    </row>
    <row r="217" spans="1:5" x14ac:dyDescent="0.25">
      <c r="A217" s="390"/>
      <c r="B217" s="384"/>
      <c r="C217" s="385" t="s">
        <v>274</v>
      </c>
      <c r="E217" s="386"/>
    </row>
    <row r="218" spans="1:5" x14ac:dyDescent="0.25">
      <c r="A218" s="390"/>
      <c r="B218" s="384"/>
      <c r="C218" s="385" t="s">
        <v>274</v>
      </c>
      <c r="E218" s="386"/>
    </row>
    <row r="219" spans="1:5" x14ac:dyDescent="0.25">
      <c r="A219" s="390"/>
      <c r="B219" s="384"/>
      <c r="C219" s="385" t="s">
        <v>274</v>
      </c>
      <c r="E219" s="386"/>
    </row>
    <row r="220" spans="1:5" x14ac:dyDescent="0.25">
      <c r="A220" s="390"/>
      <c r="B220" s="384"/>
      <c r="C220" s="385" t="s">
        <v>274</v>
      </c>
      <c r="E220" s="386"/>
    </row>
    <row r="221" spans="1:5" x14ac:dyDescent="0.25">
      <c r="A221" s="390"/>
      <c r="B221" s="384"/>
      <c r="C221" s="385" t="s">
        <v>274</v>
      </c>
      <c r="E221" s="386"/>
    </row>
    <row r="222" spans="1:5" x14ac:dyDescent="0.25">
      <c r="A222" s="390"/>
      <c r="B222" s="384"/>
      <c r="C222" s="385" t="s">
        <v>274</v>
      </c>
      <c r="E222" s="386"/>
    </row>
    <row r="223" spans="1:5" x14ac:dyDescent="0.25">
      <c r="A223" s="390"/>
      <c r="B223" s="384"/>
      <c r="C223" s="385" t="s">
        <v>274</v>
      </c>
      <c r="E223" s="386"/>
    </row>
    <row r="224" spans="1:5" x14ac:dyDescent="0.25">
      <c r="A224" s="390"/>
      <c r="B224" s="384"/>
      <c r="C224" s="385" t="s">
        <v>274</v>
      </c>
      <c r="E224" s="386"/>
    </row>
    <row r="225" spans="1:5" x14ac:dyDescent="0.25">
      <c r="A225" s="390"/>
      <c r="B225" s="384"/>
      <c r="C225" s="385" t="s">
        <v>274</v>
      </c>
      <c r="E225" s="386"/>
    </row>
    <row r="226" spans="1:5" x14ac:dyDescent="0.25">
      <c r="A226" s="390"/>
      <c r="B226" s="384"/>
      <c r="C226" s="385" t="s">
        <v>274</v>
      </c>
      <c r="E226" s="386"/>
    </row>
    <row r="227" spans="1:5" x14ac:dyDescent="0.25">
      <c r="A227" s="390"/>
      <c r="B227" s="384"/>
      <c r="C227" s="385" t="s">
        <v>274</v>
      </c>
      <c r="E227" s="386"/>
    </row>
    <row r="228" spans="1:5" x14ac:dyDescent="0.25">
      <c r="A228" s="390"/>
      <c r="B228" s="384"/>
      <c r="C228" s="385" t="s">
        <v>274</v>
      </c>
      <c r="E228" s="386"/>
    </row>
    <row r="229" spans="1:5" x14ac:dyDescent="0.25">
      <c r="A229" s="390"/>
      <c r="B229" s="384"/>
      <c r="C229" s="385" t="s">
        <v>274</v>
      </c>
      <c r="E229" s="386"/>
    </row>
    <row r="230" spans="1:5" x14ac:dyDescent="0.25">
      <c r="A230" s="390"/>
      <c r="B230" s="384"/>
      <c r="C230" s="385" t="s">
        <v>274</v>
      </c>
      <c r="E230" s="386"/>
    </row>
    <row r="231" spans="1:5" x14ac:dyDescent="0.25">
      <c r="A231" s="390"/>
      <c r="B231" s="384"/>
      <c r="C231" s="385" t="s">
        <v>274</v>
      </c>
      <c r="E231" s="386"/>
    </row>
    <row r="232" spans="1:5" x14ac:dyDescent="0.25">
      <c r="A232" s="390"/>
      <c r="B232" s="384"/>
      <c r="C232" s="385" t="s">
        <v>274</v>
      </c>
      <c r="E232" s="386"/>
    </row>
    <row r="233" spans="1:5" x14ac:dyDescent="0.25">
      <c r="A233" s="390"/>
      <c r="B233" s="384"/>
      <c r="C233" s="385" t="s">
        <v>274</v>
      </c>
      <c r="E233" s="386"/>
    </row>
    <row r="234" spans="1:5" x14ac:dyDescent="0.25">
      <c r="A234" s="390"/>
      <c r="B234" s="384"/>
      <c r="C234" s="385" t="s">
        <v>274</v>
      </c>
      <c r="E234" s="386"/>
    </row>
    <row r="235" spans="1:5" x14ac:dyDescent="0.25">
      <c r="A235" s="390"/>
      <c r="B235" s="384"/>
      <c r="C235" s="385" t="s">
        <v>274</v>
      </c>
      <c r="E235" s="386"/>
    </row>
    <row r="236" spans="1:5" x14ac:dyDescent="0.25">
      <c r="A236" s="390"/>
      <c r="B236" s="384"/>
      <c r="C236" s="385" t="s">
        <v>274</v>
      </c>
      <c r="E236" s="386"/>
    </row>
    <row r="237" spans="1:5" x14ac:dyDescent="0.25">
      <c r="A237" s="390"/>
      <c r="B237" s="384"/>
      <c r="C237" s="385" t="s">
        <v>274</v>
      </c>
      <c r="E237" s="386"/>
    </row>
    <row r="238" spans="1:5" x14ac:dyDescent="0.25">
      <c r="A238" s="390"/>
      <c r="B238" s="384"/>
      <c r="C238" s="385" t="s">
        <v>274</v>
      </c>
      <c r="E238" s="386"/>
    </row>
    <row r="239" spans="1:5" x14ac:dyDescent="0.25">
      <c r="A239" s="390"/>
      <c r="B239" s="384"/>
      <c r="C239" s="385" t="s">
        <v>274</v>
      </c>
      <c r="E239" s="386"/>
    </row>
    <row r="240" spans="1:5" x14ac:dyDescent="0.25">
      <c r="A240" s="390"/>
      <c r="B240" s="384"/>
      <c r="C240" s="385" t="s">
        <v>274</v>
      </c>
      <c r="E240" s="386"/>
    </row>
    <row r="241" spans="1:5" x14ac:dyDescent="0.25">
      <c r="A241" s="390"/>
      <c r="B241" s="384"/>
      <c r="C241" s="385" t="s">
        <v>274</v>
      </c>
      <c r="E241" s="386"/>
    </row>
    <row r="242" spans="1:5" x14ac:dyDescent="0.25">
      <c r="A242" s="390"/>
      <c r="B242" s="384"/>
      <c r="C242" s="385" t="s">
        <v>274</v>
      </c>
      <c r="E242" s="386"/>
    </row>
    <row r="243" spans="1:5" x14ac:dyDescent="0.25">
      <c r="A243" s="390"/>
      <c r="B243" s="384"/>
      <c r="C243" s="385" t="s">
        <v>274</v>
      </c>
      <c r="E243" s="386"/>
    </row>
    <row r="244" spans="1:5" x14ac:dyDescent="0.25">
      <c r="A244" s="390"/>
      <c r="B244" s="384"/>
      <c r="C244" s="385" t="s">
        <v>274</v>
      </c>
      <c r="E244" s="386"/>
    </row>
    <row r="245" spans="1:5" x14ac:dyDescent="0.25">
      <c r="A245" s="390"/>
      <c r="B245" s="384"/>
      <c r="C245" s="385" t="s">
        <v>274</v>
      </c>
      <c r="E245" s="386"/>
    </row>
    <row r="246" spans="1:5" x14ac:dyDescent="0.25">
      <c r="A246" s="390"/>
      <c r="B246" s="384"/>
      <c r="C246" s="385" t="s">
        <v>274</v>
      </c>
      <c r="E246" s="386"/>
    </row>
    <row r="247" spans="1:5" x14ac:dyDescent="0.25">
      <c r="A247" s="390"/>
      <c r="B247" s="384"/>
      <c r="C247" s="385" t="s">
        <v>274</v>
      </c>
      <c r="E247" s="386"/>
    </row>
    <row r="248" spans="1:5" x14ac:dyDescent="0.25">
      <c r="A248" s="390"/>
      <c r="B248" s="384"/>
      <c r="C248" s="385" t="s">
        <v>274</v>
      </c>
      <c r="E248" s="386"/>
    </row>
    <row r="249" spans="1:5" x14ac:dyDescent="0.25">
      <c r="A249" s="390"/>
      <c r="B249" s="384"/>
      <c r="C249" s="385" t="s">
        <v>274</v>
      </c>
      <c r="E249" s="386"/>
    </row>
    <row r="250" spans="1:5" x14ac:dyDescent="0.25">
      <c r="A250" s="390"/>
      <c r="B250" s="384"/>
      <c r="C250" s="385" t="s">
        <v>274</v>
      </c>
      <c r="E250" s="386"/>
    </row>
    <row r="251" spans="1:5" x14ac:dyDescent="0.25">
      <c r="A251" s="390"/>
      <c r="B251" s="384"/>
      <c r="C251" s="385" t="s">
        <v>274</v>
      </c>
      <c r="E251" s="386"/>
    </row>
    <row r="252" spans="1:5" x14ac:dyDescent="0.25">
      <c r="A252" s="390"/>
      <c r="B252" s="384"/>
      <c r="C252" s="385" t="s">
        <v>274</v>
      </c>
      <c r="E252" s="386"/>
    </row>
    <row r="253" spans="1:5" x14ac:dyDescent="0.25">
      <c r="A253" s="390"/>
      <c r="B253" s="384"/>
      <c r="C253" s="385" t="s">
        <v>274</v>
      </c>
      <c r="E253" s="386"/>
    </row>
    <row r="254" spans="1:5" x14ac:dyDescent="0.25">
      <c r="A254" s="390"/>
      <c r="B254" s="384"/>
      <c r="C254" s="385" t="s">
        <v>274</v>
      </c>
      <c r="E254" s="386"/>
    </row>
    <row r="255" spans="1:5" x14ac:dyDescent="0.25">
      <c r="A255" s="390"/>
      <c r="B255" s="384"/>
      <c r="C255" s="385" t="s">
        <v>274</v>
      </c>
      <c r="E255" s="386"/>
    </row>
    <row r="256" spans="1:5" x14ac:dyDescent="0.25">
      <c r="A256" s="390"/>
      <c r="B256" s="384"/>
      <c r="C256" s="385" t="s">
        <v>274</v>
      </c>
      <c r="E256" s="386"/>
    </row>
    <row r="257" spans="1:5" x14ac:dyDescent="0.25">
      <c r="A257" s="390"/>
      <c r="B257" s="384"/>
      <c r="C257" s="385" t="s">
        <v>274</v>
      </c>
      <c r="E257" s="386"/>
    </row>
    <row r="258" spans="1:5" x14ac:dyDescent="0.25">
      <c r="A258" s="390"/>
      <c r="B258" s="384"/>
      <c r="C258" s="385" t="s">
        <v>274</v>
      </c>
      <c r="E258" s="386"/>
    </row>
    <row r="259" spans="1:5" x14ac:dyDescent="0.25">
      <c r="A259" s="390"/>
      <c r="B259" s="384"/>
      <c r="C259" s="385" t="s">
        <v>274</v>
      </c>
      <c r="E259" s="386"/>
    </row>
    <row r="260" spans="1:5" x14ac:dyDescent="0.25">
      <c r="A260" s="390"/>
      <c r="B260" s="384"/>
      <c r="C260" s="385" t="s">
        <v>274</v>
      </c>
      <c r="E260" s="386"/>
    </row>
    <row r="261" spans="1:5" x14ac:dyDescent="0.25">
      <c r="A261" s="390"/>
      <c r="B261" s="384"/>
      <c r="C261" s="385" t="s">
        <v>274</v>
      </c>
      <c r="E261" s="386"/>
    </row>
    <row r="262" spans="1:5" x14ac:dyDescent="0.25">
      <c r="A262" s="390"/>
      <c r="B262" s="384"/>
      <c r="C262" s="385" t="s">
        <v>274</v>
      </c>
      <c r="E262" s="386"/>
    </row>
    <row r="263" spans="1:5" x14ac:dyDescent="0.25">
      <c r="A263" s="390"/>
      <c r="B263" s="384"/>
      <c r="C263" s="385" t="s">
        <v>274</v>
      </c>
      <c r="E263" s="386"/>
    </row>
    <row r="264" spans="1:5" x14ac:dyDescent="0.25">
      <c r="A264" s="390"/>
      <c r="B264" s="384"/>
      <c r="C264" s="385" t="s">
        <v>274</v>
      </c>
      <c r="E264" s="386"/>
    </row>
    <row r="265" spans="1:5" x14ac:dyDescent="0.25">
      <c r="A265" s="390"/>
      <c r="B265" s="384"/>
      <c r="C265" s="385" t="s">
        <v>274</v>
      </c>
      <c r="E265" s="386"/>
    </row>
    <row r="266" spans="1:5" x14ac:dyDescent="0.25">
      <c r="A266" s="390"/>
      <c r="B266" s="384"/>
      <c r="C266" s="385" t="s">
        <v>274</v>
      </c>
      <c r="E266" s="386"/>
    </row>
    <row r="267" spans="1:5" x14ac:dyDescent="0.25">
      <c r="A267" s="390"/>
      <c r="B267" s="384"/>
      <c r="C267" s="385" t="s">
        <v>274</v>
      </c>
      <c r="E267" s="386"/>
    </row>
    <row r="268" spans="1:5" x14ac:dyDescent="0.25">
      <c r="A268" s="390"/>
      <c r="B268" s="384"/>
      <c r="C268" s="385" t="s">
        <v>274</v>
      </c>
      <c r="E268" s="386"/>
    </row>
    <row r="269" spans="1:5" x14ac:dyDescent="0.25">
      <c r="A269" s="390"/>
      <c r="B269" s="384"/>
      <c r="C269" s="385" t="s">
        <v>274</v>
      </c>
      <c r="E269" s="386"/>
    </row>
    <row r="270" spans="1:5" x14ac:dyDescent="0.25">
      <c r="A270" s="390"/>
      <c r="B270" s="384"/>
      <c r="C270" s="385" t="s">
        <v>274</v>
      </c>
      <c r="E270" s="386"/>
    </row>
    <row r="271" spans="1:5" x14ac:dyDescent="0.25">
      <c r="A271" s="390"/>
      <c r="B271" s="384"/>
      <c r="C271" s="385" t="s">
        <v>274</v>
      </c>
      <c r="E271" s="386"/>
    </row>
    <row r="272" spans="1:5" x14ac:dyDescent="0.25">
      <c r="A272" s="390"/>
      <c r="B272" s="384"/>
      <c r="C272" s="385" t="s">
        <v>274</v>
      </c>
      <c r="E272" s="386"/>
    </row>
    <row r="273" spans="1:5" x14ac:dyDescent="0.25">
      <c r="A273" s="390"/>
      <c r="B273" s="384"/>
      <c r="C273" s="385" t="s">
        <v>274</v>
      </c>
      <c r="E273" s="386"/>
    </row>
    <row r="274" spans="1:5" x14ac:dyDescent="0.25">
      <c r="A274" s="390"/>
      <c r="B274" s="384"/>
      <c r="C274" s="385" t="s">
        <v>274</v>
      </c>
      <c r="E274" s="386"/>
    </row>
    <row r="275" spans="1:5" x14ac:dyDescent="0.25">
      <c r="A275" s="390"/>
      <c r="B275" s="384"/>
      <c r="C275" s="385" t="s">
        <v>274</v>
      </c>
      <c r="E275" s="386"/>
    </row>
    <row r="276" spans="1:5" x14ac:dyDescent="0.25">
      <c r="A276" s="390"/>
      <c r="B276" s="384"/>
      <c r="C276" s="385" t="s">
        <v>274</v>
      </c>
      <c r="E276" s="386"/>
    </row>
    <row r="277" spans="1:5" x14ac:dyDescent="0.25">
      <c r="A277" s="390"/>
      <c r="B277" s="384"/>
      <c r="C277" s="385" t="s">
        <v>274</v>
      </c>
      <c r="E277" s="386"/>
    </row>
    <row r="278" spans="1:5" x14ac:dyDescent="0.25">
      <c r="A278" s="390"/>
      <c r="B278" s="384"/>
      <c r="C278" s="385" t="s">
        <v>274</v>
      </c>
      <c r="E278" s="386"/>
    </row>
    <row r="279" spans="1:5" x14ac:dyDescent="0.25">
      <c r="A279" s="390"/>
      <c r="B279" s="384"/>
      <c r="C279" s="385" t="s">
        <v>274</v>
      </c>
      <c r="E279" s="386"/>
    </row>
    <row r="280" spans="1:5" x14ac:dyDescent="0.25">
      <c r="A280" s="390"/>
      <c r="B280" s="384"/>
      <c r="C280" s="385" t="s">
        <v>274</v>
      </c>
      <c r="E280" s="386"/>
    </row>
    <row r="281" spans="1:5" x14ac:dyDescent="0.25">
      <c r="A281" s="390"/>
      <c r="B281" s="384"/>
      <c r="C281" s="385" t="s">
        <v>274</v>
      </c>
      <c r="E281" s="386"/>
    </row>
    <row r="282" spans="1:5" x14ac:dyDescent="0.25">
      <c r="A282" s="390"/>
      <c r="B282" s="384"/>
      <c r="C282" s="385" t="s">
        <v>274</v>
      </c>
      <c r="E282" s="386"/>
    </row>
    <row r="283" spans="1:5" x14ac:dyDescent="0.25">
      <c r="A283" s="390"/>
      <c r="B283" s="384"/>
      <c r="C283" s="385" t="s">
        <v>274</v>
      </c>
      <c r="E283" s="386"/>
    </row>
    <row r="284" spans="1:5" x14ac:dyDescent="0.25">
      <c r="A284" s="390"/>
      <c r="B284" s="384"/>
      <c r="C284" s="385" t="s">
        <v>274</v>
      </c>
      <c r="E284" s="386"/>
    </row>
    <row r="285" spans="1:5" x14ac:dyDescent="0.25">
      <c r="A285" s="390"/>
      <c r="B285" s="384"/>
      <c r="C285" s="385" t="s">
        <v>274</v>
      </c>
      <c r="E285" s="386"/>
    </row>
    <row r="286" spans="1:5" x14ac:dyDescent="0.25">
      <c r="A286" s="390"/>
      <c r="B286" s="384"/>
      <c r="C286" s="385" t="s">
        <v>274</v>
      </c>
      <c r="E286" s="386"/>
    </row>
    <row r="287" spans="1:5" x14ac:dyDescent="0.25">
      <c r="A287" s="390"/>
      <c r="B287" s="384"/>
      <c r="C287" s="385" t="s">
        <v>274</v>
      </c>
      <c r="E287" s="386"/>
    </row>
    <row r="288" spans="1:5" x14ac:dyDescent="0.25">
      <c r="A288" s="390"/>
      <c r="B288" s="384"/>
      <c r="C288" s="385" t="s">
        <v>274</v>
      </c>
      <c r="E288" s="386"/>
    </row>
    <row r="289" spans="1:5" x14ac:dyDescent="0.25">
      <c r="A289" s="390"/>
      <c r="B289" s="384"/>
      <c r="C289" s="385" t="s">
        <v>274</v>
      </c>
      <c r="E289" s="386"/>
    </row>
    <row r="290" spans="1:5" x14ac:dyDescent="0.25">
      <c r="A290" s="390"/>
      <c r="B290" s="384"/>
      <c r="C290" s="385" t="s">
        <v>274</v>
      </c>
      <c r="E290" s="386"/>
    </row>
    <row r="291" spans="1:5" x14ac:dyDescent="0.25">
      <c r="A291" s="390"/>
      <c r="B291" s="384"/>
      <c r="C291" s="385" t="s">
        <v>274</v>
      </c>
      <c r="E291" s="386"/>
    </row>
    <row r="292" spans="1:5" x14ac:dyDescent="0.25">
      <c r="A292" s="390"/>
      <c r="B292" s="384"/>
      <c r="C292" s="385" t="s">
        <v>274</v>
      </c>
      <c r="E292" s="386"/>
    </row>
    <row r="293" spans="1:5" x14ac:dyDescent="0.25">
      <c r="A293" s="390"/>
      <c r="B293" s="384"/>
      <c r="C293" s="385" t="s">
        <v>274</v>
      </c>
      <c r="E293" s="386"/>
    </row>
    <row r="294" spans="1:5" x14ac:dyDescent="0.25">
      <c r="A294" s="390"/>
      <c r="B294" s="384"/>
      <c r="C294" s="385" t="s">
        <v>274</v>
      </c>
      <c r="E294" s="386"/>
    </row>
    <row r="295" spans="1:5" x14ac:dyDescent="0.25">
      <c r="A295" s="390"/>
      <c r="B295" s="384"/>
      <c r="C295" s="385" t="s">
        <v>274</v>
      </c>
      <c r="E295" s="386"/>
    </row>
    <row r="296" spans="1:5" x14ac:dyDescent="0.25">
      <c r="A296" s="390"/>
      <c r="B296" s="384"/>
      <c r="C296" s="385" t="s">
        <v>274</v>
      </c>
      <c r="E296" s="386"/>
    </row>
    <row r="297" spans="1:5" x14ac:dyDescent="0.25">
      <c r="A297" s="390"/>
      <c r="B297" s="384"/>
      <c r="C297" s="385" t="s">
        <v>274</v>
      </c>
      <c r="E297" s="386"/>
    </row>
    <row r="298" spans="1:5" x14ac:dyDescent="0.25">
      <c r="A298" s="390"/>
      <c r="B298" s="384"/>
      <c r="C298" s="385" t="s">
        <v>274</v>
      </c>
      <c r="E298" s="386"/>
    </row>
    <row r="299" spans="1:5" x14ac:dyDescent="0.25">
      <c r="A299" s="390"/>
      <c r="B299" s="384"/>
      <c r="C299" s="385" t="s">
        <v>274</v>
      </c>
      <c r="E299" s="386"/>
    </row>
    <row r="300" spans="1:5" x14ac:dyDescent="0.25">
      <c r="A300" s="390"/>
      <c r="B300" s="384"/>
      <c r="C300" s="385" t="s">
        <v>274</v>
      </c>
      <c r="E300" s="386"/>
    </row>
    <row r="301" spans="1:5" x14ac:dyDescent="0.25">
      <c r="A301" s="390"/>
      <c r="B301" s="384"/>
      <c r="C301" s="385" t="s">
        <v>274</v>
      </c>
      <c r="E301" s="386"/>
    </row>
    <row r="302" spans="1:5" x14ac:dyDescent="0.25">
      <c r="A302" s="390"/>
      <c r="B302" s="384"/>
      <c r="C302" s="385" t="s">
        <v>274</v>
      </c>
      <c r="E302" s="386"/>
    </row>
    <row r="303" spans="1:5" x14ac:dyDescent="0.25">
      <c r="A303" s="390"/>
      <c r="B303" s="384"/>
      <c r="C303" s="385" t="s">
        <v>274</v>
      </c>
      <c r="E303" s="386"/>
    </row>
    <row r="304" spans="1:5" x14ac:dyDescent="0.25">
      <c r="A304" s="390"/>
      <c r="B304" s="384"/>
      <c r="C304" s="385" t="s">
        <v>274</v>
      </c>
      <c r="E304" s="386"/>
    </row>
    <row r="305" spans="1:5" x14ac:dyDescent="0.25">
      <c r="A305" s="390"/>
      <c r="B305" s="384"/>
      <c r="C305" s="385" t="s">
        <v>274</v>
      </c>
      <c r="E305" s="386"/>
    </row>
    <row r="306" spans="1:5" x14ac:dyDescent="0.25">
      <c r="A306" s="390"/>
      <c r="B306" s="384"/>
      <c r="C306" s="385" t="s">
        <v>274</v>
      </c>
      <c r="E306" s="386"/>
    </row>
    <row r="307" spans="1:5" x14ac:dyDescent="0.25">
      <c r="A307" s="390"/>
      <c r="B307" s="384"/>
      <c r="C307" s="385" t="s">
        <v>274</v>
      </c>
      <c r="E307" s="386"/>
    </row>
    <row r="308" spans="1:5" x14ac:dyDescent="0.25">
      <c r="A308" s="390"/>
      <c r="B308" s="384"/>
      <c r="C308" s="385" t="s">
        <v>274</v>
      </c>
      <c r="E308" s="386"/>
    </row>
    <row r="309" spans="1:5" x14ac:dyDescent="0.25">
      <c r="A309" s="390"/>
      <c r="B309" s="384"/>
      <c r="C309" s="385" t="s">
        <v>274</v>
      </c>
      <c r="E309" s="386"/>
    </row>
    <row r="310" spans="1:5" x14ac:dyDescent="0.25">
      <c r="A310" s="390"/>
      <c r="B310" s="384"/>
      <c r="C310" s="385" t="s">
        <v>274</v>
      </c>
      <c r="E310" s="386"/>
    </row>
    <row r="311" spans="1:5" x14ac:dyDescent="0.25">
      <c r="A311" s="390"/>
      <c r="B311" s="384"/>
      <c r="C311" s="385" t="s">
        <v>274</v>
      </c>
      <c r="E311" s="386"/>
    </row>
    <row r="312" spans="1:5" x14ac:dyDescent="0.25">
      <c r="A312" s="390"/>
      <c r="B312" s="384"/>
      <c r="C312" s="385" t="s">
        <v>274</v>
      </c>
      <c r="E312" s="386"/>
    </row>
    <row r="313" spans="1:5" x14ac:dyDescent="0.25">
      <c r="A313" s="390"/>
      <c r="B313" s="384"/>
      <c r="C313" s="385" t="s">
        <v>274</v>
      </c>
      <c r="E313" s="386"/>
    </row>
    <row r="314" spans="1:5" x14ac:dyDescent="0.25">
      <c r="A314" s="390"/>
      <c r="B314" s="384"/>
      <c r="C314" s="385" t="s">
        <v>274</v>
      </c>
      <c r="E314" s="386"/>
    </row>
    <row r="315" spans="1:5" x14ac:dyDescent="0.25">
      <c r="A315" s="390"/>
      <c r="B315" s="384"/>
      <c r="C315" s="385" t="s">
        <v>274</v>
      </c>
      <c r="E315" s="386"/>
    </row>
    <row r="316" spans="1:5" x14ac:dyDescent="0.25">
      <c r="A316" s="390"/>
      <c r="B316" s="384"/>
      <c r="C316" s="385" t="s">
        <v>274</v>
      </c>
      <c r="E316" s="386"/>
    </row>
    <row r="317" spans="1:5" x14ac:dyDescent="0.25">
      <c r="A317" s="390"/>
      <c r="B317" s="384"/>
      <c r="C317" s="385" t="s">
        <v>274</v>
      </c>
      <c r="E317" s="386"/>
    </row>
    <row r="318" spans="1:5" x14ac:dyDescent="0.25">
      <c r="A318" s="390"/>
      <c r="B318" s="384"/>
      <c r="C318" s="385" t="s">
        <v>274</v>
      </c>
      <c r="E318" s="386"/>
    </row>
    <row r="319" spans="1:5" x14ac:dyDescent="0.25">
      <c r="A319" s="390"/>
      <c r="B319" s="384"/>
      <c r="C319" s="385" t="s">
        <v>274</v>
      </c>
      <c r="E319" s="386"/>
    </row>
    <row r="320" spans="1:5" x14ac:dyDescent="0.25">
      <c r="A320" s="390"/>
      <c r="B320" s="384"/>
      <c r="C320" s="385" t="s">
        <v>274</v>
      </c>
      <c r="E320" s="386"/>
    </row>
    <row r="321" spans="1:5" x14ac:dyDescent="0.25">
      <c r="A321" s="390"/>
      <c r="B321" s="384"/>
      <c r="C321" s="385" t="s">
        <v>274</v>
      </c>
      <c r="E321" s="386"/>
    </row>
    <row r="322" spans="1:5" x14ac:dyDescent="0.25">
      <c r="A322" s="390"/>
      <c r="B322" s="384"/>
      <c r="C322" s="385" t="s">
        <v>274</v>
      </c>
      <c r="E322" s="386"/>
    </row>
    <row r="323" spans="1:5" x14ac:dyDescent="0.25">
      <c r="A323" s="390"/>
      <c r="B323" s="384"/>
      <c r="C323" s="385" t="s">
        <v>274</v>
      </c>
      <c r="E323" s="386"/>
    </row>
    <row r="324" spans="1:5" x14ac:dyDescent="0.25">
      <c r="A324" s="390"/>
      <c r="B324" s="384"/>
      <c r="C324" s="385" t="s">
        <v>274</v>
      </c>
      <c r="E324" s="386"/>
    </row>
    <row r="325" spans="1:5" x14ac:dyDescent="0.25">
      <c r="A325" s="390"/>
      <c r="B325" s="384"/>
      <c r="C325" s="385" t="s">
        <v>274</v>
      </c>
      <c r="E325" s="386"/>
    </row>
    <row r="326" spans="1:5" x14ac:dyDescent="0.25">
      <c r="A326" s="390"/>
      <c r="B326" s="384"/>
      <c r="C326" s="385" t="s">
        <v>274</v>
      </c>
      <c r="E326" s="386"/>
    </row>
    <row r="327" spans="1:5" x14ac:dyDescent="0.25">
      <c r="A327" s="390"/>
      <c r="B327" s="384"/>
      <c r="C327" s="385" t="s">
        <v>274</v>
      </c>
      <c r="E327" s="386"/>
    </row>
    <row r="328" spans="1:5" x14ac:dyDescent="0.25">
      <c r="A328" s="390"/>
      <c r="B328" s="384"/>
      <c r="C328" s="385" t="s">
        <v>274</v>
      </c>
      <c r="E328" s="386"/>
    </row>
    <row r="329" spans="1:5" x14ac:dyDescent="0.25">
      <c r="A329" s="390"/>
      <c r="B329" s="384"/>
      <c r="C329" s="385" t="s">
        <v>274</v>
      </c>
      <c r="E329" s="386"/>
    </row>
    <row r="330" spans="1:5" x14ac:dyDescent="0.25">
      <c r="A330" s="390"/>
      <c r="B330" s="384"/>
      <c r="C330" s="385" t="s">
        <v>274</v>
      </c>
      <c r="E330" s="386"/>
    </row>
    <row r="331" spans="1:5" x14ac:dyDescent="0.25">
      <c r="A331" s="390"/>
      <c r="B331" s="384"/>
      <c r="C331" s="385" t="s">
        <v>274</v>
      </c>
      <c r="E331" s="386"/>
    </row>
    <row r="332" spans="1:5" x14ac:dyDescent="0.25">
      <c r="A332" s="390"/>
      <c r="B332" s="384"/>
      <c r="C332" s="385" t="s">
        <v>274</v>
      </c>
      <c r="E332" s="386"/>
    </row>
    <row r="333" spans="1:5" x14ac:dyDescent="0.25">
      <c r="A333" s="390"/>
      <c r="B333" s="384"/>
      <c r="C333" s="385" t="s">
        <v>274</v>
      </c>
      <c r="E333" s="386"/>
    </row>
    <row r="334" spans="1:5" x14ac:dyDescent="0.25">
      <c r="A334" s="390"/>
      <c r="B334" s="384"/>
      <c r="C334" s="385" t="s">
        <v>274</v>
      </c>
      <c r="E334" s="386"/>
    </row>
    <row r="335" spans="1:5" x14ac:dyDescent="0.25">
      <c r="A335" s="390"/>
      <c r="B335" s="384"/>
      <c r="C335" s="385" t="s">
        <v>274</v>
      </c>
      <c r="E335" s="386"/>
    </row>
    <row r="336" spans="1:5" x14ac:dyDescent="0.25">
      <c r="A336" s="390"/>
      <c r="B336" s="384"/>
      <c r="C336" s="385" t="s">
        <v>274</v>
      </c>
      <c r="E336" s="386"/>
    </row>
    <row r="337" spans="1:5" x14ac:dyDescent="0.25">
      <c r="A337" s="390"/>
      <c r="B337" s="384"/>
      <c r="C337" s="385" t="s">
        <v>274</v>
      </c>
      <c r="E337" s="386"/>
    </row>
    <row r="338" spans="1:5" x14ac:dyDescent="0.25">
      <c r="A338" s="390"/>
      <c r="B338" s="384"/>
      <c r="C338" s="385" t="s">
        <v>274</v>
      </c>
      <c r="E338" s="386"/>
    </row>
    <row r="339" spans="1:5" x14ac:dyDescent="0.25">
      <c r="A339" s="390"/>
      <c r="B339" s="384"/>
      <c r="C339" s="385" t="s">
        <v>274</v>
      </c>
      <c r="E339" s="386"/>
    </row>
    <row r="340" spans="1:5" x14ac:dyDescent="0.25">
      <c r="A340" s="390"/>
      <c r="B340" s="384"/>
      <c r="C340" s="385" t="s">
        <v>274</v>
      </c>
      <c r="E340" s="386"/>
    </row>
    <row r="341" spans="1:5" x14ac:dyDescent="0.25">
      <c r="A341" s="390"/>
      <c r="B341" s="384"/>
      <c r="C341" s="385" t="s">
        <v>274</v>
      </c>
      <c r="E341" s="386"/>
    </row>
    <row r="342" spans="1:5" x14ac:dyDescent="0.25">
      <c r="A342" s="390"/>
      <c r="B342" s="384"/>
      <c r="C342" s="385" t="s">
        <v>274</v>
      </c>
      <c r="E342" s="386"/>
    </row>
    <row r="343" spans="1:5" x14ac:dyDescent="0.25">
      <c r="A343" s="390"/>
      <c r="B343" s="384"/>
      <c r="C343" s="385" t="s">
        <v>274</v>
      </c>
      <c r="E343" s="386"/>
    </row>
    <row r="344" spans="1:5" x14ac:dyDescent="0.25">
      <c r="A344" s="390"/>
      <c r="B344" s="384"/>
      <c r="C344" s="385" t="s">
        <v>274</v>
      </c>
      <c r="E344" s="386"/>
    </row>
    <row r="345" spans="1:5" x14ac:dyDescent="0.25">
      <c r="A345" s="390"/>
      <c r="B345" s="384"/>
      <c r="C345" s="385" t="s">
        <v>274</v>
      </c>
      <c r="E345" s="386"/>
    </row>
    <row r="346" spans="1:5" x14ac:dyDescent="0.25">
      <c r="A346" s="390"/>
      <c r="B346" s="384"/>
      <c r="C346" s="385" t="s">
        <v>274</v>
      </c>
      <c r="E346" s="386"/>
    </row>
    <row r="347" spans="1:5" x14ac:dyDescent="0.25">
      <c r="A347" s="390"/>
      <c r="B347" s="384"/>
      <c r="C347" s="385" t="s">
        <v>274</v>
      </c>
      <c r="E347" s="386"/>
    </row>
    <row r="348" spans="1:5" x14ac:dyDescent="0.25">
      <c r="A348" s="390"/>
      <c r="B348" s="384"/>
      <c r="C348" s="385" t="s">
        <v>274</v>
      </c>
      <c r="E348" s="386"/>
    </row>
    <row r="349" spans="1:5" x14ac:dyDescent="0.25">
      <c r="A349" s="390"/>
      <c r="B349" s="384"/>
      <c r="C349" s="385" t="s">
        <v>274</v>
      </c>
      <c r="E349" s="386"/>
    </row>
    <row r="350" spans="1:5" x14ac:dyDescent="0.25">
      <c r="A350" s="390"/>
      <c r="B350" s="384"/>
      <c r="C350" s="385" t="s">
        <v>274</v>
      </c>
      <c r="E350" s="386"/>
    </row>
    <row r="351" spans="1:5" x14ac:dyDescent="0.25">
      <c r="A351" s="390"/>
      <c r="B351" s="384"/>
      <c r="C351" s="385" t="s">
        <v>274</v>
      </c>
      <c r="E351" s="386"/>
    </row>
    <row r="352" spans="1:5" x14ac:dyDescent="0.25">
      <c r="A352" s="390"/>
      <c r="B352" s="384"/>
      <c r="C352" s="385" t="s">
        <v>274</v>
      </c>
      <c r="E352" s="386"/>
    </row>
    <row r="353" spans="1:5" x14ac:dyDescent="0.25">
      <c r="A353" s="390"/>
      <c r="B353" s="384"/>
      <c r="C353" s="385" t="s">
        <v>274</v>
      </c>
      <c r="E353" s="386"/>
    </row>
    <row r="354" spans="1:5" x14ac:dyDescent="0.25">
      <c r="A354" s="390"/>
      <c r="B354" s="384"/>
      <c r="C354" s="385" t="s">
        <v>274</v>
      </c>
      <c r="E354" s="386"/>
    </row>
    <row r="355" spans="1:5" x14ac:dyDescent="0.25">
      <c r="A355" s="390"/>
      <c r="B355" s="384"/>
      <c r="C355" s="385" t="s">
        <v>274</v>
      </c>
      <c r="E355" s="386"/>
    </row>
    <row r="356" spans="1:5" x14ac:dyDescent="0.25">
      <c r="A356" s="390"/>
      <c r="B356" s="384"/>
      <c r="C356" s="385" t="s">
        <v>274</v>
      </c>
      <c r="E356" s="386"/>
    </row>
    <row r="357" spans="1:5" x14ac:dyDescent="0.25">
      <c r="A357" s="390"/>
      <c r="B357" s="384"/>
      <c r="C357" s="385" t="s">
        <v>274</v>
      </c>
      <c r="E357" s="386"/>
    </row>
    <row r="358" spans="1:5" x14ac:dyDescent="0.25">
      <c r="A358" s="390"/>
      <c r="B358" s="384"/>
      <c r="C358" s="385" t="s">
        <v>274</v>
      </c>
      <c r="E358" s="386"/>
    </row>
    <row r="359" spans="1:5" x14ac:dyDescent="0.25">
      <c r="A359" s="390"/>
      <c r="B359" s="384"/>
      <c r="C359" s="385" t="s">
        <v>274</v>
      </c>
      <c r="E359" s="386"/>
    </row>
    <row r="360" spans="1:5" x14ac:dyDescent="0.25">
      <c r="A360" s="390"/>
      <c r="B360" s="384"/>
      <c r="C360" s="385" t="s">
        <v>274</v>
      </c>
      <c r="E360" s="386"/>
    </row>
    <row r="361" spans="1:5" x14ac:dyDescent="0.25">
      <c r="A361" s="390"/>
      <c r="B361" s="384"/>
      <c r="C361" s="385" t="s">
        <v>274</v>
      </c>
      <c r="E361" s="386"/>
    </row>
    <row r="362" spans="1:5" x14ac:dyDescent="0.25">
      <c r="A362" s="390"/>
      <c r="B362" s="384"/>
      <c r="C362" s="385" t="s">
        <v>274</v>
      </c>
      <c r="E362" s="386"/>
    </row>
    <row r="363" spans="1:5" x14ac:dyDescent="0.25">
      <c r="A363" s="390"/>
      <c r="B363" s="384"/>
      <c r="C363" s="385" t="s">
        <v>274</v>
      </c>
      <c r="E363" s="386"/>
    </row>
    <row r="364" spans="1:5" x14ac:dyDescent="0.25">
      <c r="A364" s="390"/>
      <c r="B364" s="384"/>
      <c r="C364" s="385" t="s">
        <v>274</v>
      </c>
      <c r="E364" s="386"/>
    </row>
    <row r="365" spans="1:5" x14ac:dyDescent="0.25">
      <c r="A365" s="390"/>
      <c r="B365" s="384"/>
      <c r="C365" s="385" t="s">
        <v>274</v>
      </c>
      <c r="E365" s="386"/>
    </row>
    <row r="366" spans="1:5" x14ac:dyDescent="0.25">
      <c r="A366" s="390"/>
      <c r="B366" s="384"/>
      <c r="C366" s="385" t="s">
        <v>274</v>
      </c>
      <c r="E366" s="386"/>
    </row>
    <row r="367" spans="1:5" x14ac:dyDescent="0.25">
      <c r="A367" s="390"/>
      <c r="B367" s="384"/>
      <c r="C367" s="385" t="s">
        <v>274</v>
      </c>
      <c r="E367" s="386"/>
    </row>
    <row r="368" spans="1:5" x14ac:dyDescent="0.25">
      <c r="A368" s="390"/>
      <c r="B368" s="384"/>
      <c r="C368" s="385" t="s">
        <v>274</v>
      </c>
      <c r="E368" s="386"/>
    </row>
    <row r="369" spans="1:5" x14ac:dyDescent="0.25">
      <c r="A369" s="390"/>
      <c r="B369" s="384"/>
      <c r="C369" s="385" t="s">
        <v>274</v>
      </c>
      <c r="E369" s="386"/>
    </row>
    <row r="370" spans="1:5" x14ac:dyDescent="0.25">
      <c r="A370" s="390"/>
      <c r="B370" s="384"/>
      <c r="C370" s="385" t="s">
        <v>274</v>
      </c>
      <c r="E370" s="386"/>
    </row>
    <row r="371" spans="1:5" x14ac:dyDescent="0.25">
      <c r="A371" s="390"/>
      <c r="B371" s="384"/>
      <c r="C371" s="385" t="s">
        <v>274</v>
      </c>
      <c r="E371" s="386"/>
    </row>
    <row r="372" spans="1:5" x14ac:dyDescent="0.25">
      <c r="A372" s="390"/>
      <c r="B372" s="384"/>
      <c r="C372" s="385" t="s">
        <v>274</v>
      </c>
      <c r="E372" s="386"/>
    </row>
    <row r="373" spans="1:5" x14ac:dyDescent="0.25">
      <c r="A373" s="390"/>
      <c r="B373" s="384"/>
      <c r="C373" s="385" t="s">
        <v>274</v>
      </c>
      <c r="E373" s="386"/>
    </row>
    <row r="374" spans="1:5" x14ac:dyDescent="0.25">
      <c r="A374" s="390"/>
      <c r="B374" s="384"/>
      <c r="C374" s="385" t="s">
        <v>274</v>
      </c>
      <c r="E374" s="386"/>
    </row>
    <row r="375" spans="1:5" x14ac:dyDescent="0.25">
      <c r="A375" s="390"/>
      <c r="B375" s="384"/>
      <c r="C375" s="385" t="s">
        <v>274</v>
      </c>
      <c r="E375" s="386"/>
    </row>
    <row r="376" spans="1:5" x14ac:dyDescent="0.25">
      <c r="A376" s="390"/>
      <c r="B376" s="384"/>
      <c r="C376" s="385" t="s">
        <v>274</v>
      </c>
      <c r="E376" s="386"/>
    </row>
    <row r="377" spans="1:5" x14ac:dyDescent="0.25">
      <c r="A377" s="390"/>
      <c r="B377" s="384"/>
      <c r="C377" s="385" t="s">
        <v>274</v>
      </c>
      <c r="E377" s="386"/>
    </row>
    <row r="378" spans="1:5" x14ac:dyDescent="0.25">
      <c r="A378" s="390"/>
      <c r="B378" s="384"/>
      <c r="C378" s="385" t="s">
        <v>274</v>
      </c>
      <c r="E378" s="386"/>
    </row>
    <row r="379" spans="1:5" x14ac:dyDescent="0.25">
      <c r="A379" s="390"/>
      <c r="B379" s="384"/>
      <c r="C379" s="385" t="s">
        <v>274</v>
      </c>
      <c r="E379" s="386"/>
    </row>
    <row r="380" spans="1:5" x14ac:dyDescent="0.25">
      <c r="A380" s="390"/>
      <c r="B380" s="384"/>
      <c r="C380" s="385" t="s">
        <v>274</v>
      </c>
      <c r="E380" s="386"/>
    </row>
    <row r="381" spans="1:5" x14ac:dyDescent="0.25">
      <c r="A381" s="390"/>
      <c r="B381" s="384"/>
      <c r="C381" s="385" t="s">
        <v>274</v>
      </c>
      <c r="E381" s="386"/>
    </row>
    <row r="382" spans="1:5" x14ac:dyDescent="0.25">
      <c r="A382" s="390"/>
      <c r="B382" s="384"/>
      <c r="C382" s="385" t="s">
        <v>274</v>
      </c>
      <c r="E382" s="386"/>
    </row>
    <row r="383" spans="1:5" x14ac:dyDescent="0.25">
      <c r="A383" s="390"/>
      <c r="B383" s="384"/>
      <c r="C383" s="385" t="s">
        <v>274</v>
      </c>
      <c r="E383" s="386"/>
    </row>
    <row r="384" spans="1:5" x14ac:dyDescent="0.25">
      <c r="A384" s="390"/>
      <c r="B384" s="384"/>
      <c r="C384" s="385" t="s">
        <v>274</v>
      </c>
      <c r="E384" s="386"/>
    </row>
    <row r="385" spans="1:5" x14ac:dyDescent="0.25">
      <c r="A385" s="390"/>
      <c r="B385" s="384"/>
      <c r="C385" s="385" t="s">
        <v>274</v>
      </c>
      <c r="E385" s="386"/>
    </row>
    <row r="386" spans="1:5" x14ac:dyDescent="0.25">
      <c r="A386" s="390"/>
      <c r="B386" s="384"/>
      <c r="C386" s="385" t="s">
        <v>274</v>
      </c>
      <c r="E386" s="386"/>
    </row>
    <row r="387" spans="1:5" x14ac:dyDescent="0.25">
      <c r="A387" s="390"/>
      <c r="B387" s="384"/>
      <c r="C387" s="385" t="s">
        <v>274</v>
      </c>
      <c r="E387" s="386"/>
    </row>
    <row r="388" spans="1:5" x14ac:dyDescent="0.25">
      <c r="A388" s="390"/>
      <c r="B388" s="384"/>
      <c r="C388" s="385" t="s">
        <v>274</v>
      </c>
      <c r="E388" s="386"/>
    </row>
    <row r="389" spans="1:5" x14ac:dyDescent="0.25">
      <c r="A389" s="390"/>
      <c r="B389" s="384"/>
      <c r="C389" s="385" t="s">
        <v>274</v>
      </c>
      <c r="E389" s="386"/>
    </row>
    <row r="390" spans="1:5" x14ac:dyDescent="0.25">
      <c r="A390" s="390"/>
      <c r="B390" s="384"/>
      <c r="C390" s="385" t="s">
        <v>274</v>
      </c>
      <c r="E390" s="386"/>
    </row>
    <row r="391" spans="1:5" x14ac:dyDescent="0.25">
      <c r="A391" s="390"/>
      <c r="B391" s="384"/>
      <c r="C391" s="385" t="s">
        <v>274</v>
      </c>
      <c r="E391" s="386"/>
    </row>
    <row r="392" spans="1:5" x14ac:dyDescent="0.25">
      <c r="A392" s="390"/>
      <c r="B392" s="384"/>
      <c r="C392" s="385" t="s">
        <v>274</v>
      </c>
      <c r="E392" s="386"/>
    </row>
    <row r="393" spans="1:5" x14ac:dyDescent="0.25">
      <c r="A393" s="390"/>
      <c r="B393" s="384"/>
      <c r="C393" s="385" t="s">
        <v>274</v>
      </c>
      <c r="E393" s="386"/>
    </row>
    <row r="394" spans="1:5" x14ac:dyDescent="0.25">
      <c r="A394" s="390"/>
      <c r="B394" s="384"/>
      <c r="C394" s="385" t="s">
        <v>274</v>
      </c>
      <c r="E394" s="386"/>
    </row>
    <row r="395" spans="1:5" x14ac:dyDescent="0.25">
      <c r="A395" s="390"/>
      <c r="B395" s="384"/>
      <c r="C395" s="385" t="s">
        <v>274</v>
      </c>
      <c r="E395" s="386"/>
    </row>
    <row r="396" spans="1:5" x14ac:dyDescent="0.25">
      <c r="A396" s="390"/>
      <c r="B396" s="384"/>
      <c r="C396" s="385" t="s">
        <v>274</v>
      </c>
      <c r="E396" s="386"/>
    </row>
    <row r="397" spans="1:5" x14ac:dyDescent="0.25">
      <c r="A397" s="390"/>
      <c r="B397" s="384"/>
      <c r="C397" s="385" t="s">
        <v>274</v>
      </c>
      <c r="E397" s="386"/>
    </row>
    <row r="398" spans="1:5" x14ac:dyDescent="0.25">
      <c r="A398" s="390"/>
      <c r="B398" s="384"/>
      <c r="C398" s="385" t="s">
        <v>274</v>
      </c>
      <c r="E398" s="386"/>
    </row>
    <row r="399" spans="1:5" x14ac:dyDescent="0.25">
      <c r="A399" s="390"/>
      <c r="B399" s="384"/>
      <c r="C399" s="385" t="s">
        <v>274</v>
      </c>
      <c r="E399" s="386"/>
    </row>
    <row r="400" spans="1:5" x14ac:dyDescent="0.25">
      <c r="A400" s="390"/>
      <c r="B400" s="384"/>
      <c r="C400" s="385" t="s">
        <v>274</v>
      </c>
      <c r="E400" s="386"/>
    </row>
    <row r="401" spans="1:5" x14ac:dyDescent="0.25">
      <c r="A401" s="390"/>
      <c r="B401" s="384"/>
      <c r="C401" s="385" t="s">
        <v>274</v>
      </c>
      <c r="E401" s="386"/>
    </row>
    <row r="402" spans="1:5" x14ac:dyDescent="0.25">
      <c r="A402" s="390"/>
      <c r="B402" s="384"/>
      <c r="C402" s="385" t="s">
        <v>274</v>
      </c>
      <c r="E402" s="386"/>
    </row>
    <row r="403" spans="1:5" x14ac:dyDescent="0.25">
      <c r="A403" s="390"/>
      <c r="B403" s="384"/>
      <c r="C403" s="385" t="s">
        <v>274</v>
      </c>
      <c r="E403" s="386"/>
    </row>
    <row r="404" spans="1:5" x14ac:dyDescent="0.25">
      <c r="A404" s="390"/>
      <c r="B404" s="384"/>
      <c r="C404" s="385" t="s">
        <v>274</v>
      </c>
      <c r="E404" s="386"/>
    </row>
    <row r="405" spans="1:5" x14ac:dyDescent="0.25">
      <c r="A405" s="390"/>
      <c r="B405" s="384"/>
      <c r="C405" s="385" t="s">
        <v>274</v>
      </c>
      <c r="E405" s="386"/>
    </row>
    <row r="406" spans="1:5" x14ac:dyDescent="0.25">
      <c r="A406" s="390"/>
      <c r="B406" s="384"/>
      <c r="C406" s="385" t="s">
        <v>274</v>
      </c>
      <c r="E406" s="386"/>
    </row>
    <row r="407" spans="1:5" x14ac:dyDescent="0.25">
      <c r="A407" s="390"/>
      <c r="B407" s="384"/>
      <c r="C407" s="385" t="s">
        <v>274</v>
      </c>
      <c r="E407" s="386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6486E8-2BF4-47B9-B0D8-A33B83CF5961}">
          <x14:formula1>
            <xm:f>'G:\logiciel club\[gestion club C.xlsm]Base produits'!#REF!</xm:f>
          </x14:formula1>
          <xm:sqref>B7:B407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0E329-597E-436D-B2BE-597427EA09E0}">
  <sheetPr codeName="Feuil20">
    <tabColor theme="9"/>
  </sheetPr>
  <dimension ref="A1:I155"/>
  <sheetViews>
    <sheetView topLeftCell="A4" workbookViewId="0">
      <selection activeCell="M9" sqref="M9"/>
    </sheetView>
  </sheetViews>
  <sheetFormatPr baseColWidth="10" defaultRowHeight="15.75" x14ac:dyDescent="0.25"/>
  <cols>
    <col min="1" max="1" width="14.85546875" style="377" customWidth="1"/>
    <col min="2" max="2" width="30.85546875" style="377" customWidth="1"/>
    <col min="3" max="3" width="10.7109375" style="378" customWidth="1"/>
    <col min="4" max="4" width="13.140625" style="377" hidden="1" customWidth="1"/>
    <col min="5" max="7" width="13.140625" style="378" customWidth="1"/>
    <col min="8" max="8" width="13.140625" style="377" hidden="1" customWidth="1"/>
    <col min="9" max="9" width="14.28515625" style="394" customWidth="1"/>
    <col min="10" max="16384" width="11.42578125" style="377"/>
  </cols>
  <sheetData>
    <row r="1" spans="1:9" ht="23.25" x14ac:dyDescent="0.35">
      <c r="A1" s="376" t="s">
        <v>1386</v>
      </c>
      <c r="D1" s="393">
        <f ca="1">TODAY()</f>
        <v>43396</v>
      </c>
    </row>
    <row r="2" spans="1:9" ht="18.75" x14ac:dyDescent="0.25">
      <c r="A2" s="379" t="s">
        <v>37</v>
      </c>
    </row>
    <row r="4" spans="1:9" x14ac:dyDescent="0.25">
      <c r="F4" s="395">
        <f>SUM(F6:F155)</f>
        <v>1062.0761223324685</v>
      </c>
    </row>
    <row r="5" spans="1:9" ht="65.25" customHeight="1" x14ac:dyDescent="0.25">
      <c r="A5" s="381" t="s">
        <v>41</v>
      </c>
      <c r="B5" s="381" t="s">
        <v>42</v>
      </c>
      <c r="C5" s="382" t="s">
        <v>1387</v>
      </c>
      <c r="D5" s="382" t="s">
        <v>1388</v>
      </c>
      <c r="E5" s="382" t="s">
        <v>1389</v>
      </c>
      <c r="F5" s="382" t="s">
        <v>1390</v>
      </c>
      <c r="G5" s="382" t="s">
        <v>1391</v>
      </c>
      <c r="H5" s="382"/>
      <c r="I5" s="396" t="s">
        <v>1392</v>
      </c>
    </row>
    <row r="6" spans="1:9" x14ac:dyDescent="0.25">
      <c r="A6" s="397" t="s">
        <v>46</v>
      </c>
      <c r="B6" s="397" t="s">
        <v>47</v>
      </c>
      <c r="C6" s="386">
        <v>80</v>
      </c>
      <c r="D6" s="397" t="e">
        <v>#VALUE!</v>
      </c>
      <c r="E6" s="398">
        <v>229</v>
      </c>
      <c r="F6" s="399">
        <v>97.58434322305061</v>
      </c>
      <c r="G6" s="398" t="e">
        <v>#VALUE!</v>
      </c>
      <c r="H6" s="397"/>
      <c r="I6" s="400" t="e">
        <f>C6+E6+D6-G6</f>
        <v>#VALUE!</v>
      </c>
    </row>
    <row r="7" spans="1:9" x14ac:dyDescent="0.25">
      <c r="A7" s="397" t="s">
        <v>48</v>
      </c>
      <c r="B7" s="397" t="s">
        <v>49</v>
      </c>
      <c r="C7" s="386">
        <v>140</v>
      </c>
      <c r="D7" s="397" t="e">
        <v>#VALUE!</v>
      </c>
      <c r="E7" s="398">
        <v>132</v>
      </c>
      <c r="F7" s="399">
        <v>171.6</v>
      </c>
      <c r="G7" s="398" t="e">
        <v>#VALUE!</v>
      </c>
      <c r="H7" s="397"/>
      <c r="I7" s="400" t="e">
        <f t="shared" ref="I7:I70" si="0">C7+E7+D7-G7</f>
        <v>#VALUE!</v>
      </c>
    </row>
    <row r="8" spans="1:9" x14ac:dyDescent="0.25">
      <c r="A8" s="397" t="s">
        <v>50</v>
      </c>
      <c r="B8" s="397" t="s">
        <v>51</v>
      </c>
      <c r="C8" s="386">
        <v>0</v>
      </c>
      <c r="D8" s="397" t="e">
        <v>#VALUE!</v>
      </c>
      <c r="E8" s="398">
        <v>0</v>
      </c>
      <c r="F8" s="399">
        <v>0</v>
      </c>
      <c r="G8" s="398" t="e">
        <v>#VALUE!</v>
      </c>
      <c r="H8" s="397"/>
      <c r="I8" s="400" t="e">
        <f t="shared" si="0"/>
        <v>#VALUE!</v>
      </c>
    </row>
    <row r="9" spans="1:9" x14ac:dyDescent="0.25">
      <c r="A9" s="397" t="s">
        <v>52</v>
      </c>
      <c r="B9" s="397" t="s">
        <v>53</v>
      </c>
      <c r="C9" s="386">
        <v>0</v>
      </c>
      <c r="D9" s="397" t="e">
        <v>#VALUE!</v>
      </c>
      <c r="E9" s="398">
        <v>0</v>
      </c>
      <c r="F9" s="399">
        <v>0</v>
      </c>
      <c r="G9" s="398" t="e">
        <v>#VALUE!</v>
      </c>
      <c r="H9" s="397"/>
      <c r="I9" s="400" t="e">
        <f t="shared" si="0"/>
        <v>#VALUE!</v>
      </c>
    </row>
    <row r="10" spans="1:9" x14ac:dyDescent="0.25">
      <c r="A10" s="397" t="s">
        <v>54</v>
      </c>
      <c r="B10" s="397" t="s">
        <v>55</v>
      </c>
      <c r="C10" s="386">
        <v>23</v>
      </c>
      <c r="D10" s="397" t="e">
        <v>#VALUE!</v>
      </c>
      <c r="E10" s="398">
        <v>42</v>
      </c>
      <c r="F10" s="399">
        <v>17.942021673488394</v>
      </c>
      <c r="G10" s="398" t="e">
        <v>#VALUE!</v>
      </c>
      <c r="H10" s="397"/>
      <c r="I10" s="400" t="e">
        <f t="shared" si="0"/>
        <v>#VALUE!</v>
      </c>
    </row>
    <row r="11" spans="1:9" x14ac:dyDescent="0.25">
      <c r="A11" s="397" t="s">
        <v>56</v>
      </c>
      <c r="B11" s="397" t="s">
        <v>57</v>
      </c>
      <c r="C11" s="386">
        <v>1</v>
      </c>
      <c r="D11" s="397" t="e">
        <v>#VALUE!</v>
      </c>
      <c r="E11" s="398">
        <v>72</v>
      </c>
      <c r="F11" s="399">
        <v>270</v>
      </c>
      <c r="G11" s="398" t="e">
        <v>#VALUE!</v>
      </c>
      <c r="H11" s="397"/>
      <c r="I11" s="400" t="e">
        <f t="shared" si="0"/>
        <v>#VALUE!</v>
      </c>
    </row>
    <row r="12" spans="1:9" x14ac:dyDescent="0.25">
      <c r="A12" s="397" t="s">
        <v>58</v>
      </c>
      <c r="B12" s="397" t="s">
        <v>59</v>
      </c>
      <c r="C12" s="386">
        <v>24</v>
      </c>
      <c r="D12" s="397" t="e">
        <v>#VALUE!</v>
      </c>
      <c r="E12" s="398">
        <v>0</v>
      </c>
      <c r="F12" s="399">
        <v>0</v>
      </c>
      <c r="G12" s="398" t="e">
        <v>#VALUE!</v>
      </c>
      <c r="H12" s="397"/>
      <c r="I12" s="400" t="e">
        <f t="shared" si="0"/>
        <v>#VALUE!</v>
      </c>
    </row>
    <row r="13" spans="1:9" x14ac:dyDescent="0.25">
      <c r="A13" s="397" t="s">
        <v>60</v>
      </c>
      <c r="B13" s="397" t="s">
        <v>61</v>
      </c>
      <c r="C13" s="386">
        <v>80</v>
      </c>
      <c r="D13" s="397" t="e">
        <v>#VALUE!</v>
      </c>
      <c r="E13" s="398">
        <v>141</v>
      </c>
      <c r="F13" s="399">
        <v>66.218397205379063</v>
      </c>
      <c r="G13" s="398" t="e">
        <v>#VALUE!</v>
      </c>
      <c r="H13" s="397"/>
      <c r="I13" s="400" t="e">
        <f t="shared" si="0"/>
        <v>#VALUE!</v>
      </c>
    </row>
    <row r="14" spans="1:9" x14ac:dyDescent="0.25">
      <c r="A14" s="397" t="s">
        <v>62</v>
      </c>
      <c r="B14" s="397" t="s">
        <v>63</v>
      </c>
      <c r="C14" s="386">
        <v>27</v>
      </c>
      <c r="D14" s="397" t="e">
        <v>#VALUE!</v>
      </c>
      <c r="E14" s="398">
        <v>55</v>
      </c>
      <c r="F14" s="399">
        <v>29.392856274952255</v>
      </c>
      <c r="G14" s="398" t="e">
        <v>#VALUE!</v>
      </c>
      <c r="H14" s="397"/>
      <c r="I14" s="400" t="e">
        <f t="shared" si="0"/>
        <v>#VALUE!</v>
      </c>
    </row>
    <row r="15" spans="1:9" x14ac:dyDescent="0.25">
      <c r="A15" s="397" t="s">
        <v>64</v>
      </c>
      <c r="B15" s="397" t="s">
        <v>65</v>
      </c>
      <c r="C15" s="386">
        <v>80</v>
      </c>
      <c r="D15" s="397" t="e">
        <v>#VALUE!</v>
      </c>
      <c r="E15" s="398">
        <v>97</v>
      </c>
      <c r="F15" s="399">
        <v>43.977281873044888</v>
      </c>
      <c r="G15" s="398" t="e">
        <v>#VALUE!</v>
      </c>
      <c r="H15" s="397"/>
      <c r="I15" s="400" t="e">
        <f t="shared" si="0"/>
        <v>#VALUE!</v>
      </c>
    </row>
    <row r="16" spans="1:9" x14ac:dyDescent="0.25">
      <c r="A16" s="397" t="s">
        <v>66</v>
      </c>
      <c r="B16" s="397" t="s">
        <v>67</v>
      </c>
      <c r="C16" s="386">
        <v>16</v>
      </c>
      <c r="D16" s="397" t="e">
        <v>#VALUE!</v>
      </c>
      <c r="E16" s="398">
        <v>19</v>
      </c>
      <c r="F16" s="399">
        <v>9.3175643091419484</v>
      </c>
      <c r="G16" s="398" t="e">
        <v>#VALUE!</v>
      </c>
      <c r="H16" s="397"/>
      <c r="I16" s="400" t="e">
        <f t="shared" si="0"/>
        <v>#VALUE!</v>
      </c>
    </row>
    <row r="17" spans="1:9" x14ac:dyDescent="0.25">
      <c r="A17" s="397" t="s">
        <v>68</v>
      </c>
      <c r="B17" s="397" t="s">
        <v>69</v>
      </c>
      <c r="C17" s="386">
        <v>0</v>
      </c>
      <c r="D17" s="397" t="e">
        <v>#VALUE!</v>
      </c>
      <c r="E17" s="398">
        <v>3</v>
      </c>
      <c r="F17" s="399">
        <v>0.97488460855631531</v>
      </c>
      <c r="G17" s="398" t="e">
        <v>#VALUE!</v>
      </c>
      <c r="H17" s="397"/>
      <c r="I17" s="400" t="e">
        <f t="shared" si="0"/>
        <v>#VALUE!</v>
      </c>
    </row>
    <row r="18" spans="1:9" x14ac:dyDescent="0.25">
      <c r="A18" s="397" t="s">
        <v>70</v>
      </c>
      <c r="B18" s="397" t="s">
        <v>71</v>
      </c>
      <c r="C18" s="386">
        <v>2</v>
      </c>
      <c r="D18" s="397" t="e">
        <v>#VALUE!</v>
      </c>
      <c r="E18" s="398">
        <v>0</v>
      </c>
      <c r="F18" s="399">
        <v>0</v>
      </c>
      <c r="G18" s="398" t="e">
        <v>#VALUE!</v>
      </c>
      <c r="H18" s="397"/>
      <c r="I18" s="400" t="e">
        <f t="shared" si="0"/>
        <v>#VALUE!</v>
      </c>
    </row>
    <row r="19" spans="1:9" x14ac:dyDescent="0.25">
      <c r="A19" s="397" t="s">
        <v>72</v>
      </c>
      <c r="B19" s="397" t="s">
        <v>73</v>
      </c>
      <c r="C19" s="386">
        <v>0</v>
      </c>
      <c r="D19" s="397" t="e">
        <v>#VALUE!</v>
      </c>
      <c r="E19" s="398">
        <v>35</v>
      </c>
      <c r="F19" s="399">
        <v>18.900000000000002</v>
      </c>
      <c r="G19" s="398" t="e">
        <v>#VALUE!</v>
      </c>
      <c r="H19" s="397"/>
      <c r="I19" s="400" t="e">
        <f t="shared" si="0"/>
        <v>#VALUE!</v>
      </c>
    </row>
    <row r="20" spans="1:9" x14ac:dyDescent="0.25">
      <c r="A20" s="397" t="s">
        <v>74</v>
      </c>
      <c r="B20" s="397" t="s">
        <v>75</v>
      </c>
      <c r="C20" s="386">
        <v>0</v>
      </c>
      <c r="D20" s="397" t="e">
        <v>#VALUE!</v>
      </c>
      <c r="E20" s="398">
        <v>28</v>
      </c>
      <c r="F20" s="399">
        <v>111.72</v>
      </c>
      <c r="G20" s="398" t="e">
        <v>#VALUE!</v>
      </c>
      <c r="H20" s="397"/>
      <c r="I20" s="400" t="e">
        <f t="shared" si="0"/>
        <v>#VALUE!</v>
      </c>
    </row>
    <row r="21" spans="1:9" x14ac:dyDescent="0.25">
      <c r="A21" s="397" t="s">
        <v>76</v>
      </c>
      <c r="B21" s="397" t="s">
        <v>77</v>
      </c>
      <c r="C21" s="386">
        <v>16</v>
      </c>
      <c r="D21" s="397" t="e">
        <v>#VALUE!</v>
      </c>
      <c r="E21" s="398">
        <v>0</v>
      </c>
      <c r="F21" s="399">
        <v>0</v>
      </c>
      <c r="G21" s="398" t="e">
        <v>#VALUE!</v>
      </c>
      <c r="H21" s="397"/>
      <c r="I21" s="400" t="e">
        <f t="shared" si="0"/>
        <v>#VALUE!</v>
      </c>
    </row>
    <row r="22" spans="1:9" x14ac:dyDescent="0.25">
      <c r="A22" s="397" t="s">
        <v>78</v>
      </c>
      <c r="B22" s="397" t="s">
        <v>79</v>
      </c>
      <c r="C22" s="386">
        <v>9</v>
      </c>
      <c r="D22" s="397" t="e">
        <v>#VALUE!</v>
      </c>
      <c r="E22" s="398">
        <v>0</v>
      </c>
      <c r="F22" s="399">
        <v>0</v>
      </c>
      <c r="G22" s="398" t="e">
        <v>#VALUE!</v>
      </c>
      <c r="H22" s="397"/>
      <c r="I22" s="400" t="e">
        <f t="shared" si="0"/>
        <v>#VALUE!</v>
      </c>
    </row>
    <row r="23" spans="1:9" x14ac:dyDescent="0.25">
      <c r="A23" s="397" t="s">
        <v>80</v>
      </c>
      <c r="B23" s="397" t="s">
        <v>81</v>
      </c>
      <c r="C23" s="386">
        <v>0</v>
      </c>
      <c r="D23" s="397" t="e">
        <v>#VALUE!</v>
      </c>
      <c r="E23" s="398">
        <v>16</v>
      </c>
      <c r="F23" s="399">
        <v>33.6</v>
      </c>
      <c r="G23" s="398" t="e">
        <v>#VALUE!</v>
      </c>
      <c r="H23" s="397"/>
      <c r="I23" s="400" t="e">
        <f t="shared" si="0"/>
        <v>#VALUE!</v>
      </c>
    </row>
    <row r="24" spans="1:9" x14ac:dyDescent="0.25">
      <c r="A24" s="397" t="s">
        <v>82</v>
      </c>
      <c r="B24" s="397" t="s">
        <v>83</v>
      </c>
      <c r="C24" s="386">
        <v>2</v>
      </c>
      <c r="D24" s="397" t="e">
        <v>#VALUE!</v>
      </c>
      <c r="E24" s="398">
        <v>58</v>
      </c>
      <c r="F24" s="399">
        <v>41.939248789646754</v>
      </c>
      <c r="G24" s="398" t="e">
        <v>#VALUE!</v>
      </c>
      <c r="H24" s="397"/>
      <c r="I24" s="400" t="e">
        <f t="shared" si="0"/>
        <v>#VALUE!</v>
      </c>
    </row>
    <row r="25" spans="1:9" x14ac:dyDescent="0.25">
      <c r="A25" s="397" t="s">
        <v>84</v>
      </c>
      <c r="B25" s="397" t="s">
        <v>85</v>
      </c>
      <c r="C25" s="386">
        <v>0</v>
      </c>
      <c r="D25" s="397" t="e">
        <v>#VALUE!</v>
      </c>
      <c r="E25" s="398">
        <v>0</v>
      </c>
      <c r="F25" s="399">
        <v>0</v>
      </c>
      <c r="G25" s="398" t="e">
        <v>#VALUE!</v>
      </c>
      <c r="H25" s="397"/>
      <c r="I25" s="400" t="e">
        <f t="shared" si="0"/>
        <v>#VALUE!</v>
      </c>
    </row>
    <row r="26" spans="1:9" x14ac:dyDescent="0.25">
      <c r="A26" s="397" t="s">
        <v>86</v>
      </c>
      <c r="B26" s="397" t="s">
        <v>87</v>
      </c>
      <c r="C26" s="386">
        <v>0</v>
      </c>
      <c r="D26" s="397" t="e">
        <v>#VALUE!</v>
      </c>
      <c r="E26" s="398">
        <v>0</v>
      </c>
      <c r="F26" s="399">
        <v>0</v>
      </c>
      <c r="G26" s="398" t="e">
        <v>#VALUE!</v>
      </c>
      <c r="H26" s="397"/>
      <c r="I26" s="400" t="e">
        <f t="shared" si="0"/>
        <v>#VALUE!</v>
      </c>
    </row>
    <row r="27" spans="1:9" x14ac:dyDescent="0.25">
      <c r="A27" s="397" t="s">
        <v>88</v>
      </c>
      <c r="B27" s="397" t="s">
        <v>89</v>
      </c>
      <c r="C27" s="386">
        <v>47</v>
      </c>
      <c r="D27" s="397" t="e">
        <v>#VALUE!</v>
      </c>
      <c r="E27" s="398">
        <v>60</v>
      </c>
      <c r="F27" s="399">
        <v>12.6</v>
      </c>
      <c r="G27" s="398" t="e">
        <v>#VALUE!</v>
      </c>
      <c r="H27" s="397"/>
      <c r="I27" s="400" t="e">
        <f t="shared" si="0"/>
        <v>#VALUE!</v>
      </c>
    </row>
    <row r="28" spans="1:9" x14ac:dyDescent="0.25">
      <c r="A28" s="397" t="s">
        <v>90</v>
      </c>
      <c r="B28" s="397" t="s">
        <v>91</v>
      </c>
      <c r="C28" s="386">
        <v>1</v>
      </c>
      <c r="D28" s="397" t="e">
        <v>#VALUE!</v>
      </c>
      <c r="E28" s="398">
        <v>15</v>
      </c>
      <c r="F28" s="399">
        <v>8.0218451742725616</v>
      </c>
      <c r="G28" s="398" t="e">
        <v>#VALUE!</v>
      </c>
      <c r="H28" s="397"/>
      <c r="I28" s="400" t="e">
        <f t="shared" si="0"/>
        <v>#VALUE!</v>
      </c>
    </row>
    <row r="29" spans="1:9" x14ac:dyDescent="0.25">
      <c r="A29" s="397" t="s">
        <v>92</v>
      </c>
      <c r="B29" s="397" t="s">
        <v>93</v>
      </c>
      <c r="C29" s="386">
        <v>10</v>
      </c>
      <c r="D29" s="397" t="e">
        <v>#VALUE!</v>
      </c>
      <c r="E29" s="398">
        <v>55</v>
      </c>
      <c r="F29" s="399">
        <v>43.44767920093566</v>
      </c>
      <c r="G29" s="398" t="e">
        <v>#VALUE!</v>
      </c>
      <c r="H29" s="397"/>
      <c r="I29" s="400" t="e">
        <f t="shared" si="0"/>
        <v>#VALUE!</v>
      </c>
    </row>
    <row r="30" spans="1:9" x14ac:dyDescent="0.25">
      <c r="A30" s="397" t="s">
        <v>94</v>
      </c>
      <c r="B30" s="397" t="s">
        <v>95</v>
      </c>
      <c r="C30" s="386">
        <v>3</v>
      </c>
      <c r="D30" s="397" t="e">
        <v>#VALUE!</v>
      </c>
      <c r="E30" s="398">
        <v>0</v>
      </c>
      <c r="F30" s="399">
        <v>0</v>
      </c>
      <c r="G30" s="398" t="e">
        <v>#VALUE!</v>
      </c>
      <c r="H30" s="397"/>
      <c r="I30" s="400" t="e">
        <f t="shared" si="0"/>
        <v>#VALUE!</v>
      </c>
    </row>
    <row r="31" spans="1:9" x14ac:dyDescent="0.25">
      <c r="A31" s="397" t="s">
        <v>96</v>
      </c>
      <c r="B31" s="397" t="s">
        <v>97</v>
      </c>
      <c r="C31" s="386">
        <v>11</v>
      </c>
      <c r="D31" s="397" t="e">
        <v>#VALUE!</v>
      </c>
      <c r="E31" s="398">
        <v>0</v>
      </c>
      <c r="F31" s="399">
        <v>0</v>
      </c>
      <c r="G31" s="398" t="e">
        <v>#VALUE!</v>
      </c>
      <c r="H31" s="397"/>
      <c r="I31" s="400" t="e">
        <f t="shared" si="0"/>
        <v>#VALUE!</v>
      </c>
    </row>
    <row r="32" spans="1:9" x14ac:dyDescent="0.25">
      <c r="A32" s="397" t="s">
        <v>98</v>
      </c>
      <c r="B32" s="397" t="s">
        <v>99</v>
      </c>
      <c r="C32" s="386">
        <v>0</v>
      </c>
      <c r="D32" s="397" t="e">
        <v>#VALUE!</v>
      </c>
      <c r="E32" s="398">
        <v>0</v>
      </c>
      <c r="F32" s="399">
        <v>0</v>
      </c>
      <c r="G32" s="398" t="e">
        <v>#VALUE!</v>
      </c>
      <c r="H32" s="397"/>
      <c r="I32" s="400" t="e">
        <f t="shared" si="0"/>
        <v>#VALUE!</v>
      </c>
    </row>
    <row r="33" spans="1:9" x14ac:dyDescent="0.25">
      <c r="A33" s="397" t="s">
        <v>100</v>
      </c>
      <c r="B33" s="397" t="s">
        <v>101</v>
      </c>
      <c r="C33" s="386">
        <v>0</v>
      </c>
      <c r="D33" s="397" t="e">
        <v>#VALUE!</v>
      </c>
      <c r="E33" s="398">
        <v>0</v>
      </c>
      <c r="F33" s="399">
        <v>0</v>
      </c>
      <c r="G33" s="398" t="e">
        <v>#VALUE!</v>
      </c>
      <c r="H33" s="397"/>
      <c r="I33" s="400" t="e">
        <f t="shared" si="0"/>
        <v>#VALUE!</v>
      </c>
    </row>
    <row r="34" spans="1:9" x14ac:dyDescent="0.25">
      <c r="A34" s="397" t="s">
        <v>102</v>
      </c>
      <c r="B34" s="397" t="s">
        <v>103</v>
      </c>
      <c r="C34" s="386">
        <v>0</v>
      </c>
      <c r="D34" s="397" t="e">
        <v>#VALUE!</v>
      </c>
      <c r="E34" s="398">
        <v>12</v>
      </c>
      <c r="F34" s="399">
        <v>11.879999999999999</v>
      </c>
      <c r="G34" s="398" t="e">
        <v>#VALUE!</v>
      </c>
      <c r="H34" s="397"/>
      <c r="I34" s="400" t="e">
        <f t="shared" si="0"/>
        <v>#VALUE!</v>
      </c>
    </row>
    <row r="35" spans="1:9" x14ac:dyDescent="0.25">
      <c r="A35" s="397" t="s">
        <v>104</v>
      </c>
      <c r="B35" s="397" t="s">
        <v>105</v>
      </c>
      <c r="C35" s="386">
        <v>0</v>
      </c>
      <c r="D35" s="397" t="e">
        <v>#VALUE!</v>
      </c>
      <c r="E35" s="398">
        <v>0</v>
      </c>
      <c r="F35" s="399">
        <v>0</v>
      </c>
      <c r="G35" s="398" t="e">
        <v>#VALUE!</v>
      </c>
      <c r="H35" s="397"/>
      <c r="I35" s="400" t="e">
        <f t="shared" si="0"/>
        <v>#VALUE!</v>
      </c>
    </row>
    <row r="36" spans="1:9" x14ac:dyDescent="0.25">
      <c r="A36" s="397" t="s">
        <v>106</v>
      </c>
      <c r="B36" s="401">
        <v>1664</v>
      </c>
      <c r="C36" s="386">
        <v>0</v>
      </c>
      <c r="D36" s="397" t="e">
        <v>#VALUE!</v>
      </c>
      <c r="E36" s="398">
        <v>96</v>
      </c>
      <c r="F36" s="399">
        <v>72.960000000000008</v>
      </c>
      <c r="G36" s="398" t="e">
        <v>#VALUE!</v>
      </c>
      <c r="H36" s="397"/>
      <c r="I36" s="400" t="e">
        <f t="shared" si="0"/>
        <v>#VALUE!</v>
      </c>
    </row>
    <row r="37" spans="1:9" x14ac:dyDescent="0.25">
      <c r="A37" s="397" t="s">
        <v>107</v>
      </c>
      <c r="B37" s="401" t="s">
        <v>108</v>
      </c>
      <c r="C37" s="386">
        <v>0</v>
      </c>
      <c r="D37" s="397" t="e">
        <v>#VALUE!</v>
      </c>
      <c r="E37" s="398">
        <v>0</v>
      </c>
      <c r="F37" s="399">
        <v>0</v>
      </c>
      <c r="G37" s="398" t="e">
        <v>#VALUE!</v>
      </c>
      <c r="H37" s="397"/>
      <c r="I37" s="400" t="e">
        <f t="shared" si="0"/>
        <v>#VALUE!</v>
      </c>
    </row>
    <row r="38" spans="1:9" x14ac:dyDescent="0.25">
      <c r="A38" s="397" t="s">
        <v>109</v>
      </c>
      <c r="B38" s="397" t="s">
        <v>274</v>
      </c>
      <c r="C38" s="386">
        <v>0</v>
      </c>
      <c r="D38" s="397" t="e">
        <v>#VALUE!</v>
      </c>
      <c r="E38" s="398">
        <v>0</v>
      </c>
      <c r="F38" s="399">
        <v>0</v>
      </c>
      <c r="G38" s="398" t="e">
        <v>#VALUE!</v>
      </c>
      <c r="H38" s="397"/>
      <c r="I38" s="400" t="e">
        <f t="shared" si="0"/>
        <v>#VALUE!</v>
      </c>
    </row>
    <row r="39" spans="1:9" x14ac:dyDescent="0.25">
      <c r="A39" s="397" t="s">
        <v>110</v>
      </c>
      <c r="B39" s="397" t="s">
        <v>274</v>
      </c>
      <c r="C39" s="386">
        <v>0</v>
      </c>
      <c r="D39" s="397" t="e">
        <v>#VALUE!</v>
      </c>
      <c r="E39" s="398">
        <v>0</v>
      </c>
      <c r="F39" s="399">
        <v>0</v>
      </c>
      <c r="G39" s="398" t="e">
        <v>#VALUE!</v>
      </c>
      <c r="H39" s="397"/>
      <c r="I39" s="400" t="e">
        <f t="shared" si="0"/>
        <v>#VALUE!</v>
      </c>
    </row>
    <row r="40" spans="1:9" x14ac:dyDescent="0.25">
      <c r="A40" s="397" t="s">
        <v>111</v>
      </c>
      <c r="B40" s="397" t="s">
        <v>274</v>
      </c>
      <c r="C40" s="386">
        <v>0</v>
      </c>
      <c r="D40" s="397" t="e">
        <v>#VALUE!</v>
      </c>
      <c r="E40" s="398">
        <v>0</v>
      </c>
      <c r="F40" s="399">
        <v>0</v>
      </c>
      <c r="G40" s="398" t="e">
        <v>#VALUE!</v>
      </c>
      <c r="H40" s="397"/>
      <c r="I40" s="400" t="e">
        <f t="shared" si="0"/>
        <v>#VALUE!</v>
      </c>
    </row>
    <row r="41" spans="1:9" x14ac:dyDescent="0.25">
      <c r="A41" s="397" t="s">
        <v>112</v>
      </c>
      <c r="B41" s="397" t="s">
        <v>274</v>
      </c>
      <c r="C41" s="386">
        <v>0</v>
      </c>
      <c r="D41" s="397" t="e">
        <v>#VALUE!</v>
      </c>
      <c r="E41" s="398">
        <v>0</v>
      </c>
      <c r="F41" s="399">
        <v>0</v>
      </c>
      <c r="G41" s="398" t="e">
        <v>#VALUE!</v>
      </c>
      <c r="H41" s="397"/>
      <c r="I41" s="400" t="e">
        <f t="shared" si="0"/>
        <v>#VALUE!</v>
      </c>
    </row>
    <row r="42" spans="1:9" x14ac:dyDescent="0.25">
      <c r="A42" s="397" t="s">
        <v>113</v>
      </c>
      <c r="B42" s="397" t="s">
        <v>274</v>
      </c>
      <c r="C42" s="386">
        <v>0</v>
      </c>
      <c r="D42" s="397" t="e">
        <v>#VALUE!</v>
      </c>
      <c r="E42" s="398">
        <v>0</v>
      </c>
      <c r="F42" s="399">
        <v>0</v>
      </c>
      <c r="G42" s="398" t="e">
        <v>#VALUE!</v>
      </c>
      <c r="H42" s="397"/>
      <c r="I42" s="400" t="e">
        <f t="shared" si="0"/>
        <v>#VALUE!</v>
      </c>
    </row>
    <row r="43" spans="1:9" x14ac:dyDescent="0.25">
      <c r="A43" s="397" t="s">
        <v>114</v>
      </c>
      <c r="B43" s="397" t="s">
        <v>274</v>
      </c>
      <c r="C43" s="386">
        <v>0</v>
      </c>
      <c r="D43" s="397" t="e">
        <v>#VALUE!</v>
      </c>
      <c r="E43" s="398">
        <v>0</v>
      </c>
      <c r="F43" s="399">
        <v>0</v>
      </c>
      <c r="G43" s="398" t="e">
        <v>#VALUE!</v>
      </c>
      <c r="H43" s="397"/>
      <c r="I43" s="400" t="e">
        <f t="shared" si="0"/>
        <v>#VALUE!</v>
      </c>
    </row>
    <row r="44" spans="1:9" x14ac:dyDescent="0.25">
      <c r="A44" s="397" t="s">
        <v>115</v>
      </c>
      <c r="B44" s="397" t="s">
        <v>274</v>
      </c>
      <c r="C44" s="386">
        <v>0</v>
      </c>
      <c r="D44" s="397" t="e">
        <v>#VALUE!</v>
      </c>
      <c r="E44" s="398">
        <v>0</v>
      </c>
      <c r="F44" s="399">
        <v>0</v>
      </c>
      <c r="G44" s="398" t="e">
        <v>#VALUE!</v>
      </c>
      <c r="H44" s="397"/>
      <c r="I44" s="400" t="e">
        <f t="shared" si="0"/>
        <v>#VALUE!</v>
      </c>
    </row>
    <row r="45" spans="1:9" x14ac:dyDescent="0.25">
      <c r="A45" s="397" t="s">
        <v>116</v>
      </c>
      <c r="B45" s="397" t="s">
        <v>274</v>
      </c>
      <c r="C45" s="386">
        <v>0</v>
      </c>
      <c r="D45" s="397" t="e">
        <v>#VALUE!</v>
      </c>
      <c r="E45" s="398">
        <v>0</v>
      </c>
      <c r="F45" s="399">
        <v>0</v>
      </c>
      <c r="G45" s="398" t="e">
        <v>#VALUE!</v>
      </c>
      <c r="H45" s="397"/>
      <c r="I45" s="400" t="e">
        <f t="shared" si="0"/>
        <v>#VALUE!</v>
      </c>
    </row>
    <row r="46" spans="1:9" x14ac:dyDescent="0.25">
      <c r="A46" s="397" t="s">
        <v>117</v>
      </c>
      <c r="B46" s="397" t="s">
        <v>274</v>
      </c>
      <c r="C46" s="386"/>
      <c r="D46" s="397" t="e">
        <v>#VALUE!</v>
      </c>
      <c r="E46" s="398">
        <v>0</v>
      </c>
      <c r="F46" s="399">
        <v>0</v>
      </c>
      <c r="G46" s="398" t="e">
        <v>#VALUE!</v>
      </c>
      <c r="H46" s="397"/>
      <c r="I46" s="400" t="e">
        <f t="shared" si="0"/>
        <v>#VALUE!</v>
      </c>
    </row>
    <row r="47" spans="1:9" x14ac:dyDescent="0.25">
      <c r="A47" s="397" t="s">
        <v>118</v>
      </c>
      <c r="B47" s="397" t="s">
        <v>274</v>
      </c>
      <c r="C47" s="386"/>
      <c r="D47" s="397" t="e">
        <v>#VALUE!</v>
      </c>
      <c r="E47" s="398">
        <v>0</v>
      </c>
      <c r="F47" s="399">
        <v>0</v>
      </c>
      <c r="G47" s="398" t="e">
        <v>#VALUE!</v>
      </c>
      <c r="H47" s="397"/>
      <c r="I47" s="400" t="e">
        <f t="shared" si="0"/>
        <v>#VALUE!</v>
      </c>
    </row>
    <row r="48" spans="1:9" x14ac:dyDescent="0.25">
      <c r="A48" s="397" t="s">
        <v>119</v>
      </c>
      <c r="B48" s="397" t="s">
        <v>274</v>
      </c>
      <c r="C48" s="386"/>
      <c r="D48" s="397" t="e">
        <v>#VALUE!</v>
      </c>
      <c r="E48" s="398">
        <v>0</v>
      </c>
      <c r="F48" s="399">
        <v>0</v>
      </c>
      <c r="G48" s="398" t="e">
        <v>#VALUE!</v>
      </c>
      <c r="H48" s="397"/>
      <c r="I48" s="400" t="e">
        <f t="shared" si="0"/>
        <v>#VALUE!</v>
      </c>
    </row>
    <row r="49" spans="1:9" x14ac:dyDescent="0.25">
      <c r="A49" s="397" t="s">
        <v>120</v>
      </c>
      <c r="B49" s="397" t="s">
        <v>274</v>
      </c>
      <c r="C49" s="386"/>
      <c r="D49" s="397" t="e">
        <v>#VALUE!</v>
      </c>
      <c r="E49" s="398">
        <v>0</v>
      </c>
      <c r="F49" s="399">
        <v>0</v>
      </c>
      <c r="G49" s="398" t="e">
        <v>#VALUE!</v>
      </c>
      <c r="H49" s="397"/>
      <c r="I49" s="400" t="e">
        <f t="shared" si="0"/>
        <v>#VALUE!</v>
      </c>
    </row>
    <row r="50" spans="1:9" x14ac:dyDescent="0.25">
      <c r="A50" s="397" t="s">
        <v>121</v>
      </c>
      <c r="B50" s="397" t="s">
        <v>274</v>
      </c>
      <c r="C50" s="386"/>
      <c r="D50" s="397" t="e">
        <v>#VALUE!</v>
      </c>
      <c r="E50" s="398">
        <v>0</v>
      </c>
      <c r="F50" s="399">
        <v>0</v>
      </c>
      <c r="G50" s="398" t="e">
        <v>#VALUE!</v>
      </c>
      <c r="H50" s="397"/>
      <c r="I50" s="400" t="e">
        <f t="shared" si="0"/>
        <v>#VALUE!</v>
      </c>
    </row>
    <row r="51" spans="1:9" x14ac:dyDescent="0.25">
      <c r="A51" s="397" t="s">
        <v>122</v>
      </c>
      <c r="B51" s="397" t="s">
        <v>274</v>
      </c>
      <c r="C51" s="386"/>
      <c r="D51" s="397" t="e">
        <v>#VALUE!</v>
      </c>
      <c r="E51" s="398">
        <v>0</v>
      </c>
      <c r="F51" s="399">
        <v>0</v>
      </c>
      <c r="G51" s="398" t="e">
        <v>#VALUE!</v>
      </c>
      <c r="H51" s="397"/>
      <c r="I51" s="400" t="e">
        <f t="shared" si="0"/>
        <v>#VALUE!</v>
      </c>
    </row>
    <row r="52" spans="1:9" x14ac:dyDescent="0.25">
      <c r="A52" s="397" t="s">
        <v>123</v>
      </c>
      <c r="B52" s="397" t="s">
        <v>274</v>
      </c>
      <c r="C52" s="386"/>
      <c r="D52" s="397" t="e">
        <v>#VALUE!</v>
      </c>
      <c r="E52" s="398">
        <v>0</v>
      </c>
      <c r="F52" s="399">
        <v>0</v>
      </c>
      <c r="G52" s="398" t="e">
        <v>#VALUE!</v>
      </c>
      <c r="H52" s="397"/>
      <c r="I52" s="400" t="e">
        <f t="shared" si="0"/>
        <v>#VALUE!</v>
      </c>
    </row>
    <row r="53" spans="1:9" x14ac:dyDescent="0.25">
      <c r="A53" s="397" t="s">
        <v>124</v>
      </c>
      <c r="B53" s="397" t="s">
        <v>274</v>
      </c>
      <c r="C53" s="386"/>
      <c r="D53" s="397" t="e">
        <v>#VALUE!</v>
      </c>
      <c r="E53" s="398">
        <v>0</v>
      </c>
      <c r="F53" s="399">
        <v>0</v>
      </c>
      <c r="G53" s="398" t="e">
        <v>#VALUE!</v>
      </c>
      <c r="H53" s="397"/>
      <c r="I53" s="400" t="e">
        <f t="shared" si="0"/>
        <v>#VALUE!</v>
      </c>
    </row>
    <row r="54" spans="1:9" x14ac:dyDescent="0.25">
      <c r="A54" s="397" t="s">
        <v>125</v>
      </c>
      <c r="B54" s="397" t="s">
        <v>274</v>
      </c>
      <c r="C54" s="386"/>
      <c r="D54" s="397" t="e">
        <v>#VALUE!</v>
      </c>
      <c r="E54" s="398">
        <v>0</v>
      </c>
      <c r="F54" s="399">
        <v>0</v>
      </c>
      <c r="G54" s="398" t="e">
        <v>#VALUE!</v>
      </c>
      <c r="H54" s="397"/>
      <c r="I54" s="400" t="e">
        <f t="shared" si="0"/>
        <v>#VALUE!</v>
      </c>
    </row>
    <row r="55" spans="1:9" x14ac:dyDescent="0.25">
      <c r="A55" s="397" t="s">
        <v>126</v>
      </c>
      <c r="B55" s="397" t="s">
        <v>274</v>
      </c>
      <c r="C55" s="386"/>
      <c r="D55" s="397" t="e">
        <v>#VALUE!</v>
      </c>
      <c r="E55" s="398">
        <v>0</v>
      </c>
      <c r="F55" s="399">
        <v>0</v>
      </c>
      <c r="G55" s="398" t="e">
        <v>#VALUE!</v>
      </c>
      <c r="H55" s="397"/>
      <c r="I55" s="400" t="e">
        <f t="shared" si="0"/>
        <v>#VALUE!</v>
      </c>
    </row>
    <row r="56" spans="1:9" x14ac:dyDescent="0.25">
      <c r="A56" s="397" t="s">
        <v>127</v>
      </c>
      <c r="B56" s="397" t="s">
        <v>274</v>
      </c>
      <c r="C56" s="386"/>
      <c r="D56" s="397" t="e">
        <v>#VALUE!</v>
      </c>
      <c r="E56" s="398">
        <v>0</v>
      </c>
      <c r="F56" s="399">
        <v>0</v>
      </c>
      <c r="G56" s="398" t="e">
        <v>#VALUE!</v>
      </c>
      <c r="H56" s="397"/>
      <c r="I56" s="400" t="e">
        <f t="shared" si="0"/>
        <v>#VALUE!</v>
      </c>
    </row>
    <row r="57" spans="1:9" x14ac:dyDescent="0.25">
      <c r="A57" s="397" t="s">
        <v>128</v>
      </c>
      <c r="B57" s="397" t="s">
        <v>274</v>
      </c>
      <c r="C57" s="386"/>
      <c r="D57" s="397" t="e">
        <v>#VALUE!</v>
      </c>
      <c r="E57" s="398">
        <v>0</v>
      </c>
      <c r="F57" s="399">
        <v>0</v>
      </c>
      <c r="G57" s="398" t="e">
        <v>#VALUE!</v>
      </c>
      <c r="H57" s="397"/>
      <c r="I57" s="400" t="e">
        <f t="shared" si="0"/>
        <v>#VALUE!</v>
      </c>
    </row>
    <row r="58" spans="1:9" x14ac:dyDescent="0.25">
      <c r="A58" s="397" t="s">
        <v>129</v>
      </c>
      <c r="B58" s="397" t="s">
        <v>274</v>
      </c>
      <c r="C58" s="386"/>
      <c r="D58" s="397" t="e">
        <v>#VALUE!</v>
      </c>
      <c r="E58" s="398">
        <v>0</v>
      </c>
      <c r="F58" s="399">
        <v>0</v>
      </c>
      <c r="G58" s="398" t="e">
        <v>#VALUE!</v>
      </c>
      <c r="H58" s="397"/>
      <c r="I58" s="400" t="e">
        <f t="shared" si="0"/>
        <v>#VALUE!</v>
      </c>
    </row>
    <row r="59" spans="1:9" x14ac:dyDescent="0.25">
      <c r="A59" s="397" t="s">
        <v>130</v>
      </c>
      <c r="B59" s="397" t="s">
        <v>274</v>
      </c>
      <c r="C59" s="386"/>
      <c r="D59" s="397" t="e">
        <v>#VALUE!</v>
      </c>
      <c r="E59" s="398">
        <v>0</v>
      </c>
      <c r="F59" s="399">
        <v>0</v>
      </c>
      <c r="G59" s="398" t="e">
        <v>#VALUE!</v>
      </c>
      <c r="H59" s="397"/>
      <c r="I59" s="400" t="e">
        <f t="shared" si="0"/>
        <v>#VALUE!</v>
      </c>
    </row>
    <row r="60" spans="1:9" x14ac:dyDescent="0.25">
      <c r="A60" s="397" t="s">
        <v>131</v>
      </c>
      <c r="B60" s="397" t="s">
        <v>274</v>
      </c>
      <c r="C60" s="386"/>
      <c r="D60" s="397" t="e">
        <v>#VALUE!</v>
      </c>
      <c r="E60" s="398">
        <v>0</v>
      </c>
      <c r="F60" s="399">
        <v>0</v>
      </c>
      <c r="G60" s="398" t="e">
        <v>#VALUE!</v>
      </c>
      <c r="H60" s="397"/>
      <c r="I60" s="400" t="e">
        <f t="shared" si="0"/>
        <v>#VALUE!</v>
      </c>
    </row>
    <row r="61" spans="1:9" x14ac:dyDescent="0.25">
      <c r="A61" s="397" t="s">
        <v>132</v>
      </c>
      <c r="B61" s="397" t="s">
        <v>274</v>
      </c>
      <c r="C61" s="386"/>
      <c r="D61" s="397" t="e">
        <v>#VALUE!</v>
      </c>
      <c r="E61" s="398">
        <v>0</v>
      </c>
      <c r="F61" s="399">
        <v>0</v>
      </c>
      <c r="G61" s="398" t="e">
        <v>#VALUE!</v>
      </c>
      <c r="H61" s="397"/>
      <c r="I61" s="400" t="e">
        <f t="shared" si="0"/>
        <v>#VALUE!</v>
      </c>
    </row>
    <row r="62" spans="1:9" x14ac:dyDescent="0.25">
      <c r="A62" s="397" t="s">
        <v>133</v>
      </c>
      <c r="B62" s="397" t="s">
        <v>274</v>
      </c>
      <c r="C62" s="386"/>
      <c r="D62" s="397" t="e">
        <v>#VALUE!</v>
      </c>
      <c r="E62" s="398">
        <v>0</v>
      </c>
      <c r="F62" s="399">
        <v>0</v>
      </c>
      <c r="G62" s="398" t="e">
        <v>#VALUE!</v>
      </c>
      <c r="H62" s="397"/>
      <c r="I62" s="400" t="e">
        <f t="shared" si="0"/>
        <v>#VALUE!</v>
      </c>
    </row>
    <row r="63" spans="1:9" x14ac:dyDescent="0.25">
      <c r="A63" s="397" t="s">
        <v>134</v>
      </c>
      <c r="B63" s="397" t="s">
        <v>274</v>
      </c>
      <c r="C63" s="386"/>
      <c r="D63" s="397" t="e">
        <v>#VALUE!</v>
      </c>
      <c r="E63" s="398">
        <v>0</v>
      </c>
      <c r="F63" s="399">
        <v>0</v>
      </c>
      <c r="G63" s="398" t="e">
        <v>#VALUE!</v>
      </c>
      <c r="H63" s="397"/>
      <c r="I63" s="400" t="e">
        <f t="shared" si="0"/>
        <v>#VALUE!</v>
      </c>
    </row>
    <row r="64" spans="1:9" x14ac:dyDescent="0.25">
      <c r="A64" s="397" t="s">
        <v>135</v>
      </c>
      <c r="B64" s="397" t="s">
        <v>274</v>
      </c>
      <c r="C64" s="386"/>
      <c r="D64" s="397" t="e">
        <v>#VALUE!</v>
      </c>
      <c r="E64" s="398">
        <v>0</v>
      </c>
      <c r="F64" s="399">
        <v>0</v>
      </c>
      <c r="G64" s="398" t="e">
        <v>#VALUE!</v>
      </c>
      <c r="H64" s="397"/>
      <c r="I64" s="400" t="e">
        <f t="shared" si="0"/>
        <v>#VALUE!</v>
      </c>
    </row>
    <row r="65" spans="1:9" x14ac:dyDescent="0.25">
      <c r="A65" s="397" t="s">
        <v>136</v>
      </c>
      <c r="B65" s="397" t="s">
        <v>274</v>
      </c>
      <c r="C65" s="386"/>
      <c r="D65" s="397" t="e">
        <v>#VALUE!</v>
      </c>
      <c r="E65" s="398">
        <v>0</v>
      </c>
      <c r="F65" s="399">
        <v>0</v>
      </c>
      <c r="G65" s="398" t="e">
        <v>#VALUE!</v>
      </c>
      <c r="H65" s="397"/>
      <c r="I65" s="400" t="e">
        <f t="shared" si="0"/>
        <v>#VALUE!</v>
      </c>
    </row>
    <row r="66" spans="1:9" x14ac:dyDescent="0.25">
      <c r="A66" s="397" t="s">
        <v>137</v>
      </c>
      <c r="B66" s="397" t="s">
        <v>274</v>
      </c>
      <c r="C66" s="386"/>
      <c r="D66" s="397" t="e">
        <v>#VALUE!</v>
      </c>
      <c r="E66" s="398">
        <v>0</v>
      </c>
      <c r="F66" s="399">
        <v>0</v>
      </c>
      <c r="G66" s="398" t="e">
        <v>#VALUE!</v>
      </c>
      <c r="H66" s="397"/>
      <c r="I66" s="400" t="e">
        <f t="shared" si="0"/>
        <v>#VALUE!</v>
      </c>
    </row>
    <row r="67" spans="1:9" x14ac:dyDescent="0.25">
      <c r="A67" s="397" t="s">
        <v>138</v>
      </c>
      <c r="B67" s="397" t="s">
        <v>274</v>
      </c>
      <c r="C67" s="386"/>
      <c r="D67" s="397" t="e">
        <v>#VALUE!</v>
      </c>
      <c r="E67" s="398">
        <v>0</v>
      </c>
      <c r="F67" s="399">
        <v>0</v>
      </c>
      <c r="G67" s="398" t="e">
        <v>#VALUE!</v>
      </c>
      <c r="H67" s="397"/>
      <c r="I67" s="400" t="e">
        <f t="shared" si="0"/>
        <v>#VALUE!</v>
      </c>
    </row>
    <row r="68" spans="1:9" x14ac:dyDescent="0.25">
      <c r="A68" s="397" t="s">
        <v>139</v>
      </c>
      <c r="B68" s="397" t="s">
        <v>274</v>
      </c>
      <c r="C68" s="386"/>
      <c r="D68" s="397" t="e">
        <v>#VALUE!</v>
      </c>
      <c r="E68" s="398">
        <v>0</v>
      </c>
      <c r="F68" s="399">
        <v>0</v>
      </c>
      <c r="G68" s="398" t="e">
        <v>#VALUE!</v>
      </c>
      <c r="H68" s="397"/>
      <c r="I68" s="400" t="e">
        <f t="shared" si="0"/>
        <v>#VALUE!</v>
      </c>
    </row>
    <row r="69" spans="1:9" x14ac:dyDescent="0.25">
      <c r="A69" s="397" t="s">
        <v>140</v>
      </c>
      <c r="B69" s="397" t="s">
        <v>274</v>
      </c>
      <c r="C69" s="386"/>
      <c r="D69" s="397" t="e">
        <v>#VALUE!</v>
      </c>
      <c r="E69" s="398">
        <v>0</v>
      </c>
      <c r="F69" s="399">
        <v>0</v>
      </c>
      <c r="G69" s="398" t="e">
        <v>#VALUE!</v>
      </c>
      <c r="H69" s="397"/>
      <c r="I69" s="400" t="e">
        <f t="shared" si="0"/>
        <v>#VALUE!</v>
      </c>
    </row>
    <row r="70" spans="1:9" x14ac:dyDescent="0.25">
      <c r="A70" s="397" t="s">
        <v>141</v>
      </c>
      <c r="B70" s="397" t="s">
        <v>274</v>
      </c>
      <c r="C70" s="386"/>
      <c r="D70" s="397" t="e">
        <v>#VALUE!</v>
      </c>
      <c r="E70" s="398">
        <v>0</v>
      </c>
      <c r="F70" s="399">
        <v>0</v>
      </c>
      <c r="G70" s="398" t="e">
        <v>#VALUE!</v>
      </c>
      <c r="H70" s="397"/>
      <c r="I70" s="400" t="e">
        <f t="shared" si="0"/>
        <v>#VALUE!</v>
      </c>
    </row>
    <row r="71" spans="1:9" x14ac:dyDescent="0.25">
      <c r="A71" s="397" t="s">
        <v>142</v>
      </c>
      <c r="B71" s="397" t="s">
        <v>274</v>
      </c>
      <c r="C71" s="386"/>
      <c r="D71" s="397" t="e">
        <v>#VALUE!</v>
      </c>
      <c r="E71" s="398">
        <v>0</v>
      </c>
      <c r="F71" s="399">
        <v>0</v>
      </c>
      <c r="G71" s="398" t="e">
        <v>#VALUE!</v>
      </c>
      <c r="H71" s="397"/>
      <c r="I71" s="400" t="e">
        <f t="shared" ref="I71:I134" si="1">C71+E71+D71-G71</f>
        <v>#VALUE!</v>
      </c>
    </row>
    <row r="72" spans="1:9" x14ac:dyDescent="0.25">
      <c r="A72" s="397" t="s">
        <v>143</v>
      </c>
      <c r="B72" s="397" t="s">
        <v>274</v>
      </c>
      <c r="C72" s="386"/>
      <c r="D72" s="397" t="e">
        <v>#VALUE!</v>
      </c>
      <c r="E72" s="398">
        <v>0</v>
      </c>
      <c r="F72" s="399">
        <v>0</v>
      </c>
      <c r="G72" s="398" t="e">
        <v>#VALUE!</v>
      </c>
      <c r="H72" s="397"/>
      <c r="I72" s="400" t="e">
        <f t="shared" si="1"/>
        <v>#VALUE!</v>
      </c>
    </row>
    <row r="73" spans="1:9" x14ac:dyDescent="0.25">
      <c r="A73" s="397" t="s">
        <v>144</v>
      </c>
      <c r="B73" s="397" t="s">
        <v>274</v>
      </c>
      <c r="C73" s="386"/>
      <c r="D73" s="397" t="e">
        <v>#VALUE!</v>
      </c>
      <c r="E73" s="398">
        <v>0</v>
      </c>
      <c r="F73" s="399">
        <v>0</v>
      </c>
      <c r="G73" s="398" t="e">
        <v>#VALUE!</v>
      </c>
      <c r="H73" s="397"/>
      <c r="I73" s="400" t="e">
        <f t="shared" si="1"/>
        <v>#VALUE!</v>
      </c>
    </row>
    <row r="74" spans="1:9" x14ac:dyDescent="0.25">
      <c r="A74" s="397" t="s">
        <v>145</v>
      </c>
      <c r="B74" s="397" t="s">
        <v>274</v>
      </c>
      <c r="C74" s="386"/>
      <c r="D74" s="397" t="e">
        <v>#VALUE!</v>
      </c>
      <c r="E74" s="398">
        <v>0</v>
      </c>
      <c r="F74" s="399">
        <v>0</v>
      </c>
      <c r="G74" s="398" t="e">
        <v>#VALUE!</v>
      </c>
      <c r="H74" s="397"/>
      <c r="I74" s="400" t="e">
        <f t="shared" si="1"/>
        <v>#VALUE!</v>
      </c>
    </row>
    <row r="75" spans="1:9" x14ac:dyDescent="0.25">
      <c r="A75" s="397" t="s">
        <v>146</v>
      </c>
      <c r="B75" s="397" t="s">
        <v>274</v>
      </c>
      <c r="C75" s="386"/>
      <c r="D75" s="397" t="e">
        <v>#VALUE!</v>
      </c>
      <c r="E75" s="398">
        <v>0</v>
      </c>
      <c r="F75" s="399">
        <v>0</v>
      </c>
      <c r="G75" s="398" t="e">
        <v>#VALUE!</v>
      </c>
      <c r="H75" s="397"/>
      <c r="I75" s="400" t="e">
        <f t="shared" si="1"/>
        <v>#VALUE!</v>
      </c>
    </row>
    <row r="76" spans="1:9" x14ac:dyDescent="0.25">
      <c r="A76" s="397" t="s">
        <v>147</v>
      </c>
      <c r="B76" s="397" t="s">
        <v>274</v>
      </c>
      <c r="C76" s="386"/>
      <c r="D76" s="397" t="e">
        <v>#VALUE!</v>
      </c>
      <c r="E76" s="398">
        <v>0</v>
      </c>
      <c r="F76" s="399">
        <v>0</v>
      </c>
      <c r="G76" s="398" t="e">
        <v>#VALUE!</v>
      </c>
      <c r="H76" s="397"/>
      <c r="I76" s="400" t="e">
        <f t="shared" si="1"/>
        <v>#VALUE!</v>
      </c>
    </row>
    <row r="77" spans="1:9" x14ac:dyDescent="0.25">
      <c r="A77" s="397" t="s">
        <v>148</v>
      </c>
      <c r="B77" s="397" t="s">
        <v>274</v>
      </c>
      <c r="C77" s="386"/>
      <c r="D77" s="397" t="e">
        <v>#VALUE!</v>
      </c>
      <c r="E77" s="398">
        <v>0</v>
      </c>
      <c r="F77" s="399">
        <v>0</v>
      </c>
      <c r="G77" s="398" t="e">
        <v>#VALUE!</v>
      </c>
      <c r="H77" s="397"/>
      <c r="I77" s="400" t="e">
        <f t="shared" si="1"/>
        <v>#VALUE!</v>
      </c>
    </row>
    <row r="78" spans="1:9" x14ac:dyDescent="0.25">
      <c r="A78" s="397" t="s">
        <v>149</v>
      </c>
      <c r="B78" s="397" t="s">
        <v>274</v>
      </c>
      <c r="C78" s="386"/>
      <c r="D78" s="397" t="e">
        <v>#VALUE!</v>
      </c>
      <c r="E78" s="398">
        <v>0</v>
      </c>
      <c r="F78" s="399">
        <v>0</v>
      </c>
      <c r="G78" s="398" t="e">
        <v>#VALUE!</v>
      </c>
      <c r="H78" s="397"/>
      <c r="I78" s="400" t="e">
        <f t="shared" si="1"/>
        <v>#VALUE!</v>
      </c>
    </row>
    <row r="79" spans="1:9" x14ac:dyDescent="0.25">
      <c r="A79" s="397" t="s">
        <v>150</v>
      </c>
      <c r="B79" s="397" t="s">
        <v>274</v>
      </c>
      <c r="C79" s="386"/>
      <c r="D79" s="397" t="e">
        <v>#VALUE!</v>
      </c>
      <c r="E79" s="398">
        <v>0</v>
      </c>
      <c r="F79" s="399">
        <v>0</v>
      </c>
      <c r="G79" s="398" t="e">
        <v>#VALUE!</v>
      </c>
      <c r="H79" s="397"/>
      <c r="I79" s="400" t="e">
        <f t="shared" si="1"/>
        <v>#VALUE!</v>
      </c>
    </row>
    <row r="80" spans="1:9" x14ac:dyDescent="0.25">
      <c r="A80" s="397" t="s">
        <v>151</v>
      </c>
      <c r="B80" s="397" t="s">
        <v>274</v>
      </c>
      <c r="C80" s="386"/>
      <c r="D80" s="397" t="e">
        <v>#VALUE!</v>
      </c>
      <c r="E80" s="398">
        <v>0</v>
      </c>
      <c r="F80" s="399">
        <v>0</v>
      </c>
      <c r="G80" s="398" t="e">
        <v>#VALUE!</v>
      </c>
      <c r="H80" s="397"/>
      <c r="I80" s="400" t="e">
        <f t="shared" si="1"/>
        <v>#VALUE!</v>
      </c>
    </row>
    <row r="81" spans="1:9" x14ac:dyDescent="0.25">
      <c r="A81" s="397" t="s">
        <v>152</v>
      </c>
      <c r="B81" s="397" t="s">
        <v>274</v>
      </c>
      <c r="C81" s="386"/>
      <c r="D81" s="397" t="e">
        <v>#VALUE!</v>
      </c>
      <c r="E81" s="398">
        <v>0</v>
      </c>
      <c r="F81" s="399">
        <v>0</v>
      </c>
      <c r="G81" s="398" t="e">
        <v>#VALUE!</v>
      </c>
      <c r="H81" s="397"/>
      <c r="I81" s="400" t="e">
        <f t="shared" si="1"/>
        <v>#VALUE!</v>
      </c>
    </row>
    <row r="82" spans="1:9" x14ac:dyDescent="0.25">
      <c r="A82" s="397" t="s">
        <v>153</v>
      </c>
      <c r="B82" s="397" t="s">
        <v>274</v>
      </c>
      <c r="C82" s="386"/>
      <c r="D82" s="397" t="e">
        <v>#VALUE!</v>
      </c>
      <c r="E82" s="398">
        <v>0</v>
      </c>
      <c r="F82" s="399">
        <v>0</v>
      </c>
      <c r="G82" s="398" t="e">
        <v>#VALUE!</v>
      </c>
      <c r="H82" s="397"/>
      <c r="I82" s="400" t="e">
        <f t="shared" si="1"/>
        <v>#VALUE!</v>
      </c>
    </row>
    <row r="83" spans="1:9" x14ac:dyDescent="0.25">
      <c r="A83" s="397" t="s">
        <v>154</v>
      </c>
      <c r="B83" s="397" t="s">
        <v>274</v>
      </c>
      <c r="C83" s="386"/>
      <c r="D83" s="397" t="e">
        <v>#VALUE!</v>
      </c>
      <c r="E83" s="398">
        <v>0</v>
      </c>
      <c r="F83" s="399">
        <v>0</v>
      </c>
      <c r="G83" s="398" t="e">
        <v>#VALUE!</v>
      </c>
      <c r="H83" s="397"/>
      <c r="I83" s="400" t="e">
        <f t="shared" si="1"/>
        <v>#VALUE!</v>
      </c>
    </row>
    <row r="84" spans="1:9" x14ac:dyDescent="0.25">
      <c r="A84" s="397" t="s">
        <v>155</v>
      </c>
      <c r="B84" s="397" t="s">
        <v>274</v>
      </c>
      <c r="C84" s="386"/>
      <c r="D84" s="397" t="e">
        <v>#VALUE!</v>
      </c>
      <c r="E84" s="398">
        <v>0</v>
      </c>
      <c r="F84" s="399">
        <v>0</v>
      </c>
      <c r="G84" s="398" t="e">
        <v>#VALUE!</v>
      </c>
      <c r="H84" s="397"/>
      <c r="I84" s="400" t="e">
        <f t="shared" si="1"/>
        <v>#VALUE!</v>
      </c>
    </row>
    <row r="85" spans="1:9" x14ac:dyDescent="0.25">
      <c r="A85" s="397" t="s">
        <v>156</v>
      </c>
      <c r="B85" s="397" t="s">
        <v>274</v>
      </c>
      <c r="C85" s="386"/>
      <c r="D85" s="397" t="e">
        <v>#VALUE!</v>
      </c>
      <c r="E85" s="398">
        <v>0</v>
      </c>
      <c r="F85" s="399">
        <v>0</v>
      </c>
      <c r="G85" s="398" t="e">
        <v>#VALUE!</v>
      </c>
      <c r="H85" s="397"/>
      <c r="I85" s="400" t="e">
        <f t="shared" si="1"/>
        <v>#VALUE!</v>
      </c>
    </row>
    <row r="86" spans="1:9" x14ac:dyDescent="0.25">
      <c r="A86" s="397" t="s">
        <v>157</v>
      </c>
      <c r="B86" s="397" t="s">
        <v>274</v>
      </c>
      <c r="C86" s="386"/>
      <c r="D86" s="397" t="e">
        <v>#VALUE!</v>
      </c>
      <c r="E86" s="398">
        <v>0</v>
      </c>
      <c r="F86" s="399">
        <v>0</v>
      </c>
      <c r="G86" s="398" t="e">
        <v>#VALUE!</v>
      </c>
      <c r="H86" s="397"/>
      <c r="I86" s="400" t="e">
        <f t="shared" si="1"/>
        <v>#VALUE!</v>
      </c>
    </row>
    <row r="87" spans="1:9" x14ac:dyDescent="0.25">
      <c r="A87" s="397" t="s">
        <v>158</v>
      </c>
      <c r="B87" s="397" t="s">
        <v>274</v>
      </c>
      <c r="C87" s="386"/>
      <c r="D87" s="397" t="e">
        <v>#VALUE!</v>
      </c>
      <c r="E87" s="398">
        <v>0</v>
      </c>
      <c r="F87" s="399">
        <v>0</v>
      </c>
      <c r="G87" s="398" t="e">
        <v>#VALUE!</v>
      </c>
      <c r="H87" s="397"/>
      <c r="I87" s="400" t="e">
        <f t="shared" si="1"/>
        <v>#VALUE!</v>
      </c>
    </row>
    <row r="88" spans="1:9" x14ac:dyDescent="0.25">
      <c r="A88" s="397" t="s">
        <v>159</v>
      </c>
      <c r="B88" s="397" t="s">
        <v>274</v>
      </c>
      <c r="C88" s="386"/>
      <c r="D88" s="397" t="e">
        <v>#VALUE!</v>
      </c>
      <c r="E88" s="398">
        <v>0</v>
      </c>
      <c r="F88" s="399">
        <v>0</v>
      </c>
      <c r="G88" s="398" t="e">
        <v>#VALUE!</v>
      </c>
      <c r="H88" s="397"/>
      <c r="I88" s="400" t="e">
        <f t="shared" si="1"/>
        <v>#VALUE!</v>
      </c>
    </row>
    <row r="89" spans="1:9" x14ac:dyDescent="0.25">
      <c r="A89" s="397" t="s">
        <v>160</v>
      </c>
      <c r="B89" s="397" t="s">
        <v>274</v>
      </c>
      <c r="C89" s="386"/>
      <c r="D89" s="397" t="e">
        <v>#VALUE!</v>
      </c>
      <c r="E89" s="398">
        <v>0</v>
      </c>
      <c r="F89" s="399">
        <v>0</v>
      </c>
      <c r="G89" s="398" t="e">
        <v>#VALUE!</v>
      </c>
      <c r="H89" s="397"/>
      <c r="I89" s="400" t="e">
        <f t="shared" si="1"/>
        <v>#VALUE!</v>
      </c>
    </row>
    <row r="90" spans="1:9" x14ac:dyDescent="0.25">
      <c r="A90" s="397" t="s">
        <v>161</v>
      </c>
      <c r="B90" s="397" t="s">
        <v>274</v>
      </c>
      <c r="C90" s="386"/>
      <c r="D90" s="397" t="e">
        <v>#VALUE!</v>
      </c>
      <c r="E90" s="398">
        <v>0</v>
      </c>
      <c r="F90" s="399">
        <v>0</v>
      </c>
      <c r="G90" s="398" t="e">
        <v>#VALUE!</v>
      </c>
      <c r="H90" s="397"/>
      <c r="I90" s="400" t="e">
        <f t="shared" si="1"/>
        <v>#VALUE!</v>
      </c>
    </row>
    <row r="91" spans="1:9" x14ac:dyDescent="0.25">
      <c r="A91" s="397" t="s">
        <v>162</v>
      </c>
      <c r="B91" s="397" t="s">
        <v>274</v>
      </c>
      <c r="C91" s="386"/>
      <c r="D91" s="397" t="e">
        <v>#VALUE!</v>
      </c>
      <c r="E91" s="398">
        <v>0</v>
      </c>
      <c r="F91" s="399">
        <v>0</v>
      </c>
      <c r="G91" s="398" t="e">
        <v>#VALUE!</v>
      </c>
      <c r="H91" s="397"/>
      <c r="I91" s="400" t="e">
        <f t="shared" si="1"/>
        <v>#VALUE!</v>
      </c>
    </row>
    <row r="92" spans="1:9" x14ac:dyDescent="0.25">
      <c r="A92" s="397" t="s">
        <v>163</v>
      </c>
      <c r="B92" s="397" t="s">
        <v>274</v>
      </c>
      <c r="C92" s="386"/>
      <c r="D92" s="397" t="e">
        <v>#VALUE!</v>
      </c>
      <c r="E92" s="398">
        <v>0</v>
      </c>
      <c r="F92" s="399">
        <v>0</v>
      </c>
      <c r="G92" s="398" t="e">
        <v>#VALUE!</v>
      </c>
      <c r="H92" s="397"/>
      <c r="I92" s="400" t="e">
        <f t="shared" si="1"/>
        <v>#VALUE!</v>
      </c>
    </row>
    <row r="93" spans="1:9" x14ac:dyDescent="0.25">
      <c r="A93" s="397" t="s">
        <v>164</v>
      </c>
      <c r="B93" s="397" t="s">
        <v>274</v>
      </c>
      <c r="C93" s="386"/>
      <c r="D93" s="397" t="e">
        <v>#VALUE!</v>
      </c>
      <c r="E93" s="398">
        <v>0</v>
      </c>
      <c r="F93" s="399">
        <v>0</v>
      </c>
      <c r="G93" s="398" t="e">
        <v>#VALUE!</v>
      </c>
      <c r="H93" s="397"/>
      <c r="I93" s="400" t="e">
        <f t="shared" si="1"/>
        <v>#VALUE!</v>
      </c>
    </row>
    <row r="94" spans="1:9" x14ac:dyDescent="0.25">
      <c r="A94" s="397" t="s">
        <v>165</v>
      </c>
      <c r="B94" s="397" t="s">
        <v>274</v>
      </c>
      <c r="C94" s="386"/>
      <c r="D94" s="397" t="e">
        <v>#VALUE!</v>
      </c>
      <c r="E94" s="398">
        <v>0</v>
      </c>
      <c r="F94" s="399">
        <v>0</v>
      </c>
      <c r="G94" s="398" t="e">
        <v>#VALUE!</v>
      </c>
      <c r="H94" s="397"/>
      <c r="I94" s="400" t="e">
        <f t="shared" si="1"/>
        <v>#VALUE!</v>
      </c>
    </row>
    <row r="95" spans="1:9" x14ac:dyDescent="0.25">
      <c r="A95" s="397" t="s">
        <v>166</v>
      </c>
      <c r="B95" s="397" t="s">
        <v>274</v>
      </c>
      <c r="C95" s="386"/>
      <c r="D95" s="397" t="e">
        <v>#VALUE!</v>
      </c>
      <c r="E95" s="398">
        <v>0</v>
      </c>
      <c r="F95" s="399">
        <v>0</v>
      </c>
      <c r="G95" s="398" t="e">
        <v>#VALUE!</v>
      </c>
      <c r="H95" s="397"/>
      <c r="I95" s="400" t="e">
        <f t="shared" si="1"/>
        <v>#VALUE!</v>
      </c>
    </row>
    <row r="96" spans="1:9" x14ac:dyDescent="0.25">
      <c r="A96" s="397" t="s">
        <v>167</v>
      </c>
      <c r="B96" s="397" t="s">
        <v>274</v>
      </c>
      <c r="C96" s="386"/>
      <c r="D96" s="397" t="e">
        <v>#VALUE!</v>
      </c>
      <c r="E96" s="398">
        <v>0</v>
      </c>
      <c r="F96" s="399">
        <v>0</v>
      </c>
      <c r="G96" s="398" t="e">
        <v>#VALUE!</v>
      </c>
      <c r="H96" s="397"/>
      <c r="I96" s="400" t="e">
        <f t="shared" si="1"/>
        <v>#VALUE!</v>
      </c>
    </row>
    <row r="97" spans="1:9" x14ac:dyDescent="0.25">
      <c r="A97" s="397" t="s">
        <v>168</v>
      </c>
      <c r="B97" s="397" t="s">
        <v>274</v>
      </c>
      <c r="C97" s="386"/>
      <c r="D97" s="397" t="e">
        <v>#VALUE!</v>
      </c>
      <c r="E97" s="398">
        <v>0</v>
      </c>
      <c r="F97" s="399">
        <v>0</v>
      </c>
      <c r="G97" s="398" t="e">
        <v>#VALUE!</v>
      </c>
      <c r="H97" s="397"/>
      <c r="I97" s="400" t="e">
        <f t="shared" si="1"/>
        <v>#VALUE!</v>
      </c>
    </row>
    <row r="98" spans="1:9" x14ac:dyDescent="0.25">
      <c r="A98" s="397" t="s">
        <v>169</v>
      </c>
      <c r="B98" s="397" t="s">
        <v>274</v>
      </c>
      <c r="C98" s="386"/>
      <c r="D98" s="397" t="e">
        <v>#VALUE!</v>
      </c>
      <c r="E98" s="398">
        <v>0</v>
      </c>
      <c r="F98" s="399">
        <v>0</v>
      </c>
      <c r="G98" s="398" t="e">
        <v>#VALUE!</v>
      </c>
      <c r="H98" s="397"/>
      <c r="I98" s="400" t="e">
        <f t="shared" si="1"/>
        <v>#VALUE!</v>
      </c>
    </row>
    <row r="99" spans="1:9" x14ac:dyDescent="0.25">
      <c r="A99" s="397" t="s">
        <v>170</v>
      </c>
      <c r="B99" s="397" t="s">
        <v>274</v>
      </c>
      <c r="C99" s="386"/>
      <c r="D99" s="397" t="e">
        <v>#VALUE!</v>
      </c>
      <c r="E99" s="398">
        <v>0</v>
      </c>
      <c r="F99" s="399">
        <v>0</v>
      </c>
      <c r="G99" s="398" t="e">
        <v>#VALUE!</v>
      </c>
      <c r="H99" s="397"/>
      <c r="I99" s="400" t="e">
        <f t="shared" si="1"/>
        <v>#VALUE!</v>
      </c>
    </row>
    <row r="100" spans="1:9" x14ac:dyDescent="0.25">
      <c r="A100" s="397" t="s">
        <v>171</v>
      </c>
      <c r="B100" s="397" t="s">
        <v>274</v>
      </c>
      <c r="C100" s="386"/>
      <c r="D100" s="397" t="e">
        <v>#VALUE!</v>
      </c>
      <c r="E100" s="398">
        <v>0</v>
      </c>
      <c r="F100" s="399">
        <v>0</v>
      </c>
      <c r="G100" s="398" t="e">
        <v>#VALUE!</v>
      </c>
      <c r="H100" s="397"/>
      <c r="I100" s="400" t="e">
        <f t="shared" si="1"/>
        <v>#VALUE!</v>
      </c>
    </row>
    <row r="101" spans="1:9" x14ac:dyDescent="0.25">
      <c r="A101" s="397" t="s">
        <v>172</v>
      </c>
      <c r="B101" s="397" t="s">
        <v>274</v>
      </c>
      <c r="C101" s="386"/>
      <c r="D101" s="397" t="e">
        <v>#VALUE!</v>
      </c>
      <c r="E101" s="398">
        <v>0</v>
      </c>
      <c r="F101" s="399">
        <v>0</v>
      </c>
      <c r="G101" s="398" t="e">
        <v>#VALUE!</v>
      </c>
      <c r="H101" s="397"/>
      <c r="I101" s="400" t="e">
        <f t="shared" si="1"/>
        <v>#VALUE!</v>
      </c>
    </row>
    <row r="102" spans="1:9" x14ac:dyDescent="0.25">
      <c r="A102" s="397" t="s">
        <v>173</v>
      </c>
      <c r="B102" s="397" t="s">
        <v>274</v>
      </c>
      <c r="C102" s="386"/>
      <c r="D102" s="397" t="e">
        <v>#VALUE!</v>
      </c>
      <c r="E102" s="398">
        <v>0</v>
      </c>
      <c r="F102" s="399">
        <v>0</v>
      </c>
      <c r="G102" s="398" t="e">
        <v>#VALUE!</v>
      </c>
      <c r="H102" s="397"/>
      <c r="I102" s="400" t="e">
        <f t="shared" si="1"/>
        <v>#VALUE!</v>
      </c>
    </row>
    <row r="103" spans="1:9" x14ac:dyDescent="0.25">
      <c r="A103" s="397" t="s">
        <v>174</v>
      </c>
      <c r="B103" s="397" t="s">
        <v>274</v>
      </c>
      <c r="C103" s="386"/>
      <c r="D103" s="397" t="e">
        <v>#VALUE!</v>
      </c>
      <c r="E103" s="398">
        <v>0</v>
      </c>
      <c r="F103" s="399">
        <v>0</v>
      </c>
      <c r="G103" s="398" t="e">
        <v>#VALUE!</v>
      </c>
      <c r="H103" s="397"/>
      <c r="I103" s="400" t="e">
        <f t="shared" si="1"/>
        <v>#VALUE!</v>
      </c>
    </row>
    <row r="104" spans="1:9" x14ac:dyDescent="0.25">
      <c r="A104" s="397" t="s">
        <v>175</v>
      </c>
      <c r="B104" s="397" t="s">
        <v>274</v>
      </c>
      <c r="C104" s="386"/>
      <c r="D104" s="397" t="e">
        <v>#VALUE!</v>
      </c>
      <c r="E104" s="398">
        <v>0</v>
      </c>
      <c r="F104" s="399">
        <v>0</v>
      </c>
      <c r="G104" s="398" t="e">
        <v>#VALUE!</v>
      </c>
      <c r="H104" s="397"/>
      <c r="I104" s="400" t="e">
        <f t="shared" si="1"/>
        <v>#VALUE!</v>
      </c>
    </row>
    <row r="105" spans="1:9" x14ac:dyDescent="0.25">
      <c r="A105" s="397" t="s">
        <v>176</v>
      </c>
      <c r="B105" s="397" t="s">
        <v>274</v>
      </c>
      <c r="C105" s="386"/>
      <c r="D105" s="397" t="e">
        <v>#VALUE!</v>
      </c>
      <c r="E105" s="398">
        <v>0</v>
      </c>
      <c r="F105" s="399">
        <v>0</v>
      </c>
      <c r="G105" s="398" t="e">
        <v>#VALUE!</v>
      </c>
      <c r="H105" s="397"/>
      <c r="I105" s="400" t="e">
        <f t="shared" si="1"/>
        <v>#VALUE!</v>
      </c>
    </row>
    <row r="106" spans="1:9" x14ac:dyDescent="0.25">
      <c r="A106" s="397" t="s">
        <v>177</v>
      </c>
      <c r="B106" s="397" t="s">
        <v>274</v>
      </c>
      <c r="C106" s="386"/>
      <c r="D106" s="397" t="e">
        <v>#VALUE!</v>
      </c>
      <c r="E106" s="398">
        <v>0</v>
      </c>
      <c r="F106" s="399">
        <v>0</v>
      </c>
      <c r="G106" s="398" t="e">
        <v>#VALUE!</v>
      </c>
      <c r="H106" s="397"/>
      <c r="I106" s="400" t="e">
        <f t="shared" si="1"/>
        <v>#VALUE!</v>
      </c>
    </row>
    <row r="107" spans="1:9" x14ac:dyDescent="0.25">
      <c r="A107" s="397" t="s">
        <v>178</v>
      </c>
      <c r="B107" s="397" t="s">
        <v>274</v>
      </c>
      <c r="C107" s="386"/>
      <c r="D107" s="397" t="e">
        <v>#VALUE!</v>
      </c>
      <c r="E107" s="398">
        <v>0</v>
      </c>
      <c r="F107" s="399">
        <v>0</v>
      </c>
      <c r="G107" s="398" t="e">
        <v>#VALUE!</v>
      </c>
      <c r="H107" s="397"/>
      <c r="I107" s="400" t="e">
        <f t="shared" si="1"/>
        <v>#VALUE!</v>
      </c>
    </row>
    <row r="108" spans="1:9" x14ac:dyDescent="0.25">
      <c r="A108" s="397" t="s">
        <v>179</v>
      </c>
      <c r="B108" s="397" t="s">
        <v>274</v>
      </c>
      <c r="C108" s="386"/>
      <c r="D108" s="397" t="e">
        <v>#VALUE!</v>
      </c>
      <c r="E108" s="398">
        <v>0</v>
      </c>
      <c r="F108" s="399">
        <v>0</v>
      </c>
      <c r="G108" s="398" t="e">
        <v>#VALUE!</v>
      </c>
      <c r="H108" s="397"/>
      <c r="I108" s="400" t="e">
        <f t="shared" si="1"/>
        <v>#VALUE!</v>
      </c>
    </row>
    <row r="109" spans="1:9" x14ac:dyDescent="0.25">
      <c r="A109" s="397" t="s">
        <v>180</v>
      </c>
      <c r="B109" s="397" t="s">
        <v>274</v>
      </c>
      <c r="C109" s="386"/>
      <c r="D109" s="397" t="e">
        <v>#VALUE!</v>
      </c>
      <c r="E109" s="398">
        <v>0</v>
      </c>
      <c r="F109" s="399">
        <v>0</v>
      </c>
      <c r="G109" s="398" t="e">
        <v>#VALUE!</v>
      </c>
      <c r="H109" s="397"/>
      <c r="I109" s="400" t="e">
        <f t="shared" si="1"/>
        <v>#VALUE!</v>
      </c>
    </row>
    <row r="110" spans="1:9" x14ac:dyDescent="0.25">
      <c r="A110" s="397" t="s">
        <v>181</v>
      </c>
      <c r="B110" s="397" t="s">
        <v>274</v>
      </c>
      <c r="C110" s="386"/>
      <c r="D110" s="397" t="e">
        <v>#VALUE!</v>
      </c>
      <c r="E110" s="398">
        <v>0</v>
      </c>
      <c r="F110" s="399">
        <v>0</v>
      </c>
      <c r="G110" s="398" t="e">
        <v>#VALUE!</v>
      </c>
      <c r="H110" s="397"/>
      <c r="I110" s="400" t="e">
        <f t="shared" si="1"/>
        <v>#VALUE!</v>
      </c>
    </row>
    <row r="111" spans="1:9" x14ac:dyDescent="0.25">
      <c r="A111" s="397" t="s">
        <v>182</v>
      </c>
      <c r="B111" s="397" t="s">
        <v>274</v>
      </c>
      <c r="C111" s="386"/>
      <c r="D111" s="397" t="e">
        <v>#VALUE!</v>
      </c>
      <c r="E111" s="398">
        <v>0</v>
      </c>
      <c r="F111" s="399">
        <v>0</v>
      </c>
      <c r="G111" s="398" t="e">
        <v>#VALUE!</v>
      </c>
      <c r="H111" s="397"/>
      <c r="I111" s="400" t="e">
        <f t="shared" si="1"/>
        <v>#VALUE!</v>
      </c>
    </row>
    <row r="112" spans="1:9" x14ac:dyDescent="0.25">
      <c r="A112" s="397" t="s">
        <v>183</v>
      </c>
      <c r="B112" s="397" t="s">
        <v>274</v>
      </c>
      <c r="C112" s="386"/>
      <c r="D112" s="397" t="e">
        <v>#VALUE!</v>
      </c>
      <c r="E112" s="398">
        <v>0</v>
      </c>
      <c r="F112" s="399">
        <v>0</v>
      </c>
      <c r="G112" s="398" t="e">
        <v>#VALUE!</v>
      </c>
      <c r="H112" s="397"/>
      <c r="I112" s="400" t="e">
        <f t="shared" si="1"/>
        <v>#VALUE!</v>
      </c>
    </row>
    <row r="113" spans="1:9" x14ac:dyDescent="0.25">
      <c r="A113" s="397" t="s">
        <v>184</v>
      </c>
      <c r="B113" s="397" t="s">
        <v>274</v>
      </c>
      <c r="C113" s="386"/>
      <c r="D113" s="397" t="e">
        <v>#VALUE!</v>
      </c>
      <c r="E113" s="398">
        <v>0</v>
      </c>
      <c r="F113" s="399">
        <v>0</v>
      </c>
      <c r="G113" s="398" t="e">
        <v>#VALUE!</v>
      </c>
      <c r="H113" s="397"/>
      <c r="I113" s="400" t="e">
        <f t="shared" si="1"/>
        <v>#VALUE!</v>
      </c>
    </row>
    <row r="114" spans="1:9" x14ac:dyDescent="0.25">
      <c r="A114" s="397" t="s">
        <v>185</v>
      </c>
      <c r="B114" s="397" t="s">
        <v>274</v>
      </c>
      <c r="C114" s="386"/>
      <c r="D114" s="397" t="e">
        <v>#VALUE!</v>
      </c>
      <c r="E114" s="398">
        <v>0</v>
      </c>
      <c r="F114" s="399">
        <v>0</v>
      </c>
      <c r="G114" s="398" t="e">
        <v>#VALUE!</v>
      </c>
      <c r="H114" s="397"/>
      <c r="I114" s="400" t="e">
        <f t="shared" si="1"/>
        <v>#VALUE!</v>
      </c>
    </row>
    <row r="115" spans="1:9" x14ac:dyDescent="0.25">
      <c r="A115" s="397" t="s">
        <v>186</v>
      </c>
      <c r="B115" s="397" t="s">
        <v>274</v>
      </c>
      <c r="C115" s="386"/>
      <c r="D115" s="397" t="e">
        <v>#VALUE!</v>
      </c>
      <c r="E115" s="398">
        <v>0</v>
      </c>
      <c r="F115" s="399">
        <v>0</v>
      </c>
      <c r="G115" s="398" t="e">
        <v>#VALUE!</v>
      </c>
      <c r="H115" s="397"/>
      <c r="I115" s="400" t="e">
        <f t="shared" si="1"/>
        <v>#VALUE!</v>
      </c>
    </row>
    <row r="116" spans="1:9" x14ac:dyDescent="0.25">
      <c r="A116" s="397" t="s">
        <v>187</v>
      </c>
      <c r="B116" s="397" t="s">
        <v>274</v>
      </c>
      <c r="C116" s="386"/>
      <c r="D116" s="397" t="e">
        <v>#VALUE!</v>
      </c>
      <c r="E116" s="398">
        <v>0</v>
      </c>
      <c r="F116" s="399">
        <v>0</v>
      </c>
      <c r="G116" s="398" t="e">
        <v>#VALUE!</v>
      </c>
      <c r="H116" s="397"/>
      <c r="I116" s="400" t="e">
        <f t="shared" si="1"/>
        <v>#VALUE!</v>
      </c>
    </row>
    <row r="117" spans="1:9" x14ac:dyDescent="0.25">
      <c r="A117" s="397" t="s">
        <v>188</v>
      </c>
      <c r="B117" s="397" t="s">
        <v>274</v>
      </c>
      <c r="C117" s="386"/>
      <c r="D117" s="397" t="e">
        <v>#VALUE!</v>
      </c>
      <c r="E117" s="398">
        <v>0</v>
      </c>
      <c r="F117" s="399">
        <v>0</v>
      </c>
      <c r="G117" s="398" t="e">
        <v>#VALUE!</v>
      </c>
      <c r="H117" s="397"/>
      <c r="I117" s="400" t="e">
        <f t="shared" si="1"/>
        <v>#VALUE!</v>
      </c>
    </row>
    <row r="118" spans="1:9" x14ac:dyDescent="0.25">
      <c r="A118" s="397" t="s">
        <v>189</v>
      </c>
      <c r="B118" s="397" t="s">
        <v>274</v>
      </c>
      <c r="C118" s="386"/>
      <c r="D118" s="397" t="e">
        <v>#VALUE!</v>
      </c>
      <c r="E118" s="398">
        <v>0</v>
      </c>
      <c r="F118" s="399">
        <v>0</v>
      </c>
      <c r="G118" s="398" t="e">
        <v>#VALUE!</v>
      </c>
      <c r="H118" s="397"/>
      <c r="I118" s="400" t="e">
        <f t="shared" si="1"/>
        <v>#VALUE!</v>
      </c>
    </row>
    <row r="119" spans="1:9" x14ac:dyDescent="0.25">
      <c r="A119" s="397" t="s">
        <v>190</v>
      </c>
      <c r="B119" s="397" t="s">
        <v>274</v>
      </c>
      <c r="C119" s="386"/>
      <c r="D119" s="397" t="e">
        <v>#VALUE!</v>
      </c>
      <c r="E119" s="398">
        <v>0</v>
      </c>
      <c r="F119" s="399">
        <v>0</v>
      </c>
      <c r="G119" s="398" t="e">
        <v>#VALUE!</v>
      </c>
      <c r="H119" s="397"/>
      <c r="I119" s="400" t="e">
        <f t="shared" si="1"/>
        <v>#VALUE!</v>
      </c>
    </row>
    <row r="120" spans="1:9" x14ac:dyDescent="0.25">
      <c r="A120" s="397" t="s">
        <v>191</v>
      </c>
      <c r="B120" s="397" t="s">
        <v>274</v>
      </c>
      <c r="C120" s="386"/>
      <c r="D120" s="397" t="e">
        <v>#VALUE!</v>
      </c>
      <c r="E120" s="398">
        <v>0</v>
      </c>
      <c r="F120" s="399">
        <v>0</v>
      </c>
      <c r="G120" s="398" t="e">
        <v>#VALUE!</v>
      </c>
      <c r="H120" s="397"/>
      <c r="I120" s="400" t="e">
        <f t="shared" si="1"/>
        <v>#VALUE!</v>
      </c>
    </row>
    <row r="121" spans="1:9" x14ac:dyDescent="0.25">
      <c r="A121" s="397" t="s">
        <v>192</v>
      </c>
      <c r="B121" s="397" t="s">
        <v>274</v>
      </c>
      <c r="C121" s="386"/>
      <c r="D121" s="397" t="e">
        <v>#VALUE!</v>
      </c>
      <c r="E121" s="398">
        <v>0</v>
      </c>
      <c r="F121" s="399">
        <v>0</v>
      </c>
      <c r="G121" s="398" t="e">
        <v>#VALUE!</v>
      </c>
      <c r="H121" s="397"/>
      <c r="I121" s="400" t="e">
        <f t="shared" si="1"/>
        <v>#VALUE!</v>
      </c>
    </row>
    <row r="122" spans="1:9" x14ac:dyDescent="0.25">
      <c r="A122" s="397" t="s">
        <v>193</v>
      </c>
      <c r="B122" s="397" t="s">
        <v>274</v>
      </c>
      <c r="C122" s="386"/>
      <c r="D122" s="397" t="e">
        <v>#VALUE!</v>
      </c>
      <c r="E122" s="398">
        <v>0</v>
      </c>
      <c r="F122" s="399">
        <v>0</v>
      </c>
      <c r="G122" s="398" t="e">
        <v>#VALUE!</v>
      </c>
      <c r="H122" s="397"/>
      <c r="I122" s="400" t="e">
        <f t="shared" si="1"/>
        <v>#VALUE!</v>
      </c>
    </row>
    <row r="123" spans="1:9" x14ac:dyDescent="0.25">
      <c r="A123" s="397" t="s">
        <v>194</v>
      </c>
      <c r="B123" s="397" t="s">
        <v>274</v>
      </c>
      <c r="C123" s="386"/>
      <c r="D123" s="397" t="e">
        <v>#VALUE!</v>
      </c>
      <c r="E123" s="398">
        <v>0</v>
      </c>
      <c r="F123" s="399">
        <v>0</v>
      </c>
      <c r="G123" s="398" t="e">
        <v>#VALUE!</v>
      </c>
      <c r="H123" s="397"/>
      <c r="I123" s="400" t="e">
        <f t="shared" si="1"/>
        <v>#VALUE!</v>
      </c>
    </row>
    <row r="124" spans="1:9" x14ac:dyDescent="0.25">
      <c r="A124" s="397" t="s">
        <v>195</v>
      </c>
      <c r="B124" s="397" t="s">
        <v>274</v>
      </c>
      <c r="C124" s="386"/>
      <c r="D124" s="397" t="e">
        <v>#VALUE!</v>
      </c>
      <c r="E124" s="398">
        <v>0</v>
      </c>
      <c r="F124" s="399">
        <v>0</v>
      </c>
      <c r="G124" s="398" t="e">
        <v>#VALUE!</v>
      </c>
      <c r="H124" s="397"/>
      <c r="I124" s="400" t="e">
        <f t="shared" si="1"/>
        <v>#VALUE!</v>
      </c>
    </row>
    <row r="125" spans="1:9" x14ac:dyDescent="0.25">
      <c r="A125" s="397" t="s">
        <v>196</v>
      </c>
      <c r="B125" s="397" t="s">
        <v>274</v>
      </c>
      <c r="C125" s="386"/>
      <c r="D125" s="397" t="e">
        <v>#VALUE!</v>
      </c>
      <c r="E125" s="398">
        <v>0</v>
      </c>
      <c r="F125" s="399">
        <v>0</v>
      </c>
      <c r="G125" s="398" t="e">
        <v>#VALUE!</v>
      </c>
      <c r="H125" s="397"/>
      <c r="I125" s="400" t="e">
        <f t="shared" si="1"/>
        <v>#VALUE!</v>
      </c>
    </row>
    <row r="126" spans="1:9" x14ac:dyDescent="0.25">
      <c r="A126" s="397" t="s">
        <v>197</v>
      </c>
      <c r="B126" s="397" t="s">
        <v>274</v>
      </c>
      <c r="C126" s="386"/>
      <c r="D126" s="397" t="e">
        <v>#VALUE!</v>
      </c>
      <c r="E126" s="398">
        <v>0</v>
      </c>
      <c r="F126" s="399">
        <v>0</v>
      </c>
      <c r="G126" s="398" t="e">
        <v>#VALUE!</v>
      </c>
      <c r="H126" s="397"/>
      <c r="I126" s="400" t="e">
        <f t="shared" si="1"/>
        <v>#VALUE!</v>
      </c>
    </row>
    <row r="127" spans="1:9" x14ac:dyDescent="0.25">
      <c r="A127" s="397" t="s">
        <v>198</v>
      </c>
      <c r="B127" s="397" t="s">
        <v>274</v>
      </c>
      <c r="C127" s="386"/>
      <c r="D127" s="397" t="e">
        <v>#VALUE!</v>
      </c>
      <c r="E127" s="398">
        <v>0</v>
      </c>
      <c r="F127" s="399">
        <v>0</v>
      </c>
      <c r="G127" s="398" t="e">
        <v>#VALUE!</v>
      </c>
      <c r="H127" s="397"/>
      <c r="I127" s="400" t="e">
        <f t="shared" si="1"/>
        <v>#VALUE!</v>
      </c>
    </row>
    <row r="128" spans="1:9" x14ac:dyDescent="0.25">
      <c r="A128" s="397" t="s">
        <v>199</v>
      </c>
      <c r="B128" s="397" t="s">
        <v>274</v>
      </c>
      <c r="C128" s="386"/>
      <c r="D128" s="397" t="e">
        <v>#VALUE!</v>
      </c>
      <c r="E128" s="398">
        <v>0</v>
      </c>
      <c r="F128" s="399">
        <v>0</v>
      </c>
      <c r="G128" s="398" t="e">
        <v>#VALUE!</v>
      </c>
      <c r="H128" s="397"/>
      <c r="I128" s="400" t="e">
        <f t="shared" si="1"/>
        <v>#VALUE!</v>
      </c>
    </row>
    <row r="129" spans="1:9" x14ac:dyDescent="0.25">
      <c r="A129" s="397" t="s">
        <v>200</v>
      </c>
      <c r="B129" s="397" t="s">
        <v>274</v>
      </c>
      <c r="C129" s="386"/>
      <c r="D129" s="397" t="e">
        <v>#VALUE!</v>
      </c>
      <c r="E129" s="398">
        <v>0</v>
      </c>
      <c r="F129" s="399">
        <v>0</v>
      </c>
      <c r="G129" s="398" t="e">
        <v>#VALUE!</v>
      </c>
      <c r="H129" s="397"/>
      <c r="I129" s="400" t="e">
        <f t="shared" si="1"/>
        <v>#VALUE!</v>
      </c>
    </row>
    <row r="130" spans="1:9" x14ac:dyDescent="0.25">
      <c r="A130" s="397" t="s">
        <v>201</v>
      </c>
      <c r="B130" s="397" t="s">
        <v>274</v>
      </c>
      <c r="C130" s="386"/>
      <c r="D130" s="397" t="e">
        <v>#VALUE!</v>
      </c>
      <c r="E130" s="398">
        <v>0</v>
      </c>
      <c r="F130" s="399">
        <v>0</v>
      </c>
      <c r="G130" s="398" t="e">
        <v>#VALUE!</v>
      </c>
      <c r="H130" s="397"/>
      <c r="I130" s="400" t="e">
        <f t="shared" si="1"/>
        <v>#VALUE!</v>
      </c>
    </row>
    <row r="131" spans="1:9" x14ac:dyDescent="0.25">
      <c r="A131" s="397" t="s">
        <v>202</v>
      </c>
      <c r="B131" s="397" t="s">
        <v>274</v>
      </c>
      <c r="C131" s="386"/>
      <c r="D131" s="397" t="e">
        <v>#VALUE!</v>
      </c>
      <c r="E131" s="398">
        <v>0</v>
      </c>
      <c r="F131" s="399">
        <v>0</v>
      </c>
      <c r="G131" s="398" t="e">
        <v>#VALUE!</v>
      </c>
      <c r="H131" s="397"/>
      <c r="I131" s="400" t="e">
        <f t="shared" si="1"/>
        <v>#VALUE!</v>
      </c>
    </row>
    <row r="132" spans="1:9" x14ac:dyDescent="0.25">
      <c r="A132" s="397" t="s">
        <v>203</v>
      </c>
      <c r="B132" s="397" t="s">
        <v>274</v>
      </c>
      <c r="C132" s="386"/>
      <c r="D132" s="397" t="e">
        <v>#VALUE!</v>
      </c>
      <c r="E132" s="398">
        <v>0</v>
      </c>
      <c r="F132" s="399">
        <v>0</v>
      </c>
      <c r="G132" s="398" t="e">
        <v>#VALUE!</v>
      </c>
      <c r="H132" s="397"/>
      <c r="I132" s="400" t="e">
        <f t="shared" si="1"/>
        <v>#VALUE!</v>
      </c>
    </row>
    <row r="133" spans="1:9" x14ac:dyDescent="0.25">
      <c r="A133" s="397" t="s">
        <v>204</v>
      </c>
      <c r="B133" s="397" t="s">
        <v>274</v>
      </c>
      <c r="C133" s="386"/>
      <c r="D133" s="397" t="e">
        <v>#VALUE!</v>
      </c>
      <c r="E133" s="398">
        <v>0</v>
      </c>
      <c r="F133" s="399">
        <v>0</v>
      </c>
      <c r="G133" s="398" t="e">
        <v>#VALUE!</v>
      </c>
      <c r="H133" s="397"/>
      <c r="I133" s="400" t="e">
        <f t="shared" si="1"/>
        <v>#VALUE!</v>
      </c>
    </row>
    <row r="134" spans="1:9" x14ac:dyDescent="0.25">
      <c r="A134" s="397" t="s">
        <v>205</v>
      </c>
      <c r="B134" s="397" t="s">
        <v>274</v>
      </c>
      <c r="C134" s="386"/>
      <c r="D134" s="397" t="e">
        <v>#VALUE!</v>
      </c>
      <c r="E134" s="398">
        <v>0</v>
      </c>
      <c r="F134" s="399">
        <v>0</v>
      </c>
      <c r="G134" s="398" t="e">
        <v>#VALUE!</v>
      </c>
      <c r="H134" s="397"/>
      <c r="I134" s="400" t="e">
        <f t="shared" si="1"/>
        <v>#VALUE!</v>
      </c>
    </row>
    <row r="135" spans="1:9" x14ac:dyDescent="0.25">
      <c r="A135" s="397" t="s">
        <v>206</v>
      </c>
      <c r="B135" s="397" t="s">
        <v>274</v>
      </c>
      <c r="C135" s="386"/>
      <c r="D135" s="397" t="e">
        <v>#VALUE!</v>
      </c>
      <c r="E135" s="398">
        <v>0</v>
      </c>
      <c r="F135" s="399">
        <v>0</v>
      </c>
      <c r="G135" s="398" t="e">
        <v>#VALUE!</v>
      </c>
      <c r="H135" s="397"/>
      <c r="I135" s="400" t="e">
        <f t="shared" ref="I135:I155" si="2">C135+E135+D135-G135</f>
        <v>#VALUE!</v>
      </c>
    </row>
    <row r="136" spans="1:9" x14ac:dyDescent="0.25">
      <c r="A136" s="397" t="s">
        <v>207</v>
      </c>
      <c r="B136" s="397" t="s">
        <v>274</v>
      </c>
      <c r="C136" s="386"/>
      <c r="D136" s="397" t="e">
        <v>#VALUE!</v>
      </c>
      <c r="E136" s="398">
        <v>0</v>
      </c>
      <c r="F136" s="399">
        <v>0</v>
      </c>
      <c r="G136" s="398" t="e">
        <v>#VALUE!</v>
      </c>
      <c r="H136" s="397"/>
      <c r="I136" s="400" t="e">
        <f t="shared" si="2"/>
        <v>#VALUE!</v>
      </c>
    </row>
    <row r="137" spans="1:9" x14ac:dyDescent="0.25">
      <c r="A137" s="397" t="s">
        <v>208</v>
      </c>
      <c r="B137" s="397" t="s">
        <v>274</v>
      </c>
      <c r="C137" s="386"/>
      <c r="D137" s="397" t="e">
        <v>#VALUE!</v>
      </c>
      <c r="E137" s="398">
        <v>0</v>
      </c>
      <c r="F137" s="399">
        <v>0</v>
      </c>
      <c r="G137" s="398" t="e">
        <v>#VALUE!</v>
      </c>
      <c r="H137" s="397"/>
      <c r="I137" s="400" t="e">
        <f t="shared" si="2"/>
        <v>#VALUE!</v>
      </c>
    </row>
    <row r="138" spans="1:9" x14ac:dyDescent="0.25">
      <c r="A138" s="397" t="s">
        <v>209</v>
      </c>
      <c r="B138" s="397" t="s">
        <v>274</v>
      </c>
      <c r="C138" s="386"/>
      <c r="D138" s="397" t="e">
        <v>#VALUE!</v>
      </c>
      <c r="E138" s="398">
        <v>0</v>
      </c>
      <c r="F138" s="399">
        <v>0</v>
      </c>
      <c r="G138" s="398" t="e">
        <v>#VALUE!</v>
      </c>
      <c r="H138" s="397"/>
      <c r="I138" s="400" t="e">
        <f t="shared" si="2"/>
        <v>#VALUE!</v>
      </c>
    </row>
    <row r="139" spans="1:9" x14ac:dyDescent="0.25">
      <c r="A139" s="397" t="s">
        <v>210</v>
      </c>
      <c r="B139" s="397" t="s">
        <v>274</v>
      </c>
      <c r="C139" s="386"/>
      <c r="D139" s="397" t="e">
        <v>#VALUE!</v>
      </c>
      <c r="E139" s="398">
        <v>0</v>
      </c>
      <c r="F139" s="399">
        <v>0</v>
      </c>
      <c r="G139" s="398" t="e">
        <v>#VALUE!</v>
      </c>
      <c r="H139" s="397"/>
      <c r="I139" s="400" t="e">
        <f t="shared" si="2"/>
        <v>#VALUE!</v>
      </c>
    </row>
    <row r="140" spans="1:9" x14ac:dyDescent="0.25">
      <c r="A140" s="397" t="s">
        <v>211</v>
      </c>
      <c r="B140" s="397" t="s">
        <v>274</v>
      </c>
      <c r="C140" s="386"/>
      <c r="D140" s="397" t="e">
        <v>#VALUE!</v>
      </c>
      <c r="E140" s="398">
        <v>0</v>
      </c>
      <c r="F140" s="399">
        <v>0</v>
      </c>
      <c r="G140" s="398" t="e">
        <v>#VALUE!</v>
      </c>
      <c r="H140" s="397"/>
      <c r="I140" s="400" t="e">
        <f t="shared" si="2"/>
        <v>#VALUE!</v>
      </c>
    </row>
    <row r="141" spans="1:9" x14ac:dyDescent="0.25">
      <c r="A141" s="397" t="s">
        <v>212</v>
      </c>
      <c r="B141" s="397" t="s">
        <v>274</v>
      </c>
      <c r="C141" s="386"/>
      <c r="D141" s="397" t="e">
        <v>#VALUE!</v>
      </c>
      <c r="E141" s="398">
        <v>0</v>
      </c>
      <c r="F141" s="399">
        <v>0</v>
      </c>
      <c r="G141" s="398" t="e">
        <v>#VALUE!</v>
      </c>
      <c r="H141" s="397"/>
      <c r="I141" s="400" t="e">
        <f t="shared" si="2"/>
        <v>#VALUE!</v>
      </c>
    </row>
    <row r="142" spans="1:9" x14ac:dyDescent="0.25">
      <c r="A142" s="397" t="s">
        <v>213</v>
      </c>
      <c r="B142" s="397" t="s">
        <v>274</v>
      </c>
      <c r="C142" s="386"/>
      <c r="D142" s="397" t="e">
        <v>#VALUE!</v>
      </c>
      <c r="E142" s="398">
        <v>0</v>
      </c>
      <c r="F142" s="399">
        <v>0</v>
      </c>
      <c r="G142" s="398" t="e">
        <v>#VALUE!</v>
      </c>
      <c r="H142" s="397"/>
      <c r="I142" s="400" t="e">
        <f t="shared" si="2"/>
        <v>#VALUE!</v>
      </c>
    </row>
    <row r="143" spans="1:9" x14ac:dyDescent="0.25">
      <c r="A143" s="397" t="s">
        <v>214</v>
      </c>
      <c r="B143" s="397" t="s">
        <v>274</v>
      </c>
      <c r="C143" s="386"/>
      <c r="D143" s="397" t="e">
        <v>#VALUE!</v>
      </c>
      <c r="E143" s="398">
        <v>0</v>
      </c>
      <c r="F143" s="399">
        <v>0</v>
      </c>
      <c r="G143" s="398" t="e">
        <v>#VALUE!</v>
      </c>
      <c r="H143" s="397"/>
      <c r="I143" s="400" t="e">
        <f t="shared" si="2"/>
        <v>#VALUE!</v>
      </c>
    </row>
    <row r="144" spans="1:9" x14ac:dyDescent="0.25">
      <c r="A144" s="397" t="s">
        <v>215</v>
      </c>
      <c r="B144" s="397" t="s">
        <v>274</v>
      </c>
      <c r="C144" s="386"/>
      <c r="D144" s="397" t="e">
        <v>#VALUE!</v>
      </c>
      <c r="E144" s="398">
        <v>0</v>
      </c>
      <c r="F144" s="399">
        <v>0</v>
      </c>
      <c r="G144" s="398" t="e">
        <v>#VALUE!</v>
      </c>
      <c r="H144" s="397"/>
      <c r="I144" s="400" t="e">
        <f t="shared" si="2"/>
        <v>#VALUE!</v>
      </c>
    </row>
    <row r="145" spans="1:9" x14ac:dyDescent="0.25">
      <c r="A145" s="397" t="s">
        <v>216</v>
      </c>
      <c r="B145" s="397" t="s">
        <v>274</v>
      </c>
      <c r="C145" s="386"/>
      <c r="D145" s="397" t="e">
        <v>#VALUE!</v>
      </c>
      <c r="E145" s="398">
        <v>0</v>
      </c>
      <c r="F145" s="399">
        <v>0</v>
      </c>
      <c r="G145" s="398" t="e">
        <v>#VALUE!</v>
      </c>
      <c r="H145" s="397"/>
      <c r="I145" s="400" t="e">
        <f t="shared" si="2"/>
        <v>#VALUE!</v>
      </c>
    </row>
    <row r="146" spans="1:9" x14ac:dyDescent="0.25">
      <c r="A146" s="397" t="s">
        <v>217</v>
      </c>
      <c r="B146" s="397" t="s">
        <v>274</v>
      </c>
      <c r="C146" s="386"/>
      <c r="D146" s="397" t="e">
        <v>#VALUE!</v>
      </c>
      <c r="E146" s="398">
        <v>0</v>
      </c>
      <c r="F146" s="399">
        <v>0</v>
      </c>
      <c r="G146" s="398" t="e">
        <v>#VALUE!</v>
      </c>
      <c r="H146" s="397"/>
      <c r="I146" s="400" t="e">
        <f t="shared" si="2"/>
        <v>#VALUE!</v>
      </c>
    </row>
    <row r="147" spans="1:9" x14ac:dyDescent="0.25">
      <c r="A147" s="397" t="s">
        <v>218</v>
      </c>
      <c r="B147" s="397" t="s">
        <v>274</v>
      </c>
      <c r="C147" s="386"/>
      <c r="D147" s="397" t="e">
        <v>#VALUE!</v>
      </c>
      <c r="E147" s="398">
        <v>0</v>
      </c>
      <c r="F147" s="399">
        <v>0</v>
      </c>
      <c r="G147" s="398" t="e">
        <v>#VALUE!</v>
      </c>
      <c r="H147" s="397"/>
      <c r="I147" s="400" t="e">
        <f t="shared" si="2"/>
        <v>#VALUE!</v>
      </c>
    </row>
    <row r="148" spans="1:9" x14ac:dyDescent="0.25">
      <c r="A148" s="397" t="s">
        <v>219</v>
      </c>
      <c r="B148" s="397" t="s">
        <v>274</v>
      </c>
      <c r="C148" s="386"/>
      <c r="D148" s="397" t="e">
        <v>#VALUE!</v>
      </c>
      <c r="E148" s="398">
        <v>0</v>
      </c>
      <c r="F148" s="399">
        <v>0</v>
      </c>
      <c r="G148" s="398" t="e">
        <v>#VALUE!</v>
      </c>
      <c r="H148" s="397"/>
      <c r="I148" s="400" t="e">
        <f t="shared" si="2"/>
        <v>#VALUE!</v>
      </c>
    </row>
    <row r="149" spans="1:9" x14ac:dyDescent="0.25">
      <c r="A149" s="397" t="s">
        <v>220</v>
      </c>
      <c r="B149" s="397" t="s">
        <v>274</v>
      </c>
      <c r="C149" s="386"/>
      <c r="D149" s="397" t="e">
        <v>#VALUE!</v>
      </c>
      <c r="E149" s="398">
        <v>0</v>
      </c>
      <c r="F149" s="399">
        <v>0</v>
      </c>
      <c r="G149" s="398" t="e">
        <v>#VALUE!</v>
      </c>
      <c r="H149" s="397"/>
      <c r="I149" s="400" t="e">
        <f t="shared" si="2"/>
        <v>#VALUE!</v>
      </c>
    </row>
    <row r="150" spans="1:9" x14ac:dyDescent="0.25">
      <c r="A150" s="397" t="s">
        <v>221</v>
      </c>
      <c r="B150" s="397" t="s">
        <v>274</v>
      </c>
      <c r="C150" s="386"/>
      <c r="D150" s="397" t="e">
        <v>#VALUE!</v>
      </c>
      <c r="E150" s="398">
        <v>0</v>
      </c>
      <c r="F150" s="399">
        <v>0</v>
      </c>
      <c r="G150" s="398" t="e">
        <v>#VALUE!</v>
      </c>
      <c r="H150" s="397"/>
      <c r="I150" s="400" t="e">
        <f t="shared" si="2"/>
        <v>#VALUE!</v>
      </c>
    </row>
    <row r="151" spans="1:9" x14ac:dyDescent="0.25">
      <c r="A151" s="397" t="s">
        <v>222</v>
      </c>
      <c r="B151" s="397" t="s">
        <v>274</v>
      </c>
      <c r="C151" s="386"/>
      <c r="D151" s="397" t="e">
        <v>#VALUE!</v>
      </c>
      <c r="E151" s="398">
        <v>0</v>
      </c>
      <c r="F151" s="399">
        <v>0</v>
      </c>
      <c r="G151" s="398" t="e">
        <v>#VALUE!</v>
      </c>
      <c r="H151" s="397"/>
      <c r="I151" s="400" t="e">
        <f t="shared" si="2"/>
        <v>#VALUE!</v>
      </c>
    </row>
    <row r="152" spans="1:9" x14ac:dyDescent="0.25">
      <c r="A152" s="397" t="s">
        <v>223</v>
      </c>
      <c r="B152" s="397" t="s">
        <v>274</v>
      </c>
      <c r="C152" s="386"/>
      <c r="D152" s="397" t="e">
        <v>#VALUE!</v>
      </c>
      <c r="E152" s="398">
        <v>0</v>
      </c>
      <c r="F152" s="399">
        <v>0</v>
      </c>
      <c r="G152" s="398" t="e">
        <v>#VALUE!</v>
      </c>
      <c r="H152" s="397"/>
      <c r="I152" s="400" t="e">
        <f t="shared" si="2"/>
        <v>#VALUE!</v>
      </c>
    </row>
    <row r="153" spans="1:9" x14ac:dyDescent="0.25">
      <c r="A153" s="397" t="s">
        <v>224</v>
      </c>
      <c r="B153" s="397" t="s">
        <v>274</v>
      </c>
      <c r="C153" s="386"/>
      <c r="D153" s="397" t="e">
        <v>#VALUE!</v>
      </c>
      <c r="E153" s="398">
        <v>0</v>
      </c>
      <c r="F153" s="399">
        <v>0</v>
      </c>
      <c r="G153" s="398" t="e">
        <v>#VALUE!</v>
      </c>
      <c r="H153" s="397"/>
      <c r="I153" s="400" t="e">
        <f t="shared" si="2"/>
        <v>#VALUE!</v>
      </c>
    </row>
    <row r="154" spans="1:9" x14ac:dyDescent="0.25">
      <c r="A154" s="397" t="s">
        <v>225</v>
      </c>
      <c r="B154" s="397" t="s">
        <v>274</v>
      </c>
      <c r="C154" s="386"/>
      <c r="D154" s="397" t="e">
        <v>#VALUE!</v>
      </c>
      <c r="E154" s="398">
        <v>0</v>
      </c>
      <c r="F154" s="399">
        <v>0</v>
      </c>
      <c r="G154" s="398" t="e">
        <v>#VALUE!</v>
      </c>
      <c r="H154" s="397"/>
      <c r="I154" s="400" t="e">
        <f t="shared" si="2"/>
        <v>#VALUE!</v>
      </c>
    </row>
    <row r="155" spans="1:9" x14ac:dyDescent="0.25">
      <c r="A155" s="402" t="s">
        <v>226</v>
      </c>
      <c r="B155" s="402" t="s">
        <v>274</v>
      </c>
      <c r="C155" s="403"/>
      <c r="D155" s="402" t="e">
        <v>#VALUE!</v>
      </c>
      <c r="E155" s="404">
        <v>0</v>
      </c>
      <c r="F155" s="399">
        <v>0</v>
      </c>
      <c r="G155" s="404" t="e">
        <v>#VALUE!</v>
      </c>
      <c r="H155" s="402"/>
      <c r="I155" s="405" t="e">
        <f t="shared" si="2"/>
        <v>#VALUE!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6E262-8B13-4CE3-B65E-639C175F4469}">
  <sheetPr codeName="Feuil15">
    <tabColor theme="9"/>
  </sheetPr>
  <dimension ref="A1:BI99"/>
  <sheetViews>
    <sheetView workbookViewId="0">
      <selection activeCell="F4" sqref="F4"/>
    </sheetView>
  </sheetViews>
  <sheetFormatPr baseColWidth="10" defaultColWidth="10.42578125" defaultRowHeight="15" x14ac:dyDescent="0.25"/>
  <cols>
    <col min="1" max="1" width="39.85546875" style="295" customWidth="1"/>
    <col min="2" max="25" width="17.28515625" style="296" customWidth="1"/>
    <col min="26" max="27" width="9" style="296" bestFit="1" customWidth="1"/>
    <col min="28" max="28" width="10.42578125" style="296"/>
    <col min="29" max="16384" width="10.42578125" style="295"/>
  </cols>
  <sheetData>
    <row r="1" spans="1:61" s="56" customFormat="1" ht="21" x14ac:dyDescent="0.25">
      <c r="A1" s="7" t="s">
        <v>1286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</row>
    <row r="2" spans="1:61" s="56" customFormat="1" ht="18.75" x14ac:dyDescent="0.25">
      <c r="A2" s="13" t="s">
        <v>1041</v>
      </c>
      <c r="B2" s="204"/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  <c r="X2" s="204"/>
      <c r="Y2" s="204"/>
      <c r="Z2" s="204"/>
      <c r="AA2" s="204"/>
      <c r="AB2" s="204"/>
    </row>
    <row r="3" spans="1:61" s="56" customFormat="1" ht="21" x14ac:dyDescent="0.25">
      <c r="A3" s="70"/>
      <c r="B3" s="72" t="s">
        <v>1287</v>
      </c>
      <c r="C3" s="204"/>
      <c r="D3" s="204"/>
      <c r="E3" s="204"/>
      <c r="F3" s="204"/>
      <c r="G3" s="204"/>
      <c r="H3" s="204"/>
      <c r="I3" s="204"/>
      <c r="J3" s="204"/>
      <c r="K3" s="204"/>
      <c r="L3" s="204"/>
      <c r="M3" s="204"/>
      <c r="N3" s="204"/>
      <c r="O3" s="204"/>
      <c r="P3" s="204"/>
      <c r="Q3" s="204"/>
      <c r="R3" s="204"/>
      <c r="S3" s="204"/>
      <c r="T3" s="204"/>
      <c r="U3" s="204"/>
      <c r="V3" s="204"/>
      <c r="W3" s="204"/>
      <c r="X3" s="204"/>
      <c r="Y3" s="204"/>
      <c r="Z3" s="575" t="s">
        <v>1288</v>
      </c>
      <c r="AA3" s="575"/>
      <c r="AB3" s="575"/>
      <c r="AC3" s="575" t="s">
        <v>1289</v>
      </c>
      <c r="AD3" s="575"/>
      <c r="AE3" s="575"/>
      <c r="AF3" s="575" t="s">
        <v>1290</v>
      </c>
      <c r="AG3" s="575"/>
      <c r="AH3" s="575"/>
      <c r="AI3" s="575" t="s">
        <v>1291</v>
      </c>
      <c r="AJ3" s="575"/>
      <c r="AK3" s="575"/>
      <c r="AL3" s="575" t="s">
        <v>1292</v>
      </c>
      <c r="AM3" s="575"/>
      <c r="AN3" s="575"/>
      <c r="AO3" s="575" t="s">
        <v>1293</v>
      </c>
      <c r="AP3" s="575"/>
      <c r="AQ3" s="575"/>
      <c r="AR3" s="575" t="s">
        <v>1294</v>
      </c>
      <c r="AS3" s="575"/>
      <c r="AT3" s="575"/>
      <c r="AU3" s="575" t="s">
        <v>1295</v>
      </c>
      <c r="AV3" s="575"/>
      <c r="AW3" s="575"/>
      <c r="AX3" s="575" t="s">
        <v>1296</v>
      </c>
      <c r="AY3" s="575"/>
      <c r="AZ3" s="575"/>
      <c r="BA3" s="575" t="s">
        <v>1297</v>
      </c>
      <c r="BB3" s="575"/>
      <c r="BC3" s="575"/>
      <c r="BD3" s="575" t="s">
        <v>1298</v>
      </c>
      <c r="BE3" s="575"/>
      <c r="BF3" s="575"/>
      <c r="BG3" s="575" t="s">
        <v>1299</v>
      </c>
      <c r="BH3" s="575"/>
      <c r="BI3" s="575"/>
    </row>
    <row r="4" spans="1:61" s="56" customFormat="1" ht="18.75" customHeight="1" x14ac:dyDescent="0.25">
      <c r="A4" s="205"/>
      <c r="B4" s="74"/>
      <c r="C4" s="206"/>
      <c r="D4" s="206"/>
      <c r="E4" s="206"/>
      <c r="F4" s="206"/>
      <c r="G4" s="206"/>
      <c r="H4" s="206"/>
      <c r="I4" s="206"/>
      <c r="J4" s="206"/>
      <c r="K4" s="206"/>
      <c r="L4" s="206"/>
      <c r="M4" s="206"/>
      <c r="N4" s="206"/>
      <c r="O4" s="206"/>
      <c r="P4" s="206"/>
      <c r="Q4" s="206"/>
      <c r="R4" s="206"/>
      <c r="S4" s="206"/>
      <c r="T4" s="206"/>
      <c r="U4" s="206"/>
      <c r="V4" s="206"/>
      <c r="W4" s="206"/>
      <c r="X4" s="206"/>
      <c r="Y4" s="206"/>
      <c r="Z4" s="204" t="s">
        <v>1300</v>
      </c>
      <c r="AA4" s="204" t="s">
        <v>1301</v>
      </c>
      <c r="AB4" s="204" t="s">
        <v>1302</v>
      </c>
      <c r="AC4" s="204" t="s">
        <v>1300</v>
      </c>
      <c r="AD4" s="204" t="s">
        <v>1301</v>
      </c>
      <c r="AE4" s="204" t="s">
        <v>1302</v>
      </c>
      <c r="AF4" s="204" t="s">
        <v>1300</v>
      </c>
      <c r="AG4" s="204" t="s">
        <v>1301</v>
      </c>
      <c r="AH4" s="204" t="s">
        <v>1302</v>
      </c>
      <c r="AI4" s="204" t="s">
        <v>1300</v>
      </c>
      <c r="AJ4" s="204" t="s">
        <v>1301</v>
      </c>
      <c r="AK4" s="204" t="s">
        <v>1302</v>
      </c>
      <c r="AL4" s="204" t="s">
        <v>1300</v>
      </c>
      <c r="AM4" s="204" t="s">
        <v>1301</v>
      </c>
      <c r="AN4" s="204" t="s">
        <v>1302</v>
      </c>
      <c r="AO4" s="204" t="s">
        <v>1300</v>
      </c>
      <c r="AP4" s="204" t="s">
        <v>1301</v>
      </c>
      <c r="AQ4" s="204" t="s">
        <v>1302</v>
      </c>
      <c r="AR4" s="204" t="s">
        <v>1300</v>
      </c>
      <c r="AS4" s="204" t="s">
        <v>1301</v>
      </c>
      <c r="AT4" s="204" t="s">
        <v>1302</v>
      </c>
      <c r="AU4" s="204" t="s">
        <v>1300</v>
      </c>
      <c r="AV4" s="204" t="s">
        <v>1301</v>
      </c>
      <c r="AW4" s="204" t="s">
        <v>1302</v>
      </c>
      <c r="AX4" s="204" t="s">
        <v>1300</v>
      </c>
      <c r="AY4" s="204" t="s">
        <v>1301</v>
      </c>
      <c r="AZ4" s="204" t="s">
        <v>1302</v>
      </c>
      <c r="BA4" s="204" t="s">
        <v>1300</v>
      </c>
      <c r="BB4" s="204" t="s">
        <v>1301</v>
      </c>
      <c r="BC4" s="204" t="s">
        <v>1302</v>
      </c>
      <c r="BD4" s="204" t="s">
        <v>1300</v>
      </c>
      <c r="BE4" s="204" t="s">
        <v>1301</v>
      </c>
      <c r="BF4" s="204" t="s">
        <v>1302</v>
      </c>
      <c r="BG4" s="204" t="s">
        <v>1300</v>
      </c>
      <c r="BH4" s="204" t="s">
        <v>1301</v>
      </c>
      <c r="BI4" s="204" t="s">
        <v>1302</v>
      </c>
    </row>
    <row r="5" spans="1:61" s="78" customFormat="1" ht="32.25" customHeight="1" x14ac:dyDescent="0.25">
      <c r="A5" s="75" t="s">
        <v>1303</v>
      </c>
      <c r="B5" s="76" t="s">
        <v>1304</v>
      </c>
      <c r="C5" s="76" t="s">
        <v>1305</v>
      </c>
      <c r="D5" s="76" t="s">
        <v>1306</v>
      </c>
      <c r="E5" s="76" t="s">
        <v>1307</v>
      </c>
      <c r="F5" s="76" t="s">
        <v>1308</v>
      </c>
      <c r="G5" s="76" t="s">
        <v>1309</v>
      </c>
      <c r="H5" s="76" t="s">
        <v>1310</v>
      </c>
      <c r="I5" s="76" t="s">
        <v>1311</v>
      </c>
      <c r="J5" s="76" t="s">
        <v>1312</v>
      </c>
      <c r="K5" s="76" t="s">
        <v>1313</v>
      </c>
      <c r="L5" s="76" t="s">
        <v>1314</v>
      </c>
      <c r="M5" s="76" t="s">
        <v>1315</v>
      </c>
      <c r="N5" s="76" t="s">
        <v>1316</v>
      </c>
      <c r="O5" s="76" t="s">
        <v>1317</v>
      </c>
      <c r="P5" s="76" t="s">
        <v>1318</v>
      </c>
      <c r="Q5" s="76" t="s">
        <v>1319</v>
      </c>
      <c r="R5" s="76" t="s">
        <v>1320</v>
      </c>
      <c r="S5" s="76" t="s">
        <v>1321</v>
      </c>
      <c r="T5" s="76" t="s">
        <v>1322</v>
      </c>
      <c r="U5" s="76" t="s">
        <v>1323</v>
      </c>
      <c r="V5" s="76" t="s">
        <v>1324</v>
      </c>
      <c r="W5" s="76" t="s">
        <v>1325</v>
      </c>
      <c r="X5" s="76" t="s">
        <v>1326</v>
      </c>
      <c r="Y5" s="76" t="s">
        <v>1327</v>
      </c>
      <c r="Z5" s="77"/>
      <c r="AA5" s="77"/>
      <c r="AB5" s="77"/>
    </row>
    <row r="6" spans="1:61" s="78" customFormat="1" ht="32.25" customHeight="1" x14ac:dyDescent="0.25">
      <c r="A6" s="207" t="s">
        <v>1328</v>
      </c>
      <c r="B6" s="208">
        <v>220</v>
      </c>
      <c r="C6" s="208">
        <v>154</v>
      </c>
      <c r="D6" s="208">
        <v>123</v>
      </c>
      <c r="E6" s="208">
        <v>100</v>
      </c>
      <c r="F6" s="208">
        <v>310.5</v>
      </c>
      <c r="G6" s="208">
        <v>349</v>
      </c>
      <c r="H6" s="208">
        <v>167</v>
      </c>
      <c r="I6" s="208">
        <v>140</v>
      </c>
      <c r="J6" s="208">
        <v>40.5</v>
      </c>
      <c r="K6" s="208">
        <v>273</v>
      </c>
      <c r="L6" s="208"/>
      <c r="M6" s="208"/>
      <c r="N6" s="208"/>
      <c r="O6" s="208"/>
      <c r="P6" s="208"/>
      <c r="Q6" s="208"/>
      <c r="R6" s="208"/>
      <c r="S6" s="208"/>
      <c r="T6" s="208"/>
      <c r="U6" s="208"/>
      <c r="V6" s="208"/>
      <c r="W6" s="208"/>
      <c r="X6" s="208"/>
      <c r="Y6" s="208"/>
      <c r="Z6" s="209">
        <f>B6</f>
        <v>220</v>
      </c>
      <c r="AA6" s="209">
        <f>C6</f>
        <v>154</v>
      </c>
      <c r="AB6" s="209">
        <f>Z6+AA6</f>
        <v>374</v>
      </c>
      <c r="AC6" s="210">
        <f>D6</f>
        <v>123</v>
      </c>
      <c r="AD6" s="210">
        <f>E6</f>
        <v>100</v>
      </c>
      <c r="AE6" s="210">
        <f>AC6+AD6</f>
        <v>223</v>
      </c>
      <c r="AF6" s="210">
        <f>F6</f>
        <v>310.5</v>
      </c>
      <c r="AG6" s="210">
        <f>G6</f>
        <v>349</v>
      </c>
      <c r="AI6" s="210">
        <f>H6</f>
        <v>167</v>
      </c>
      <c r="AJ6" s="210">
        <f>I6</f>
        <v>140</v>
      </c>
      <c r="AL6" s="210">
        <f>J6</f>
        <v>40.5</v>
      </c>
      <c r="AM6" s="210">
        <f>K6</f>
        <v>273</v>
      </c>
      <c r="AO6" s="210">
        <f>L6</f>
        <v>0</v>
      </c>
      <c r="AP6" s="210">
        <f>M6</f>
        <v>0</v>
      </c>
      <c r="AR6" s="210">
        <f>N6</f>
        <v>0</v>
      </c>
      <c r="AS6" s="210">
        <f>O6</f>
        <v>0</v>
      </c>
      <c r="AU6" s="210">
        <f>P6</f>
        <v>0</v>
      </c>
      <c r="AV6" s="210">
        <f>Q6</f>
        <v>0</v>
      </c>
      <c r="AX6" s="210">
        <f>R6</f>
        <v>0</v>
      </c>
      <c r="AY6" s="210">
        <f>S6</f>
        <v>0</v>
      </c>
      <c r="BA6" s="210">
        <f>T6</f>
        <v>0</v>
      </c>
      <c r="BB6" s="210">
        <f>U6</f>
        <v>0</v>
      </c>
      <c r="BD6" s="210">
        <f>V6</f>
        <v>0</v>
      </c>
      <c r="BE6" s="210">
        <f>W6</f>
        <v>0</v>
      </c>
      <c r="BG6" s="210">
        <f>X6</f>
        <v>0</v>
      </c>
      <c r="BH6" s="210">
        <f>Y6</f>
        <v>0</v>
      </c>
    </row>
    <row r="7" spans="1:61" s="78" customFormat="1" ht="32.25" customHeight="1" x14ac:dyDescent="0.25">
      <c r="A7" s="207" t="s">
        <v>1329</v>
      </c>
      <c r="B7" s="208">
        <v>220.81</v>
      </c>
      <c r="C7" s="208">
        <v>155.03</v>
      </c>
      <c r="D7" s="208">
        <v>124.93</v>
      </c>
      <c r="E7" s="208">
        <v>100</v>
      </c>
      <c r="F7" s="208">
        <v>298.2</v>
      </c>
      <c r="G7" s="208">
        <v>349.42</v>
      </c>
      <c r="H7" s="208">
        <v>167</v>
      </c>
      <c r="I7" s="208">
        <v>136.4</v>
      </c>
      <c r="J7" s="208">
        <v>40.5</v>
      </c>
      <c r="K7" s="208">
        <v>258.73</v>
      </c>
      <c r="L7" s="208"/>
      <c r="M7" s="208"/>
      <c r="N7" s="208"/>
      <c r="O7" s="208"/>
      <c r="P7" s="208"/>
      <c r="Q7" s="208"/>
      <c r="R7" s="208"/>
      <c r="S7" s="208"/>
      <c r="T7" s="208"/>
      <c r="U7" s="208"/>
      <c r="V7" s="208"/>
      <c r="W7" s="208"/>
      <c r="X7" s="208"/>
      <c r="Y7" s="208"/>
      <c r="Z7" s="209">
        <f t="shared" ref="Z7:AA11" si="0">B7</f>
        <v>220.81</v>
      </c>
      <c r="AA7" s="209">
        <f t="shared" si="0"/>
        <v>155.03</v>
      </c>
      <c r="AB7" s="209">
        <f t="shared" ref="AB7:AB11" si="1">Z7+AA7</f>
        <v>375.84000000000003</v>
      </c>
      <c r="AC7" s="210">
        <f t="shared" ref="AC7:AD11" si="2">D7</f>
        <v>124.93</v>
      </c>
      <c r="AD7" s="210">
        <f t="shared" si="2"/>
        <v>100</v>
      </c>
      <c r="AE7" s="210">
        <f t="shared" ref="AE7:AE11" si="3">AC7+AD7</f>
        <v>224.93</v>
      </c>
      <c r="AF7" s="210">
        <f t="shared" ref="AF7:AG11" si="4">F7</f>
        <v>298.2</v>
      </c>
      <c r="AG7" s="210">
        <f t="shared" si="4"/>
        <v>349.42</v>
      </c>
      <c r="AI7" s="210">
        <f t="shared" ref="AI7:AJ11" si="5">H7</f>
        <v>167</v>
      </c>
      <c r="AJ7" s="210">
        <f t="shared" si="5"/>
        <v>136.4</v>
      </c>
      <c r="AL7" s="210">
        <f t="shared" ref="AL7:AM11" si="6">J7</f>
        <v>40.5</v>
      </c>
      <c r="AM7" s="210">
        <f t="shared" si="6"/>
        <v>258.73</v>
      </c>
      <c r="AO7" s="210">
        <f t="shared" ref="AO7:AP11" si="7">L7</f>
        <v>0</v>
      </c>
      <c r="AP7" s="210">
        <f t="shared" si="7"/>
        <v>0</v>
      </c>
      <c r="AR7" s="210">
        <f t="shared" ref="AR7:AS11" si="8">N7</f>
        <v>0</v>
      </c>
      <c r="AS7" s="210">
        <f t="shared" si="8"/>
        <v>0</v>
      </c>
      <c r="AU7" s="210">
        <f t="shared" ref="AU7:AV11" si="9">P7</f>
        <v>0</v>
      </c>
      <c r="AV7" s="210">
        <f t="shared" si="9"/>
        <v>0</v>
      </c>
      <c r="AX7" s="210">
        <f t="shared" ref="AX7:AY11" si="10">R7</f>
        <v>0</v>
      </c>
      <c r="AY7" s="210">
        <f t="shared" si="10"/>
        <v>0</v>
      </c>
      <c r="BA7" s="210">
        <f t="shared" ref="BA7:BB11" si="11">T7</f>
        <v>0</v>
      </c>
      <c r="BB7" s="210">
        <f t="shared" si="11"/>
        <v>0</v>
      </c>
      <c r="BD7" s="210">
        <f t="shared" ref="BD7:BE11" si="12">V7</f>
        <v>0</v>
      </c>
      <c r="BE7" s="210">
        <f t="shared" si="12"/>
        <v>0</v>
      </c>
      <c r="BG7" s="210">
        <f t="shared" ref="BG7:BH11" si="13">X7</f>
        <v>0</v>
      </c>
      <c r="BH7" s="210">
        <f t="shared" si="13"/>
        <v>0</v>
      </c>
    </row>
    <row r="8" spans="1:61" s="78" customFormat="1" ht="32.25" customHeight="1" x14ac:dyDescent="0.25">
      <c r="A8" s="207" t="s">
        <v>1330</v>
      </c>
      <c r="B8" s="208">
        <v>88.25</v>
      </c>
      <c r="C8" s="208">
        <v>51.76</v>
      </c>
      <c r="D8" s="208">
        <v>42.49</v>
      </c>
      <c r="E8" s="208">
        <v>35.049999999999997</v>
      </c>
      <c r="F8" s="208">
        <v>125.15</v>
      </c>
      <c r="G8" s="208">
        <v>146.26</v>
      </c>
      <c r="H8" s="208">
        <v>89.19</v>
      </c>
      <c r="I8" s="208">
        <v>74.06</v>
      </c>
      <c r="J8" s="208">
        <v>21.3</v>
      </c>
      <c r="K8" s="208">
        <v>111.55</v>
      </c>
      <c r="L8" s="208"/>
      <c r="M8" s="208"/>
      <c r="N8" s="208"/>
      <c r="O8" s="208"/>
      <c r="P8" s="208"/>
      <c r="Q8" s="208"/>
      <c r="R8" s="208"/>
      <c r="S8" s="208"/>
      <c r="T8" s="208"/>
      <c r="U8" s="208"/>
      <c r="V8" s="208"/>
      <c r="W8" s="208"/>
      <c r="X8" s="208"/>
      <c r="Y8" s="208"/>
      <c r="Z8" s="209">
        <f t="shared" si="0"/>
        <v>88.25</v>
      </c>
      <c r="AA8" s="209">
        <f t="shared" si="0"/>
        <v>51.76</v>
      </c>
      <c r="AB8" s="209">
        <f t="shared" si="1"/>
        <v>140.01</v>
      </c>
      <c r="AC8" s="210">
        <f t="shared" si="2"/>
        <v>42.49</v>
      </c>
      <c r="AD8" s="210">
        <f t="shared" si="2"/>
        <v>35.049999999999997</v>
      </c>
      <c r="AE8" s="210">
        <f t="shared" si="3"/>
        <v>77.539999999999992</v>
      </c>
      <c r="AF8" s="210">
        <f t="shared" si="4"/>
        <v>125.15</v>
      </c>
      <c r="AG8" s="210">
        <f t="shared" si="4"/>
        <v>146.26</v>
      </c>
      <c r="AI8" s="210">
        <f t="shared" si="5"/>
        <v>89.19</v>
      </c>
      <c r="AJ8" s="210">
        <f t="shared" si="5"/>
        <v>74.06</v>
      </c>
      <c r="AL8" s="210">
        <f t="shared" si="6"/>
        <v>21.3</v>
      </c>
      <c r="AM8" s="210">
        <f t="shared" si="6"/>
        <v>111.55</v>
      </c>
      <c r="AO8" s="210">
        <f t="shared" si="7"/>
        <v>0</v>
      </c>
      <c r="AP8" s="210">
        <f t="shared" si="7"/>
        <v>0</v>
      </c>
      <c r="AR8" s="210">
        <f t="shared" si="8"/>
        <v>0</v>
      </c>
      <c r="AS8" s="210">
        <f t="shared" si="8"/>
        <v>0</v>
      </c>
      <c r="AU8" s="210">
        <f t="shared" si="9"/>
        <v>0</v>
      </c>
      <c r="AV8" s="210">
        <f t="shared" si="9"/>
        <v>0</v>
      </c>
      <c r="AX8" s="210">
        <f t="shared" si="10"/>
        <v>0</v>
      </c>
      <c r="AY8" s="210">
        <f t="shared" si="10"/>
        <v>0</v>
      </c>
      <c r="BA8" s="210">
        <f t="shared" si="11"/>
        <v>0</v>
      </c>
      <c r="BB8" s="210">
        <f t="shared" si="11"/>
        <v>0</v>
      </c>
      <c r="BD8" s="210">
        <f t="shared" si="12"/>
        <v>0</v>
      </c>
      <c r="BE8" s="210">
        <f t="shared" si="12"/>
        <v>0</v>
      </c>
      <c r="BG8" s="210">
        <f t="shared" si="13"/>
        <v>0</v>
      </c>
      <c r="BH8" s="210">
        <f t="shared" si="13"/>
        <v>0</v>
      </c>
    </row>
    <row r="9" spans="1:61" s="78" customFormat="1" ht="32.25" customHeight="1" x14ac:dyDescent="0.25">
      <c r="A9" s="207" t="s">
        <v>1331</v>
      </c>
      <c r="B9" s="211">
        <v>139</v>
      </c>
      <c r="C9" s="211">
        <v>91</v>
      </c>
      <c r="D9" s="211">
        <v>65</v>
      </c>
      <c r="E9" s="211">
        <v>58</v>
      </c>
      <c r="F9" s="211">
        <v>226</v>
      </c>
      <c r="G9" s="211">
        <v>205</v>
      </c>
      <c r="H9" s="211">
        <v>125</v>
      </c>
      <c r="I9" s="211">
        <v>120</v>
      </c>
      <c r="J9" s="211">
        <v>35</v>
      </c>
      <c r="K9" s="211">
        <v>182</v>
      </c>
      <c r="L9" s="211"/>
      <c r="M9" s="211"/>
      <c r="N9" s="211"/>
      <c r="O9" s="211"/>
      <c r="P9" s="211"/>
      <c r="Q9" s="211"/>
      <c r="R9" s="211"/>
      <c r="S9" s="211"/>
      <c r="T9" s="211"/>
      <c r="U9" s="211"/>
      <c r="V9" s="211"/>
      <c r="W9" s="211"/>
      <c r="X9" s="211"/>
      <c r="Y9" s="211"/>
      <c r="Z9" s="212">
        <f t="shared" si="0"/>
        <v>139</v>
      </c>
      <c r="AA9" s="212">
        <f t="shared" si="0"/>
        <v>91</v>
      </c>
      <c r="AB9" s="212">
        <f t="shared" si="1"/>
        <v>230</v>
      </c>
      <c r="AC9" s="213">
        <f t="shared" si="2"/>
        <v>65</v>
      </c>
      <c r="AD9" s="213">
        <f t="shared" si="2"/>
        <v>58</v>
      </c>
      <c r="AE9" s="213">
        <f t="shared" si="3"/>
        <v>123</v>
      </c>
      <c r="AF9" s="213">
        <f t="shared" si="4"/>
        <v>226</v>
      </c>
      <c r="AG9" s="213">
        <f t="shared" si="4"/>
        <v>205</v>
      </c>
      <c r="AH9" s="213"/>
      <c r="AI9" s="213">
        <f t="shared" si="5"/>
        <v>125</v>
      </c>
      <c r="AJ9" s="213">
        <f t="shared" si="5"/>
        <v>120</v>
      </c>
      <c r="AK9" s="213"/>
      <c r="AL9" s="213">
        <f t="shared" si="6"/>
        <v>35</v>
      </c>
      <c r="AM9" s="213">
        <f t="shared" si="6"/>
        <v>182</v>
      </c>
      <c r="AN9" s="213"/>
      <c r="AO9" s="213">
        <f t="shared" si="7"/>
        <v>0</v>
      </c>
      <c r="AP9" s="213">
        <f t="shared" si="7"/>
        <v>0</v>
      </c>
      <c r="AQ9" s="213"/>
      <c r="AR9" s="213">
        <f t="shared" si="8"/>
        <v>0</v>
      </c>
      <c r="AS9" s="213">
        <f t="shared" si="8"/>
        <v>0</v>
      </c>
      <c r="AT9" s="213"/>
      <c r="AU9" s="213">
        <f t="shared" si="9"/>
        <v>0</v>
      </c>
      <c r="AV9" s="213">
        <f t="shared" si="9"/>
        <v>0</v>
      </c>
      <c r="AW9" s="213"/>
      <c r="AX9" s="213">
        <f t="shared" si="10"/>
        <v>0</v>
      </c>
      <c r="AY9" s="213">
        <f t="shared" si="10"/>
        <v>0</v>
      </c>
      <c r="AZ9" s="213"/>
      <c r="BA9" s="213">
        <f t="shared" si="11"/>
        <v>0</v>
      </c>
      <c r="BB9" s="213">
        <f t="shared" si="11"/>
        <v>0</v>
      </c>
      <c r="BC9" s="213"/>
      <c r="BD9" s="213">
        <f t="shared" si="12"/>
        <v>0</v>
      </c>
      <c r="BE9" s="213">
        <f t="shared" si="12"/>
        <v>0</v>
      </c>
      <c r="BF9" s="213"/>
      <c r="BG9" s="213">
        <f t="shared" si="13"/>
        <v>0</v>
      </c>
      <c r="BH9" s="213">
        <f t="shared" si="13"/>
        <v>0</v>
      </c>
      <c r="BI9" s="213"/>
    </row>
    <row r="10" spans="1:61" s="78" customFormat="1" ht="32.25" customHeight="1" x14ac:dyDescent="0.25">
      <c r="A10" s="207" t="s">
        <v>1332</v>
      </c>
      <c r="B10" s="211">
        <v>0</v>
      </c>
      <c r="C10" s="211">
        <v>4</v>
      </c>
      <c r="D10" s="211">
        <v>0</v>
      </c>
      <c r="E10" s="211">
        <v>0</v>
      </c>
      <c r="F10" s="211">
        <v>0</v>
      </c>
      <c r="G10" s="211"/>
      <c r="H10" s="211"/>
      <c r="I10" s="211"/>
      <c r="J10" s="211"/>
      <c r="K10" s="211"/>
      <c r="L10" s="211"/>
      <c r="M10" s="211"/>
      <c r="N10" s="211"/>
      <c r="O10" s="211"/>
      <c r="P10" s="211"/>
      <c r="Q10" s="211"/>
      <c r="R10" s="211"/>
      <c r="S10" s="211"/>
      <c r="T10" s="211"/>
      <c r="U10" s="211"/>
      <c r="V10" s="211"/>
      <c r="W10" s="211"/>
      <c r="X10" s="211"/>
      <c r="Y10" s="211"/>
      <c r="Z10" s="212">
        <f t="shared" si="0"/>
        <v>0</v>
      </c>
      <c r="AA10" s="212">
        <f t="shared" si="0"/>
        <v>4</v>
      </c>
      <c r="AB10" s="212">
        <f t="shared" si="1"/>
        <v>4</v>
      </c>
      <c r="AC10" s="213">
        <f t="shared" si="2"/>
        <v>0</v>
      </c>
      <c r="AD10" s="213">
        <f t="shared" si="2"/>
        <v>0</v>
      </c>
      <c r="AE10" s="213">
        <f t="shared" si="3"/>
        <v>0</v>
      </c>
      <c r="AF10" s="213">
        <f t="shared" si="4"/>
        <v>0</v>
      </c>
      <c r="AG10" s="213">
        <f t="shared" si="4"/>
        <v>0</v>
      </c>
      <c r="AH10" s="213"/>
      <c r="AI10" s="213">
        <f t="shared" si="5"/>
        <v>0</v>
      </c>
      <c r="AJ10" s="213">
        <f t="shared" si="5"/>
        <v>0</v>
      </c>
      <c r="AK10" s="213"/>
      <c r="AL10" s="213">
        <f t="shared" si="6"/>
        <v>0</v>
      </c>
      <c r="AM10" s="213">
        <f t="shared" si="6"/>
        <v>0</v>
      </c>
      <c r="AN10" s="213"/>
      <c r="AO10" s="213">
        <f t="shared" si="7"/>
        <v>0</v>
      </c>
      <c r="AP10" s="213">
        <f t="shared" si="7"/>
        <v>0</v>
      </c>
      <c r="AQ10" s="213"/>
      <c r="AR10" s="213">
        <f t="shared" si="8"/>
        <v>0</v>
      </c>
      <c r="AS10" s="213">
        <f t="shared" si="8"/>
        <v>0</v>
      </c>
      <c r="AT10" s="213"/>
      <c r="AU10" s="213">
        <f t="shared" si="9"/>
        <v>0</v>
      </c>
      <c r="AV10" s="213">
        <f t="shared" si="9"/>
        <v>0</v>
      </c>
      <c r="AW10" s="213"/>
      <c r="AX10" s="213">
        <f t="shared" si="10"/>
        <v>0</v>
      </c>
      <c r="AY10" s="213">
        <f t="shared" si="10"/>
        <v>0</v>
      </c>
      <c r="AZ10" s="213"/>
      <c r="BA10" s="213">
        <f t="shared" si="11"/>
        <v>0</v>
      </c>
      <c r="BB10" s="213">
        <f t="shared" si="11"/>
        <v>0</v>
      </c>
      <c r="BC10" s="213"/>
      <c r="BD10" s="213">
        <f t="shared" si="12"/>
        <v>0</v>
      </c>
      <c r="BE10" s="213">
        <f t="shared" si="12"/>
        <v>0</v>
      </c>
      <c r="BF10" s="213"/>
      <c r="BG10" s="213">
        <f t="shared" si="13"/>
        <v>0</v>
      </c>
      <c r="BH10" s="213">
        <f t="shared" si="13"/>
        <v>0</v>
      </c>
      <c r="BI10" s="213"/>
    </row>
    <row r="11" spans="1:61" s="78" customFormat="1" ht="32.25" customHeight="1" x14ac:dyDescent="0.25">
      <c r="A11" s="207" t="s">
        <v>1333</v>
      </c>
      <c r="B11" s="208">
        <v>0</v>
      </c>
      <c r="C11" s="208">
        <v>3.86</v>
      </c>
      <c r="D11" s="208"/>
      <c r="E11" s="208"/>
      <c r="F11" s="208"/>
      <c r="G11" s="208"/>
      <c r="H11" s="208"/>
      <c r="I11" s="208"/>
      <c r="J11" s="208"/>
      <c r="K11" s="208"/>
      <c r="L11" s="208"/>
      <c r="M11" s="208"/>
      <c r="N11" s="208"/>
      <c r="O11" s="208"/>
      <c r="P11" s="208"/>
      <c r="Q11" s="208"/>
      <c r="R11" s="208"/>
      <c r="S11" s="208"/>
      <c r="T11" s="208"/>
      <c r="U11" s="208"/>
      <c r="V11" s="208"/>
      <c r="W11" s="208"/>
      <c r="X11" s="208"/>
      <c r="Y11" s="208"/>
      <c r="Z11" s="209">
        <f t="shared" si="0"/>
        <v>0</v>
      </c>
      <c r="AA11" s="209">
        <f t="shared" si="0"/>
        <v>3.86</v>
      </c>
      <c r="AB11" s="209">
        <f t="shared" si="1"/>
        <v>3.86</v>
      </c>
      <c r="AC11" s="210">
        <f t="shared" si="2"/>
        <v>0</v>
      </c>
      <c r="AD11" s="210">
        <f t="shared" si="2"/>
        <v>0</v>
      </c>
      <c r="AE11" s="210">
        <f t="shared" si="3"/>
        <v>0</v>
      </c>
      <c r="AF11" s="210">
        <f t="shared" si="4"/>
        <v>0</v>
      </c>
      <c r="AG11" s="210">
        <f t="shared" si="4"/>
        <v>0</v>
      </c>
      <c r="AI11" s="210">
        <f t="shared" si="5"/>
        <v>0</v>
      </c>
      <c r="AJ11" s="210">
        <f t="shared" si="5"/>
        <v>0</v>
      </c>
      <c r="AL11" s="210">
        <f t="shared" si="6"/>
        <v>0</v>
      </c>
      <c r="AM11" s="210">
        <f t="shared" si="6"/>
        <v>0</v>
      </c>
      <c r="AO11" s="210">
        <f t="shared" si="7"/>
        <v>0</v>
      </c>
      <c r="AP11" s="210">
        <f t="shared" si="7"/>
        <v>0</v>
      </c>
      <c r="AR11" s="210">
        <f t="shared" si="8"/>
        <v>0</v>
      </c>
      <c r="AS11" s="210">
        <f t="shared" si="8"/>
        <v>0</v>
      </c>
      <c r="AU11" s="210">
        <f t="shared" si="9"/>
        <v>0</v>
      </c>
      <c r="AV11" s="210">
        <f t="shared" si="9"/>
        <v>0</v>
      </c>
      <c r="AX11" s="210">
        <f t="shared" si="10"/>
        <v>0</v>
      </c>
      <c r="AY11" s="210">
        <f t="shared" si="10"/>
        <v>0</v>
      </c>
      <c r="BA11" s="210">
        <f t="shared" si="11"/>
        <v>0</v>
      </c>
      <c r="BB11" s="210">
        <f t="shared" si="11"/>
        <v>0</v>
      </c>
      <c r="BD11" s="210">
        <f t="shared" si="12"/>
        <v>0</v>
      </c>
      <c r="BE11" s="210">
        <f t="shared" si="12"/>
        <v>0</v>
      </c>
      <c r="BG11" s="210">
        <f t="shared" si="13"/>
        <v>0</v>
      </c>
      <c r="BH11" s="210">
        <f t="shared" si="13"/>
        <v>0</v>
      </c>
    </row>
    <row r="12" spans="1:61" s="90" customFormat="1" ht="31.5" customHeight="1" thickBot="1" x14ac:dyDescent="0.3">
      <c r="A12" s="214" t="s">
        <v>1334</v>
      </c>
      <c r="B12" s="215">
        <v>43108</v>
      </c>
      <c r="C12" s="215">
        <v>43129</v>
      </c>
      <c r="D12" s="215">
        <v>43147</v>
      </c>
      <c r="E12" s="215">
        <v>43159</v>
      </c>
      <c r="F12" s="215">
        <v>43182</v>
      </c>
      <c r="G12" s="215">
        <v>43235</v>
      </c>
      <c r="H12" s="215">
        <v>43257</v>
      </c>
      <c r="I12" s="215">
        <v>43339</v>
      </c>
      <c r="J12" s="215">
        <v>43347</v>
      </c>
      <c r="K12" s="215">
        <v>43374</v>
      </c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/>
      <c r="Z12" s="89"/>
      <c r="AA12" s="89"/>
      <c r="AB12" s="89"/>
      <c r="BA12" s="210"/>
    </row>
    <row r="13" spans="1:61" s="220" customFormat="1" ht="31.5" customHeight="1" x14ac:dyDescent="0.25">
      <c r="A13" s="217" t="s">
        <v>47</v>
      </c>
      <c r="B13" s="218">
        <v>5</v>
      </c>
      <c r="C13" s="218">
        <v>14</v>
      </c>
      <c r="D13" s="218">
        <v>6</v>
      </c>
      <c r="E13" s="218">
        <v>8</v>
      </c>
      <c r="F13" s="218">
        <v>53</v>
      </c>
      <c r="G13" s="218">
        <v>35</v>
      </c>
      <c r="H13" s="218">
        <v>37</v>
      </c>
      <c r="I13" s="218">
        <v>32</v>
      </c>
      <c r="J13" s="218">
        <v>9</v>
      </c>
      <c r="K13" s="218">
        <v>8</v>
      </c>
      <c r="L13" s="218"/>
      <c r="M13" s="218"/>
      <c r="N13" s="218"/>
      <c r="O13" s="218"/>
      <c r="P13" s="218"/>
      <c r="Q13" s="218"/>
      <c r="R13" s="218"/>
      <c r="S13" s="218"/>
      <c r="T13" s="218"/>
      <c r="U13" s="218"/>
      <c r="V13" s="218"/>
      <c r="W13" s="218"/>
      <c r="X13" s="218"/>
      <c r="Y13" s="218"/>
      <c r="Z13" s="219"/>
      <c r="AA13" s="219"/>
      <c r="AB13" s="219"/>
    </row>
    <row r="14" spans="1:61" s="224" customFormat="1" ht="31.5" customHeight="1" thickBot="1" x14ac:dyDescent="0.3">
      <c r="A14" s="221" t="s">
        <v>1400</v>
      </c>
      <c r="B14" s="222"/>
      <c r="C14" s="222"/>
      <c r="D14" s="222"/>
      <c r="E14" s="222"/>
      <c r="F14" s="222"/>
      <c r="G14" s="222"/>
      <c r="H14" s="222"/>
      <c r="I14" s="222"/>
      <c r="J14" s="222"/>
      <c r="K14" s="222"/>
      <c r="L14" s="222"/>
      <c r="M14" s="222"/>
      <c r="N14" s="222"/>
      <c r="O14" s="222"/>
      <c r="P14" s="222"/>
      <c r="Q14" s="222"/>
      <c r="R14" s="222"/>
      <c r="S14" s="222"/>
      <c r="T14" s="222"/>
      <c r="U14" s="222"/>
      <c r="V14" s="222"/>
      <c r="W14" s="222"/>
      <c r="X14" s="222"/>
      <c r="Y14" s="222"/>
      <c r="Z14" s="223"/>
      <c r="AA14" s="223"/>
      <c r="AB14" s="223"/>
    </row>
    <row r="15" spans="1:61" s="228" customFormat="1" ht="31.5" customHeight="1" x14ac:dyDescent="0.25">
      <c r="A15" s="225" t="s">
        <v>49</v>
      </c>
      <c r="B15" s="226">
        <v>40</v>
      </c>
      <c r="C15" s="226">
        <v>21</v>
      </c>
      <c r="D15" s="226">
        <v>14</v>
      </c>
      <c r="E15" s="226">
        <v>6</v>
      </c>
      <c r="F15" s="226">
        <v>22</v>
      </c>
      <c r="G15" s="226">
        <v>73</v>
      </c>
      <c r="H15" s="226"/>
      <c r="I15" s="226"/>
      <c r="J15" s="226"/>
      <c r="K15" s="226">
        <v>1</v>
      </c>
      <c r="L15" s="226"/>
      <c r="M15" s="226"/>
      <c r="N15" s="226"/>
      <c r="O15" s="226"/>
      <c r="P15" s="226"/>
      <c r="Q15" s="226"/>
      <c r="R15" s="226"/>
      <c r="S15" s="226"/>
      <c r="T15" s="226"/>
      <c r="U15" s="226"/>
      <c r="V15" s="226"/>
      <c r="W15" s="226"/>
      <c r="X15" s="226"/>
      <c r="Y15" s="226"/>
      <c r="Z15" s="227"/>
      <c r="AA15" s="227"/>
      <c r="AB15" s="227"/>
    </row>
    <row r="16" spans="1:61" s="228" customFormat="1" ht="31.5" customHeight="1" x14ac:dyDescent="0.25">
      <c r="A16" s="229" t="s">
        <v>1401</v>
      </c>
      <c r="B16" s="230"/>
      <c r="C16" s="230">
        <v>2</v>
      </c>
      <c r="D16" s="230"/>
      <c r="E16" s="230"/>
      <c r="F16" s="230"/>
      <c r="G16" s="230"/>
      <c r="H16" s="230"/>
      <c r="I16" s="230"/>
      <c r="J16" s="230"/>
      <c r="K16" s="230"/>
      <c r="L16" s="230"/>
      <c r="M16" s="230"/>
      <c r="N16" s="230"/>
      <c r="O16" s="230"/>
      <c r="P16" s="230"/>
      <c r="Q16" s="230"/>
      <c r="R16" s="230"/>
      <c r="S16" s="230"/>
      <c r="T16" s="230"/>
      <c r="U16" s="230"/>
      <c r="V16" s="230"/>
      <c r="W16" s="230"/>
      <c r="X16" s="230"/>
      <c r="Y16" s="230"/>
      <c r="Z16" s="227"/>
      <c r="AA16" s="227"/>
      <c r="AB16" s="227"/>
    </row>
    <row r="17" spans="1:28" s="234" customFormat="1" ht="31.5" customHeight="1" x14ac:dyDescent="0.25">
      <c r="A17" s="231" t="s">
        <v>51</v>
      </c>
      <c r="B17" s="232"/>
      <c r="C17" s="232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  <c r="Y17" s="88"/>
      <c r="Z17" s="233"/>
      <c r="AA17" s="233"/>
      <c r="AB17" s="233"/>
    </row>
    <row r="18" spans="1:28" s="234" customFormat="1" ht="31.5" customHeight="1" x14ac:dyDescent="0.25">
      <c r="A18" s="231" t="s">
        <v>1402</v>
      </c>
      <c r="B18" s="232"/>
      <c r="C18" s="232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233"/>
      <c r="AA18" s="233"/>
      <c r="AB18" s="233"/>
    </row>
    <row r="19" spans="1:28" s="56" customFormat="1" ht="31.5" customHeight="1" x14ac:dyDescent="0.25">
      <c r="A19" s="235" t="s">
        <v>53</v>
      </c>
      <c r="B19" s="232"/>
      <c r="C19" s="232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  <c r="U19" s="88"/>
      <c r="V19" s="88"/>
      <c r="W19" s="88"/>
      <c r="X19" s="88"/>
      <c r="Y19" s="88"/>
      <c r="Z19" s="204"/>
      <c r="AA19" s="204"/>
      <c r="AB19" s="204"/>
    </row>
    <row r="20" spans="1:28" s="56" customFormat="1" ht="31.5" customHeight="1" x14ac:dyDescent="0.25">
      <c r="A20" s="235" t="s">
        <v>1403</v>
      </c>
      <c r="B20" s="232"/>
      <c r="C20" s="232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  <c r="U20" s="88"/>
      <c r="V20" s="88"/>
      <c r="W20" s="88"/>
      <c r="X20" s="88"/>
      <c r="Y20" s="88"/>
      <c r="Z20" s="204"/>
      <c r="AA20" s="204"/>
      <c r="AB20" s="204"/>
    </row>
    <row r="21" spans="1:28" s="240" customFormat="1" ht="31.5" customHeight="1" x14ac:dyDescent="0.25">
      <c r="A21" s="236" t="s">
        <v>55</v>
      </c>
      <c r="B21" s="237"/>
      <c r="C21" s="237">
        <v>1</v>
      </c>
      <c r="D21" s="238"/>
      <c r="E21" s="238">
        <v>2</v>
      </c>
      <c r="F21" s="238">
        <v>2</v>
      </c>
      <c r="G21" s="238">
        <v>6</v>
      </c>
      <c r="H21" s="238">
        <v>9</v>
      </c>
      <c r="I21" s="238">
        <v>6</v>
      </c>
      <c r="J21" s="238">
        <v>2</v>
      </c>
      <c r="K21" s="238">
        <v>17</v>
      </c>
      <c r="L21" s="238"/>
      <c r="M21" s="238"/>
      <c r="N21" s="238"/>
      <c r="O21" s="238"/>
      <c r="P21" s="238"/>
      <c r="Q21" s="238"/>
      <c r="R21" s="238"/>
      <c r="S21" s="238"/>
      <c r="T21" s="238"/>
      <c r="U21" s="238"/>
      <c r="V21" s="238"/>
      <c r="W21" s="238"/>
      <c r="X21" s="238"/>
      <c r="Y21" s="238"/>
      <c r="Z21" s="239"/>
      <c r="AA21" s="239"/>
      <c r="AB21" s="239"/>
    </row>
    <row r="22" spans="1:28" s="240" customFormat="1" ht="31.5" customHeight="1" x14ac:dyDescent="0.25">
      <c r="A22" s="236" t="s">
        <v>1404</v>
      </c>
      <c r="B22" s="237"/>
      <c r="C22" s="237"/>
      <c r="D22" s="238"/>
      <c r="E22" s="238"/>
      <c r="F22" s="238"/>
      <c r="G22" s="238"/>
      <c r="H22" s="238"/>
      <c r="I22" s="238"/>
      <c r="J22" s="238"/>
      <c r="K22" s="238"/>
      <c r="L22" s="238"/>
      <c r="M22" s="238"/>
      <c r="N22" s="238"/>
      <c r="O22" s="238"/>
      <c r="P22" s="238"/>
      <c r="Q22" s="238"/>
      <c r="R22" s="238"/>
      <c r="S22" s="238"/>
      <c r="T22" s="238"/>
      <c r="U22" s="238"/>
      <c r="V22" s="238"/>
      <c r="W22" s="238"/>
      <c r="X22" s="238"/>
      <c r="Y22" s="238"/>
      <c r="Z22" s="239"/>
      <c r="AA22" s="239"/>
      <c r="AB22" s="239"/>
    </row>
    <row r="23" spans="1:28" s="245" customFormat="1" ht="31.5" customHeight="1" x14ac:dyDescent="0.25">
      <c r="A23" s="241" t="s">
        <v>57</v>
      </c>
      <c r="B23" s="242">
        <v>10</v>
      </c>
      <c r="C23" s="242">
        <v>12</v>
      </c>
      <c r="D23" s="243">
        <v>11</v>
      </c>
      <c r="E23" s="243">
        <v>10</v>
      </c>
      <c r="F23" s="243">
        <v>18</v>
      </c>
      <c r="G23" s="243">
        <v>11</v>
      </c>
      <c r="H23" s="243">
        <v>1</v>
      </c>
      <c r="I23" s="243"/>
      <c r="J23" s="243"/>
      <c r="K23" s="243"/>
      <c r="L23" s="243"/>
      <c r="M23" s="243"/>
      <c r="N23" s="243"/>
      <c r="O23" s="243"/>
      <c r="P23" s="243"/>
      <c r="Q23" s="243"/>
      <c r="R23" s="243"/>
      <c r="S23" s="243"/>
      <c r="T23" s="243"/>
      <c r="U23" s="243"/>
      <c r="V23" s="243"/>
      <c r="W23" s="243"/>
      <c r="X23" s="243"/>
      <c r="Y23" s="243"/>
      <c r="Z23" s="244"/>
      <c r="AA23" s="244"/>
      <c r="AB23" s="244"/>
    </row>
    <row r="24" spans="1:28" s="245" customFormat="1" ht="31.5" customHeight="1" x14ac:dyDescent="0.25">
      <c r="A24" s="241" t="s">
        <v>1405</v>
      </c>
      <c r="B24" s="242"/>
      <c r="C24" s="242"/>
      <c r="D24" s="243"/>
      <c r="E24" s="243"/>
      <c r="F24" s="243"/>
      <c r="G24" s="243"/>
      <c r="H24" s="243"/>
      <c r="I24" s="243"/>
      <c r="J24" s="243"/>
      <c r="K24" s="243"/>
      <c r="L24" s="243"/>
      <c r="M24" s="243"/>
      <c r="N24" s="243"/>
      <c r="O24" s="243"/>
      <c r="P24" s="243"/>
      <c r="Q24" s="243"/>
      <c r="R24" s="243"/>
      <c r="S24" s="243"/>
      <c r="T24" s="243"/>
      <c r="U24" s="243"/>
      <c r="V24" s="243"/>
      <c r="W24" s="243"/>
      <c r="X24" s="243"/>
      <c r="Y24" s="243"/>
      <c r="Z24" s="244"/>
      <c r="AA24" s="244"/>
      <c r="AB24" s="244"/>
    </row>
    <row r="25" spans="1:28" s="234" customFormat="1" ht="31.5" customHeight="1" x14ac:dyDescent="0.25">
      <c r="A25" s="231" t="s">
        <v>59</v>
      </c>
      <c r="B25" s="232"/>
      <c r="C25" s="232"/>
      <c r="D25" s="88"/>
      <c r="E25" s="88">
        <v>1</v>
      </c>
      <c r="F25" s="88">
        <v>5</v>
      </c>
      <c r="G25" s="88">
        <v>7</v>
      </c>
      <c r="H25" s="88">
        <v>3</v>
      </c>
      <c r="I25" s="88">
        <v>8</v>
      </c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233"/>
      <c r="AA25" s="233"/>
      <c r="AB25" s="233"/>
    </row>
    <row r="26" spans="1:28" s="234" customFormat="1" ht="31.5" customHeight="1" x14ac:dyDescent="0.25">
      <c r="A26" s="231" t="s">
        <v>1406</v>
      </c>
      <c r="B26" s="232"/>
      <c r="C26" s="232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88"/>
      <c r="R26" s="88"/>
      <c r="S26" s="88"/>
      <c r="T26" s="88"/>
      <c r="U26" s="88"/>
      <c r="V26" s="88"/>
      <c r="W26" s="88"/>
      <c r="X26" s="88"/>
      <c r="Y26" s="88"/>
      <c r="Z26" s="233"/>
      <c r="AA26" s="233"/>
      <c r="AB26" s="233"/>
    </row>
    <row r="27" spans="1:28" s="250" customFormat="1" ht="31.5" customHeight="1" x14ac:dyDescent="0.25">
      <c r="A27" s="246" t="s">
        <v>61</v>
      </c>
      <c r="B27" s="247">
        <v>41</v>
      </c>
      <c r="C27" s="247">
        <v>11</v>
      </c>
      <c r="D27" s="248">
        <v>1</v>
      </c>
      <c r="E27" s="248">
        <v>5</v>
      </c>
      <c r="F27" s="248">
        <v>43</v>
      </c>
      <c r="G27" s="248">
        <v>19</v>
      </c>
      <c r="H27" s="248"/>
      <c r="I27" s="248">
        <v>9</v>
      </c>
      <c r="J27" s="248">
        <v>7</v>
      </c>
      <c r="K27" s="248">
        <v>33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48"/>
      <c r="V27" s="248"/>
      <c r="W27" s="248"/>
      <c r="X27" s="248"/>
      <c r="Y27" s="248"/>
      <c r="Z27" s="249"/>
      <c r="AA27" s="249"/>
      <c r="AB27" s="249"/>
    </row>
    <row r="28" spans="1:28" s="250" customFormat="1" ht="31.5" customHeight="1" x14ac:dyDescent="0.25">
      <c r="A28" s="246" t="s">
        <v>1407</v>
      </c>
      <c r="B28" s="247"/>
      <c r="C28" s="247"/>
      <c r="D28" s="248"/>
      <c r="E28" s="248"/>
      <c r="F28" s="248"/>
      <c r="G28" s="248"/>
      <c r="H28" s="248"/>
      <c r="I28" s="248"/>
      <c r="J28" s="248"/>
      <c r="K28" s="248"/>
      <c r="L28" s="248"/>
      <c r="M28" s="248"/>
      <c r="N28" s="248"/>
      <c r="O28" s="248"/>
      <c r="P28" s="248"/>
      <c r="Q28" s="248"/>
      <c r="R28" s="248"/>
      <c r="S28" s="248"/>
      <c r="T28" s="248"/>
      <c r="U28" s="248"/>
      <c r="V28" s="248"/>
      <c r="W28" s="248"/>
      <c r="X28" s="248"/>
      <c r="Y28" s="248"/>
      <c r="Z28" s="249"/>
      <c r="AA28" s="249"/>
      <c r="AB28" s="249"/>
    </row>
    <row r="29" spans="1:28" s="255" customFormat="1" ht="31.5" customHeight="1" x14ac:dyDescent="0.25">
      <c r="A29" s="251" t="s">
        <v>63</v>
      </c>
      <c r="B29" s="252">
        <v>6</v>
      </c>
      <c r="C29" s="252">
        <v>7</v>
      </c>
      <c r="D29" s="253">
        <v>10</v>
      </c>
      <c r="E29" s="253">
        <v>1</v>
      </c>
      <c r="F29" s="253">
        <v>28</v>
      </c>
      <c r="G29" s="253">
        <v>2</v>
      </c>
      <c r="H29" s="253">
        <v>6</v>
      </c>
      <c r="I29" s="253">
        <v>3</v>
      </c>
      <c r="J29" s="253">
        <v>2</v>
      </c>
      <c r="K29" s="253">
        <v>5</v>
      </c>
      <c r="L29" s="253"/>
      <c r="M29" s="253"/>
      <c r="N29" s="253"/>
      <c r="O29" s="253"/>
      <c r="P29" s="253"/>
      <c r="Q29" s="253"/>
      <c r="R29" s="253"/>
      <c r="S29" s="253"/>
      <c r="T29" s="253"/>
      <c r="U29" s="253"/>
      <c r="V29" s="253"/>
      <c r="W29" s="253"/>
      <c r="X29" s="253"/>
      <c r="Y29" s="253"/>
      <c r="Z29" s="254"/>
      <c r="AA29" s="254"/>
      <c r="AB29" s="254"/>
    </row>
    <row r="30" spans="1:28" s="255" customFormat="1" ht="31.5" customHeight="1" x14ac:dyDescent="0.25">
      <c r="A30" s="251" t="s">
        <v>1408</v>
      </c>
      <c r="B30" s="252"/>
      <c r="C30" s="252"/>
      <c r="D30" s="253"/>
      <c r="E30" s="253"/>
      <c r="F30" s="253"/>
      <c r="G30" s="253"/>
      <c r="H30" s="253"/>
      <c r="I30" s="253"/>
      <c r="J30" s="253"/>
      <c r="K30" s="253"/>
      <c r="L30" s="253"/>
      <c r="M30" s="253"/>
      <c r="N30" s="253"/>
      <c r="O30" s="253"/>
      <c r="P30" s="253"/>
      <c r="Q30" s="253"/>
      <c r="R30" s="253"/>
      <c r="S30" s="253"/>
      <c r="T30" s="253"/>
      <c r="U30" s="253"/>
      <c r="V30" s="253"/>
      <c r="W30" s="253"/>
      <c r="X30" s="253"/>
      <c r="Y30" s="253"/>
      <c r="Z30" s="254"/>
      <c r="AA30" s="254"/>
      <c r="AB30" s="254"/>
    </row>
    <row r="31" spans="1:28" s="228" customFormat="1" ht="31.5" customHeight="1" x14ac:dyDescent="0.25">
      <c r="A31" s="229" t="s">
        <v>65</v>
      </c>
      <c r="B31" s="230">
        <v>7</v>
      </c>
      <c r="C31" s="230">
        <v>3</v>
      </c>
      <c r="D31" s="230">
        <v>16</v>
      </c>
      <c r="E31" s="230">
        <v>3</v>
      </c>
      <c r="F31" s="230">
        <v>28</v>
      </c>
      <c r="G31" s="230">
        <v>27</v>
      </c>
      <c r="H31" s="230">
        <v>17</v>
      </c>
      <c r="I31" s="230">
        <v>12</v>
      </c>
      <c r="J31" s="230">
        <v>1</v>
      </c>
      <c r="K31" s="230"/>
      <c r="L31" s="230"/>
      <c r="M31" s="230"/>
      <c r="N31" s="230"/>
      <c r="O31" s="230"/>
      <c r="P31" s="230"/>
      <c r="Q31" s="230"/>
      <c r="R31" s="230"/>
      <c r="S31" s="230"/>
      <c r="T31" s="230"/>
      <c r="U31" s="230"/>
      <c r="V31" s="230"/>
      <c r="W31" s="230"/>
      <c r="X31" s="230"/>
      <c r="Y31" s="230"/>
      <c r="Z31" s="227"/>
      <c r="AA31" s="227"/>
      <c r="AB31" s="227"/>
    </row>
    <row r="32" spans="1:28" s="228" customFormat="1" ht="31.5" customHeight="1" x14ac:dyDescent="0.25">
      <c r="A32" s="229" t="s">
        <v>1409</v>
      </c>
      <c r="B32" s="230"/>
      <c r="C32" s="230">
        <v>1</v>
      </c>
      <c r="D32" s="230"/>
      <c r="E32" s="230"/>
      <c r="F32" s="230"/>
      <c r="G32" s="230"/>
      <c r="H32" s="230"/>
      <c r="I32" s="230"/>
      <c r="J32" s="230"/>
      <c r="K32" s="230"/>
      <c r="L32" s="230"/>
      <c r="M32" s="230"/>
      <c r="N32" s="230"/>
      <c r="O32" s="230"/>
      <c r="P32" s="230"/>
      <c r="Q32" s="230"/>
      <c r="R32" s="230"/>
      <c r="S32" s="230"/>
      <c r="T32" s="230"/>
      <c r="U32" s="230"/>
      <c r="V32" s="230"/>
      <c r="W32" s="230"/>
      <c r="X32" s="230"/>
      <c r="Y32" s="230"/>
      <c r="Z32" s="227"/>
      <c r="AA32" s="227"/>
      <c r="AB32" s="227"/>
    </row>
    <row r="33" spans="1:28" s="259" customFormat="1" ht="31.5" customHeight="1" x14ac:dyDescent="0.25">
      <c r="A33" s="256" t="s">
        <v>67</v>
      </c>
      <c r="B33" s="257">
        <v>3</v>
      </c>
      <c r="C33" s="257">
        <v>1</v>
      </c>
      <c r="D33" s="257">
        <v>3</v>
      </c>
      <c r="E33" s="257">
        <v>4</v>
      </c>
      <c r="F33" s="257">
        <v>5</v>
      </c>
      <c r="G33" s="257">
        <v>8</v>
      </c>
      <c r="H33" s="257"/>
      <c r="I33" s="257"/>
      <c r="J33" s="257"/>
      <c r="K33" s="257">
        <v>2</v>
      </c>
      <c r="L33" s="257"/>
      <c r="M33" s="257"/>
      <c r="N33" s="257"/>
      <c r="O33" s="257"/>
      <c r="P33" s="257"/>
      <c r="Q33" s="257"/>
      <c r="R33" s="257"/>
      <c r="S33" s="257"/>
      <c r="T33" s="257"/>
      <c r="U33" s="257"/>
      <c r="V33" s="257"/>
      <c r="W33" s="257"/>
      <c r="X33" s="257"/>
      <c r="Y33" s="257"/>
      <c r="Z33" s="258"/>
      <c r="AA33" s="258"/>
      <c r="AB33" s="258"/>
    </row>
    <row r="34" spans="1:28" s="259" customFormat="1" ht="31.5" customHeight="1" x14ac:dyDescent="0.25">
      <c r="A34" s="256" t="s">
        <v>1410</v>
      </c>
      <c r="B34" s="257"/>
      <c r="C34" s="257"/>
      <c r="D34" s="257"/>
      <c r="E34" s="257"/>
      <c r="F34" s="257"/>
      <c r="G34" s="257"/>
      <c r="H34" s="257"/>
      <c r="I34" s="257"/>
      <c r="J34" s="257"/>
      <c r="K34" s="257"/>
      <c r="L34" s="257"/>
      <c r="M34" s="257"/>
      <c r="N34" s="257"/>
      <c r="O34" s="257"/>
      <c r="P34" s="257"/>
      <c r="Q34" s="257"/>
      <c r="R34" s="257"/>
      <c r="S34" s="257"/>
      <c r="T34" s="257"/>
      <c r="U34" s="257"/>
      <c r="V34" s="257"/>
      <c r="W34" s="257"/>
      <c r="X34" s="257"/>
      <c r="Y34" s="257"/>
      <c r="Z34" s="258"/>
      <c r="AA34" s="258"/>
      <c r="AB34" s="258"/>
    </row>
    <row r="35" spans="1:28" s="263" customFormat="1" ht="31.5" customHeight="1" x14ac:dyDescent="0.25">
      <c r="A35" s="260" t="s">
        <v>69</v>
      </c>
      <c r="B35" s="261"/>
      <c r="C35" s="261"/>
      <c r="D35" s="261"/>
      <c r="E35" s="261"/>
      <c r="F35" s="261"/>
      <c r="G35" s="261">
        <v>3</v>
      </c>
      <c r="H35" s="261"/>
      <c r="I35" s="261"/>
      <c r="J35" s="261"/>
      <c r="K35" s="261"/>
      <c r="L35" s="261"/>
      <c r="M35" s="261"/>
      <c r="N35" s="261"/>
      <c r="O35" s="261"/>
      <c r="P35" s="261"/>
      <c r="Q35" s="261"/>
      <c r="R35" s="261"/>
      <c r="S35" s="261"/>
      <c r="T35" s="261"/>
      <c r="U35" s="261"/>
      <c r="V35" s="261"/>
      <c r="W35" s="261"/>
      <c r="X35" s="261"/>
      <c r="Y35" s="261"/>
      <c r="Z35" s="262"/>
      <c r="AA35" s="262"/>
      <c r="AB35" s="262"/>
    </row>
    <row r="36" spans="1:28" s="263" customFormat="1" ht="31.5" customHeight="1" x14ac:dyDescent="0.25">
      <c r="A36" s="260" t="s">
        <v>1411</v>
      </c>
      <c r="B36" s="261"/>
      <c r="C36" s="261"/>
      <c r="D36" s="261"/>
      <c r="E36" s="261"/>
      <c r="F36" s="261"/>
      <c r="G36" s="261"/>
      <c r="H36" s="261"/>
      <c r="I36" s="261"/>
      <c r="J36" s="261"/>
      <c r="K36" s="261"/>
      <c r="L36" s="261"/>
      <c r="M36" s="261"/>
      <c r="N36" s="261"/>
      <c r="O36" s="261"/>
      <c r="P36" s="261"/>
      <c r="Q36" s="261"/>
      <c r="R36" s="261"/>
      <c r="S36" s="261"/>
      <c r="T36" s="261"/>
      <c r="U36" s="261"/>
      <c r="V36" s="261"/>
      <c r="W36" s="261"/>
      <c r="X36" s="261"/>
      <c r="Y36" s="261"/>
      <c r="Z36" s="262"/>
      <c r="AA36" s="262"/>
      <c r="AB36" s="262"/>
    </row>
    <row r="37" spans="1:28" s="267" customFormat="1" ht="31.5" customHeight="1" x14ac:dyDescent="0.25">
      <c r="A37" s="264" t="s">
        <v>71</v>
      </c>
      <c r="B37" s="265"/>
      <c r="C37" s="265">
        <v>1</v>
      </c>
      <c r="D37" s="265"/>
      <c r="E37" s="265"/>
      <c r="F37" s="265"/>
      <c r="G37" s="265"/>
      <c r="H37" s="265"/>
      <c r="I37" s="265"/>
      <c r="J37" s="265"/>
      <c r="K37" s="265"/>
      <c r="L37" s="265"/>
      <c r="M37" s="265"/>
      <c r="N37" s="265"/>
      <c r="O37" s="265"/>
      <c r="P37" s="265"/>
      <c r="Q37" s="265"/>
      <c r="R37" s="265"/>
      <c r="S37" s="265"/>
      <c r="T37" s="265"/>
      <c r="U37" s="265"/>
      <c r="V37" s="265"/>
      <c r="W37" s="265"/>
      <c r="X37" s="265"/>
      <c r="Y37" s="265"/>
      <c r="Z37" s="266"/>
      <c r="AA37" s="266"/>
      <c r="AB37" s="266"/>
    </row>
    <row r="38" spans="1:28" s="267" customFormat="1" ht="31.5" customHeight="1" x14ac:dyDescent="0.25">
      <c r="A38" s="264" t="s">
        <v>1412</v>
      </c>
      <c r="B38" s="265"/>
      <c r="C38" s="265"/>
      <c r="D38" s="265"/>
      <c r="E38" s="265"/>
      <c r="F38" s="265"/>
      <c r="G38" s="265"/>
      <c r="H38" s="265"/>
      <c r="I38" s="265"/>
      <c r="J38" s="265"/>
      <c r="K38" s="265"/>
      <c r="L38" s="265"/>
      <c r="M38" s="265"/>
      <c r="N38" s="265"/>
      <c r="O38" s="265"/>
      <c r="P38" s="265"/>
      <c r="Q38" s="265"/>
      <c r="R38" s="265"/>
      <c r="S38" s="265"/>
      <c r="T38" s="265"/>
      <c r="U38" s="265"/>
      <c r="V38" s="265"/>
      <c r="W38" s="265"/>
      <c r="X38" s="265"/>
      <c r="Y38" s="265"/>
      <c r="Z38" s="266"/>
      <c r="AA38" s="266"/>
      <c r="AB38" s="266"/>
    </row>
    <row r="39" spans="1:28" s="245" customFormat="1" ht="31.5" customHeight="1" x14ac:dyDescent="0.25">
      <c r="A39" s="241" t="s">
        <v>73</v>
      </c>
      <c r="B39" s="243"/>
      <c r="C39" s="243"/>
      <c r="D39" s="243"/>
      <c r="E39" s="243"/>
      <c r="F39" s="243"/>
      <c r="G39" s="243"/>
      <c r="H39" s="243"/>
      <c r="I39" s="243">
        <v>10</v>
      </c>
      <c r="J39" s="243">
        <v>1</v>
      </c>
      <c r="K39" s="243">
        <v>1</v>
      </c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4"/>
      <c r="AA39" s="244"/>
      <c r="AB39" s="244"/>
    </row>
    <row r="40" spans="1:28" s="245" customFormat="1" ht="31.5" customHeight="1" x14ac:dyDescent="0.25">
      <c r="A40" s="241" t="s">
        <v>1413</v>
      </c>
      <c r="B40" s="243"/>
      <c r="C40" s="243"/>
      <c r="D40" s="243"/>
      <c r="E40" s="243"/>
      <c r="F40" s="243"/>
      <c r="G40" s="243"/>
      <c r="H40" s="243"/>
      <c r="I40" s="243"/>
      <c r="J40" s="243"/>
      <c r="K40" s="243"/>
      <c r="L40" s="243"/>
      <c r="M40" s="243"/>
      <c r="N40" s="243"/>
      <c r="O40" s="243"/>
      <c r="P40" s="243"/>
      <c r="Q40" s="243"/>
      <c r="R40" s="243"/>
      <c r="S40" s="243"/>
      <c r="T40" s="243"/>
      <c r="U40" s="243"/>
      <c r="V40" s="243"/>
      <c r="W40" s="243"/>
      <c r="X40" s="243"/>
      <c r="Y40" s="243"/>
      <c r="Z40" s="244"/>
      <c r="AA40" s="244"/>
      <c r="AB40" s="244"/>
    </row>
    <row r="41" spans="1:28" s="270" customFormat="1" ht="31.5" customHeight="1" x14ac:dyDescent="0.25">
      <c r="A41" s="235" t="s">
        <v>75</v>
      </c>
      <c r="B41" s="268"/>
      <c r="C41" s="268"/>
      <c r="D41" s="268"/>
      <c r="E41" s="268"/>
      <c r="F41" s="268"/>
      <c r="G41" s="268"/>
      <c r="H41" s="268"/>
      <c r="I41" s="268"/>
      <c r="J41" s="268"/>
      <c r="K41" s="268">
        <v>11</v>
      </c>
      <c r="L41" s="268"/>
      <c r="M41" s="268"/>
      <c r="N41" s="268"/>
      <c r="O41" s="268"/>
      <c r="P41" s="268"/>
      <c r="Q41" s="268"/>
      <c r="R41" s="268"/>
      <c r="S41" s="268"/>
      <c r="T41" s="268"/>
      <c r="U41" s="268"/>
      <c r="V41" s="268"/>
      <c r="W41" s="268"/>
      <c r="X41" s="268"/>
      <c r="Y41" s="268"/>
      <c r="Z41" s="269"/>
      <c r="AA41" s="269"/>
      <c r="AB41" s="269"/>
    </row>
    <row r="42" spans="1:28" s="270" customFormat="1" ht="31.5" customHeight="1" x14ac:dyDescent="0.25">
      <c r="A42" s="235" t="s">
        <v>1414</v>
      </c>
      <c r="B42" s="268"/>
      <c r="C42" s="268"/>
      <c r="D42" s="268"/>
      <c r="E42" s="268"/>
      <c r="F42" s="268"/>
      <c r="G42" s="268"/>
      <c r="H42" s="268"/>
      <c r="I42" s="268"/>
      <c r="J42" s="268"/>
      <c r="K42" s="268"/>
      <c r="L42" s="268"/>
      <c r="M42" s="268"/>
      <c r="N42" s="268"/>
      <c r="O42" s="268"/>
      <c r="P42" s="268"/>
      <c r="Q42" s="268"/>
      <c r="R42" s="268"/>
      <c r="S42" s="268"/>
      <c r="T42" s="268"/>
      <c r="U42" s="268"/>
      <c r="V42" s="268"/>
      <c r="W42" s="268"/>
      <c r="X42" s="268"/>
      <c r="Y42" s="268"/>
      <c r="Z42" s="269"/>
      <c r="AA42" s="269"/>
      <c r="AB42" s="269"/>
    </row>
    <row r="43" spans="1:28" s="274" customFormat="1" ht="31.5" customHeight="1" x14ac:dyDescent="0.25">
      <c r="A43" s="271" t="s">
        <v>77</v>
      </c>
      <c r="B43" s="272">
        <v>10</v>
      </c>
      <c r="C43" s="272"/>
      <c r="D43" s="272"/>
      <c r="E43" s="272"/>
      <c r="F43" s="272"/>
      <c r="G43" s="272"/>
      <c r="H43" s="272">
        <v>6</v>
      </c>
      <c r="I43" s="272"/>
      <c r="J43" s="272"/>
      <c r="K43" s="272"/>
      <c r="L43" s="272"/>
      <c r="M43" s="272"/>
      <c r="N43" s="272"/>
      <c r="O43" s="272"/>
      <c r="P43" s="272"/>
      <c r="Q43" s="272"/>
      <c r="R43" s="272"/>
      <c r="S43" s="272"/>
      <c r="T43" s="272"/>
      <c r="U43" s="272"/>
      <c r="V43" s="272"/>
      <c r="W43" s="272"/>
      <c r="X43" s="272"/>
      <c r="Y43" s="272"/>
      <c r="Z43" s="273"/>
      <c r="AA43" s="273"/>
      <c r="AB43" s="273"/>
    </row>
    <row r="44" spans="1:28" s="274" customFormat="1" ht="31.5" customHeight="1" x14ac:dyDescent="0.25">
      <c r="A44" s="271" t="s">
        <v>1415</v>
      </c>
      <c r="B44" s="272"/>
      <c r="C44" s="272"/>
      <c r="D44" s="272"/>
      <c r="E44" s="272"/>
      <c r="F44" s="272"/>
      <c r="G44" s="272"/>
      <c r="H44" s="272"/>
      <c r="I44" s="272"/>
      <c r="J44" s="272"/>
      <c r="K44" s="272"/>
      <c r="L44" s="272"/>
      <c r="M44" s="272"/>
      <c r="N44" s="272"/>
      <c r="O44" s="272"/>
      <c r="P44" s="272"/>
      <c r="Q44" s="272"/>
      <c r="R44" s="272"/>
      <c r="S44" s="272"/>
      <c r="T44" s="272"/>
      <c r="U44" s="272"/>
      <c r="V44" s="272"/>
      <c r="W44" s="272"/>
      <c r="X44" s="272"/>
      <c r="Y44" s="272"/>
      <c r="Z44" s="273"/>
      <c r="AA44" s="273"/>
      <c r="AB44" s="273"/>
    </row>
    <row r="45" spans="1:28" s="278" customFormat="1" ht="31.5" customHeight="1" x14ac:dyDescent="0.25">
      <c r="A45" s="275" t="s">
        <v>79</v>
      </c>
      <c r="B45" s="276"/>
      <c r="C45" s="276">
        <v>3</v>
      </c>
      <c r="D45" s="276"/>
      <c r="E45" s="276"/>
      <c r="F45" s="276"/>
      <c r="G45" s="276">
        <v>6</v>
      </c>
      <c r="H45" s="276"/>
      <c r="I45" s="276"/>
      <c r="J45" s="276"/>
      <c r="K45" s="276"/>
      <c r="L45" s="276"/>
      <c r="M45" s="276"/>
      <c r="N45" s="276"/>
      <c r="O45" s="276"/>
      <c r="P45" s="276"/>
      <c r="Q45" s="276"/>
      <c r="R45" s="276"/>
      <c r="S45" s="276"/>
      <c r="T45" s="276"/>
      <c r="U45" s="276"/>
      <c r="V45" s="276"/>
      <c r="W45" s="276"/>
      <c r="X45" s="276"/>
      <c r="Y45" s="276"/>
      <c r="Z45" s="277"/>
      <c r="AA45" s="277"/>
      <c r="AB45" s="277"/>
    </row>
    <row r="46" spans="1:28" s="278" customFormat="1" ht="31.5" customHeight="1" x14ac:dyDescent="0.25">
      <c r="A46" s="275" t="s">
        <v>1416</v>
      </c>
      <c r="B46" s="276"/>
      <c r="C46" s="276"/>
      <c r="D46" s="276"/>
      <c r="E46" s="276"/>
      <c r="F46" s="276"/>
      <c r="G46" s="276"/>
      <c r="H46" s="276"/>
      <c r="I46" s="276"/>
      <c r="J46" s="276"/>
      <c r="K46" s="276"/>
      <c r="L46" s="276"/>
      <c r="M46" s="276"/>
      <c r="N46" s="276"/>
      <c r="O46" s="276"/>
      <c r="P46" s="276"/>
      <c r="Q46" s="276"/>
      <c r="R46" s="276"/>
      <c r="S46" s="276"/>
      <c r="T46" s="276"/>
      <c r="U46" s="276"/>
      <c r="V46" s="276"/>
      <c r="W46" s="276"/>
      <c r="X46" s="276"/>
      <c r="Y46" s="276"/>
      <c r="Z46" s="277"/>
      <c r="AA46" s="277"/>
      <c r="AB46" s="277"/>
    </row>
    <row r="47" spans="1:28" s="282" customFormat="1" ht="31.5" customHeight="1" x14ac:dyDescent="0.25">
      <c r="A47" s="279" t="s">
        <v>81</v>
      </c>
      <c r="B47" s="280"/>
      <c r="C47" s="280"/>
      <c r="D47" s="280"/>
      <c r="E47" s="280"/>
      <c r="F47" s="280"/>
      <c r="G47" s="280">
        <v>8</v>
      </c>
      <c r="H47" s="280">
        <v>8</v>
      </c>
      <c r="I47" s="280"/>
      <c r="J47" s="280"/>
      <c r="K47" s="280"/>
      <c r="L47" s="280"/>
      <c r="M47" s="280"/>
      <c r="N47" s="280"/>
      <c r="O47" s="280"/>
      <c r="P47" s="280"/>
      <c r="Q47" s="280"/>
      <c r="R47" s="280"/>
      <c r="S47" s="280"/>
      <c r="T47" s="280"/>
      <c r="U47" s="280"/>
      <c r="V47" s="280"/>
      <c r="W47" s="280"/>
      <c r="X47" s="280"/>
      <c r="Y47" s="280"/>
      <c r="Z47" s="281"/>
      <c r="AA47" s="281"/>
      <c r="AB47" s="281"/>
    </row>
    <row r="48" spans="1:28" s="282" customFormat="1" ht="31.5" customHeight="1" x14ac:dyDescent="0.25">
      <c r="A48" s="279" t="s">
        <v>1417</v>
      </c>
      <c r="B48" s="280"/>
      <c r="C48" s="280"/>
      <c r="D48" s="280"/>
      <c r="E48" s="280"/>
      <c r="F48" s="280"/>
      <c r="G48" s="280"/>
      <c r="H48" s="280"/>
      <c r="I48" s="280"/>
      <c r="J48" s="280"/>
      <c r="K48" s="280"/>
      <c r="L48" s="280"/>
      <c r="M48" s="280"/>
      <c r="N48" s="280"/>
      <c r="O48" s="280"/>
      <c r="P48" s="280"/>
      <c r="Q48" s="280"/>
      <c r="R48" s="280"/>
      <c r="S48" s="280"/>
      <c r="T48" s="280"/>
      <c r="U48" s="280"/>
      <c r="V48" s="280"/>
      <c r="W48" s="280"/>
      <c r="X48" s="280"/>
      <c r="Y48" s="280"/>
      <c r="Z48" s="281"/>
      <c r="AA48" s="281"/>
      <c r="AB48" s="281"/>
    </row>
    <row r="49" spans="1:28" s="286" customFormat="1" ht="31.5" customHeight="1" x14ac:dyDescent="0.25">
      <c r="A49" s="283" t="s">
        <v>83</v>
      </c>
      <c r="B49" s="284"/>
      <c r="C49" s="284"/>
      <c r="D49" s="284"/>
      <c r="E49" s="284">
        <v>1</v>
      </c>
      <c r="F49" s="284">
        <v>1</v>
      </c>
      <c r="G49" s="284"/>
      <c r="H49" s="284">
        <v>18</v>
      </c>
      <c r="I49" s="284">
        <v>16</v>
      </c>
      <c r="J49" s="284">
        <v>1</v>
      </c>
      <c r="K49" s="284">
        <v>23</v>
      </c>
      <c r="L49" s="284"/>
      <c r="M49" s="284"/>
      <c r="N49" s="284"/>
      <c r="O49" s="284"/>
      <c r="P49" s="284"/>
      <c r="Q49" s="284"/>
      <c r="R49" s="284"/>
      <c r="S49" s="284"/>
      <c r="T49" s="284"/>
      <c r="U49" s="284"/>
      <c r="V49" s="284"/>
      <c r="W49" s="284"/>
      <c r="X49" s="284"/>
      <c r="Y49" s="284"/>
      <c r="Z49" s="285"/>
      <c r="AA49" s="285"/>
      <c r="AB49" s="285"/>
    </row>
    <row r="50" spans="1:28" s="286" customFormat="1" ht="31.5" customHeight="1" x14ac:dyDescent="0.25">
      <c r="A50" s="283" t="s">
        <v>1418</v>
      </c>
      <c r="B50" s="284"/>
      <c r="C50" s="284"/>
      <c r="D50" s="284"/>
      <c r="E50" s="284"/>
      <c r="F50" s="284"/>
      <c r="G50" s="284"/>
      <c r="H50" s="284"/>
      <c r="I50" s="284"/>
      <c r="J50" s="284"/>
      <c r="K50" s="284"/>
      <c r="L50" s="284"/>
      <c r="M50" s="284"/>
      <c r="N50" s="284"/>
      <c r="O50" s="284"/>
      <c r="P50" s="284"/>
      <c r="Q50" s="284"/>
      <c r="R50" s="284"/>
      <c r="S50" s="284"/>
      <c r="T50" s="284"/>
      <c r="U50" s="284"/>
      <c r="V50" s="284"/>
      <c r="W50" s="284"/>
      <c r="X50" s="284"/>
      <c r="Y50" s="284"/>
      <c r="Z50" s="285"/>
      <c r="AA50" s="285"/>
      <c r="AB50" s="285"/>
    </row>
    <row r="51" spans="1:28" s="56" customFormat="1" ht="31.5" customHeight="1" x14ac:dyDescent="0.25">
      <c r="A51" s="235" t="s">
        <v>85</v>
      </c>
      <c r="B51" s="88"/>
      <c r="C51" s="88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8"/>
      <c r="U51" s="88"/>
      <c r="V51" s="88"/>
      <c r="W51" s="88"/>
      <c r="X51" s="88"/>
      <c r="Y51" s="88"/>
      <c r="Z51" s="204"/>
      <c r="AA51" s="204"/>
      <c r="AB51" s="204"/>
    </row>
    <row r="52" spans="1:28" s="56" customFormat="1" ht="31.5" customHeight="1" x14ac:dyDescent="0.25">
      <c r="A52" s="235" t="s">
        <v>1419</v>
      </c>
      <c r="B52" s="88"/>
      <c r="C52" s="88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8"/>
      <c r="Q52" s="88"/>
      <c r="R52" s="88"/>
      <c r="S52" s="88"/>
      <c r="T52" s="88"/>
      <c r="U52" s="88"/>
      <c r="V52" s="88"/>
      <c r="W52" s="88"/>
      <c r="X52" s="88"/>
      <c r="Y52" s="88"/>
      <c r="Z52" s="204"/>
      <c r="AA52" s="204"/>
      <c r="AB52" s="204"/>
    </row>
    <row r="53" spans="1:28" s="274" customFormat="1" ht="31.5" customHeight="1" x14ac:dyDescent="0.25">
      <c r="A53" s="271" t="s">
        <v>87</v>
      </c>
      <c r="B53" s="272"/>
      <c r="C53" s="272"/>
      <c r="D53" s="272"/>
      <c r="E53" s="272"/>
      <c r="F53" s="272"/>
      <c r="G53" s="272"/>
      <c r="H53" s="272"/>
      <c r="I53" s="272"/>
      <c r="J53" s="272"/>
      <c r="K53" s="272"/>
      <c r="L53" s="272"/>
      <c r="M53" s="272"/>
      <c r="N53" s="272"/>
      <c r="O53" s="272"/>
      <c r="P53" s="272"/>
      <c r="Q53" s="272"/>
      <c r="R53" s="272"/>
      <c r="S53" s="272"/>
      <c r="T53" s="272"/>
      <c r="U53" s="272"/>
      <c r="V53" s="272"/>
      <c r="W53" s="272"/>
      <c r="X53" s="272"/>
      <c r="Y53" s="272"/>
      <c r="Z53" s="273"/>
      <c r="AA53" s="273"/>
      <c r="AB53" s="273"/>
    </row>
    <row r="54" spans="1:28" s="274" customFormat="1" ht="31.5" customHeight="1" x14ac:dyDescent="0.25">
      <c r="A54" s="271" t="s">
        <v>1420</v>
      </c>
      <c r="B54" s="272"/>
      <c r="C54" s="272"/>
      <c r="D54" s="272"/>
      <c r="E54" s="272"/>
      <c r="F54" s="272"/>
      <c r="G54" s="272"/>
      <c r="H54" s="272"/>
      <c r="I54" s="272"/>
      <c r="J54" s="272"/>
      <c r="K54" s="272"/>
      <c r="L54" s="272"/>
      <c r="M54" s="272"/>
      <c r="N54" s="272"/>
      <c r="O54" s="272"/>
      <c r="P54" s="272"/>
      <c r="Q54" s="272"/>
      <c r="R54" s="272"/>
      <c r="S54" s="272"/>
      <c r="T54" s="272"/>
      <c r="U54" s="272"/>
      <c r="V54" s="272"/>
      <c r="W54" s="272"/>
      <c r="X54" s="272"/>
      <c r="Y54" s="272"/>
      <c r="Z54" s="273"/>
      <c r="AA54" s="273"/>
      <c r="AB54" s="273"/>
    </row>
    <row r="55" spans="1:28" s="290" customFormat="1" ht="31.5" customHeight="1" x14ac:dyDescent="0.25">
      <c r="A55" s="287" t="s">
        <v>89</v>
      </c>
      <c r="B55" s="288">
        <v>8</v>
      </c>
      <c r="C55" s="288">
        <v>3</v>
      </c>
      <c r="D55" s="288"/>
      <c r="E55" s="288">
        <v>9</v>
      </c>
      <c r="F55" s="288">
        <v>20</v>
      </c>
      <c r="G55" s="288"/>
      <c r="H55" s="288">
        <v>8</v>
      </c>
      <c r="I55" s="288"/>
      <c r="J55" s="288">
        <v>1</v>
      </c>
      <c r="K55" s="288">
        <v>14</v>
      </c>
      <c r="L55" s="288"/>
      <c r="M55" s="288"/>
      <c r="N55" s="288"/>
      <c r="O55" s="288"/>
      <c r="P55" s="288"/>
      <c r="Q55" s="288"/>
      <c r="R55" s="288"/>
      <c r="S55" s="288"/>
      <c r="T55" s="288"/>
      <c r="U55" s="288"/>
      <c r="V55" s="288"/>
      <c r="W55" s="288"/>
      <c r="X55" s="288"/>
      <c r="Y55" s="288"/>
      <c r="Z55" s="289"/>
      <c r="AA55" s="289"/>
      <c r="AB55" s="289"/>
    </row>
    <row r="56" spans="1:28" s="290" customFormat="1" ht="31.5" customHeight="1" x14ac:dyDescent="0.25">
      <c r="A56" s="287" t="s">
        <v>1421</v>
      </c>
      <c r="B56" s="288"/>
      <c r="C56" s="288"/>
      <c r="D56" s="288"/>
      <c r="E56" s="288"/>
      <c r="F56" s="288"/>
      <c r="G56" s="288"/>
      <c r="H56" s="288"/>
      <c r="I56" s="288"/>
      <c r="J56" s="288"/>
      <c r="K56" s="288"/>
      <c r="L56" s="288"/>
      <c r="M56" s="288"/>
      <c r="N56" s="288"/>
      <c r="O56" s="288"/>
      <c r="P56" s="288"/>
      <c r="Q56" s="288"/>
      <c r="R56" s="288"/>
      <c r="S56" s="288"/>
      <c r="T56" s="288"/>
      <c r="U56" s="288"/>
      <c r="V56" s="288"/>
      <c r="W56" s="288"/>
      <c r="X56" s="288"/>
      <c r="Y56" s="288"/>
      <c r="Z56" s="289"/>
      <c r="AA56" s="289"/>
      <c r="AB56" s="289"/>
    </row>
    <row r="57" spans="1:28" s="278" customFormat="1" ht="31.5" customHeight="1" x14ac:dyDescent="0.25">
      <c r="A57" s="275" t="s">
        <v>91</v>
      </c>
      <c r="B57" s="276"/>
      <c r="C57" s="276">
        <v>1</v>
      </c>
      <c r="D57" s="276"/>
      <c r="E57" s="276"/>
      <c r="F57" s="276"/>
      <c r="G57" s="276"/>
      <c r="H57" s="276"/>
      <c r="I57" s="276"/>
      <c r="J57" s="276"/>
      <c r="K57" s="276"/>
      <c r="L57" s="276"/>
      <c r="M57" s="276"/>
      <c r="N57" s="276"/>
      <c r="O57" s="276"/>
      <c r="P57" s="276"/>
      <c r="Q57" s="276"/>
      <c r="R57" s="276"/>
      <c r="S57" s="276"/>
      <c r="T57" s="276"/>
      <c r="U57" s="276"/>
      <c r="V57" s="276"/>
      <c r="W57" s="276"/>
      <c r="X57" s="276"/>
      <c r="Y57" s="276"/>
      <c r="Z57" s="277"/>
      <c r="AA57" s="277"/>
      <c r="AB57" s="277"/>
    </row>
    <row r="58" spans="1:28" s="278" customFormat="1" ht="31.5" customHeight="1" x14ac:dyDescent="0.25">
      <c r="A58" s="275" t="s">
        <v>1422</v>
      </c>
      <c r="B58" s="276"/>
      <c r="C58" s="276"/>
      <c r="D58" s="276"/>
      <c r="E58" s="276"/>
      <c r="F58" s="276"/>
      <c r="G58" s="276"/>
      <c r="H58" s="276"/>
      <c r="I58" s="276"/>
      <c r="J58" s="276"/>
      <c r="K58" s="276"/>
      <c r="L58" s="276"/>
      <c r="M58" s="276"/>
      <c r="N58" s="276"/>
      <c r="O58" s="276"/>
      <c r="P58" s="276"/>
      <c r="Q58" s="276"/>
      <c r="R58" s="276"/>
      <c r="S58" s="276"/>
      <c r="T58" s="276"/>
      <c r="U58" s="276"/>
      <c r="V58" s="276"/>
      <c r="W58" s="276"/>
      <c r="X58" s="276"/>
      <c r="Y58" s="276"/>
      <c r="Z58" s="277"/>
      <c r="AA58" s="277"/>
      <c r="AB58" s="277"/>
    </row>
    <row r="59" spans="1:28" s="282" customFormat="1" ht="31.5" customHeight="1" x14ac:dyDescent="0.25">
      <c r="A59" s="279" t="s">
        <v>93</v>
      </c>
      <c r="B59" s="280">
        <v>8</v>
      </c>
      <c r="C59" s="280">
        <v>2</v>
      </c>
      <c r="D59" s="280">
        <v>4</v>
      </c>
      <c r="E59" s="280">
        <v>5</v>
      </c>
      <c r="F59" s="280">
        <v>1</v>
      </c>
      <c r="G59" s="280"/>
      <c r="H59" s="280"/>
      <c r="I59" s="280"/>
      <c r="J59" s="280"/>
      <c r="K59" s="280">
        <v>15</v>
      </c>
      <c r="L59" s="280"/>
      <c r="M59" s="280"/>
      <c r="N59" s="280"/>
      <c r="O59" s="280"/>
      <c r="P59" s="280"/>
      <c r="Q59" s="280"/>
      <c r="R59" s="280"/>
      <c r="S59" s="280"/>
      <c r="T59" s="280"/>
      <c r="U59" s="280"/>
      <c r="V59" s="280"/>
      <c r="W59" s="280"/>
      <c r="X59" s="280"/>
      <c r="Y59" s="280"/>
      <c r="Z59" s="281"/>
      <c r="AA59" s="281"/>
      <c r="AB59" s="281"/>
    </row>
    <row r="60" spans="1:28" s="282" customFormat="1" ht="31.5" customHeight="1" x14ac:dyDescent="0.25">
      <c r="A60" s="279" t="s">
        <v>1423</v>
      </c>
      <c r="B60" s="280"/>
      <c r="C60" s="280">
        <v>1</v>
      </c>
      <c r="D60" s="280"/>
      <c r="E60" s="280"/>
      <c r="F60" s="280"/>
      <c r="G60" s="280"/>
      <c r="H60" s="280"/>
      <c r="I60" s="280"/>
      <c r="J60" s="280"/>
      <c r="K60" s="280"/>
      <c r="L60" s="280"/>
      <c r="M60" s="280"/>
      <c r="N60" s="280"/>
      <c r="O60" s="280"/>
      <c r="P60" s="280"/>
      <c r="Q60" s="280"/>
      <c r="R60" s="280"/>
      <c r="S60" s="280"/>
      <c r="T60" s="280"/>
      <c r="U60" s="280"/>
      <c r="V60" s="280"/>
      <c r="W60" s="280"/>
      <c r="X60" s="280"/>
      <c r="Y60" s="280"/>
      <c r="Z60" s="281"/>
      <c r="AA60" s="281"/>
      <c r="AB60" s="281"/>
    </row>
    <row r="61" spans="1:28" s="286" customFormat="1" ht="31.5" customHeight="1" x14ac:dyDescent="0.25">
      <c r="A61" s="283" t="s">
        <v>95</v>
      </c>
      <c r="B61" s="284"/>
      <c r="C61" s="284">
        <v>2</v>
      </c>
      <c r="D61" s="284"/>
      <c r="E61" s="284">
        <v>1</v>
      </c>
      <c r="F61" s="284"/>
      <c r="G61" s="284"/>
      <c r="H61" s="284"/>
      <c r="I61" s="284"/>
      <c r="J61" s="284"/>
      <c r="K61" s="284"/>
      <c r="L61" s="284"/>
      <c r="M61" s="284"/>
      <c r="N61" s="284"/>
      <c r="O61" s="284"/>
      <c r="P61" s="284"/>
      <c r="Q61" s="284"/>
      <c r="R61" s="284"/>
      <c r="S61" s="284"/>
      <c r="T61" s="284"/>
      <c r="U61" s="284"/>
      <c r="V61" s="284"/>
      <c r="W61" s="284"/>
      <c r="X61" s="284"/>
      <c r="Y61" s="284"/>
      <c r="Z61" s="285"/>
      <c r="AA61" s="285"/>
      <c r="AB61" s="285"/>
    </row>
    <row r="62" spans="1:28" s="286" customFormat="1" ht="31.5" customHeight="1" x14ac:dyDescent="0.25">
      <c r="A62" s="283" t="s">
        <v>1424</v>
      </c>
      <c r="B62" s="284"/>
      <c r="C62" s="284"/>
      <c r="D62" s="284"/>
      <c r="E62" s="284"/>
      <c r="F62" s="284"/>
      <c r="G62" s="284"/>
      <c r="H62" s="284"/>
      <c r="I62" s="284"/>
      <c r="J62" s="284"/>
      <c r="K62" s="284"/>
      <c r="L62" s="284"/>
      <c r="M62" s="284"/>
      <c r="N62" s="284"/>
      <c r="O62" s="284"/>
      <c r="P62" s="284"/>
      <c r="Q62" s="284"/>
      <c r="R62" s="284"/>
      <c r="S62" s="284"/>
      <c r="T62" s="284"/>
      <c r="U62" s="284"/>
      <c r="V62" s="284"/>
      <c r="W62" s="284"/>
      <c r="X62" s="284"/>
      <c r="Y62" s="284"/>
      <c r="Z62" s="285"/>
      <c r="AA62" s="285"/>
      <c r="AB62" s="285"/>
    </row>
    <row r="63" spans="1:28" s="294" customFormat="1" ht="31.5" customHeight="1" x14ac:dyDescent="0.25">
      <c r="A63" s="291" t="s">
        <v>97</v>
      </c>
      <c r="B63" s="292"/>
      <c r="C63" s="292">
        <v>9</v>
      </c>
      <c r="D63" s="292"/>
      <c r="E63" s="292">
        <v>2</v>
      </c>
      <c r="F63" s="292"/>
      <c r="G63" s="292"/>
      <c r="H63" s="292"/>
      <c r="I63" s="292"/>
      <c r="J63" s="292"/>
      <c r="K63" s="292"/>
      <c r="L63" s="292"/>
      <c r="M63" s="292"/>
      <c r="N63" s="292"/>
      <c r="O63" s="292"/>
      <c r="P63" s="292"/>
      <c r="Q63" s="292"/>
      <c r="R63" s="292"/>
      <c r="S63" s="292"/>
      <c r="T63" s="292"/>
      <c r="U63" s="292"/>
      <c r="V63" s="292"/>
      <c r="W63" s="292"/>
      <c r="X63" s="292"/>
      <c r="Y63" s="292"/>
      <c r="Z63" s="293"/>
      <c r="AA63" s="293"/>
      <c r="AB63" s="293"/>
    </row>
    <row r="64" spans="1:28" s="294" customFormat="1" ht="31.5" customHeight="1" x14ac:dyDescent="0.25">
      <c r="A64" s="291" t="s">
        <v>1425</v>
      </c>
      <c r="B64" s="292"/>
      <c r="C64" s="292"/>
      <c r="D64" s="292"/>
      <c r="E64" s="292"/>
      <c r="F64" s="292"/>
      <c r="G64" s="292"/>
      <c r="H64" s="292"/>
      <c r="I64" s="292"/>
      <c r="J64" s="292"/>
      <c r="K64" s="292"/>
      <c r="L64" s="292"/>
      <c r="M64" s="292"/>
      <c r="N64" s="292"/>
      <c r="O64" s="292"/>
      <c r="P64" s="292"/>
      <c r="Q64" s="292"/>
      <c r="R64" s="292"/>
      <c r="S64" s="292"/>
      <c r="T64" s="292"/>
      <c r="U64" s="292"/>
      <c r="V64" s="292"/>
      <c r="W64" s="292"/>
      <c r="X64" s="292"/>
      <c r="Y64" s="292"/>
      <c r="Z64" s="293"/>
      <c r="AA64" s="293"/>
      <c r="AB64" s="293"/>
    </row>
    <row r="65" spans="1:28" s="274" customFormat="1" ht="31.5" customHeight="1" x14ac:dyDescent="0.25">
      <c r="A65" s="271" t="s">
        <v>99</v>
      </c>
      <c r="B65" s="272"/>
      <c r="C65" s="272"/>
      <c r="D65" s="272"/>
      <c r="E65" s="272"/>
      <c r="F65" s="272"/>
      <c r="G65" s="272"/>
      <c r="H65" s="272"/>
      <c r="I65" s="272"/>
      <c r="J65" s="272"/>
      <c r="K65" s="272"/>
      <c r="L65" s="272"/>
      <c r="M65" s="272"/>
      <c r="N65" s="272"/>
      <c r="O65" s="272"/>
      <c r="P65" s="272"/>
      <c r="Q65" s="272"/>
      <c r="R65" s="272"/>
      <c r="S65" s="272"/>
      <c r="T65" s="272"/>
      <c r="U65" s="272"/>
      <c r="V65" s="272"/>
      <c r="W65" s="272"/>
      <c r="X65" s="272"/>
      <c r="Y65" s="272"/>
      <c r="Z65" s="273"/>
      <c r="AA65" s="273"/>
      <c r="AB65" s="273"/>
    </row>
    <row r="66" spans="1:28" s="274" customFormat="1" ht="31.5" customHeight="1" x14ac:dyDescent="0.25">
      <c r="A66" s="271" t="s">
        <v>1426</v>
      </c>
      <c r="B66" s="272"/>
      <c r="C66" s="272"/>
      <c r="D66" s="272"/>
      <c r="E66" s="272"/>
      <c r="F66" s="272"/>
      <c r="G66" s="272"/>
      <c r="H66" s="272"/>
      <c r="I66" s="272"/>
      <c r="J66" s="272"/>
      <c r="K66" s="272"/>
      <c r="L66" s="272"/>
      <c r="M66" s="272"/>
      <c r="N66" s="272"/>
      <c r="O66" s="272"/>
      <c r="P66" s="272"/>
      <c r="Q66" s="272"/>
      <c r="R66" s="272"/>
      <c r="S66" s="272"/>
      <c r="T66" s="272"/>
      <c r="U66" s="272"/>
      <c r="V66" s="272"/>
      <c r="W66" s="272"/>
      <c r="X66" s="272"/>
      <c r="Y66" s="272"/>
      <c r="Z66" s="273"/>
      <c r="AA66" s="273"/>
      <c r="AB66" s="273"/>
    </row>
    <row r="67" spans="1:28" s="278" customFormat="1" ht="31.5" customHeight="1" x14ac:dyDescent="0.25">
      <c r="A67" s="275" t="s">
        <v>101</v>
      </c>
      <c r="B67" s="276"/>
      <c r="C67" s="276"/>
      <c r="D67" s="276"/>
      <c r="E67" s="276"/>
      <c r="F67" s="276"/>
      <c r="G67" s="276"/>
      <c r="H67" s="276"/>
      <c r="I67" s="276"/>
      <c r="J67" s="276"/>
      <c r="K67" s="276"/>
      <c r="L67" s="276"/>
      <c r="M67" s="276"/>
      <c r="N67" s="276"/>
      <c r="O67" s="276"/>
      <c r="P67" s="276"/>
      <c r="Q67" s="276"/>
      <c r="R67" s="276"/>
      <c r="S67" s="276"/>
      <c r="T67" s="276"/>
      <c r="U67" s="276"/>
      <c r="V67" s="276"/>
      <c r="W67" s="276"/>
      <c r="X67" s="276"/>
      <c r="Y67" s="276"/>
      <c r="Z67" s="277"/>
      <c r="AA67" s="277"/>
      <c r="AB67" s="277"/>
    </row>
    <row r="68" spans="1:28" s="278" customFormat="1" ht="31.5" customHeight="1" x14ac:dyDescent="0.25">
      <c r="A68" s="275" t="s">
        <v>1427</v>
      </c>
      <c r="B68" s="276"/>
      <c r="C68" s="276"/>
      <c r="D68" s="276"/>
      <c r="E68" s="276"/>
      <c r="F68" s="276"/>
      <c r="G68" s="276"/>
      <c r="H68" s="276"/>
      <c r="I68" s="276"/>
      <c r="J68" s="276"/>
      <c r="K68" s="276"/>
      <c r="L68" s="276"/>
      <c r="M68" s="276"/>
      <c r="N68" s="276"/>
      <c r="O68" s="276"/>
      <c r="P68" s="276"/>
      <c r="Q68" s="276"/>
      <c r="R68" s="276"/>
      <c r="S68" s="276"/>
      <c r="T68" s="276"/>
      <c r="U68" s="276"/>
      <c r="V68" s="276"/>
      <c r="W68" s="276"/>
      <c r="X68" s="276"/>
      <c r="Y68" s="276"/>
      <c r="Z68" s="277"/>
      <c r="AA68" s="277"/>
      <c r="AB68" s="277"/>
    </row>
    <row r="69" spans="1:28" s="282" customFormat="1" ht="31.5" customHeight="1" x14ac:dyDescent="0.25">
      <c r="A69" s="279" t="s">
        <v>103</v>
      </c>
      <c r="B69" s="280"/>
      <c r="C69" s="280"/>
      <c r="D69" s="280"/>
      <c r="E69" s="280"/>
      <c r="F69" s="280"/>
      <c r="G69" s="280"/>
      <c r="H69" s="280"/>
      <c r="I69" s="280"/>
      <c r="J69" s="280"/>
      <c r="K69" s="280">
        <v>3</v>
      </c>
      <c r="L69" s="280"/>
      <c r="M69" s="280"/>
      <c r="N69" s="280"/>
      <c r="O69" s="280"/>
      <c r="P69" s="280"/>
      <c r="Q69" s="280"/>
      <c r="R69" s="280"/>
      <c r="S69" s="280"/>
      <c r="T69" s="280"/>
      <c r="U69" s="280"/>
      <c r="V69" s="280"/>
      <c r="W69" s="280"/>
      <c r="X69" s="280"/>
      <c r="Y69" s="280"/>
      <c r="Z69" s="281"/>
      <c r="AA69" s="281"/>
      <c r="AB69" s="281"/>
    </row>
    <row r="70" spans="1:28" s="282" customFormat="1" ht="31.5" customHeight="1" x14ac:dyDescent="0.25">
      <c r="A70" s="279" t="s">
        <v>1428</v>
      </c>
      <c r="B70" s="280"/>
      <c r="C70" s="280"/>
      <c r="D70" s="280"/>
      <c r="E70" s="280"/>
      <c r="F70" s="280"/>
      <c r="G70" s="280"/>
      <c r="H70" s="280"/>
      <c r="I70" s="280"/>
      <c r="J70" s="280"/>
      <c r="K70" s="280"/>
      <c r="L70" s="280"/>
      <c r="M70" s="280"/>
      <c r="N70" s="280"/>
      <c r="O70" s="280"/>
      <c r="P70" s="280"/>
      <c r="Q70" s="280"/>
      <c r="R70" s="280"/>
      <c r="S70" s="280"/>
      <c r="T70" s="280"/>
      <c r="U70" s="280"/>
      <c r="V70" s="280"/>
      <c r="W70" s="280"/>
      <c r="X70" s="280"/>
      <c r="Y70" s="280"/>
      <c r="Z70" s="281"/>
      <c r="AA70" s="281"/>
      <c r="AB70" s="281"/>
    </row>
    <row r="71" spans="1:28" s="286" customFormat="1" ht="31.5" customHeight="1" x14ac:dyDescent="0.25">
      <c r="A71" s="283" t="s">
        <v>105</v>
      </c>
      <c r="B71" s="284"/>
      <c r="C71" s="284"/>
      <c r="D71" s="284"/>
      <c r="E71" s="284"/>
      <c r="F71" s="284"/>
      <c r="G71" s="284"/>
      <c r="H71" s="284"/>
      <c r="I71" s="284"/>
      <c r="J71" s="284"/>
      <c r="K71" s="284"/>
      <c r="L71" s="284"/>
      <c r="M71" s="284"/>
      <c r="N71" s="284"/>
      <c r="O71" s="284"/>
      <c r="P71" s="284"/>
      <c r="Q71" s="284"/>
      <c r="R71" s="284"/>
      <c r="S71" s="284"/>
      <c r="T71" s="284"/>
      <c r="U71" s="284"/>
      <c r="V71" s="284"/>
      <c r="W71" s="284"/>
      <c r="X71" s="284"/>
      <c r="Y71" s="284"/>
      <c r="Z71" s="285"/>
      <c r="AA71" s="285"/>
      <c r="AB71" s="285"/>
    </row>
    <row r="72" spans="1:28" s="286" customFormat="1" ht="31.5" customHeight="1" x14ac:dyDescent="0.25">
      <c r="A72" s="283" t="s">
        <v>1429</v>
      </c>
      <c r="B72" s="284"/>
      <c r="C72" s="284"/>
      <c r="D72" s="284"/>
      <c r="E72" s="284"/>
      <c r="F72" s="284"/>
      <c r="G72" s="284"/>
      <c r="H72" s="284"/>
      <c r="I72" s="284"/>
      <c r="J72" s="284"/>
      <c r="K72" s="284"/>
      <c r="L72" s="284"/>
      <c r="M72" s="284"/>
      <c r="N72" s="284"/>
      <c r="O72" s="284"/>
      <c r="P72" s="284"/>
      <c r="Q72" s="284"/>
      <c r="R72" s="284"/>
      <c r="S72" s="284"/>
      <c r="T72" s="284"/>
      <c r="U72" s="284"/>
      <c r="V72" s="284"/>
      <c r="W72" s="284"/>
      <c r="X72" s="284"/>
      <c r="Y72" s="284"/>
      <c r="Z72" s="285"/>
      <c r="AA72" s="285"/>
      <c r="AB72" s="285"/>
    </row>
    <row r="73" spans="1:28" s="270" customFormat="1" ht="31.5" customHeight="1" x14ac:dyDescent="0.25">
      <c r="A73" s="235">
        <v>1664</v>
      </c>
      <c r="B73" s="268"/>
      <c r="C73" s="268"/>
      <c r="D73" s="268"/>
      <c r="E73" s="268"/>
      <c r="F73" s="268"/>
      <c r="G73" s="268"/>
      <c r="H73" s="268">
        <v>12</v>
      </c>
      <c r="I73" s="268">
        <v>24</v>
      </c>
      <c r="J73" s="268">
        <v>11</v>
      </c>
      <c r="K73" s="268">
        <v>49</v>
      </c>
      <c r="L73" s="268"/>
      <c r="M73" s="268"/>
      <c r="N73" s="268"/>
      <c r="O73" s="268"/>
      <c r="P73" s="268"/>
      <c r="Q73" s="268"/>
      <c r="R73" s="268"/>
      <c r="S73" s="268"/>
      <c r="T73" s="268"/>
      <c r="U73" s="268"/>
      <c r="V73" s="268"/>
      <c r="W73" s="268"/>
      <c r="X73" s="268"/>
      <c r="Y73" s="268"/>
      <c r="Z73" s="269"/>
      <c r="AA73" s="269"/>
      <c r="AB73" s="269"/>
    </row>
    <row r="74" spans="1:28" s="270" customFormat="1" ht="31.5" customHeight="1" x14ac:dyDescent="0.25">
      <c r="A74" s="235" t="s">
        <v>1430</v>
      </c>
      <c r="B74" s="268"/>
      <c r="C74" s="268"/>
      <c r="D74" s="268"/>
      <c r="E74" s="268"/>
      <c r="F74" s="268"/>
      <c r="G74" s="268"/>
      <c r="H74" s="268"/>
      <c r="I74" s="268"/>
      <c r="J74" s="268"/>
      <c r="K74" s="268"/>
      <c r="L74" s="268"/>
      <c r="M74" s="268"/>
      <c r="N74" s="268"/>
      <c r="O74" s="268"/>
      <c r="P74" s="268"/>
      <c r="Q74" s="268"/>
      <c r="R74" s="268"/>
      <c r="S74" s="268"/>
      <c r="T74" s="268"/>
      <c r="U74" s="268"/>
      <c r="V74" s="268"/>
      <c r="W74" s="268"/>
      <c r="X74" s="268"/>
      <c r="Y74" s="268"/>
      <c r="Z74" s="269"/>
      <c r="AA74" s="269"/>
      <c r="AB74" s="269"/>
    </row>
    <row r="75" spans="1:28" s="274" customFormat="1" ht="31.5" customHeight="1" x14ac:dyDescent="0.25">
      <c r="A75" s="271" t="s">
        <v>108</v>
      </c>
      <c r="B75" s="272"/>
      <c r="C75" s="272"/>
      <c r="D75" s="272"/>
      <c r="E75" s="272"/>
      <c r="F75" s="272"/>
      <c r="G75" s="272"/>
      <c r="H75" s="272"/>
      <c r="I75" s="272"/>
      <c r="J75" s="272"/>
      <c r="K75" s="272"/>
      <c r="L75" s="272"/>
      <c r="M75" s="272"/>
      <c r="N75" s="272"/>
      <c r="O75" s="272"/>
      <c r="P75" s="272"/>
      <c r="Q75" s="272"/>
      <c r="R75" s="272"/>
      <c r="S75" s="272"/>
      <c r="T75" s="272"/>
      <c r="U75" s="272"/>
      <c r="V75" s="272"/>
      <c r="W75" s="272"/>
      <c r="X75" s="272"/>
      <c r="Y75" s="272"/>
      <c r="Z75" s="273"/>
      <c r="AA75" s="273"/>
      <c r="AB75" s="273"/>
    </row>
    <row r="76" spans="1:28" s="274" customFormat="1" ht="31.5" customHeight="1" x14ac:dyDescent="0.25">
      <c r="A76" s="271" t="s">
        <v>1431</v>
      </c>
      <c r="B76" s="272"/>
      <c r="C76" s="272"/>
      <c r="D76" s="272"/>
      <c r="E76" s="272"/>
      <c r="F76" s="272"/>
      <c r="G76" s="272"/>
      <c r="H76" s="272"/>
      <c r="I76" s="272"/>
      <c r="J76" s="272"/>
      <c r="K76" s="272"/>
      <c r="L76" s="272"/>
      <c r="M76" s="272"/>
      <c r="N76" s="272"/>
      <c r="O76" s="272"/>
      <c r="P76" s="272"/>
      <c r="Q76" s="272"/>
      <c r="R76" s="272"/>
      <c r="S76" s="272"/>
      <c r="T76" s="272"/>
      <c r="U76" s="272"/>
      <c r="V76" s="272"/>
      <c r="W76" s="272"/>
      <c r="X76" s="272"/>
      <c r="Y76" s="272"/>
      <c r="Z76" s="273"/>
      <c r="AA76" s="273"/>
      <c r="AB76" s="273"/>
    </row>
    <row r="77" spans="1:28" s="286" customFormat="1" ht="31.5" customHeight="1" x14ac:dyDescent="0.25">
      <c r="A77" s="283">
        <v>0</v>
      </c>
      <c r="B77" s="284"/>
      <c r="C77" s="284"/>
      <c r="D77" s="284"/>
      <c r="E77" s="284"/>
      <c r="F77" s="284"/>
      <c r="G77" s="284"/>
      <c r="H77" s="284"/>
      <c r="I77" s="284"/>
      <c r="J77" s="284"/>
      <c r="K77" s="284"/>
      <c r="L77" s="284"/>
      <c r="M77" s="284"/>
      <c r="N77" s="284"/>
      <c r="O77" s="284"/>
      <c r="P77" s="284"/>
      <c r="Q77" s="284"/>
      <c r="R77" s="284"/>
      <c r="S77" s="284"/>
      <c r="T77" s="284"/>
      <c r="U77" s="284"/>
      <c r="V77" s="284"/>
      <c r="W77" s="284"/>
      <c r="X77" s="284"/>
      <c r="Y77" s="284"/>
      <c r="Z77" s="285"/>
      <c r="AA77" s="285"/>
      <c r="AB77" s="285"/>
    </row>
    <row r="78" spans="1:28" s="286" customFormat="1" ht="31.5" customHeight="1" x14ac:dyDescent="0.25">
      <c r="A78" s="283" t="s">
        <v>1432</v>
      </c>
      <c r="B78" s="284"/>
      <c r="C78" s="284"/>
      <c r="D78" s="284"/>
      <c r="E78" s="284"/>
      <c r="F78" s="284"/>
      <c r="G78" s="284"/>
      <c r="H78" s="284"/>
      <c r="I78" s="284"/>
      <c r="J78" s="284"/>
      <c r="K78" s="284"/>
      <c r="L78" s="284"/>
      <c r="M78" s="284"/>
      <c r="N78" s="284"/>
      <c r="O78" s="284"/>
      <c r="P78" s="284"/>
      <c r="Q78" s="284"/>
      <c r="R78" s="284"/>
      <c r="S78" s="284"/>
      <c r="T78" s="284"/>
      <c r="U78" s="284"/>
      <c r="V78" s="284"/>
      <c r="W78" s="284"/>
      <c r="X78" s="284"/>
      <c r="Y78" s="284"/>
      <c r="Z78" s="285"/>
      <c r="AA78" s="285"/>
      <c r="AB78" s="285"/>
    </row>
    <row r="79" spans="1:28" s="290" customFormat="1" ht="31.5" customHeight="1" x14ac:dyDescent="0.25">
      <c r="A79" s="287">
        <v>0</v>
      </c>
      <c r="B79" s="288"/>
      <c r="C79" s="288"/>
      <c r="D79" s="288"/>
      <c r="E79" s="288"/>
      <c r="F79" s="288"/>
      <c r="G79" s="288"/>
      <c r="H79" s="288"/>
      <c r="I79" s="288"/>
      <c r="J79" s="288"/>
      <c r="K79" s="288"/>
      <c r="L79" s="288"/>
      <c r="M79" s="288"/>
      <c r="N79" s="288"/>
      <c r="O79" s="288"/>
      <c r="P79" s="288"/>
      <c r="Q79" s="288"/>
      <c r="R79" s="288"/>
      <c r="S79" s="288"/>
      <c r="T79" s="288"/>
      <c r="U79" s="288"/>
      <c r="V79" s="288"/>
      <c r="W79" s="288"/>
      <c r="X79" s="288"/>
      <c r="Y79" s="288"/>
      <c r="Z79" s="289"/>
      <c r="AA79" s="289"/>
      <c r="AB79" s="289"/>
    </row>
    <row r="80" spans="1:28" s="290" customFormat="1" ht="31.5" customHeight="1" x14ac:dyDescent="0.25">
      <c r="A80" s="287" t="s">
        <v>1432</v>
      </c>
      <c r="B80" s="288"/>
      <c r="C80" s="288"/>
      <c r="D80" s="288"/>
      <c r="E80" s="288"/>
      <c r="F80" s="288"/>
      <c r="G80" s="288"/>
      <c r="H80" s="288"/>
      <c r="I80" s="288"/>
      <c r="J80" s="288"/>
      <c r="K80" s="288"/>
      <c r="L80" s="288"/>
      <c r="M80" s="288"/>
      <c r="N80" s="288"/>
      <c r="O80" s="288"/>
      <c r="P80" s="288"/>
      <c r="Q80" s="288"/>
      <c r="R80" s="288"/>
      <c r="S80" s="288"/>
      <c r="T80" s="288"/>
      <c r="U80" s="288"/>
      <c r="V80" s="288"/>
      <c r="W80" s="288"/>
      <c r="X80" s="288"/>
      <c r="Y80" s="288"/>
      <c r="Z80" s="289"/>
      <c r="AA80" s="289"/>
      <c r="AB80" s="289"/>
    </row>
    <row r="81" spans="1:28" s="56" customFormat="1" ht="31.5" customHeight="1" x14ac:dyDescent="0.25">
      <c r="A81" s="235">
        <v>0</v>
      </c>
      <c r="B81" s="88"/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8"/>
      <c r="U81" s="88"/>
      <c r="V81" s="88"/>
      <c r="W81" s="88"/>
      <c r="X81" s="88"/>
      <c r="Y81" s="88"/>
      <c r="Z81" s="204"/>
      <c r="AA81" s="204"/>
      <c r="AB81" s="204"/>
    </row>
    <row r="82" spans="1:28" s="56" customFormat="1" ht="31.5" customHeight="1" x14ac:dyDescent="0.25">
      <c r="A82" s="235" t="s">
        <v>1432</v>
      </c>
      <c r="B82" s="88"/>
      <c r="C82" s="88"/>
      <c r="D82" s="88"/>
      <c r="E82" s="88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8"/>
      <c r="R82" s="88"/>
      <c r="S82" s="88"/>
      <c r="T82" s="88"/>
      <c r="U82" s="88"/>
      <c r="V82" s="88"/>
      <c r="W82" s="88"/>
      <c r="X82" s="88"/>
      <c r="Y82" s="88"/>
      <c r="Z82" s="204"/>
      <c r="AA82" s="204"/>
      <c r="AB82" s="204"/>
    </row>
    <row r="83" spans="1:28" s="56" customFormat="1" ht="31.5" customHeight="1" x14ac:dyDescent="0.25">
      <c r="A83" s="235">
        <v>0</v>
      </c>
      <c r="B83" s="88"/>
      <c r="C83" s="88"/>
      <c r="D83" s="88"/>
      <c r="E83" s="88"/>
      <c r="F83" s="88"/>
      <c r="G83" s="88"/>
      <c r="H83" s="88"/>
      <c r="I83" s="88"/>
      <c r="J83" s="88"/>
      <c r="K83" s="88"/>
      <c r="L83" s="88"/>
      <c r="M83" s="88"/>
      <c r="N83" s="88"/>
      <c r="O83" s="88"/>
      <c r="P83" s="88"/>
      <c r="Q83" s="88"/>
      <c r="R83" s="88"/>
      <c r="S83" s="88"/>
      <c r="T83" s="88"/>
      <c r="U83" s="88"/>
      <c r="V83" s="88"/>
      <c r="W83" s="88"/>
      <c r="X83" s="88"/>
      <c r="Y83" s="88"/>
      <c r="Z83" s="204"/>
      <c r="AA83" s="204"/>
      <c r="AB83" s="204"/>
    </row>
    <row r="84" spans="1:28" s="56" customFormat="1" ht="31.5" customHeight="1" x14ac:dyDescent="0.25">
      <c r="A84" s="235" t="s">
        <v>1432</v>
      </c>
      <c r="B84" s="88"/>
      <c r="C84" s="88"/>
      <c r="D84" s="88"/>
      <c r="E84" s="88"/>
      <c r="F84" s="88"/>
      <c r="G84" s="88"/>
      <c r="H84" s="88"/>
      <c r="I84" s="88"/>
      <c r="J84" s="88"/>
      <c r="K84" s="88"/>
      <c r="L84" s="88"/>
      <c r="M84" s="88"/>
      <c r="N84" s="88"/>
      <c r="O84" s="88"/>
      <c r="P84" s="88"/>
      <c r="Q84" s="88"/>
      <c r="R84" s="88"/>
      <c r="S84" s="88"/>
      <c r="T84" s="88"/>
      <c r="U84" s="88"/>
      <c r="V84" s="88"/>
      <c r="W84" s="88"/>
      <c r="X84" s="88"/>
      <c r="Y84" s="88"/>
      <c r="Z84" s="204"/>
      <c r="AA84" s="204"/>
      <c r="AB84" s="204"/>
    </row>
    <row r="85" spans="1:28" s="56" customFormat="1" ht="31.5" customHeight="1" x14ac:dyDescent="0.25">
      <c r="A85" s="235">
        <v>0</v>
      </c>
      <c r="B85" s="88"/>
      <c r="C85" s="88"/>
      <c r="D85" s="88"/>
      <c r="E85" s="88"/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8"/>
      <c r="R85" s="88"/>
      <c r="S85" s="88"/>
      <c r="T85" s="88"/>
      <c r="U85" s="88"/>
      <c r="V85" s="88"/>
      <c r="W85" s="88"/>
      <c r="X85" s="88"/>
      <c r="Y85" s="88"/>
      <c r="Z85" s="204"/>
      <c r="AA85" s="204"/>
      <c r="AB85" s="204"/>
    </row>
    <row r="86" spans="1:28" s="56" customFormat="1" ht="31.5" customHeight="1" x14ac:dyDescent="0.25">
      <c r="A86" s="235" t="s">
        <v>1432</v>
      </c>
      <c r="B86" s="88"/>
      <c r="C86" s="88"/>
      <c r="D86" s="88"/>
      <c r="E86" s="88"/>
      <c r="F86" s="88"/>
      <c r="G86" s="88"/>
      <c r="H86" s="88"/>
      <c r="I86" s="88"/>
      <c r="J86" s="88"/>
      <c r="K86" s="88"/>
      <c r="L86" s="88"/>
      <c r="M86" s="88"/>
      <c r="N86" s="88"/>
      <c r="O86" s="88"/>
      <c r="P86" s="88"/>
      <c r="Q86" s="88"/>
      <c r="R86" s="88"/>
      <c r="S86" s="88"/>
      <c r="T86" s="88"/>
      <c r="U86" s="88"/>
      <c r="V86" s="88"/>
      <c r="W86" s="88"/>
      <c r="X86" s="88"/>
      <c r="Y86" s="88"/>
      <c r="Z86" s="204"/>
      <c r="AA86" s="204"/>
      <c r="AB86" s="204"/>
    </row>
    <row r="87" spans="1:28" s="56" customFormat="1" ht="31.5" customHeight="1" x14ac:dyDescent="0.25">
      <c r="A87" s="235">
        <v>0</v>
      </c>
      <c r="B87" s="88"/>
      <c r="C87" s="88"/>
      <c r="D87" s="88"/>
      <c r="E87" s="88"/>
      <c r="F87" s="88"/>
      <c r="G87" s="88"/>
      <c r="H87" s="88"/>
      <c r="I87" s="88"/>
      <c r="J87" s="88"/>
      <c r="K87" s="88"/>
      <c r="L87" s="88"/>
      <c r="M87" s="88"/>
      <c r="N87" s="88"/>
      <c r="O87" s="88"/>
      <c r="P87" s="88"/>
      <c r="Q87" s="88"/>
      <c r="R87" s="88"/>
      <c r="S87" s="88"/>
      <c r="T87" s="88"/>
      <c r="U87" s="88"/>
      <c r="V87" s="88"/>
      <c r="W87" s="88"/>
      <c r="X87" s="88"/>
      <c r="Y87" s="88"/>
      <c r="Z87" s="204"/>
      <c r="AA87" s="204"/>
      <c r="AB87" s="204"/>
    </row>
    <row r="88" spans="1:28" s="56" customFormat="1" ht="31.5" customHeight="1" x14ac:dyDescent="0.25">
      <c r="A88" s="235" t="s">
        <v>1432</v>
      </c>
      <c r="B88" s="88"/>
      <c r="C88" s="88"/>
      <c r="D88" s="88"/>
      <c r="E88" s="88"/>
      <c r="F88" s="88"/>
      <c r="G88" s="88"/>
      <c r="H88" s="88"/>
      <c r="I88" s="88"/>
      <c r="J88" s="88"/>
      <c r="K88" s="88"/>
      <c r="L88" s="88"/>
      <c r="M88" s="88"/>
      <c r="N88" s="88"/>
      <c r="O88" s="88"/>
      <c r="P88" s="88"/>
      <c r="Q88" s="88"/>
      <c r="R88" s="88"/>
      <c r="S88" s="88"/>
      <c r="T88" s="88"/>
      <c r="U88" s="88"/>
      <c r="V88" s="88"/>
      <c r="W88" s="88"/>
      <c r="X88" s="88"/>
      <c r="Y88" s="88"/>
      <c r="Z88" s="204"/>
      <c r="AA88" s="204"/>
      <c r="AB88" s="204"/>
    </row>
    <row r="89" spans="1:28" s="56" customFormat="1" ht="31.5" customHeight="1" x14ac:dyDescent="0.25">
      <c r="A89" s="235">
        <v>0</v>
      </c>
      <c r="B89" s="88"/>
      <c r="C89" s="88"/>
      <c r="D89" s="88"/>
      <c r="E89" s="88"/>
      <c r="F89" s="88"/>
      <c r="G89" s="88"/>
      <c r="H89" s="88"/>
      <c r="I89" s="88"/>
      <c r="J89" s="88"/>
      <c r="K89" s="88"/>
      <c r="L89" s="88"/>
      <c r="M89" s="88"/>
      <c r="N89" s="88"/>
      <c r="O89" s="88"/>
      <c r="P89" s="88"/>
      <c r="Q89" s="88"/>
      <c r="R89" s="88"/>
      <c r="S89" s="88"/>
      <c r="T89" s="88"/>
      <c r="U89" s="88"/>
      <c r="V89" s="88"/>
      <c r="W89" s="88"/>
      <c r="X89" s="88"/>
      <c r="Y89" s="88"/>
      <c r="Z89" s="204"/>
      <c r="AA89" s="204"/>
      <c r="AB89" s="204"/>
    </row>
    <row r="90" spans="1:28" s="56" customFormat="1" ht="31.5" customHeight="1" x14ac:dyDescent="0.25">
      <c r="A90" s="235" t="s">
        <v>1432</v>
      </c>
      <c r="B90" s="88"/>
      <c r="C90" s="88"/>
      <c r="D90" s="88"/>
      <c r="E90" s="88"/>
      <c r="F90" s="88"/>
      <c r="G90" s="88"/>
      <c r="H90" s="88"/>
      <c r="I90" s="88"/>
      <c r="J90" s="88"/>
      <c r="K90" s="88"/>
      <c r="L90" s="88"/>
      <c r="M90" s="88"/>
      <c r="N90" s="88"/>
      <c r="O90" s="88"/>
      <c r="P90" s="88"/>
      <c r="Q90" s="88"/>
      <c r="R90" s="88"/>
      <c r="S90" s="88"/>
      <c r="T90" s="88"/>
      <c r="U90" s="88"/>
      <c r="V90" s="88"/>
      <c r="W90" s="88"/>
      <c r="X90" s="88"/>
      <c r="Y90" s="88"/>
      <c r="Z90" s="204"/>
      <c r="AA90" s="204"/>
      <c r="AB90" s="204"/>
    </row>
    <row r="91" spans="1:28" s="56" customFormat="1" ht="31.5" customHeight="1" x14ac:dyDescent="0.25">
      <c r="A91" s="235">
        <v>0</v>
      </c>
      <c r="B91" s="88"/>
      <c r="C91" s="88"/>
      <c r="D91" s="88"/>
      <c r="E91" s="88"/>
      <c r="F91" s="88"/>
      <c r="G91" s="88"/>
      <c r="H91" s="88"/>
      <c r="I91" s="88"/>
      <c r="J91" s="88"/>
      <c r="K91" s="88"/>
      <c r="L91" s="88"/>
      <c r="M91" s="88"/>
      <c r="N91" s="88"/>
      <c r="O91" s="88"/>
      <c r="P91" s="88"/>
      <c r="Q91" s="88"/>
      <c r="R91" s="88"/>
      <c r="S91" s="88"/>
      <c r="T91" s="88"/>
      <c r="U91" s="88"/>
      <c r="V91" s="88"/>
      <c r="W91" s="88"/>
      <c r="X91" s="88"/>
      <c r="Y91" s="88"/>
      <c r="Z91" s="204"/>
      <c r="AA91" s="204"/>
      <c r="AB91" s="204"/>
    </row>
    <row r="92" spans="1:28" s="56" customFormat="1" ht="31.5" customHeight="1" x14ac:dyDescent="0.25">
      <c r="A92" s="235" t="s">
        <v>1432</v>
      </c>
      <c r="B92" s="88"/>
      <c r="C92" s="88"/>
      <c r="D92" s="88"/>
      <c r="E92" s="88"/>
      <c r="F92" s="88"/>
      <c r="G92" s="88"/>
      <c r="H92" s="88"/>
      <c r="I92" s="88"/>
      <c r="J92" s="88"/>
      <c r="K92" s="88"/>
      <c r="L92" s="88"/>
      <c r="M92" s="88"/>
      <c r="N92" s="88"/>
      <c r="O92" s="88"/>
      <c r="P92" s="88"/>
      <c r="Q92" s="88"/>
      <c r="R92" s="88"/>
      <c r="S92" s="88"/>
      <c r="T92" s="88"/>
      <c r="U92" s="88"/>
      <c r="V92" s="88"/>
      <c r="W92" s="88"/>
      <c r="X92" s="88"/>
      <c r="Y92" s="88"/>
      <c r="Z92" s="204"/>
      <c r="AA92" s="204"/>
      <c r="AB92" s="204"/>
    </row>
    <row r="93" spans="1:28" s="56" customFormat="1" ht="31.5" customHeight="1" x14ac:dyDescent="0.25">
      <c r="A93" s="235">
        <v>0</v>
      </c>
      <c r="B93" s="88"/>
      <c r="C93" s="88"/>
      <c r="D93" s="88"/>
      <c r="E93" s="88"/>
      <c r="F93" s="88"/>
      <c r="G93" s="88"/>
      <c r="H93" s="88"/>
      <c r="I93" s="88"/>
      <c r="J93" s="88"/>
      <c r="K93" s="88"/>
      <c r="L93" s="88"/>
      <c r="M93" s="88"/>
      <c r="N93" s="88"/>
      <c r="O93" s="88"/>
      <c r="P93" s="88"/>
      <c r="Q93" s="88"/>
      <c r="R93" s="88"/>
      <c r="S93" s="88"/>
      <c r="T93" s="88"/>
      <c r="U93" s="88"/>
      <c r="V93" s="88"/>
      <c r="W93" s="88"/>
      <c r="X93" s="88"/>
      <c r="Y93" s="88"/>
      <c r="Z93" s="204"/>
      <c r="AA93" s="204"/>
      <c r="AB93" s="204"/>
    </row>
    <row r="94" spans="1:28" s="56" customFormat="1" ht="31.5" customHeight="1" x14ac:dyDescent="0.25">
      <c r="A94" s="235" t="s">
        <v>1432</v>
      </c>
      <c r="B94" s="88"/>
      <c r="C94" s="88"/>
      <c r="D94" s="88"/>
      <c r="E94" s="88"/>
      <c r="F94" s="88"/>
      <c r="G94" s="88"/>
      <c r="H94" s="88"/>
      <c r="I94" s="88"/>
      <c r="J94" s="88"/>
      <c r="K94" s="88"/>
      <c r="L94" s="88"/>
      <c r="M94" s="88"/>
      <c r="N94" s="88"/>
      <c r="O94" s="88"/>
      <c r="P94" s="88"/>
      <c r="Q94" s="88"/>
      <c r="R94" s="88"/>
      <c r="S94" s="88"/>
      <c r="T94" s="88"/>
      <c r="U94" s="88"/>
      <c r="V94" s="88"/>
      <c r="W94" s="88"/>
      <c r="X94" s="88"/>
      <c r="Y94" s="88"/>
      <c r="Z94" s="204"/>
      <c r="AA94" s="204"/>
      <c r="AB94" s="204"/>
    </row>
    <row r="95" spans="1:28" s="56" customFormat="1" ht="31.5" customHeight="1" x14ac:dyDescent="0.25">
      <c r="A95" s="235">
        <v>0</v>
      </c>
      <c r="B95" s="88"/>
      <c r="C95" s="88"/>
      <c r="D95" s="88"/>
      <c r="E95" s="88"/>
      <c r="F95" s="88"/>
      <c r="G95" s="88"/>
      <c r="H95" s="88"/>
      <c r="I95" s="88"/>
      <c r="J95" s="88"/>
      <c r="K95" s="88"/>
      <c r="L95" s="88"/>
      <c r="M95" s="88"/>
      <c r="N95" s="88"/>
      <c r="O95" s="88"/>
      <c r="P95" s="88"/>
      <c r="Q95" s="88"/>
      <c r="R95" s="88"/>
      <c r="S95" s="88"/>
      <c r="T95" s="88"/>
      <c r="U95" s="88"/>
      <c r="V95" s="88"/>
      <c r="W95" s="88"/>
      <c r="X95" s="88"/>
      <c r="Y95" s="88"/>
      <c r="Z95" s="204"/>
      <c r="AA95" s="204"/>
      <c r="AB95" s="204"/>
    </row>
    <row r="96" spans="1:28" s="56" customFormat="1" ht="31.5" customHeight="1" x14ac:dyDescent="0.25">
      <c r="A96" s="235" t="s">
        <v>1432</v>
      </c>
      <c r="B96" s="88"/>
      <c r="C96" s="88"/>
      <c r="D96" s="88"/>
      <c r="E96" s="88"/>
      <c r="F96" s="88"/>
      <c r="G96" s="88"/>
      <c r="H96" s="88"/>
      <c r="I96" s="88"/>
      <c r="J96" s="88"/>
      <c r="K96" s="88"/>
      <c r="L96" s="88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88"/>
      <c r="Z96" s="204"/>
      <c r="AA96" s="204"/>
      <c r="AB96" s="204"/>
    </row>
    <row r="97" spans="1:28" s="56" customFormat="1" ht="31.5" customHeight="1" x14ac:dyDescent="0.25">
      <c r="A97" s="235">
        <v>0</v>
      </c>
      <c r="B97" s="88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88"/>
      <c r="V97" s="88"/>
      <c r="W97" s="88"/>
      <c r="X97" s="88"/>
      <c r="Y97" s="88"/>
      <c r="Z97" s="204"/>
      <c r="AA97" s="204"/>
      <c r="AB97" s="204"/>
    </row>
    <row r="98" spans="1:28" x14ac:dyDescent="0.25">
      <c r="A98" s="295" t="s">
        <v>1335</v>
      </c>
      <c r="B98" s="296">
        <f>SUM(B13:B97)</f>
        <v>138</v>
      </c>
      <c r="C98" s="296">
        <f>SUM(C13:C97)</f>
        <v>95</v>
      </c>
      <c r="D98" s="296">
        <f t="shared" ref="D98:Y98" si="14">SUM(D13:D97)</f>
        <v>65</v>
      </c>
      <c r="E98" s="296">
        <f t="shared" si="14"/>
        <v>58</v>
      </c>
      <c r="F98" s="296">
        <f t="shared" si="14"/>
        <v>226</v>
      </c>
      <c r="G98" s="296">
        <f t="shared" si="14"/>
        <v>205</v>
      </c>
      <c r="H98" s="296">
        <f t="shared" si="14"/>
        <v>125</v>
      </c>
      <c r="I98" s="296">
        <f t="shared" si="14"/>
        <v>120</v>
      </c>
      <c r="J98" s="296">
        <f t="shared" si="14"/>
        <v>35</v>
      </c>
      <c r="K98" s="296">
        <f t="shared" si="14"/>
        <v>182</v>
      </c>
      <c r="L98" s="296">
        <f t="shared" si="14"/>
        <v>0</v>
      </c>
      <c r="M98" s="296">
        <f t="shared" si="14"/>
        <v>0</v>
      </c>
      <c r="N98" s="296">
        <f t="shared" si="14"/>
        <v>0</v>
      </c>
      <c r="O98" s="296">
        <f t="shared" si="14"/>
        <v>0</v>
      </c>
      <c r="P98" s="296">
        <f t="shared" si="14"/>
        <v>0</v>
      </c>
      <c r="Q98" s="296">
        <f t="shared" si="14"/>
        <v>0</v>
      </c>
      <c r="R98" s="296">
        <f t="shared" si="14"/>
        <v>0</v>
      </c>
      <c r="S98" s="296">
        <f t="shared" si="14"/>
        <v>0</v>
      </c>
      <c r="T98" s="296">
        <f t="shared" si="14"/>
        <v>0</v>
      </c>
      <c r="U98" s="296">
        <f t="shared" si="14"/>
        <v>0</v>
      </c>
      <c r="V98" s="296">
        <f t="shared" si="14"/>
        <v>0</v>
      </c>
      <c r="W98" s="296">
        <f t="shared" si="14"/>
        <v>0</v>
      </c>
      <c r="X98" s="296">
        <f t="shared" si="14"/>
        <v>0</v>
      </c>
      <c r="Y98" s="296">
        <f t="shared" si="14"/>
        <v>0</v>
      </c>
    </row>
    <row r="99" spans="1:28" x14ac:dyDescent="0.25">
      <c r="A99" s="295" t="s">
        <v>1336</v>
      </c>
      <c r="B99" s="296">
        <f t="shared" ref="B99:Y99" si="15">IF(ISBLANK(B12),"",MONTH(B12))</f>
        <v>1</v>
      </c>
      <c r="C99" s="296">
        <f t="shared" si="15"/>
        <v>1</v>
      </c>
      <c r="D99" s="296">
        <f t="shared" si="15"/>
        <v>2</v>
      </c>
      <c r="E99" s="296">
        <f t="shared" si="15"/>
        <v>2</v>
      </c>
      <c r="F99" s="296">
        <f t="shared" si="15"/>
        <v>3</v>
      </c>
      <c r="G99" s="296">
        <f t="shared" si="15"/>
        <v>5</v>
      </c>
      <c r="H99" s="296">
        <f t="shared" si="15"/>
        <v>6</v>
      </c>
      <c r="I99" s="296">
        <f t="shared" si="15"/>
        <v>8</v>
      </c>
      <c r="J99" s="296">
        <f t="shared" si="15"/>
        <v>9</v>
      </c>
      <c r="K99" s="296">
        <f t="shared" si="15"/>
        <v>10</v>
      </c>
      <c r="L99" s="296" t="str">
        <f t="shared" si="15"/>
        <v/>
      </c>
      <c r="M99" s="296" t="str">
        <f t="shared" si="15"/>
        <v/>
      </c>
      <c r="N99" s="296" t="str">
        <f t="shared" si="15"/>
        <v/>
      </c>
      <c r="O99" s="296" t="str">
        <f t="shared" si="15"/>
        <v/>
      </c>
      <c r="P99" s="296" t="str">
        <f t="shared" si="15"/>
        <v/>
      </c>
      <c r="Q99" s="296" t="str">
        <f t="shared" si="15"/>
        <v/>
      </c>
      <c r="R99" s="296" t="str">
        <f t="shared" si="15"/>
        <v/>
      </c>
      <c r="S99" s="296" t="str">
        <f t="shared" si="15"/>
        <v/>
      </c>
      <c r="T99" s="296" t="str">
        <f t="shared" si="15"/>
        <v/>
      </c>
      <c r="U99" s="296" t="str">
        <f t="shared" si="15"/>
        <v/>
      </c>
      <c r="V99" s="296" t="str">
        <f t="shared" si="15"/>
        <v/>
      </c>
      <c r="W99" s="296" t="str">
        <f t="shared" si="15"/>
        <v/>
      </c>
      <c r="X99" s="296" t="str">
        <f t="shared" si="15"/>
        <v/>
      </c>
      <c r="Y99" s="296" t="str">
        <f t="shared" si="15"/>
        <v/>
      </c>
    </row>
  </sheetData>
  <mergeCells count="12">
    <mergeCell ref="BG3:BI3"/>
    <mergeCell ref="Z3:AB3"/>
    <mergeCell ref="AC3:AE3"/>
    <mergeCell ref="AF3:AH3"/>
    <mergeCell ref="AI3:AK3"/>
    <mergeCell ref="AL3:AN3"/>
    <mergeCell ref="AO3:AQ3"/>
    <mergeCell ref="AR3:AT3"/>
    <mergeCell ref="AU3:AW3"/>
    <mergeCell ref="AX3:AZ3"/>
    <mergeCell ref="BA3:BC3"/>
    <mergeCell ref="BD3:BF3"/>
  </mergeCells>
  <dataValidations count="1">
    <dataValidation type="date" operator="notEqual" allowBlank="1" showInputMessage="1" showErrorMessage="1" sqref="B12:Y12" xr:uid="{B9C1FD37-09D4-40FB-BAE9-7C211382E2C4}">
      <formula1>1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utton 1">
              <controlPr defaultSize="0" print="0" autoFill="0" autoPict="0" macro="[0]!retour_TdB">
                <anchor moveWithCells="1" sizeWithCells="1">
                  <from>
                    <xdr:col>4</xdr:col>
                    <xdr:colOff>247650</xdr:colOff>
                    <xdr:row>0</xdr:row>
                    <xdr:rowOff>152400</xdr:rowOff>
                  </from>
                  <to>
                    <xdr:col>5</xdr:col>
                    <xdr:colOff>742950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7DE0F-2D63-45B1-A0B9-8E8061C45083}">
  <sheetPr codeName="Feuil16">
    <tabColor theme="9"/>
  </sheetPr>
  <dimension ref="A1:U161"/>
  <sheetViews>
    <sheetView showGridLines="0" workbookViewId="0">
      <selection activeCell="AA14" sqref="AA14"/>
    </sheetView>
  </sheetViews>
  <sheetFormatPr baseColWidth="10" defaultColWidth="11.42578125" defaultRowHeight="15" x14ac:dyDescent="0.25"/>
  <cols>
    <col min="1" max="1" width="2.42578125" customWidth="1"/>
    <col min="2" max="2" width="2.7109375" customWidth="1"/>
    <col min="3" max="3" width="12" style="9" customWidth="1"/>
    <col min="4" max="4" width="45.7109375" style="9" customWidth="1"/>
    <col min="5" max="5" width="14" customWidth="1"/>
    <col min="6" max="6" width="12" customWidth="1"/>
    <col min="7" max="7" width="13.5703125" customWidth="1"/>
    <col min="8" max="8" width="15.7109375" customWidth="1"/>
    <col min="9" max="9" width="2.42578125" customWidth="1"/>
    <col min="10" max="10" width="3.140625" customWidth="1"/>
    <col min="11" max="14" width="20" hidden="1" customWidth="1"/>
    <col min="15" max="19" width="12.7109375" style="9" hidden="1" customWidth="1"/>
    <col min="20" max="20" width="11.42578125" style="9" hidden="1" customWidth="1"/>
    <col min="21" max="21" width="11.42578125" hidden="1" customWidth="1"/>
    <col min="16384" max="16384" width="15.7109375" customWidth="1"/>
  </cols>
  <sheetData>
    <row r="1" spans="1:21" ht="7.5" customHeight="1" x14ac:dyDescent="0.25"/>
    <row r="2" spans="1:21" ht="18.75" x14ac:dyDescent="0.25">
      <c r="E2" s="13" t="s">
        <v>1337</v>
      </c>
      <c r="H2" s="110" t="s">
        <v>1313</v>
      </c>
      <c r="K2" s="111" t="e">
        <v>#N/A</v>
      </c>
      <c r="L2" s="42"/>
      <c r="M2" s="42"/>
      <c r="N2" s="42"/>
    </row>
    <row r="3" spans="1:21" ht="15.75" x14ac:dyDescent="0.25">
      <c r="B3" s="112"/>
    </row>
    <row r="4" spans="1:21" ht="15.75" thickBot="1" x14ac:dyDescent="0.3"/>
    <row r="5" spans="1:21" ht="9.75" customHeight="1" thickTop="1" x14ac:dyDescent="0.25">
      <c r="B5" s="113"/>
      <c r="C5" s="297"/>
      <c r="D5" s="297"/>
      <c r="E5" s="114"/>
      <c r="F5" s="114"/>
      <c r="G5" s="114"/>
      <c r="H5" s="114"/>
      <c r="I5" s="115"/>
    </row>
    <row r="6" spans="1:21" ht="46.5" customHeight="1" x14ac:dyDescent="0.35">
      <c r="B6" s="116"/>
      <c r="C6" s="298"/>
      <c r="D6" s="299"/>
      <c r="E6" s="576" t="s">
        <v>1338</v>
      </c>
      <c r="F6" s="576"/>
      <c r="G6" s="577" t="str">
        <f>H2</f>
        <v>I00010</v>
      </c>
      <c r="H6" s="577"/>
      <c r="I6" s="118"/>
      <c r="J6" s="119"/>
    </row>
    <row r="7" spans="1:21" ht="48.75" customHeight="1" x14ac:dyDescent="0.45">
      <c r="B7" s="116"/>
      <c r="C7" s="300"/>
      <c r="D7" s="299"/>
      <c r="F7" s="301" t="s">
        <v>1261</v>
      </c>
      <c r="G7" s="578">
        <f>HLOOKUP($H$2,'base inventaire'!$B$5:$Y$97,8,0)</f>
        <v>43374</v>
      </c>
      <c r="H7" s="578"/>
      <c r="I7" s="118"/>
      <c r="J7" s="119"/>
    </row>
    <row r="8" spans="1:21" x14ac:dyDescent="0.25">
      <c r="B8" s="116"/>
      <c r="C8" s="298"/>
      <c r="D8" s="298"/>
      <c r="E8" s="20"/>
      <c r="F8" s="20"/>
      <c r="G8" s="20"/>
      <c r="H8" s="20"/>
      <c r="I8" s="123"/>
    </row>
    <row r="9" spans="1:21" x14ac:dyDescent="0.25">
      <c r="B9" s="116"/>
      <c r="C9" s="302"/>
      <c r="D9" s="298"/>
      <c r="E9" s="154"/>
      <c r="F9" s="20"/>
      <c r="G9" s="20"/>
      <c r="H9" s="20"/>
      <c r="I9" s="123"/>
      <c r="K9" s="155" t="e">
        <v>#REF!</v>
      </c>
      <c r="L9" s="155" t="e">
        <v>#REF!</v>
      </c>
      <c r="M9" s="155" t="e">
        <v>#REF!</v>
      </c>
      <c r="N9" s="155"/>
    </row>
    <row r="10" spans="1:21" s="9" customFormat="1" ht="29.25" customHeight="1" x14ac:dyDescent="0.25">
      <c r="B10" s="156"/>
      <c r="C10" s="157" t="s">
        <v>1268</v>
      </c>
      <c r="D10" s="158" t="s">
        <v>42</v>
      </c>
      <c r="E10" s="159" t="s">
        <v>1339</v>
      </c>
      <c r="F10" s="159" t="s">
        <v>1340</v>
      </c>
      <c r="G10" s="159" t="s">
        <v>1341</v>
      </c>
      <c r="H10" s="157" t="s">
        <v>1342</v>
      </c>
      <c r="I10" s="160"/>
      <c r="K10" s="161" t="s">
        <v>1272</v>
      </c>
      <c r="L10" s="161" t="s">
        <v>1273</v>
      </c>
      <c r="M10" s="161" t="s">
        <v>1274</v>
      </c>
      <c r="N10" s="161" t="s">
        <v>1275</v>
      </c>
      <c r="O10" s="161" t="s">
        <v>1276</v>
      </c>
      <c r="P10" s="161" t="s">
        <v>1277</v>
      </c>
      <c r="Q10" s="161" t="s">
        <v>1268</v>
      </c>
      <c r="R10" s="161" t="s">
        <v>1270</v>
      </c>
      <c r="S10" s="161" t="s">
        <v>1278</v>
      </c>
      <c r="T10" s="161" t="s">
        <v>1279</v>
      </c>
      <c r="U10" s="161" t="s">
        <v>1280</v>
      </c>
    </row>
    <row r="11" spans="1:21" ht="6.75" customHeight="1" x14ac:dyDescent="0.25">
      <c r="B11" s="116"/>
      <c r="C11" s="164"/>
      <c r="D11" s="164"/>
      <c r="E11" s="163"/>
      <c r="F11" s="164"/>
      <c r="G11" s="164"/>
      <c r="H11" s="165"/>
      <c r="I11" s="123"/>
      <c r="U11" s="9"/>
    </row>
    <row r="12" spans="1:21" ht="18" customHeight="1" x14ac:dyDescent="0.25">
      <c r="A12" s="166">
        <v>5</v>
      </c>
      <c r="B12" s="116"/>
      <c r="C12" s="303" t="str">
        <f>'base produits'!A8</f>
        <v>P0001</v>
      </c>
      <c r="D12" s="40" t="str">
        <f>'base produits'!B8</f>
        <v>Coca cola 33 cl</v>
      </c>
      <c r="E12" s="304">
        <f>HLOOKUP($H$2,'base inventaire'!$B$5:$Y$97,9,0)</f>
        <v>8</v>
      </c>
      <c r="F12" s="304">
        <f>E12-G12</f>
        <v>8</v>
      </c>
      <c r="G12" s="304">
        <f>HLOOKUP($H$2,'base inventaire'!$B$5:$Y$97,10,0)</f>
        <v>0</v>
      </c>
      <c r="H12" s="305">
        <f>((F12*'base produits'!C8)-('base produits'!G8*F12))-(G12*'base produits'!G8)</f>
        <v>4.5909399747405901</v>
      </c>
      <c r="I12" s="123"/>
      <c r="K12" t="e">
        <f>IF($H12=K$9,$H12*$G12,0)</f>
        <v>#REF!</v>
      </c>
      <c r="L12" t="e">
        <f t="shared" ref="L12:M27" si="0">IF($H12=L$9,$H12*$G12,0)</f>
        <v>#REF!</v>
      </c>
      <c r="M12" t="e">
        <f t="shared" si="0"/>
        <v>#REF!</v>
      </c>
      <c r="N12" s="172">
        <f>IF(ISERROR(G12*H12),0,G12*H12)</f>
        <v>0</v>
      </c>
      <c r="O12" s="9" t="e">
        <f t="shared" ref="O12:O75" si="1">IF(R12&gt;0,1,"")</f>
        <v>#N/A</v>
      </c>
      <c r="P12" s="9" t="e">
        <f>O12</f>
        <v>#N/A</v>
      </c>
      <c r="Q12" s="9" t="s">
        <v>46</v>
      </c>
      <c r="R12" s="9" t="e">
        <v>#N/A</v>
      </c>
      <c r="S12" s="173">
        <v>0</v>
      </c>
      <c r="T12" s="9">
        <v>8</v>
      </c>
      <c r="U12" s="9">
        <v>1</v>
      </c>
    </row>
    <row r="13" spans="1:21" ht="18" customHeight="1" x14ac:dyDescent="0.25">
      <c r="A13" s="166"/>
      <c r="B13" s="116"/>
      <c r="C13" s="306" t="str">
        <f>'base produits'!A9</f>
        <v>P0002</v>
      </c>
      <c r="D13" s="43" t="str">
        <f>'base produits'!B9</f>
        <v>Brass Band 33 cl</v>
      </c>
      <c r="E13" s="304">
        <f>HLOOKUP($H$2,'base inventaire'!$B$5:$Y$97,11,0)</f>
        <v>1</v>
      </c>
      <c r="F13" s="307">
        <f t="shared" ref="F13:F51" si="2">E13-G13</f>
        <v>1</v>
      </c>
      <c r="G13" s="304">
        <f>HLOOKUP($H$2,'base inventaire'!$B$5:$Y$97,12,0)</f>
        <v>0</v>
      </c>
      <c r="H13" s="305">
        <f>((F13*'base produits'!C9)-('base produits'!G9*F13))-(G13*'base produits'!G9)</f>
        <v>0.7</v>
      </c>
      <c r="I13" s="123"/>
      <c r="K13" t="e">
        <f t="shared" ref="K13:M44" si="3">IF($H13=K$9,$H13*$G13,0)</f>
        <v>#REF!</v>
      </c>
      <c r="L13" t="e">
        <f t="shared" si="0"/>
        <v>#REF!</v>
      </c>
      <c r="M13" t="e">
        <f t="shared" si="0"/>
        <v>#REF!</v>
      </c>
      <c r="N13" s="172">
        <f t="shared" ref="N13:N51" si="4">IF(ISERROR(G13*H13),0,G13*H13)</f>
        <v>0</v>
      </c>
      <c r="O13" s="9" t="e">
        <f t="shared" si="1"/>
        <v>#N/A</v>
      </c>
      <c r="P13" s="9" t="e">
        <f>SUM($O$12:O13)</f>
        <v>#N/A</v>
      </c>
      <c r="Q13" s="9" t="s">
        <v>48</v>
      </c>
      <c r="R13" s="9" t="e">
        <v>#N/A</v>
      </c>
      <c r="S13" s="173">
        <v>0</v>
      </c>
      <c r="T13" s="9">
        <v>9</v>
      </c>
      <c r="U13" s="9">
        <v>2</v>
      </c>
    </row>
    <row r="14" spans="1:21" ht="18" customHeight="1" x14ac:dyDescent="0.25">
      <c r="A14" s="166"/>
      <c r="B14" s="116"/>
      <c r="C14" s="306" t="str">
        <f>'base produits'!A10</f>
        <v>P0003</v>
      </c>
      <c r="D14" s="43" t="str">
        <f>'base produits'!B10</f>
        <v>Coca cola light 33 cl</v>
      </c>
      <c r="E14" s="304">
        <f>HLOOKUP($H$2,'base inventaire'!$B$5:$Y$97,13,0)</f>
        <v>0</v>
      </c>
      <c r="F14" s="307">
        <f t="shared" si="2"/>
        <v>0</v>
      </c>
      <c r="G14" s="304">
        <f>HLOOKUP($H$2,'base inventaire'!$B$5:$Y$97,14,0)</f>
        <v>0</v>
      </c>
      <c r="H14" s="305">
        <f>((F14*'base produits'!C10)-('base produits'!G10*F14))-(G14*'base produits'!G10)</f>
        <v>0</v>
      </c>
      <c r="I14" s="123"/>
      <c r="K14" t="e">
        <f t="shared" si="3"/>
        <v>#REF!</v>
      </c>
      <c r="L14" t="e">
        <f t="shared" si="0"/>
        <v>#REF!</v>
      </c>
      <c r="M14" t="e">
        <f t="shared" si="0"/>
        <v>#REF!</v>
      </c>
      <c r="N14" s="172">
        <f t="shared" si="4"/>
        <v>0</v>
      </c>
      <c r="O14" s="9" t="e">
        <f t="shared" si="1"/>
        <v>#N/A</v>
      </c>
      <c r="P14" s="9" t="e">
        <f>SUM($O$12:O14)</f>
        <v>#N/A</v>
      </c>
      <c r="Q14" s="9" t="s">
        <v>50</v>
      </c>
      <c r="R14" s="9" t="e">
        <v>#N/A</v>
      </c>
      <c r="S14" s="173">
        <v>0</v>
      </c>
      <c r="T14" s="9">
        <v>10</v>
      </c>
      <c r="U14" s="9">
        <v>3</v>
      </c>
    </row>
    <row r="15" spans="1:21" ht="18" customHeight="1" x14ac:dyDescent="0.25">
      <c r="A15" s="166"/>
      <c r="B15" s="116"/>
      <c r="C15" s="306" t="str">
        <f>'base produits'!A11</f>
        <v>P0004</v>
      </c>
      <c r="D15" s="43" t="str">
        <f>'base produits'!B11</f>
        <v>Coca Cola zéro 33 cl</v>
      </c>
      <c r="E15" s="304">
        <f>HLOOKUP($H$2,'base inventaire'!$B$5:$Y$97,15,0)</f>
        <v>0</v>
      </c>
      <c r="F15" s="307">
        <f t="shared" si="2"/>
        <v>0</v>
      </c>
      <c r="G15" s="304">
        <f>HLOOKUP($H$2,'base inventaire'!$B$5:$Y$97,16,0)</f>
        <v>0</v>
      </c>
      <c r="H15" s="305">
        <f>((F15*'base produits'!C11)-('base produits'!G11*F15))-(G15*'base produits'!G11)</f>
        <v>0</v>
      </c>
      <c r="I15" s="123"/>
      <c r="K15" t="e">
        <f t="shared" si="3"/>
        <v>#REF!</v>
      </c>
      <c r="L15" t="e">
        <f t="shared" si="0"/>
        <v>#REF!</v>
      </c>
      <c r="M15" t="e">
        <f t="shared" si="0"/>
        <v>#REF!</v>
      </c>
      <c r="N15" s="172">
        <f t="shared" si="4"/>
        <v>0</v>
      </c>
      <c r="O15" s="9" t="e">
        <f t="shared" si="1"/>
        <v>#N/A</v>
      </c>
      <c r="P15" s="9" t="e">
        <f>SUM($O$12:O15)</f>
        <v>#N/A</v>
      </c>
      <c r="Q15" s="9" t="s">
        <v>52</v>
      </c>
      <c r="R15" s="9" t="e">
        <v>#N/A</v>
      </c>
      <c r="S15" s="173">
        <v>0</v>
      </c>
      <c r="T15" s="9">
        <v>11</v>
      </c>
      <c r="U15" s="9">
        <v>4</v>
      </c>
    </row>
    <row r="16" spans="1:21" ht="18" customHeight="1" x14ac:dyDescent="0.25">
      <c r="A16" s="166"/>
      <c r="B16" s="116"/>
      <c r="C16" s="306" t="str">
        <f>'base produits'!A12</f>
        <v>P0005</v>
      </c>
      <c r="D16" s="43" t="str">
        <f>'base produits'!B12</f>
        <v>Perrier 33 cl</v>
      </c>
      <c r="E16" s="304">
        <f>HLOOKUP($H$2,'base inventaire'!$B$5:$Y$97,17,0)</f>
        <v>17</v>
      </c>
      <c r="F16" s="307">
        <f t="shared" si="2"/>
        <v>17</v>
      </c>
      <c r="G16" s="304">
        <f>HLOOKUP($H$2,'base inventaire'!$B$5:$Y$97,18,0)</f>
        <v>0</v>
      </c>
      <c r="H16" s="305">
        <f>((F16*'base produits'!C12)-('base produits'!G12*F16))-(G16*'base produits'!G12)</f>
        <v>9.7377531321594599</v>
      </c>
      <c r="I16" s="123"/>
      <c r="K16" t="e">
        <f t="shared" si="3"/>
        <v>#REF!</v>
      </c>
      <c r="L16" t="e">
        <f t="shared" si="0"/>
        <v>#REF!</v>
      </c>
      <c r="M16" t="e">
        <f t="shared" si="0"/>
        <v>#REF!</v>
      </c>
      <c r="N16" s="172">
        <f t="shared" si="4"/>
        <v>0</v>
      </c>
      <c r="O16" s="9" t="e">
        <f t="shared" si="1"/>
        <v>#N/A</v>
      </c>
      <c r="P16" s="9" t="e">
        <f>SUM($O$12:O16)</f>
        <v>#N/A</v>
      </c>
      <c r="Q16" s="9" t="s">
        <v>54</v>
      </c>
      <c r="R16" s="9" t="e">
        <v>#N/A</v>
      </c>
      <c r="S16" s="173">
        <v>0</v>
      </c>
      <c r="T16" s="9">
        <v>12</v>
      </c>
      <c r="U16" s="9">
        <v>5</v>
      </c>
    </row>
    <row r="17" spans="1:21" ht="18" customHeight="1" x14ac:dyDescent="0.25">
      <c r="A17" s="166"/>
      <c r="B17" s="116"/>
      <c r="C17" s="306" t="str">
        <f>'base produits'!A13</f>
        <v>P0006</v>
      </c>
      <c r="D17" s="43" t="str">
        <f>'base produits'!B13</f>
        <v>Costebelle rosé</v>
      </c>
      <c r="E17" s="304">
        <f>HLOOKUP($H$2,'base inventaire'!$B$5:$Y$97,19,0)</f>
        <v>0</v>
      </c>
      <c r="F17" s="307">
        <f t="shared" si="2"/>
        <v>0</v>
      </c>
      <c r="G17" s="304">
        <f>HLOOKUP($H$2,'base inventaire'!$B$5:$Y$97,20,0)</f>
        <v>0</v>
      </c>
      <c r="H17" s="305">
        <f>((F17*'base produits'!C13)-('base produits'!G13*F17))-(G17*'base produits'!G13)</f>
        <v>0</v>
      </c>
      <c r="I17" s="123"/>
      <c r="K17" t="e">
        <f t="shared" si="3"/>
        <v>#REF!</v>
      </c>
      <c r="L17" t="e">
        <f t="shared" si="0"/>
        <v>#REF!</v>
      </c>
      <c r="M17" t="e">
        <f t="shared" si="0"/>
        <v>#REF!</v>
      </c>
      <c r="N17" s="172">
        <f t="shared" si="4"/>
        <v>0</v>
      </c>
      <c r="O17" s="9" t="e">
        <f t="shared" si="1"/>
        <v>#N/A</v>
      </c>
      <c r="P17" s="9" t="e">
        <f>SUM($O$12:O17)</f>
        <v>#N/A</v>
      </c>
      <c r="Q17" s="9" t="s">
        <v>56</v>
      </c>
      <c r="R17" s="9" t="e">
        <v>#N/A</v>
      </c>
      <c r="S17" s="173">
        <v>0</v>
      </c>
      <c r="T17" s="9">
        <v>13</v>
      </c>
      <c r="U17" s="9">
        <v>6</v>
      </c>
    </row>
    <row r="18" spans="1:21" ht="18" customHeight="1" x14ac:dyDescent="0.25">
      <c r="A18" s="166"/>
      <c r="B18" s="116"/>
      <c r="C18" s="306" t="str">
        <f>'base produits'!A14</f>
        <v>P0007</v>
      </c>
      <c r="D18" s="43" t="str">
        <f>'base produits'!B14</f>
        <v>Fanta</v>
      </c>
      <c r="E18" s="304">
        <f>HLOOKUP($H$2,'base inventaire'!$B$5:$Y$97,21,0)</f>
        <v>0</v>
      </c>
      <c r="F18" s="307">
        <f t="shared" si="2"/>
        <v>0</v>
      </c>
      <c r="G18" s="304">
        <f>HLOOKUP($H$2,'base inventaire'!$B$5:$Y$97,22,0)</f>
        <v>0</v>
      </c>
      <c r="H18" s="305">
        <f>((F18*'base produits'!C14)-('base produits'!G14*F18))-(G18*'base produits'!G14)</f>
        <v>0</v>
      </c>
      <c r="I18" s="123"/>
      <c r="K18" t="e">
        <f t="shared" si="3"/>
        <v>#REF!</v>
      </c>
      <c r="L18" t="e">
        <f t="shared" si="0"/>
        <v>#REF!</v>
      </c>
      <c r="M18" t="e">
        <f t="shared" si="0"/>
        <v>#REF!</v>
      </c>
      <c r="N18" s="172">
        <f t="shared" si="4"/>
        <v>0</v>
      </c>
      <c r="O18" s="9" t="e">
        <f t="shared" si="1"/>
        <v>#N/A</v>
      </c>
      <c r="P18" s="9" t="e">
        <f>SUM($O$12:O18)</f>
        <v>#N/A</v>
      </c>
      <c r="Q18" s="9" t="s">
        <v>58</v>
      </c>
      <c r="R18" s="9" t="e">
        <v>#N/A</v>
      </c>
      <c r="S18" s="173">
        <v>0</v>
      </c>
      <c r="T18" s="9">
        <v>14</v>
      </c>
      <c r="U18" s="9">
        <v>7</v>
      </c>
    </row>
    <row r="19" spans="1:21" ht="18" customHeight="1" x14ac:dyDescent="0.25">
      <c r="A19" s="166"/>
      <c r="B19" s="116"/>
      <c r="C19" s="306" t="str">
        <f>'base produits'!A15</f>
        <v>P0008</v>
      </c>
      <c r="D19" s="43" t="str">
        <f>'base produits'!B15</f>
        <v>Lpton-Ice tea</v>
      </c>
      <c r="E19" s="304">
        <f>HLOOKUP($H$2,'base inventaire'!$B$5:$Y$97,23,0)</f>
        <v>33</v>
      </c>
      <c r="F19" s="307">
        <f t="shared" si="2"/>
        <v>33</v>
      </c>
      <c r="G19" s="304">
        <f>HLOOKUP($H$2,'base inventaire'!$B$5:$Y$97,24,0)</f>
        <v>0</v>
      </c>
      <c r="H19" s="305">
        <f>((F19*'base produits'!C15)-('base produits'!G15*F19))-(G19*'base produits'!G15)</f>
        <v>17.502077249804898</v>
      </c>
      <c r="I19" s="123"/>
      <c r="K19" t="e">
        <f t="shared" si="3"/>
        <v>#REF!</v>
      </c>
      <c r="L19" t="e">
        <f t="shared" si="0"/>
        <v>#REF!</v>
      </c>
      <c r="M19" t="e">
        <f t="shared" si="0"/>
        <v>#REF!</v>
      </c>
      <c r="N19" s="172">
        <f t="shared" si="4"/>
        <v>0</v>
      </c>
      <c r="O19" s="9" t="e">
        <f t="shared" si="1"/>
        <v>#N/A</v>
      </c>
      <c r="P19" s="9" t="e">
        <f>SUM($O$12:O19)</f>
        <v>#N/A</v>
      </c>
      <c r="Q19" s="9" t="s">
        <v>60</v>
      </c>
      <c r="R19" s="9" t="e">
        <v>#N/A</v>
      </c>
      <c r="S19" s="173">
        <v>0</v>
      </c>
      <c r="T19" s="9">
        <v>15</v>
      </c>
      <c r="U19" s="9">
        <v>8</v>
      </c>
    </row>
    <row r="20" spans="1:21" ht="18" customHeight="1" x14ac:dyDescent="0.25">
      <c r="A20" s="166"/>
      <c r="B20" s="116"/>
      <c r="C20" s="306" t="str">
        <f>'base produits'!A16</f>
        <v>P0009</v>
      </c>
      <c r="D20" s="43" t="str">
        <f>'base produits'!B16</f>
        <v>Oasis orange</v>
      </c>
      <c r="E20" s="304">
        <f>HLOOKUP($H$2,'base inventaire'!$B$5:$Y$97,25,0)</f>
        <v>5</v>
      </c>
      <c r="F20" s="307">
        <f t="shared" si="2"/>
        <v>5</v>
      </c>
      <c r="G20" s="304">
        <f>HLOOKUP($H$2,'base inventaire'!$B$5:$Y$97,26,0)</f>
        <v>0</v>
      </c>
      <c r="H20" s="305">
        <f>((F20*'base produits'!C16)-('base produits'!G16*F20))-(G20*'base produits'!G16)</f>
        <v>2.3279221568225221</v>
      </c>
      <c r="I20" s="123"/>
      <c r="K20" t="e">
        <f t="shared" si="3"/>
        <v>#REF!</v>
      </c>
      <c r="L20" t="e">
        <f t="shared" si="0"/>
        <v>#REF!</v>
      </c>
      <c r="M20" t="e">
        <f t="shared" si="0"/>
        <v>#REF!</v>
      </c>
      <c r="N20" s="172">
        <f t="shared" si="4"/>
        <v>0</v>
      </c>
      <c r="O20" s="9" t="e">
        <f t="shared" si="1"/>
        <v>#N/A</v>
      </c>
      <c r="P20" s="9" t="e">
        <f>SUM($O$12:O20)</f>
        <v>#N/A</v>
      </c>
      <c r="Q20" s="9" t="s">
        <v>62</v>
      </c>
      <c r="R20" s="9" t="e">
        <v>#N/A</v>
      </c>
      <c r="S20" s="173">
        <v>0</v>
      </c>
      <c r="T20" s="9">
        <v>16</v>
      </c>
      <c r="U20" s="9">
        <v>9</v>
      </c>
    </row>
    <row r="21" spans="1:21" ht="18" customHeight="1" x14ac:dyDescent="0.25">
      <c r="A21" s="166"/>
      <c r="B21" s="116"/>
      <c r="C21" s="306" t="str">
        <f>'base produits'!A17</f>
        <v>P0010</v>
      </c>
      <c r="D21" s="43" t="str">
        <f>'base produits'!B17</f>
        <v>Orangina</v>
      </c>
      <c r="E21" s="304">
        <f>HLOOKUP($H$2,'base inventaire'!$B$5:$Y$97,27,0)</f>
        <v>0</v>
      </c>
      <c r="F21" s="307">
        <f t="shared" si="2"/>
        <v>0</v>
      </c>
      <c r="G21" s="304">
        <f>HLOOKUP($H$2,'base inventaire'!$B$5:$Y$97,28,0)</f>
        <v>0</v>
      </c>
      <c r="H21" s="305">
        <f>((F21*'base produits'!C17)-('base produits'!G17*F21))-(G21*'base produits'!G17)</f>
        <v>0</v>
      </c>
      <c r="I21" s="123"/>
      <c r="K21" t="e">
        <f t="shared" si="3"/>
        <v>#REF!</v>
      </c>
      <c r="L21" t="e">
        <f t="shared" si="0"/>
        <v>#REF!</v>
      </c>
      <c r="M21" t="e">
        <f t="shared" si="0"/>
        <v>#REF!</v>
      </c>
      <c r="N21" s="172">
        <f t="shared" si="4"/>
        <v>0</v>
      </c>
      <c r="O21" s="9" t="e">
        <f t="shared" si="1"/>
        <v>#N/A</v>
      </c>
      <c r="P21" s="9" t="e">
        <f>SUM($O$12:O21)</f>
        <v>#N/A</v>
      </c>
      <c r="Q21" s="9" t="s">
        <v>64</v>
      </c>
      <c r="R21" s="9" t="e">
        <v>#N/A</v>
      </c>
      <c r="S21" s="173">
        <v>0</v>
      </c>
      <c r="T21" s="9">
        <v>17</v>
      </c>
      <c r="U21" s="9">
        <v>10</v>
      </c>
    </row>
    <row r="22" spans="1:21" ht="18" customHeight="1" x14ac:dyDescent="0.25">
      <c r="A22" s="166"/>
      <c r="B22" s="116"/>
      <c r="C22" s="306" t="str">
        <f>'base produits'!A18</f>
        <v>P0011</v>
      </c>
      <c r="D22" s="43" t="str">
        <f>'base produits'!B18</f>
        <v>Schwepps agrum 33 cl</v>
      </c>
      <c r="E22" s="304">
        <f>HLOOKUP($H$2,'base inventaire'!$B$5:$Y$97,29,0)</f>
        <v>2</v>
      </c>
      <c r="F22" s="307">
        <f t="shared" si="2"/>
        <v>2</v>
      </c>
      <c r="G22" s="304">
        <f>HLOOKUP($H$2,'base inventaire'!$B$5:$Y$97,30,0)</f>
        <v>0</v>
      </c>
      <c r="H22" s="305">
        <f>((F22*'base produits'!C18)-('base produits'!G18*F22))-(G22*'base produits'!G18)</f>
        <v>1.0192037569324266</v>
      </c>
      <c r="I22" s="123"/>
      <c r="K22" t="e">
        <f t="shared" si="3"/>
        <v>#REF!</v>
      </c>
      <c r="L22" t="e">
        <f t="shared" si="0"/>
        <v>#REF!</v>
      </c>
      <c r="M22" t="e">
        <f t="shared" si="0"/>
        <v>#REF!</v>
      </c>
      <c r="N22" s="172">
        <f t="shared" si="4"/>
        <v>0</v>
      </c>
      <c r="O22" s="9" t="e">
        <f t="shared" si="1"/>
        <v>#N/A</v>
      </c>
      <c r="P22" s="9" t="e">
        <f>SUM($O$12:O22)</f>
        <v>#N/A</v>
      </c>
      <c r="Q22" s="9" t="s">
        <v>66</v>
      </c>
      <c r="R22" s="9" t="e">
        <v>#N/A</v>
      </c>
      <c r="S22" s="173">
        <v>0</v>
      </c>
      <c r="T22" s="9">
        <v>18</v>
      </c>
      <c r="U22" s="9">
        <v>11</v>
      </c>
    </row>
    <row r="23" spans="1:21" ht="18" customHeight="1" x14ac:dyDescent="0.25">
      <c r="A23" s="166"/>
      <c r="B23" s="116"/>
      <c r="C23" s="306" t="str">
        <f>'base produits'!A19</f>
        <v>P0012</v>
      </c>
      <c r="D23" s="43" t="str">
        <f>'base produits'!B19</f>
        <v>Seven up 33 cl</v>
      </c>
      <c r="E23" s="304">
        <f>HLOOKUP($H$2,'base inventaire'!$B$5:$Y$97,31,0)</f>
        <v>0</v>
      </c>
      <c r="F23" s="307">
        <f t="shared" si="2"/>
        <v>0</v>
      </c>
      <c r="G23" s="304">
        <f>HLOOKUP($H$2,'base inventaire'!$B$5:$Y$97,32,0)</f>
        <v>0</v>
      </c>
      <c r="H23" s="305">
        <f>((F23*'base produits'!C19)-('base produits'!G19*F23))-(G23*'base produits'!G19)</f>
        <v>0</v>
      </c>
      <c r="I23" s="123"/>
      <c r="K23" t="e">
        <f t="shared" si="3"/>
        <v>#REF!</v>
      </c>
      <c r="L23" t="e">
        <f t="shared" si="0"/>
        <v>#REF!</v>
      </c>
      <c r="M23" t="e">
        <f t="shared" si="0"/>
        <v>#REF!</v>
      </c>
      <c r="N23" s="172">
        <f t="shared" si="4"/>
        <v>0</v>
      </c>
      <c r="O23" s="9" t="e">
        <f t="shared" si="1"/>
        <v>#N/A</v>
      </c>
      <c r="P23" s="9" t="e">
        <f>SUM($O$12:O23)</f>
        <v>#N/A</v>
      </c>
      <c r="Q23" s="9" t="s">
        <v>68</v>
      </c>
      <c r="R23" s="9" t="e">
        <v>#N/A</v>
      </c>
      <c r="S23" s="173">
        <v>0</v>
      </c>
      <c r="T23" s="9">
        <v>19</v>
      </c>
      <c r="U23" s="9">
        <v>12</v>
      </c>
    </row>
    <row r="24" spans="1:21" ht="18" customHeight="1" x14ac:dyDescent="0.25">
      <c r="A24" s="166"/>
      <c r="B24" s="116"/>
      <c r="C24" s="306" t="str">
        <f>'base produits'!A20</f>
        <v>P0013</v>
      </c>
      <c r="D24" s="43" t="str">
        <f>'base produits'!B20</f>
        <v>Sprite 33 cl</v>
      </c>
      <c r="E24" s="304">
        <f>HLOOKUP($H$2,'base inventaire'!$B$5:$Y$97,33,0)</f>
        <v>0</v>
      </c>
      <c r="F24" s="307">
        <f t="shared" si="2"/>
        <v>0</v>
      </c>
      <c r="G24" s="304">
        <f>HLOOKUP($H$2,'base inventaire'!$B$5:$Y$97,34,0)</f>
        <v>0</v>
      </c>
      <c r="H24" s="305">
        <f>((F24*'base produits'!C20)-('base produits'!G20*F24))-(G24*'base produits'!G20)</f>
        <v>0</v>
      </c>
      <c r="I24" s="123"/>
      <c r="K24" t="e">
        <f t="shared" si="3"/>
        <v>#REF!</v>
      </c>
      <c r="L24" t="e">
        <f t="shared" si="0"/>
        <v>#REF!</v>
      </c>
      <c r="M24" t="e">
        <f t="shared" si="0"/>
        <v>#REF!</v>
      </c>
      <c r="N24" s="172">
        <f t="shared" si="4"/>
        <v>0</v>
      </c>
      <c r="O24" s="9" t="e">
        <f t="shared" si="1"/>
        <v>#N/A</v>
      </c>
      <c r="P24" s="9" t="e">
        <f>SUM($O$12:O24)</f>
        <v>#N/A</v>
      </c>
      <c r="Q24" s="9" t="s">
        <v>70</v>
      </c>
      <c r="R24" s="9" t="e">
        <v>#N/A</v>
      </c>
      <c r="S24" s="173">
        <v>0</v>
      </c>
      <c r="T24" s="9">
        <v>20</v>
      </c>
      <c r="U24" s="9">
        <v>13</v>
      </c>
    </row>
    <row r="25" spans="1:21" ht="18" customHeight="1" x14ac:dyDescent="0.25">
      <c r="A25" s="166"/>
      <c r="B25" s="116"/>
      <c r="C25" s="306" t="str">
        <f>'base produits'!A21</f>
        <v>P0014</v>
      </c>
      <c r="D25" s="43" t="str">
        <f>'base produits'!B21</f>
        <v>Oasis tropical</v>
      </c>
      <c r="E25" s="304">
        <f>HLOOKUP($H$2,'base inventaire'!$B$5:$Y$97,35,0)</f>
        <v>1</v>
      </c>
      <c r="F25" s="307">
        <f t="shared" si="2"/>
        <v>1</v>
      </c>
      <c r="G25" s="304">
        <f>HLOOKUP($H$2,'base inventaire'!$B$5:$Y$97,36,0)</f>
        <v>0</v>
      </c>
      <c r="H25" s="305">
        <f>((F25*'base produits'!C21)-('base produits'!G21*F25))-(G25*'base produits'!G21)</f>
        <v>0.45999999999999996</v>
      </c>
      <c r="I25" s="123"/>
      <c r="K25" t="e">
        <f t="shared" si="3"/>
        <v>#REF!</v>
      </c>
      <c r="L25" t="e">
        <f t="shared" si="0"/>
        <v>#REF!</v>
      </c>
      <c r="M25" t="e">
        <f t="shared" si="0"/>
        <v>#REF!</v>
      </c>
      <c r="N25" s="172">
        <f t="shared" si="4"/>
        <v>0</v>
      </c>
      <c r="O25" s="9" t="e">
        <f t="shared" si="1"/>
        <v>#N/A</v>
      </c>
      <c r="P25" s="9" t="e">
        <f>SUM($O$12:O25)</f>
        <v>#N/A</v>
      </c>
      <c r="Q25" s="9" t="s">
        <v>72</v>
      </c>
      <c r="R25" s="9" t="e">
        <v>#N/A</v>
      </c>
      <c r="S25" s="173">
        <v>0</v>
      </c>
      <c r="T25" s="9">
        <v>21</v>
      </c>
      <c r="U25" s="9">
        <v>14</v>
      </c>
    </row>
    <row r="26" spans="1:21" ht="18" customHeight="1" x14ac:dyDescent="0.25">
      <c r="A26" s="166"/>
      <c r="B26" s="116"/>
      <c r="C26" s="306" t="str">
        <f>'base produits'!A22</f>
        <v>P0015</v>
      </c>
      <c r="D26" s="43" t="str">
        <f>'base produits'!B22</f>
        <v>Rosé " Cellier des dauphins"</v>
      </c>
      <c r="E26" s="304">
        <f>HLOOKUP($H$2,'base inventaire'!$B$5:$Y$97,37,0)</f>
        <v>11</v>
      </c>
      <c r="F26" s="307">
        <f t="shared" si="2"/>
        <v>11</v>
      </c>
      <c r="G26" s="304">
        <f>HLOOKUP($H$2,'base inventaire'!$B$5:$Y$97,38,0)</f>
        <v>0</v>
      </c>
      <c r="H26" s="305">
        <f>((F26*'base produits'!C22)-('base produits'!G22*F26))-(G26*'base produits'!G22)</f>
        <v>22.11</v>
      </c>
      <c r="I26" s="123"/>
      <c r="K26" t="e">
        <f t="shared" si="3"/>
        <v>#REF!</v>
      </c>
      <c r="L26" t="e">
        <f t="shared" si="0"/>
        <v>#REF!</v>
      </c>
      <c r="M26" t="e">
        <f t="shared" si="0"/>
        <v>#REF!</v>
      </c>
      <c r="N26" s="172">
        <f t="shared" si="4"/>
        <v>0</v>
      </c>
      <c r="O26" s="9" t="e">
        <f t="shared" si="1"/>
        <v>#N/A</v>
      </c>
      <c r="P26" s="9" t="e">
        <f>SUM($O$12:O26)</f>
        <v>#N/A</v>
      </c>
      <c r="Q26" s="9" t="s">
        <v>74</v>
      </c>
      <c r="R26" s="9" t="e">
        <v>#N/A</v>
      </c>
      <c r="S26" s="173">
        <v>0</v>
      </c>
      <c r="T26" s="9">
        <v>22</v>
      </c>
      <c r="U26" s="9">
        <v>15</v>
      </c>
    </row>
    <row r="27" spans="1:21" ht="18" customHeight="1" x14ac:dyDescent="0.25">
      <c r="A27" s="166"/>
      <c r="B27" s="116"/>
      <c r="C27" s="306" t="str">
        <f>'base produits'!A23</f>
        <v>P0016</v>
      </c>
      <c r="D27" s="43" t="str">
        <f>'base produits'!B23</f>
        <v>Biere Bavaria Blanche</v>
      </c>
      <c r="E27" s="304">
        <f>HLOOKUP($H$2,'base inventaire'!$B$5:$Y$97,39,0)</f>
        <v>0</v>
      </c>
      <c r="F27" s="307">
        <f t="shared" si="2"/>
        <v>0</v>
      </c>
      <c r="G27" s="304">
        <f>HLOOKUP($H$2,'base inventaire'!$B$5:$Y$97,40,0)</f>
        <v>0</v>
      </c>
      <c r="H27" s="305">
        <f>((F27*'base produits'!C23)-('base produits'!G23*F27))-(G27*'base produits'!G23)</f>
        <v>0</v>
      </c>
      <c r="I27" s="123"/>
      <c r="K27" t="e">
        <f t="shared" si="3"/>
        <v>#REF!</v>
      </c>
      <c r="L27" t="e">
        <f t="shared" si="0"/>
        <v>#REF!</v>
      </c>
      <c r="M27" t="e">
        <f t="shared" si="0"/>
        <v>#REF!</v>
      </c>
      <c r="N27" s="172">
        <f t="shared" si="4"/>
        <v>0</v>
      </c>
      <c r="O27" s="9" t="e">
        <f t="shared" si="1"/>
        <v>#N/A</v>
      </c>
      <c r="P27" s="9" t="e">
        <f>SUM($O$12:O27)</f>
        <v>#N/A</v>
      </c>
      <c r="Q27" s="9" t="s">
        <v>76</v>
      </c>
      <c r="R27" s="9" t="e">
        <v>#N/A</v>
      </c>
      <c r="S27" s="173">
        <v>0</v>
      </c>
      <c r="T27" s="9">
        <v>23</v>
      </c>
      <c r="U27" s="9">
        <v>16</v>
      </c>
    </row>
    <row r="28" spans="1:21" ht="18" customHeight="1" x14ac:dyDescent="0.25">
      <c r="A28" s="166"/>
      <c r="B28" s="116"/>
      <c r="C28" s="306" t="str">
        <f>'base produits'!A24</f>
        <v>P0017</v>
      </c>
      <c r="D28" s="43" t="str">
        <f>'base produits'!B24</f>
        <v>Biere Bavaria rouge</v>
      </c>
      <c r="E28" s="304">
        <f>HLOOKUP($H$2,'base inventaire'!$B$5:$Y$97,41,0)</f>
        <v>0</v>
      </c>
      <c r="F28" s="307">
        <f t="shared" si="2"/>
        <v>0</v>
      </c>
      <c r="G28" s="304">
        <f>HLOOKUP($H$2,'base inventaire'!$B$5:$Y$97,42,0)</f>
        <v>0</v>
      </c>
      <c r="H28" s="305">
        <f>((F28*'base produits'!C24)-('base produits'!G24*F28))-(G28*'base produits'!G24)</f>
        <v>0</v>
      </c>
      <c r="I28" s="123"/>
      <c r="K28" t="e">
        <f t="shared" si="3"/>
        <v>#REF!</v>
      </c>
      <c r="L28" t="e">
        <f t="shared" si="3"/>
        <v>#REF!</v>
      </c>
      <c r="M28" t="e">
        <f t="shared" si="3"/>
        <v>#REF!</v>
      </c>
      <c r="N28" s="172">
        <f t="shared" si="4"/>
        <v>0</v>
      </c>
      <c r="O28" s="9" t="e">
        <f t="shared" si="1"/>
        <v>#N/A</v>
      </c>
      <c r="P28" s="9" t="e">
        <f>SUM($O$12:O28)</f>
        <v>#N/A</v>
      </c>
      <c r="Q28" s="9" t="s">
        <v>78</v>
      </c>
      <c r="R28" s="9" t="e">
        <v>#N/A</v>
      </c>
      <c r="S28" s="173">
        <v>0</v>
      </c>
      <c r="T28" s="9">
        <v>24</v>
      </c>
      <c r="U28" s="9">
        <v>17</v>
      </c>
    </row>
    <row r="29" spans="1:21" ht="18" customHeight="1" x14ac:dyDescent="0.25">
      <c r="A29" s="166"/>
      <c r="B29" s="116"/>
      <c r="C29" s="306" t="str">
        <f>'base produits'!A25</f>
        <v>P0018</v>
      </c>
      <c r="D29" s="43" t="str">
        <f>'base produits'!B25</f>
        <v>Brass Band orge profonde 50 cl</v>
      </c>
      <c r="E29" s="304">
        <f>HLOOKUP($H$2,'base inventaire'!$B$5:$Y$97,43,0)</f>
        <v>0</v>
      </c>
      <c r="F29" s="307">
        <f t="shared" si="2"/>
        <v>0</v>
      </c>
      <c r="G29" s="304">
        <f>HLOOKUP($H$2,'base inventaire'!$B$5:$Y$97,44,0)</f>
        <v>0</v>
      </c>
      <c r="H29" s="305">
        <f>((F29*'base produits'!C25)-('base produits'!G25*F29))-(G29*'base produits'!G25)</f>
        <v>0</v>
      </c>
      <c r="I29" s="123"/>
      <c r="K29" t="e">
        <f t="shared" si="3"/>
        <v>#REF!</v>
      </c>
      <c r="L29" t="e">
        <f t="shared" si="3"/>
        <v>#REF!</v>
      </c>
      <c r="M29" t="e">
        <f t="shared" si="3"/>
        <v>#REF!</v>
      </c>
      <c r="N29" s="172">
        <f t="shared" si="4"/>
        <v>0</v>
      </c>
      <c r="O29" s="9" t="e">
        <f t="shared" si="1"/>
        <v>#N/A</v>
      </c>
      <c r="P29" s="9" t="e">
        <f>SUM($O$12:O29)</f>
        <v>#N/A</v>
      </c>
      <c r="Q29" s="9" t="s">
        <v>80</v>
      </c>
      <c r="R29" s="9" t="e">
        <v>#N/A</v>
      </c>
      <c r="S29" s="173">
        <v>0</v>
      </c>
      <c r="T29" s="9">
        <v>25</v>
      </c>
      <c r="U29" s="9">
        <v>18</v>
      </c>
    </row>
    <row r="30" spans="1:21" ht="18" customHeight="1" x14ac:dyDescent="0.25">
      <c r="A30" s="166"/>
      <c r="B30" s="116"/>
      <c r="C30" s="306" t="str">
        <f>'base produits'!A26</f>
        <v>P0019</v>
      </c>
      <c r="D30" s="43" t="str">
        <f>'base produits'!B26</f>
        <v>Heinken</v>
      </c>
      <c r="E30" s="304">
        <f>HLOOKUP($H$2,'base inventaire'!$B$5:$Y$97,45,0)</f>
        <v>23</v>
      </c>
      <c r="F30" s="307">
        <f t="shared" si="2"/>
        <v>23</v>
      </c>
      <c r="G30" s="304">
        <f>HLOOKUP($H$2,'base inventaire'!$B$5:$Y$97,46,0)</f>
        <v>0</v>
      </c>
      <c r="H30" s="305">
        <f>((F30*'base produits'!C26)-('base produits'!G26*F30))-(G30*'base produits'!G26)</f>
        <v>17.868918583415944</v>
      </c>
      <c r="I30" s="123"/>
      <c r="K30" t="e">
        <f t="shared" si="3"/>
        <v>#REF!</v>
      </c>
      <c r="L30" t="e">
        <f t="shared" si="3"/>
        <v>#REF!</v>
      </c>
      <c r="M30" t="e">
        <f t="shared" si="3"/>
        <v>#REF!</v>
      </c>
      <c r="N30" s="172">
        <f t="shared" si="4"/>
        <v>0</v>
      </c>
      <c r="O30" s="9" t="e">
        <f t="shared" si="1"/>
        <v>#N/A</v>
      </c>
      <c r="P30" s="9" t="e">
        <f>SUM($O$12:O30)</f>
        <v>#N/A</v>
      </c>
      <c r="Q30" s="9" t="s">
        <v>82</v>
      </c>
      <c r="R30" s="9" t="e">
        <v>#N/A</v>
      </c>
      <c r="S30" s="173">
        <v>0</v>
      </c>
      <c r="T30" s="9">
        <v>26</v>
      </c>
      <c r="U30" s="9">
        <v>19</v>
      </c>
    </row>
    <row r="31" spans="1:21" ht="18" customHeight="1" x14ac:dyDescent="0.25">
      <c r="A31" s="166"/>
      <c r="B31" s="116"/>
      <c r="C31" s="306" t="str">
        <f>'base produits'!A27</f>
        <v>P0020</v>
      </c>
      <c r="D31" s="43" t="str">
        <f>'base produits'!B27</f>
        <v>Orge Profonde 33 cl</v>
      </c>
      <c r="E31" s="304">
        <f>HLOOKUP($H$2,'base inventaire'!$B$5:$Y$97,47,0)</f>
        <v>0</v>
      </c>
      <c r="F31" s="307">
        <f t="shared" si="2"/>
        <v>0</v>
      </c>
      <c r="G31" s="304">
        <f>HLOOKUP($H$2,'base inventaire'!$B$5:$Y$97,48,0)</f>
        <v>0</v>
      </c>
      <c r="H31" s="305">
        <f>((F31*'base produits'!C27)-('base produits'!G27*F31))-(G31*'base produits'!G27)</f>
        <v>0</v>
      </c>
      <c r="I31" s="123"/>
      <c r="K31" t="e">
        <f t="shared" si="3"/>
        <v>#REF!</v>
      </c>
      <c r="L31" t="e">
        <f t="shared" si="3"/>
        <v>#REF!</v>
      </c>
      <c r="M31" t="e">
        <f t="shared" si="3"/>
        <v>#REF!</v>
      </c>
      <c r="N31" s="172">
        <f t="shared" si="4"/>
        <v>0</v>
      </c>
      <c r="O31" s="9" t="e">
        <f t="shared" si="1"/>
        <v>#N/A</v>
      </c>
      <c r="P31" s="9" t="e">
        <f>SUM($O$12:O31)</f>
        <v>#N/A</v>
      </c>
      <c r="Q31" s="9" t="s">
        <v>84</v>
      </c>
      <c r="R31" s="9" t="e">
        <v>#N/A</v>
      </c>
      <c r="S31" s="173">
        <v>0</v>
      </c>
      <c r="T31" s="9">
        <v>27</v>
      </c>
      <c r="U31" s="9">
        <v>20</v>
      </c>
    </row>
    <row r="32" spans="1:21" ht="18" customHeight="1" x14ac:dyDescent="0.25">
      <c r="A32" s="166"/>
      <c r="B32" s="116"/>
      <c r="C32" s="306" t="str">
        <f>'base produits'!A28</f>
        <v>P0021</v>
      </c>
      <c r="D32" s="43" t="str">
        <f>'base produits'!B28</f>
        <v>Eau 1,5L</v>
      </c>
      <c r="E32" s="304">
        <f>HLOOKUP($H$2,'base inventaire'!$B$5:$Y$97,49,0)</f>
        <v>0</v>
      </c>
      <c r="F32" s="307">
        <f t="shared" si="2"/>
        <v>0</v>
      </c>
      <c r="G32" s="304">
        <f>HLOOKUP($H$2,'base inventaire'!$B$5:$Y$97,50,0)</f>
        <v>0</v>
      </c>
      <c r="H32" s="305">
        <f>((F32*'base produits'!C28)-('base produits'!G28*F32))-(G32*'base produits'!G28)</f>
        <v>0</v>
      </c>
      <c r="I32" s="123"/>
      <c r="K32" t="e">
        <f t="shared" si="3"/>
        <v>#REF!</v>
      </c>
      <c r="L32" t="e">
        <f t="shared" si="3"/>
        <v>#REF!</v>
      </c>
      <c r="M32" t="e">
        <f t="shared" si="3"/>
        <v>#REF!</v>
      </c>
      <c r="N32" s="172">
        <f t="shared" si="4"/>
        <v>0</v>
      </c>
      <c r="O32" s="9" t="e">
        <f t="shared" si="1"/>
        <v>#N/A</v>
      </c>
      <c r="P32" s="9" t="e">
        <f>SUM($O$12:O32)</f>
        <v>#N/A</v>
      </c>
      <c r="Q32" s="9" t="s">
        <v>86</v>
      </c>
      <c r="R32" s="9" t="e">
        <v>#N/A</v>
      </c>
      <c r="S32" s="173">
        <v>0</v>
      </c>
      <c r="T32" s="9">
        <v>28</v>
      </c>
      <c r="U32" s="9">
        <v>21</v>
      </c>
    </row>
    <row r="33" spans="1:21" ht="18" customHeight="1" x14ac:dyDescent="0.25">
      <c r="A33" s="166"/>
      <c r="B33" s="116"/>
      <c r="C33" s="306" t="str">
        <f>'base produits'!A29</f>
        <v>P0022</v>
      </c>
      <c r="D33" s="43" t="str">
        <f>'base produits'!B29</f>
        <v>Eau 0,5 cl</v>
      </c>
      <c r="E33" s="304">
        <f>HLOOKUP($H$2,'base inventaire'!$B$5:$Y$97,51,0)</f>
        <v>14</v>
      </c>
      <c r="F33" s="307">
        <f t="shared" si="2"/>
        <v>14</v>
      </c>
      <c r="G33" s="304">
        <f>HLOOKUP($H$2,'base inventaire'!$B$5:$Y$97,52,0)</f>
        <v>0</v>
      </c>
      <c r="H33" s="305">
        <f>((F33*'base produits'!C29)-('base produits'!G29*F33))-(G33*'base produits'!G29)</f>
        <v>4.0600000000000005</v>
      </c>
      <c r="I33" s="123"/>
      <c r="K33" t="e">
        <f t="shared" si="3"/>
        <v>#REF!</v>
      </c>
      <c r="L33" t="e">
        <f t="shared" si="3"/>
        <v>#REF!</v>
      </c>
      <c r="M33" t="e">
        <f t="shared" si="3"/>
        <v>#REF!</v>
      </c>
      <c r="N33" s="172">
        <f t="shared" si="4"/>
        <v>0</v>
      </c>
      <c r="O33" s="9" t="e">
        <f t="shared" si="1"/>
        <v>#N/A</v>
      </c>
      <c r="P33" s="9" t="e">
        <f>SUM($O$12:O33)</f>
        <v>#N/A</v>
      </c>
      <c r="Q33" s="9" t="s">
        <v>88</v>
      </c>
      <c r="R33" s="9" t="e">
        <v>#N/A</v>
      </c>
      <c r="S33" s="173">
        <v>0</v>
      </c>
      <c r="T33" s="9">
        <v>29</v>
      </c>
      <c r="U33" s="9">
        <v>22</v>
      </c>
    </row>
    <row r="34" spans="1:21" ht="18" customHeight="1" x14ac:dyDescent="0.25">
      <c r="A34" s="166"/>
      <c r="B34" s="116"/>
      <c r="C34" s="306" t="str">
        <f>'base produits'!A30</f>
        <v>P0023</v>
      </c>
      <c r="D34" s="43" t="str">
        <f>'base produits'!B30</f>
        <v>Belin Monaco</v>
      </c>
      <c r="E34" s="304">
        <f>HLOOKUP($H$2,'base inventaire'!$B$5:$Y$97,53,0)</f>
        <v>0</v>
      </c>
      <c r="F34" s="307">
        <f t="shared" si="2"/>
        <v>0</v>
      </c>
      <c r="G34" s="304">
        <f>HLOOKUP($H$2,'base inventaire'!$B$5:$Y$97,54,0)</f>
        <v>0</v>
      </c>
      <c r="H34" s="305">
        <f>((F34*'base produits'!C30)-('base produits'!G30*F34))-(G34*'base produits'!G30)</f>
        <v>0</v>
      </c>
      <c r="I34" s="123"/>
      <c r="K34" t="e">
        <f t="shared" si="3"/>
        <v>#REF!</v>
      </c>
      <c r="L34" t="e">
        <f t="shared" si="3"/>
        <v>#REF!</v>
      </c>
      <c r="M34" t="e">
        <f t="shared" si="3"/>
        <v>#REF!</v>
      </c>
      <c r="N34" s="172">
        <f t="shared" si="4"/>
        <v>0</v>
      </c>
      <c r="O34" s="9" t="e">
        <f t="shared" si="1"/>
        <v>#N/A</v>
      </c>
      <c r="P34" s="9" t="e">
        <f>SUM($O$12:O34)</f>
        <v>#N/A</v>
      </c>
      <c r="Q34" s="9" t="s">
        <v>90</v>
      </c>
      <c r="R34" s="9" t="e">
        <v>#N/A</v>
      </c>
      <c r="S34" s="173">
        <v>0</v>
      </c>
      <c r="T34" s="9">
        <v>30</v>
      </c>
      <c r="U34" s="9">
        <v>23</v>
      </c>
    </row>
    <row r="35" spans="1:21" ht="18" customHeight="1" x14ac:dyDescent="0.25">
      <c r="A35" s="166"/>
      <c r="B35" s="116"/>
      <c r="C35" s="306" t="str">
        <f>'base produits'!A31</f>
        <v>P0024</v>
      </c>
      <c r="D35" s="43" t="str">
        <f>'base produits'!B31</f>
        <v>Cacahuetes</v>
      </c>
      <c r="E35" s="304">
        <f>HLOOKUP($H$2,'base inventaire'!$B$5:$Y$97,55,0)</f>
        <v>15</v>
      </c>
      <c r="F35" s="307">
        <f t="shared" si="2"/>
        <v>15</v>
      </c>
      <c r="G35" s="304">
        <f>HLOOKUP($H$2,'base inventaire'!$B$5:$Y$97,56,0)</f>
        <v>0</v>
      </c>
      <c r="H35" s="305">
        <f>((F35*'base produits'!C31)-('base produits'!G31*F35))-(G35*'base produits'!G31)</f>
        <v>3.1506329451993658</v>
      </c>
      <c r="I35" s="123"/>
      <c r="K35" t="e">
        <f t="shared" si="3"/>
        <v>#REF!</v>
      </c>
      <c r="L35" t="e">
        <f t="shared" si="3"/>
        <v>#REF!</v>
      </c>
      <c r="M35" t="e">
        <f t="shared" si="3"/>
        <v>#REF!</v>
      </c>
      <c r="N35" s="172">
        <f t="shared" si="4"/>
        <v>0</v>
      </c>
      <c r="O35" s="9" t="e">
        <f t="shared" si="1"/>
        <v>#N/A</v>
      </c>
      <c r="P35" s="9" t="e">
        <f>SUM($O$12:O35)</f>
        <v>#N/A</v>
      </c>
      <c r="Q35" s="9" t="s">
        <v>92</v>
      </c>
      <c r="R35" s="9" t="e">
        <v>#N/A</v>
      </c>
      <c r="S35" s="173">
        <v>0</v>
      </c>
      <c r="T35" s="9">
        <v>31</v>
      </c>
      <c r="U35" s="9">
        <v>24</v>
      </c>
    </row>
    <row r="36" spans="1:21" ht="18" customHeight="1" x14ac:dyDescent="0.25">
      <c r="A36" s="166"/>
      <c r="B36" s="116"/>
      <c r="C36" s="306" t="str">
        <f>'base produits'!A32</f>
        <v>P0025</v>
      </c>
      <c r="D36" s="43" t="str">
        <f>'base produits'!B32</f>
        <v>Curly</v>
      </c>
      <c r="E36" s="304">
        <f>HLOOKUP($H$2,'base inventaire'!$B$5:$Y$97,57,0)</f>
        <v>0</v>
      </c>
      <c r="F36" s="307">
        <f t="shared" si="2"/>
        <v>0</v>
      </c>
      <c r="G36" s="304">
        <f>HLOOKUP($H$2,'base inventaire'!$B$5:$Y$97,58,0)</f>
        <v>0</v>
      </c>
      <c r="H36" s="305">
        <f>((F36*'base produits'!C32)-('base produits'!G32*F36))-(G36*'base produits'!G32)</f>
        <v>0</v>
      </c>
      <c r="I36" s="123"/>
      <c r="K36" t="e">
        <f t="shared" si="3"/>
        <v>#REF!</v>
      </c>
      <c r="L36" t="e">
        <f t="shared" si="3"/>
        <v>#REF!</v>
      </c>
      <c r="M36" t="e">
        <f t="shared" si="3"/>
        <v>#REF!</v>
      </c>
      <c r="N36" s="172">
        <f t="shared" si="4"/>
        <v>0</v>
      </c>
      <c r="O36" s="9" t="e">
        <f t="shared" si="1"/>
        <v>#N/A</v>
      </c>
      <c r="P36" s="9" t="e">
        <f>SUM($O$12:O36)</f>
        <v>#N/A</v>
      </c>
      <c r="Q36" s="9" t="s">
        <v>94</v>
      </c>
      <c r="R36" s="9" t="e">
        <v>#N/A</v>
      </c>
      <c r="S36" s="173">
        <v>0</v>
      </c>
      <c r="T36" s="9">
        <v>32</v>
      </c>
      <c r="U36" s="9">
        <v>25</v>
      </c>
    </row>
    <row r="37" spans="1:21" ht="18" customHeight="1" x14ac:dyDescent="0.25">
      <c r="A37" s="166"/>
      <c r="B37" s="116"/>
      <c r="C37" s="306" t="str">
        <f>'base produits'!A33</f>
        <v>P0026</v>
      </c>
      <c r="D37" s="43" t="str">
        <f>'base produits'!B33</f>
        <v>Tuc</v>
      </c>
      <c r="E37" s="304">
        <f>HLOOKUP($H$2,'base inventaire'!$B$5:$Y$97,59,0)</f>
        <v>0</v>
      </c>
      <c r="F37" s="307">
        <f t="shared" si="2"/>
        <v>0</v>
      </c>
      <c r="G37" s="304">
        <f>HLOOKUP($H$2,'base inventaire'!$B$5:$Y$97,60,0)</f>
        <v>0</v>
      </c>
      <c r="H37" s="305">
        <f>((F37*'base produits'!C33)-('base produits'!G33*F37))-(G37*'base produits'!G33)</f>
        <v>0</v>
      </c>
      <c r="I37" s="123"/>
      <c r="K37" t="e">
        <f t="shared" si="3"/>
        <v>#REF!</v>
      </c>
      <c r="L37" t="e">
        <f t="shared" si="3"/>
        <v>#REF!</v>
      </c>
      <c r="M37" t="e">
        <f t="shared" si="3"/>
        <v>#REF!</v>
      </c>
      <c r="N37" s="172">
        <f t="shared" si="4"/>
        <v>0</v>
      </c>
      <c r="O37" s="9" t="e">
        <f t="shared" si="1"/>
        <v>#N/A</v>
      </c>
      <c r="P37" s="9" t="e">
        <f>SUM($O$12:O37)</f>
        <v>#N/A</v>
      </c>
      <c r="Q37" s="9" t="s">
        <v>96</v>
      </c>
      <c r="R37" s="9" t="e">
        <v>#N/A</v>
      </c>
      <c r="S37" s="173">
        <v>0</v>
      </c>
      <c r="T37" s="9">
        <v>33</v>
      </c>
      <c r="U37" s="9">
        <v>26</v>
      </c>
    </row>
    <row r="38" spans="1:21" ht="18" customHeight="1" x14ac:dyDescent="0.25">
      <c r="A38" s="166"/>
      <c r="B38" s="116"/>
      <c r="C38" s="306" t="str">
        <f>'base produits'!A34</f>
        <v>P0027</v>
      </c>
      <c r="D38" s="43" t="str">
        <f>'base produits'!B34</f>
        <v>Kit Kat</v>
      </c>
      <c r="E38" s="304">
        <f>HLOOKUP($H$2,'base inventaire'!$B$5:$Y$97,61,0)</f>
        <v>0</v>
      </c>
      <c r="F38" s="307">
        <f t="shared" si="2"/>
        <v>0</v>
      </c>
      <c r="G38" s="304">
        <f>HLOOKUP($H$2,'base inventaire'!$B$5:$Y$97,62,0)</f>
        <v>0</v>
      </c>
      <c r="H38" s="305">
        <f>((F38*'base produits'!C34)-('base produits'!G34*F38))-(G38*'base produits'!G34)</f>
        <v>0</v>
      </c>
      <c r="I38" s="123"/>
      <c r="K38" t="e">
        <f t="shared" si="3"/>
        <v>#REF!</v>
      </c>
      <c r="L38" t="e">
        <f t="shared" si="3"/>
        <v>#REF!</v>
      </c>
      <c r="M38" t="e">
        <f t="shared" si="3"/>
        <v>#REF!</v>
      </c>
      <c r="N38" s="172">
        <f t="shared" si="4"/>
        <v>0</v>
      </c>
      <c r="O38" s="9" t="e">
        <f t="shared" si="1"/>
        <v>#N/A</v>
      </c>
      <c r="P38" s="9" t="e">
        <f>SUM($O$12:O38)</f>
        <v>#N/A</v>
      </c>
      <c r="Q38" s="9" t="s">
        <v>98</v>
      </c>
      <c r="R38" s="9" t="e">
        <v>#N/A</v>
      </c>
      <c r="S38" s="173">
        <v>0</v>
      </c>
      <c r="T38" s="9">
        <v>34</v>
      </c>
      <c r="U38" s="9">
        <v>27</v>
      </c>
    </row>
    <row r="39" spans="1:21" ht="18" customHeight="1" x14ac:dyDescent="0.25">
      <c r="A39" s="166"/>
      <c r="B39" s="116"/>
      <c r="C39" s="306" t="str">
        <f>'base produits'!A35</f>
        <v>P0028</v>
      </c>
      <c r="D39" s="43" t="str">
        <f>'base produits'!B35</f>
        <v>Mars</v>
      </c>
      <c r="E39" s="304">
        <f>HLOOKUP($H$2,'base inventaire'!$B$5:$Y$97,63,0)</f>
        <v>0</v>
      </c>
      <c r="F39" s="307">
        <f t="shared" si="2"/>
        <v>0</v>
      </c>
      <c r="G39" s="304">
        <f>HLOOKUP($H$2,'base inventaire'!$B$5:$Y$97,64,0)</f>
        <v>0</v>
      </c>
      <c r="H39" s="305">
        <f>((F39*'base produits'!C35)-('base produits'!G35*F39))-(G39*'base produits'!G35)</f>
        <v>0</v>
      </c>
      <c r="I39" s="123"/>
      <c r="K39" t="e">
        <f t="shared" si="3"/>
        <v>#REF!</v>
      </c>
      <c r="L39" t="e">
        <f t="shared" si="3"/>
        <v>#REF!</v>
      </c>
      <c r="M39" t="e">
        <f t="shared" si="3"/>
        <v>#REF!</v>
      </c>
      <c r="N39" s="172">
        <f t="shared" si="4"/>
        <v>0</v>
      </c>
      <c r="O39" s="9" t="e">
        <f t="shared" si="1"/>
        <v>#N/A</v>
      </c>
      <c r="P39" s="9" t="e">
        <f>SUM($O$12:O39)</f>
        <v>#N/A</v>
      </c>
      <c r="Q39" s="9" t="s">
        <v>100</v>
      </c>
      <c r="R39" s="9" t="e">
        <v>#N/A</v>
      </c>
      <c r="S39" s="173">
        <v>0</v>
      </c>
      <c r="T39" s="9">
        <v>35</v>
      </c>
      <c r="U39" s="9">
        <v>28</v>
      </c>
    </row>
    <row r="40" spans="1:21" ht="18" customHeight="1" x14ac:dyDescent="0.25">
      <c r="A40" s="166"/>
      <c r="B40" s="116"/>
      <c r="C40" s="306" t="str">
        <f>'base produits'!A36</f>
        <v>P0029</v>
      </c>
      <c r="D40" s="43" t="str">
        <f>'base produits'!B36</f>
        <v>coffret PFIFF</v>
      </c>
      <c r="E40" s="304">
        <f>HLOOKUP($H$2,'base inventaire'!$B$5:$Y$97,65,0)</f>
        <v>3</v>
      </c>
      <c r="F40" s="307">
        <f t="shared" si="2"/>
        <v>3</v>
      </c>
      <c r="G40" s="304">
        <f>HLOOKUP($H$2,'base inventaire'!$B$5:$Y$97,66,0)</f>
        <v>0</v>
      </c>
      <c r="H40" s="305">
        <f>((F40*'base produits'!C36)-('base produits'!G36*F40))-(G40*'base produits'!G36)</f>
        <v>6.03</v>
      </c>
      <c r="I40" s="123"/>
      <c r="K40" t="e">
        <f t="shared" si="3"/>
        <v>#REF!</v>
      </c>
      <c r="L40" t="e">
        <f t="shared" si="3"/>
        <v>#REF!</v>
      </c>
      <c r="M40" t="e">
        <f t="shared" si="3"/>
        <v>#REF!</v>
      </c>
      <c r="N40" s="172">
        <f t="shared" si="4"/>
        <v>0</v>
      </c>
      <c r="O40" s="9" t="e">
        <f t="shared" si="1"/>
        <v>#N/A</v>
      </c>
      <c r="P40" s="9" t="e">
        <f>SUM($O$12:O40)</f>
        <v>#N/A</v>
      </c>
      <c r="Q40" s="9" t="s">
        <v>102</v>
      </c>
      <c r="R40" s="9" t="e">
        <v>#N/A</v>
      </c>
      <c r="S40" s="173">
        <v>0</v>
      </c>
      <c r="T40" s="9">
        <v>36</v>
      </c>
      <c r="U40" s="9">
        <v>29</v>
      </c>
    </row>
    <row r="41" spans="1:21" ht="18" customHeight="1" x14ac:dyDescent="0.25">
      <c r="A41" s="166"/>
      <c r="B41" s="116"/>
      <c r="C41" s="306" t="str">
        <f>'base produits'!A37</f>
        <v>P0030</v>
      </c>
      <c r="D41" s="43" t="str">
        <f>'base produits'!B37</f>
        <v>Belin Reception</v>
      </c>
      <c r="E41" s="304">
        <f>HLOOKUP($H$2,'base inventaire'!$B$5:$Y$97,67,0)</f>
        <v>0</v>
      </c>
      <c r="F41" s="307">
        <f t="shared" si="2"/>
        <v>0</v>
      </c>
      <c r="G41" s="304">
        <f>HLOOKUP($H$2,'base inventaire'!$B$5:$Y$97,68,0)</f>
        <v>0</v>
      </c>
      <c r="H41" s="305">
        <f>((F41*'base produits'!C37)-('base produits'!G37*F41))-(G41*'base produits'!G37)</f>
        <v>0</v>
      </c>
      <c r="I41" s="123"/>
      <c r="K41" t="e">
        <f t="shared" si="3"/>
        <v>#REF!</v>
      </c>
      <c r="L41" t="e">
        <f t="shared" si="3"/>
        <v>#REF!</v>
      </c>
      <c r="M41" t="e">
        <f t="shared" si="3"/>
        <v>#REF!</v>
      </c>
      <c r="N41" s="172">
        <f t="shared" si="4"/>
        <v>0</v>
      </c>
      <c r="O41" s="9" t="e">
        <f t="shared" si="1"/>
        <v>#N/A</v>
      </c>
      <c r="P41" s="9" t="e">
        <f>SUM($O$12:O41)</f>
        <v>#N/A</v>
      </c>
      <c r="Q41" s="9" t="s">
        <v>104</v>
      </c>
      <c r="R41" s="9" t="e">
        <v>#N/A</v>
      </c>
      <c r="S41" s="173">
        <v>0</v>
      </c>
      <c r="T41" s="9">
        <v>37</v>
      </c>
      <c r="U41" s="9">
        <v>30</v>
      </c>
    </row>
    <row r="42" spans="1:21" ht="18" customHeight="1" x14ac:dyDescent="0.25">
      <c r="A42" s="166"/>
      <c r="B42" s="116"/>
      <c r="C42" s="306" t="str">
        <f>'base produits'!A38</f>
        <v>P0031</v>
      </c>
      <c r="D42" s="43">
        <f>'base produits'!B38</f>
        <v>1664</v>
      </c>
      <c r="E42" s="304">
        <f>HLOOKUP($H$2,'base inventaire'!$B$5:$Y$97,69,0)</f>
        <v>49</v>
      </c>
      <c r="F42" s="307">
        <f t="shared" si="2"/>
        <v>49</v>
      </c>
      <c r="G42" s="304">
        <f>HLOOKUP($H$2,'base inventaire'!$B$5:$Y$97,70,0)</f>
        <v>0</v>
      </c>
      <c r="H42" s="305">
        <f>((F42*'base produits'!C38)-('base produits'!G38*F42))-(G42*'base produits'!G38)</f>
        <v>36.26</v>
      </c>
      <c r="I42" s="123"/>
      <c r="K42" t="e">
        <f t="shared" si="3"/>
        <v>#REF!</v>
      </c>
      <c r="L42" t="e">
        <f t="shared" si="3"/>
        <v>#REF!</v>
      </c>
      <c r="M42" t="e">
        <f t="shared" si="3"/>
        <v>#REF!</v>
      </c>
      <c r="N42" s="172">
        <f t="shared" si="4"/>
        <v>0</v>
      </c>
      <c r="O42" s="9" t="e">
        <f t="shared" si="1"/>
        <v>#N/A</v>
      </c>
      <c r="P42" s="9" t="e">
        <f>SUM($O$12:O42)</f>
        <v>#N/A</v>
      </c>
      <c r="Q42" s="9" t="s">
        <v>106</v>
      </c>
      <c r="R42" s="9" t="e">
        <v>#N/A</v>
      </c>
      <c r="S42" s="173">
        <v>0</v>
      </c>
      <c r="T42" s="9">
        <v>38</v>
      </c>
      <c r="U42" s="9">
        <v>31</v>
      </c>
    </row>
    <row r="43" spans="1:21" ht="18" customHeight="1" x14ac:dyDescent="0.25">
      <c r="A43" s="179"/>
      <c r="B43" s="116"/>
      <c r="C43" s="306" t="str">
        <f>'base produits'!A39</f>
        <v>P0032</v>
      </c>
      <c r="D43" s="43" t="str">
        <f>'base produits'!B39</f>
        <v>Rosé "la Mazade"</v>
      </c>
      <c r="E43" s="304">
        <f>HLOOKUP($H$2,'base inventaire'!$B$5:$Y$97,71,0)</f>
        <v>0</v>
      </c>
      <c r="F43" s="307">
        <f t="shared" si="2"/>
        <v>0</v>
      </c>
      <c r="G43" s="304">
        <f>HLOOKUP($H$2,'base inventaire'!$B$5:$Y$97,72,0)</f>
        <v>0</v>
      </c>
      <c r="H43" s="305">
        <f>((F43*'base produits'!C39)-('base produits'!G39*F43))-(G43*'base produits'!G39)</f>
        <v>0</v>
      </c>
      <c r="I43" s="123"/>
      <c r="K43" t="e">
        <f t="shared" si="3"/>
        <v>#REF!</v>
      </c>
      <c r="L43" t="e">
        <f t="shared" si="3"/>
        <v>#REF!</v>
      </c>
      <c r="M43" t="e">
        <f t="shared" si="3"/>
        <v>#REF!</v>
      </c>
      <c r="N43" s="172">
        <f t="shared" si="4"/>
        <v>0</v>
      </c>
      <c r="O43" s="9" t="e">
        <f t="shared" si="1"/>
        <v>#N/A</v>
      </c>
      <c r="P43" s="9" t="e">
        <f>SUM($O$12:O43)</f>
        <v>#N/A</v>
      </c>
      <c r="Q43" s="9" t="s">
        <v>107</v>
      </c>
      <c r="R43" s="9" t="e">
        <v>#N/A</v>
      </c>
      <c r="S43" s="173">
        <v>0</v>
      </c>
      <c r="T43" s="9">
        <v>39</v>
      </c>
      <c r="U43" s="9">
        <v>32</v>
      </c>
    </row>
    <row r="44" spans="1:21" x14ac:dyDescent="0.25">
      <c r="B44" s="116"/>
      <c r="C44" s="306" t="str">
        <f>'base produits'!A40</f>
        <v>P0033</v>
      </c>
      <c r="D44" s="43">
        <f>'base produits'!B40</f>
        <v>0</v>
      </c>
      <c r="E44" s="304">
        <f>HLOOKUP($H$2,'base inventaire'!$B$5:$Y$97,73,0)</f>
        <v>0</v>
      </c>
      <c r="F44" s="307">
        <f t="shared" si="2"/>
        <v>0</v>
      </c>
      <c r="G44" s="304">
        <f>HLOOKUP($H$2,'base inventaire'!$B$5:$Y$97,74,0)</f>
        <v>0</v>
      </c>
      <c r="H44" s="305">
        <f>((F44*'base produits'!C40)-('base produits'!G40*F44))-(G44*'base produits'!G40)</f>
        <v>0</v>
      </c>
      <c r="I44" s="123"/>
      <c r="K44" t="e">
        <f t="shared" si="3"/>
        <v>#REF!</v>
      </c>
      <c r="L44" t="e">
        <f t="shared" si="3"/>
        <v>#REF!</v>
      </c>
      <c r="M44" t="e">
        <f t="shared" si="3"/>
        <v>#REF!</v>
      </c>
      <c r="N44" s="172">
        <f t="shared" si="4"/>
        <v>0</v>
      </c>
      <c r="O44" s="9" t="e">
        <f t="shared" si="1"/>
        <v>#N/A</v>
      </c>
      <c r="P44" s="9" t="e">
        <f>SUM($O$12:O44)</f>
        <v>#N/A</v>
      </c>
      <c r="Q44" s="9" t="s">
        <v>109</v>
      </c>
      <c r="R44" s="9" t="e">
        <v>#N/A</v>
      </c>
      <c r="S44" s="173">
        <v>0</v>
      </c>
      <c r="T44" s="9">
        <v>40</v>
      </c>
      <c r="U44" s="9">
        <v>33</v>
      </c>
    </row>
    <row r="45" spans="1:21" ht="17.25" customHeight="1" x14ac:dyDescent="0.25">
      <c r="B45" s="116"/>
      <c r="C45" s="306" t="str">
        <f>'base produits'!A41</f>
        <v>P0034</v>
      </c>
      <c r="D45" s="43">
        <f>'base produits'!B41</f>
        <v>0</v>
      </c>
      <c r="E45" s="304">
        <f>HLOOKUP($H$2,'base inventaire'!$B$5:$Y$97,75,0)</f>
        <v>0</v>
      </c>
      <c r="F45" s="307">
        <f t="shared" si="2"/>
        <v>0</v>
      </c>
      <c r="G45" s="304">
        <f>HLOOKUP($H$2,'base inventaire'!$B$5:$Y$97,76,0)</f>
        <v>0</v>
      </c>
      <c r="H45" s="305">
        <f>((F45*'base produits'!C41)-('base produits'!G41*F45))-(G45*'base produits'!G41)</f>
        <v>0</v>
      </c>
      <c r="I45" s="123"/>
      <c r="K45" t="e">
        <f t="shared" ref="K45:M51" si="5">IF($H45=K$9,$H45*$G45,0)</f>
        <v>#REF!</v>
      </c>
      <c r="L45" t="e">
        <f t="shared" si="5"/>
        <v>#REF!</v>
      </c>
      <c r="M45" t="e">
        <f t="shared" si="5"/>
        <v>#REF!</v>
      </c>
      <c r="N45" s="172">
        <f t="shared" si="4"/>
        <v>0</v>
      </c>
      <c r="O45" s="9" t="e">
        <f t="shared" si="1"/>
        <v>#N/A</v>
      </c>
      <c r="P45" s="9" t="e">
        <f>SUM($O$12:O45)</f>
        <v>#N/A</v>
      </c>
      <c r="Q45" s="9" t="s">
        <v>110</v>
      </c>
      <c r="R45" s="9" t="e">
        <v>#N/A</v>
      </c>
      <c r="S45" s="173">
        <v>0</v>
      </c>
      <c r="T45" s="9">
        <v>41</v>
      </c>
      <c r="U45" s="9">
        <v>34</v>
      </c>
    </row>
    <row r="46" spans="1:21" ht="21.75" customHeight="1" x14ac:dyDescent="0.25">
      <c r="B46" s="116"/>
      <c r="C46" s="306" t="str">
        <f>'base produits'!A42</f>
        <v>P0035</v>
      </c>
      <c r="D46" s="43">
        <f>'base produits'!B42</f>
        <v>0</v>
      </c>
      <c r="E46" s="304">
        <f>HLOOKUP($H$2,'base inventaire'!$B$5:$Y$97,77,0)</f>
        <v>0</v>
      </c>
      <c r="F46" s="307">
        <f t="shared" si="2"/>
        <v>0</v>
      </c>
      <c r="G46" s="304">
        <f>HLOOKUP($H$2,'base inventaire'!$B$5:$Y$97,78,0)</f>
        <v>0</v>
      </c>
      <c r="H46" s="305">
        <f>((F46*'base produits'!C42)-('base produits'!G42*F46))-(G46*'base produits'!G42)</f>
        <v>0</v>
      </c>
      <c r="I46" s="123"/>
      <c r="K46" t="e">
        <f t="shared" si="5"/>
        <v>#REF!</v>
      </c>
      <c r="L46" t="e">
        <f t="shared" si="5"/>
        <v>#REF!</v>
      </c>
      <c r="M46" t="e">
        <f t="shared" si="5"/>
        <v>#REF!</v>
      </c>
      <c r="N46" s="172">
        <f t="shared" si="4"/>
        <v>0</v>
      </c>
      <c r="O46" s="9" t="e">
        <f t="shared" si="1"/>
        <v>#N/A</v>
      </c>
      <c r="P46" s="9" t="e">
        <f>SUM($O$12:O46)</f>
        <v>#N/A</v>
      </c>
      <c r="Q46" s="9" t="s">
        <v>111</v>
      </c>
      <c r="R46" s="9" t="e">
        <v>#N/A</v>
      </c>
      <c r="S46" s="173">
        <v>0</v>
      </c>
      <c r="T46" s="9">
        <v>42</v>
      </c>
      <c r="U46" s="9">
        <v>35</v>
      </c>
    </row>
    <row r="47" spans="1:21" ht="15.75" customHeight="1" x14ac:dyDescent="0.25">
      <c r="B47" s="116"/>
      <c r="C47" s="306" t="str">
        <f>'base produits'!A43</f>
        <v>P0036</v>
      </c>
      <c r="D47" s="43">
        <f>'base produits'!B43</f>
        <v>0</v>
      </c>
      <c r="E47" s="304">
        <f>HLOOKUP($H$2,'base inventaire'!$B$5:$Y$97,79,0)</f>
        <v>0</v>
      </c>
      <c r="F47" s="307">
        <f t="shared" si="2"/>
        <v>0</v>
      </c>
      <c r="G47" s="304">
        <f>HLOOKUP($H$2,'base inventaire'!$B$5:$Y$97,80,0)</f>
        <v>0</v>
      </c>
      <c r="H47" s="305">
        <f>((F47*'base produits'!C43)-('base produits'!G43*F47))-(G47*'base produits'!G43)</f>
        <v>0</v>
      </c>
      <c r="I47" s="123"/>
      <c r="K47" t="e">
        <f t="shared" si="5"/>
        <v>#REF!</v>
      </c>
      <c r="L47" t="e">
        <f t="shared" si="5"/>
        <v>#REF!</v>
      </c>
      <c r="M47" t="e">
        <f t="shared" si="5"/>
        <v>#REF!</v>
      </c>
      <c r="N47" s="172">
        <f t="shared" si="4"/>
        <v>0</v>
      </c>
      <c r="O47" s="9" t="e">
        <f t="shared" si="1"/>
        <v>#N/A</v>
      </c>
      <c r="P47" s="9" t="e">
        <f>SUM($O$12:O47)</f>
        <v>#N/A</v>
      </c>
      <c r="Q47" s="9" t="s">
        <v>112</v>
      </c>
      <c r="R47" s="9" t="e">
        <v>#N/A</v>
      </c>
      <c r="S47" s="173">
        <v>0</v>
      </c>
      <c r="T47" s="9">
        <v>43</v>
      </c>
      <c r="U47" s="9">
        <v>36</v>
      </c>
    </row>
    <row r="48" spans="1:21" x14ac:dyDescent="0.25">
      <c r="B48" s="116"/>
      <c r="C48" s="306" t="str">
        <f>'base produits'!A44</f>
        <v>P0037</v>
      </c>
      <c r="D48" s="43">
        <f>'base produits'!B44</f>
        <v>0</v>
      </c>
      <c r="E48" s="304">
        <f>HLOOKUP($H$2,'base inventaire'!$B$5:$Y$97,81,0)</f>
        <v>0</v>
      </c>
      <c r="F48" s="307">
        <f t="shared" si="2"/>
        <v>0</v>
      </c>
      <c r="G48" s="304">
        <f>HLOOKUP($H$2,'base inventaire'!$B$5:$Y$97,82,0)</f>
        <v>0</v>
      </c>
      <c r="H48" s="305">
        <f>((F48*'base produits'!C44)-('base produits'!G44*F48))-(G48*'base produits'!G44)</f>
        <v>0</v>
      </c>
      <c r="I48" s="123"/>
      <c r="K48" t="e">
        <f t="shared" si="5"/>
        <v>#REF!</v>
      </c>
      <c r="L48" t="e">
        <f t="shared" si="5"/>
        <v>#REF!</v>
      </c>
      <c r="M48" t="e">
        <f t="shared" si="5"/>
        <v>#REF!</v>
      </c>
      <c r="N48" s="172">
        <f t="shared" si="4"/>
        <v>0</v>
      </c>
      <c r="O48" s="9" t="e">
        <f t="shared" si="1"/>
        <v>#N/A</v>
      </c>
      <c r="P48" s="9" t="e">
        <f>SUM($O$12:O48)</f>
        <v>#N/A</v>
      </c>
      <c r="Q48" s="9" t="s">
        <v>113</v>
      </c>
      <c r="R48" s="9" t="e">
        <v>#N/A</v>
      </c>
      <c r="S48" s="173">
        <v>0</v>
      </c>
      <c r="T48" s="9">
        <v>44</v>
      </c>
      <c r="U48" s="9">
        <v>37</v>
      </c>
    </row>
    <row r="49" spans="2:21" x14ac:dyDescent="0.25">
      <c r="B49" s="116"/>
      <c r="C49" s="306" t="str">
        <f>'base produits'!A45</f>
        <v>P0038</v>
      </c>
      <c r="D49" s="43">
        <f>'base produits'!B45</f>
        <v>0</v>
      </c>
      <c r="E49" s="304">
        <f>HLOOKUP($H$2,'base inventaire'!$B$5:$Y$97,83,0)</f>
        <v>0</v>
      </c>
      <c r="F49" s="307">
        <f t="shared" si="2"/>
        <v>0</v>
      </c>
      <c r="G49" s="304">
        <f>HLOOKUP($H$2,'base inventaire'!$B$5:$Y$97,84,0)</f>
        <v>0</v>
      </c>
      <c r="H49" s="305">
        <f>((F49*'base produits'!C45)-('base produits'!G45*F49))-(G49*'base produits'!G45)</f>
        <v>0</v>
      </c>
      <c r="I49" s="123"/>
      <c r="K49" t="e">
        <f t="shared" si="5"/>
        <v>#REF!</v>
      </c>
      <c r="L49" t="e">
        <f t="shared" si="5"/>
        <v>#REF!</v>
      </c>
      <c r="M49" t="e">
        <f t="shared" si="5"/>
        <v>#REF!</v>
      </c>
      <c r="N49" s="172">
        <f t="shared" si="4"/>
        <v>0</v>
      </c>
      <c r="O49" s="9" t="e">
        <f t="shared" si="1"/>
        <v>#N/A</v>
      </c>
      <c r="P49" s="9" t="e">
        <f>SUM($O$12:O49)</f>
        <v>#N/A</v>
      </c>
      <c r="Q49" s="9" t="s">
        <v>114</v>
      </c>
      <c r="R49" s="9" t="e">
        <v>#N/A</v>
      </c>
      <c r="S49" s="173">
        <v>0</v>
      </c>
      <c r="T49" s="9">
        <v>45</v>
      </c>
      <c r="U49" s="9">
        <v>38</v>
      </c>
    </row>
    <row r="50" spans="2:21" x14ac:dyDescent="0.25">
      <c r="B50" s="116"/>
      <c r="C50" s="306" t="str">
        <f>'base produits'!A46</f>
        <v>P0039</v>
      </c>
      <c r="D50" s="43">
        <f>'base produits'!B46</f>
        <v>0</v>
      </c>
      <c r="E50" s="304">
        <f>HLOOKUP($H$2,'base inventaire'!$B$5:$Y$97,85,0)</f>
        <v>0</v>
      </c>
      <c r="F50" s="307">
        <f t="shared" si="2"/>
        <v>0</v>
      </c>
      <c r="G50" s="304">
        <f>HLOOKUP($H$2,'base inventaire'!$B$5:$Y$97,86,0)</f>
        <v>0</v>
      </c>
      <c r="H50" s="305">
        <f>((F50*'base produits'!C46)-('base produits'!G46*F50))-(G50*'base produits'!G46)</f>
        <v>0</v>
      </c>
      <c r="I50" s="123"/>
      <c r="K50" t="e">
        <f t="shared" si="5"/>
        <v>#REF!</v>
      </c>
      <c r="L50" t="e">
        <f t="shared" si="5"/>
        <v>#REF!</v>
      </c>
      <c r="M50" t="e">
        <f t="shared" si="5"/>
        <v>#REF!</v>
      </c>
      <c r="N50" s="172">
        <f t="shared" si="4"/>
        <v>0</v>
      </c>
      <c r="O50" s="9" t="e">
        <f t="shared" si="1"/>
        <v>#N/A</v>
      </c>
      <c r="P50" s="9" t="e">
        <f>SUM($O$12:O50)</f>
        <v>#N/A</v>
      </c>
      <c r="Q50" s="9" t="s">
        <v>115</v>
      </c>
      <c r="R50" s="9" t="e">
        <v>#N/A</v>
      </c>
      <c r="S50" s="173">
        <v>0</v>
      </c>
      <c r="T50" s="9">
        <v>46</v>
      </c>
      <c r="U50" s="9">
        <v>39</v>
      </c>
    </row>
    <row r="51" spans="2:21" x14ac:dyDescent="0.25">
      <c r="B51" s="116"/>
      <c r="C51" s="308" t="str">
        <f>'base produits'!A47</f>
        <v>P0040</v>
      </c>
      <c r="D51" s="44">
        <f>'base produits'!B47</f>
        <v>0</v>
      </c>
      <c r="E51" s="304">
        <f>HLOOKUP($H$2,'base inventaire'!$B$5:$Y$97,87,0)</f>
        <v>0</v>
      </c>
      <c r="F51" s="309">
        <f t="shared" si="2"/>
        <v>0</v>
      </c>
      <c r="G51" s="304">
        <f>HLOOKUP($H$2,'base inventaire'!$B$5:$Y$97,88,0)</f>
        <v>0</v>
      </c>
      <c r="H51" s="305">
        <f>((F51*'base produits'!C47)-('base produits'!G47*F51))-(G51*'base produits'!G47)</f>
        <v>0</v>
      </c>
      <c r="I51" s="123"/>
      <c r="K51" t="e">
        <f t="shared" si="5"/>
        <v>#REF!</v>
      </c>
      <c r="L51" t="e">
        <f t="shared" si="5"/>
        <v>#REF!</v>
      </c>
      <c r="M51" t="e">
        <f t="shared" si="5"/>
        <v>#REF!</v>
      </c>
      <c r="N51" s="172">
        <f t="shared" si="4"/>
        <v>0</v>
      </c>
      <c r="O51" s="9" t="e">
        <f t="shared" si="1"/>
        <v>#N/A</v>
      </c>
      <c r="P51" s="9" t="e">
        <f>SUM($O$12:O51)</f>
        <v>#N/A</v>
      </c>
      <c r="Q51" s="9" t="s">
        <v>116</v>
      </c>
      <c r="R51" s="9" t="e">
        <v>#N/A</v>
      </c>
      <c r="S51" s="173">
        <v>0</v>
      </c>
      <c r="T51" s="9">
        <v>47</v>
      </c>
      <c r="U51" s="9">
        <v>40</v>
      </c>
    </row>
    <row r="52" spans="2:21" x14ac:dyDescent="0.25">
      <c r="B52" s="116"/>
      <c r="C52" s="310"/>
      <c r="D52" s="311"/>
      <c r="E52" s="312">
        <f>SUM(E12:E44)</f>
        <v>182</v>
      </c>
      <c r="F52" s="313">
        <f>SUM(F12:F44)</f>
        <v>182</v>
      </c>
      <c r="G52" s="313">
        <f>SUM(G12:G44)</f>
        <v>0</v>
      </c>
      <c r="H52" s="314">
        <f>SUM(H12:H44)</f>
        <v>125.81744779907521</v>
      </c>
      <c r="I52" s="123"/>
      <c r="N52" s="172"/>
      <c r="O52" s="9" t="e">
        <f t="shared" si="1"/>
        <v>#N/A</v>
      </c>
      <c r="P52" s="9" t="e">
        <f>SUM($O$12:O52)</f>
        <v>#N/A</v>
      </c>
      <c r="Q52" s="9" t="s">
        <v>117</v>
      </c>
      <c r="R52" s="9" t="e">
        <v>#N/A</v>
      </c>
      <c r="S52" s="173">
        <v>0</v>
      </c>
      <c r="T52" s="9">
        <v>48</v>
      </c>
      <c r="U52" s="9">
        <v>41</v>
      </c>
    </row>
    <row r="53" spans="2:21" x14ac:dyDescent="0.25">
      <c r="B53" s="116"/>
      <c r="C53" s="310"/>
      <c r="D53" s="42" t="s">
        <v>1328</v>
      </c>
      <c r="E53" s="315">
        <v>167</v>
      </c>
      <c r="F53" s="316"/>
      <c r="G53" s="146"/>
      <c r="H53" s="20"/>
      <c r="I53" s="123"/>
      <c r="N53" s="172"/>
      <c r="O53" s="9" t="e">
        <f t="shared" si="1"/>
        <v>#N/A</v>
      </c>
      <c r="P53" s="9" t="e">
        <f>SUM($O$12:O53)</f>
        <v>#N/A</v>
      </c>
      <c r="Q53" s="9" t="s">
        <v>118</v>
      </c>
      <c r="R53" s="9" t="e">
        <v>#N/A</v>
      </c>
      <c r="S53" s="173">
        <v>0</v>
      </c>
      <c r="T53" s="9">
        <v>49</v>
      </c>
      <c r="U53" s="9">
        <v>42</v>
      </c>
    </row>
    <row r="54" spans="2:21" ht="15.75" thickBot="1" x14ac:dyDescent="0.3">
      <c r="B54" s="196"/>
      <c r="C54" s="317"/>
      <c r="D54" s="318" t="s">
        <v>1343</v>
      </c>
      <c r="E54" s="319">
        <v>167</v>
      </c>
      <c r="F54" s="320"/>
      <c r="G54" s="321"/>
      <c r="H54" s="322"/>
      <c r="I54" s="200"/>
      <c r="N54" s="172"/>
      <c r="O54" s="9" t="e">
        <f t="shared" si="1"/>
        <v>#N/A</v>
      </c>
      <c r="P54" s="9" t="e">
        <f>SUM($O$12:O54)</f>
        <v>#N/A</v>
      </c>
      <c r="Q54" s="9" t="s">
        <v>119</v>
      </c>
      <c r="R54" s="9" t="e">
        <v>#N/A</v>
      </c>
      <c r="S54" s="173">
        <v>0</v>
      </c>
      <c r="T54" s="9">
        <v>50</v>
      </c>
      <c r="U54" s="9">
        <v>43</v>
      </c>
    </row>
    <row r="55" spans="2:21" ht="15.75" thickTop="1" x14ac:dyDescent="0.25">
      <c r="N55" s="172"/>
      <c r="O55" s="9" t="e">
        <f t="shared" si="1"/>
        <v>#N/A</v>
      </c>
      <c r="P55" s="9" t="e">
        <f>SUM($O$12:O55)</f>
        <v>#N/A</v>
      </c>
      <c r="Q55" s="9" t="s">
        <v>120</v>
      </c>
      <c r="R55" s="9" t="e">
        <v>#N/A</v>
      </c>
      <c r="S55" s="173">
        <v>0</v>
      </c>
      <c r="T55" s="9">
        <v>51</v>
      </c>
      <c r="U55" s="9">
        <v>44</v>
      </c>
    </row>
    <row r="56" spans="2:21" x14ac:dyDescent="0.25">
      <c r="N56" s="172"/>
      <c r="O56" s="9" t="e">
        <f t="shared" si="1"/>
        <v>#N/A</v>
      </c>
      <c r="P56" s="9" t="e">
        <f>SUM($O$12:O56)</f>
        <v>#N/A</v>
      </c>
      <c r="Q56" s="9" t="s">
        <v>121</v>
      </c>
      <c r="R56" s="9" t="e">
        <v>#N/A</v>
      </c>
      <c r="S56" s="173">
        <v>0</v>
      </c>
      <c r="T56" s="9">
        <v>52</v>
      </c>
      <c r="U56" s="9">
        <v>45</v>
      </c>
    </row>
    <row r="57" spans="2:21" x14ac:dyDescent="0.25">
      <c r="C57" s="323"/>
      <c r="D57" s="323"/>
      <c r="F57" s="201"/>
      <c r="G57" s="202"/>
      <c r="N57" s="172"/>
      <c r="O57" s="9" t="e">
        <f t="shared" si="1"/>
        <v>#N/A</v>
      </c>
      <c r="P57" s="9" t="e">
        <f>SUM($O$12:O57)</f>
        <v>#N/A</v>
      </c>
      <c r="Q57" s="9" t="s">
        <v>122</v>
      </c>
      <c r="R57" s="9" t="e">
        <v>#N/A</v>
      </c>
      <c r="S57" s="173">
        <v>0</v>
      </c>
      <c r="T57" s="9">
        <v>53</v>
      </c>
      <c r="U57" s="9">
        <v>46</v>
      </c>
    </row>
    <row r="58" spans="2:21" x14ac:dyDescent="0.25">
      <c r="N58" s="172"/>
      <c r="O58" s="9" t="e">
        <f t="shared" si="1"/>
        <v>#N/A</v>
      </c>
      <c r="P58" s="9" t="e">
        <f>SUM($O$12:O58)</f>
        <v>#N/A</v>
      </c>
      <c r="Q58" s="9" t="s">
        <v>123</v>
      </c>
      <c r="R58" s="9" t="e">
        <v>#N/A</v>
      </c>
      <c r="S58" s="173">
        <v>0</v>
      </c>
      <c r="T58" s="9">
        <v>54</v>
      </c>
      <c r="U58" s="9">
        <v>47</v>
      </c>
    </row>
    <row r="59" spans="2:21" ht="18.75" x14ac:dyDescent="0.3">
      <c r="C59" s="324"/>
      <c r="N59" s="172"/>
      <c r="O59" s="9" t="e">
        <f t="shared" si="1"/>
        <v>#N/A</v>
      </c>
      <c r="P59" s="9" t="e">
        <f>SUM($O$12:O59)</f>
        <v>#N/A</v>
      </c>
      <c r="Q59" s="9" t="s">
        <v>124</v>
      </c>
      <c r="R59" s="9" t="e">
        <v>#N/A</v>
      </c>
      <c r="S59" s="173">
        <v>0</v>
      </c>
      <c r="T59" s="9">
        <v>55</v>
      </c>
      <c r="U59" s="9">
        <v>48</v>
      </c>
    </row>
    <row r="60" spans="2:21" x14ac:dyDescent="0.25">
      <c r="N60" s="172"/>
      <c r="O60" s="9" t="e">
        <f t="shared" si="1"/>
        <v>#N/A</v>
      </c>
      <c r="P60" s="9" t="e">
        <f>SUM($O$12:O60)</f>
        <v>#N/A</v>
      </c>
      <c r="Q60" s="9" t="s">
        <v>125</v>
      </c>
      <c r="R60" s="9" t="e">
        <v>#N/A</v>
      </c>
      <c r="S60" s="173">
        <v>0</v>
      </c>
      <c r="T60" s="9">
        <v>56</v>
      </c>
      <c r="U60" s="9">
        <v>49</v>
      </c>
    </row>
    <row r="61" spans="2:21" x14ac:dyDescent="0.25">
      <c r="N61" s="172"/>
      <c r="O61" s="9" t="e">
        <f t="shared" si="1"/>
        <v>#N/A</v>
      </c>
      <c r="P61" s="9" t="e">
        <f>SUM($O$12:O61)</f>
        <v>#N/A</v>
      </c>
      <c r="Q61" s="9" t="s">
        <v>126</v>
      </c>
      <c r="R61" s="9" t="e">
        <v>#N/A</v>
      </c>
      <c r="S61" s="173">
        <v>0</v>
      </c>
      <c r="T61" s="9">
        <v>57</v>
      </c>
      <c r="U61" s="9">
        <v>50</v>
      </c>
    </row>
    <row r="62" spans="2:21" x14ac:dyDescent="0.25">
      <c r="N62" s="172"/>
      <c r="O62" s="9" t="e">
        <f t="shared" si="1"/>
        <v>#N/A</v>
      </c>
      <c r="P62" s="9" t="e">
        <f>SUM($O$12:O62)</f>
        <v>#N/A</v>
      </c>
      <c r="Q62" s="9" t="s">
        <v>127</v>
      </c>
      <c r="R62" s="9" t="e">
        <v>#N/A</v>
      </c>
      <c r="S62" s="173">
        <v>0</v>
      </c>
      <c r="T62" s="9">
        <v>58</v>
      </c>
      <c r="U62" s="9">
        <v>50</v>
      </c>
    </row>
    <row r="63" spans="2:21" x14ac:dyDescent="0.25">
      <c r="N63" s="172"/>
      <c r="O63" s="9" t="e">
        <f t="shared" si="1"/>
        <v>#N/A</v>
      </c>
      <c r="P63" s="9" t="e">
        <f>SUM($O$12:O63)</f>
        <v>#N/A</v>
      </c>
      <c r="Q63" s="9" t="s">
        <v>128</v>
      </c>
      <c r="R63" s="9" t="e">
        <v>#N/A</v>
      </c>
      <c r="S63" s="173">
        <v>0</v>
      </c>
      <c r="T63" s="9">
        <v>59</v>
      </c>
      <c r="U63" s="9">
        <v>50</v>
      </c>
    </row>
    <row r="64" spans="2:21" x14ac:dyDescent="0.25">
      <c r="N64" s="172"/>
      <c r="O64" s="9" t="e">
        <f t="shared" si="1"/>
        <v>#N/A</v>
      </c>
      <c r="P64" s="9" t="e">
        <f>SUM($O$12:O64)</f>
        <v>#N/A</v>
      </c>
      <c r="Q64" s="9" t="s">
        <v>129</v>
      </c>
      <c r="R64" s="9" t="e">
        <v>#N/A</v>
      </c>
      <c r="S64" s="173">
        <v>0</v>
      </c>
      <c r="T64" s="9">
        <v>60</v>
      </c>
      <c r="U64" s="9">
        <v>50</v>
      </c>
    </row>
    <row r="65" spans="14:21" x14ac:dyDescent="0.25">
      <c r="N65" s="172"/>
      <c r="O65" s="9" t="e">
        <f t="shared" si="1"/>
        <v>#N/A</v>
      </c>
      <c r="P65" s="9" t="e">
        <f>SUM($O$12:O65)</f>
        <v>#N/A</v>
      </c>
      <c r="Q65" s="9" t="s">
        <v>130</v>
      </c>
      <c r="R65" s="9" t="e">
        <v>#N/A</v>
      </c>
      <c r="S65" s="173">
        <v>0</v>
      </c>
      <c r="T65" s="9">
        <v>61</v>
      </c>
      <c r="U65" s="9">
        <v>50</v>
      </c>
    </row>
    <row r="66" spans="14:21" x14ac:dyDescent="0.25">
      <c r="N66" s="172"/>
      <c r="O66" s="9" t="e">
        <f t="shared" si="1"/>
        <v>#N/A</v>
      </c>
      <c r="P66" s="9" t="e">
        <f>SUM($O$12:O66)</f>
        <v>#N/A</v>
      </c>
      <c r="Q66" s="9" t="s">
        <v>131</v>
      </c>
      <c r="R66" s="9" t="e">
        <v>#N/A</v>
      </c>
      <c r="S66" s="173">
        <v>0</v>
      </c>
      <c r="T66" s="9">
        <v>62</v>
      </c>
      <c r="U66" s="9">
        <v>50</v>
      </c>
    </row>
    <row r="67" spans="14:21" x14ac:dyDescent="0.25">
      <c r="N67" s="172"/>
      <c r="O67" s="9" t="e">
        <f t="shared" si="1"/>
        <v>#N/A</v>
      </c>
      <c r="P67" s="9" t="e">
        <f>SUM($O$12:O67)</f>
        <v>#N/A</v>
      </c>
      <c r="Q67" s="9" t="s">
        <v>132</v>
      </c>
      <c r="R67" s="9" t="e">
        <v>#N/A</v>
      </c>
      <c r="S67" s="173">
        <v>0</v>
      </c>
      <c r="T67" s="9">
        <v>63</v>
      </c>
      <c r="U67" s="9">
        <v>50</v>
      </c>
    </row>
    <row r="68" spans="14:21" x14ac:dyDescent="0.25">
      <c r="N68" s="172"/>
      <c r="O68" s="9" t="e">
        <f t="shared" si="1"/>
        <v>#N/A</v>
      </c>
      <c r="P68" s="9" t="e">
        <f>SUM($O$12:O68)</f>
        <v>#N/A</v>
      </c>
      <c r="Q68" s="9" t="s">
        <v>133</v>
      </c>
      <c r="R68" s="9" t="e">
        <v>#N/A</v>
      </c>
      <c r="S68" s="173">
        <v>0</v>
      </c>
      <c r="T68" s="9">
        <v>64</v>
      </c>
      <c r="U68" s="9">
        <v>50</v>
      </c>
    </row>
    <row r="69" spans="14:21" x14ac:dyDescent="0.25">
      <c r="N69" s="172"/>
      <c r="O69" s="9" t="e">
        <f t="shared" si="1"/>
        <v>#N/A</v>
      </c>
      <c r="P69" s="9" t="e">
        <f>SUM($O$12:O69)</f>
        <v>#N/A</v>
      </c>
      <c r="Q69" s="9" t="s">
        <v>134</v>
      </c>
      <c r="R69" s="9" t="e">
        <v>#N/A</v>
      </c>
      <c r="S69" s="173">
        <v>0</v>
      </c>
      <c r="T69" s="9">
        <v>65</v>
      </c>
      <c r="U69" s="9">
        <v>50</v>
      </c>
    </row>
    <row r="70" spans="14:21" x14ac:dyDescent="0.25">
      <c r="N70" s="172"/>
      <c r="O70" s="9" t="e">
        <f t="shared" si="1"/>
        <v>#N/A</v>
      </c>
      <c r="P70" s="9" t="e">
        <f>SUM($O$12:O70)</f>
        <v>#N/A</v>
      </c>
      <c r="Q70" s="9" t="s">
        <v>135</v>
      </c>
      <c r="R70" s="9" t="e">
        <v>#N/A</v>
      </c>
      <c r="S70" s="173">
        <v>0</v>
      </c>
      <c r="T70" s="9">
        <v>66</v>
      </c>
      <c r="U70" s="9">
        <v>50</v>
      </c>
    </row>
    <row r="71" spans="14:21" x14ac:dyDescent="0.25">
      <c r="N71" s="172"/>
      <c r="O71" s="9" t="e">
        <f t="shared" si="1"/>
        <v>#N/A</v>
      </c>
      <c r="P71" s="9" t="e">
        <f>SUM($O$12:O71)</f>
        <v>#N/A</v>
      </c>
      <c r="Q71" s="9" t="s">
        <v>136</v>
      </c>
      <c r="R71" s="9" t="e">
        <v>#N/A</v>
      </c>
      <c r="S71" s="173">
        <v>0</v>
      </c>
      <c r="T71" s="9">
        <v>67</v>
      </c>
      <c r="U71" s="9">
        <v>50</v>
      </c>
    </row>
    <row r="72" spans="14:21" x14ac:dyDescent="0.25">
      <c r="N72" s="172"/>
      <c r="O72" s="9" t="e">
        <f t="shared" si="1"/>
        <v>#N/A</v>
      </c>
      <c r="P72" s="9" t="e">
        <f>SUM($O$12:O72)</f>
        <v>#N/A</v>
      </c>
      <c r="Q72" s="9" t="s">
        <v>137</v>
      </c>
      <c r="R72" s="9" t="e">
        <v>#N/A</v>
      </c>
      <c r="S72" s="173">
        <v>0</v>
      </c>
      <c r="T72" s="9">
        <v>68</v>
      </c>
      <c r="U72" s="9">
        <v>50</v>
      </c>
    </row>
    <row r="73" spans="14:21" x14ac:dyDescent="0.25">
      <c r="N73" s="172"/>
      <c r="O73" s="9" t="e">
        <f t="shared" si="1"/>
        <v>#N/A</v>
      </c>
      <c r="P73" s="9" t="e">
        <f>SUM($O$12:O73)</f>
        <v>#N/A</v>
      </c>
      <c r="Q73" s="9" t="s">
        <v>138</v>
      </c>
      <c r="R73" s="9" t="e">
        <v>#N/A</v>
      </c>
      <c r="S73" s="173">
        <v>0</v>
      </c>
      <c r="T73" s="9">
        <v>69</v>
      </c>
      <c r="U73" s="9">
        <v>50</v>
      </c>
    </row>
    <row r="74" spans="14:21" x14ac:dyDescent="0.25">
      <c r="N74" s="172"/>
      <c r="O74" s="9" t="e">
        <f t="shared" si="1"/>
        <v>#N/A</v>
      </c>
      <c r="P74" s="9" t="e">
        <f>SUM($O$12:O74)</f>
        <v>#N/A</v>
      </c>
      <c r="Q74" s="9" t="s">
        <v>139</v>
      </c>
      <c r="R74" s="9" t="e">
        <v>#N/A</v>
      </c>
      <c r="S74" s="173">
        <v>0</v>
      </c>
      <c r="T74" s="9">
        <v>70</v>
      </c>
      <c r="U74" s="9">
        <v>50</v>
      </c>
    </row>
    <row r="75" spans="14:21" x14ac:dyDescent="0.25">
      <c r="N75" s="172"/>
      <c r="O75" s="9" t="e">
        <f t="shared" si="1"/>
        <v>#N/A</v>
      </c>
      <c r="P75" s="9" t="e">
        <f>SUM($O$12:O75)</f>
        <v>#N/A</v>
      </c>
      <c r="Q75" s="9" t="s">
        <v>140</v>
      </c>
      <c r="R75" s="9" t="e">
        <v>#N/A</v>
      </c>
      <c r="S75" s="173">
        <v>0</v>
      </c>
      <c r="T75" s="9">
        <v>71</v>
      </c>
      <c r="U75" s="9">
        <v>50</v>
      </c>
    </row>
    <row r="76" spans="14:21" x14ac:dyDescent="0.25">
      <c r="N76" s="172"/>
      <c r="O76" s="9" t="e">
        <f t="shared" ref="O76:O139" si="6">IF(R76&gt;0,1,"")</f>
        <v>#N/A</v>
      </c>
      <c r="P76" s="9" t="e">
        <f>SUM($O$12:O76)</f>
        <v>#N/A</v>
      </c>
      <c r="Q76" s="9" t="s">
        <v>141</v>
      </c>
      <c r="R76" s="9" t="e">
        <v>#N/A</v>
      </c>
      <c r="S76" s="173">
        <v>0</v>
      </c>
      <c r="T76" s="9">
        <v>72</v>
      </c>
      <c r="U76" s="9">
        <v>50</v>
      </c>
    </row>
    <row r="77" spans="14:21" x14ac:dyDescent="0.25">
      <c r="N77" s="172"/>
      <c r="O77" s="9" t="e">
        <f t="shared" si="6"/>
        <v>#N/A</v>
      </c>
      <c r="P77" s="9" t="e">
        <f>SUM($O$12:O77)</f>
        <v>#N/A</v>
      </c>
      <c r="Q77" s="9" t="s">
        <v>142</v>
      </c>
      <c r="R77" s="9" t="e">
        <v>#N/A</v>
      </c>
      <c r="S77" s="173">
        <v>0</v>
      </c>
      <c r="T77" s="9">
        <v>73</v>
      </c>
      <c r="U77" s="9">
        <v>50</v>
      </c>
    </row>
    <row r="78" spans="14:21" x14ac:dyDescent="0.25">
      <c r="N78" s="172"/>
      <c r="O78" s="9" t="e">
        <f t="shared" si="6"/>
        <v>#N/A</v>
      </c>
      <c r="P78" s="9" t="e">
        <f>SUM($O$12:O78)</f>
        <v>#N/A</v>
      </c>
      <c r="Q78" s="9" t="s">
        <v>143</v>
      </c>
      <c r="R78" s="9" t="e">
        <v>#N/A</v>
      </c>
      <c r="S78" s="173">
        <v>0</v>
      </c>
      <c r="T78" s="9">
        <v>74</v>
      </c>
      <c r="U78" s="9">
        <v>50</v>
      </c>
    </row>
    <row r="79" spans="14:21" x14ac:dyDescent="0.25">
      <c r="N79" s="172"/>
      <c r="O79" s="9" t="e">
        <f t="shared" si="6"/>
        <v>#N/A</v>
      </c>
      <c r="P79" s="9" t="e">
        <f>SUM($O$12:O79)</f>
        <v>#N/A</v>
      </c>
      <c r="Q79" s="9" t="s">
        <v>144</v>
      </c>
      <c r="R79" s="9" t="e">
        <v>#N/A</v>
      </c>
      <c r="S79" s="173">
        <v>0</v>
      </c>
      <c r="T79" s="9">
        <v>75</v>
      </c>
      <c r="U79" s="9">
        <v>50</v>
      </c>
    </row>
    <row r="80" spans="14:21" x14ac:dyDescent="0.25">
      <c r="N80" s="172"/>
      <c r="O80" s="9" t="e">
        <f t="shared" si="6"/>
        <v>#N/A</v>
      </c>
      <c r="P80" s="9" t="e">
        <f>SUM($O$12:O80)</f>
        <v>#N/A</v>
      </c>
      <c r="Q80" s="9" t="s">
        <v>145</v>
      </c>
      <c r="R80" s="9" t="e">
        <v>#N/A</v>
      </c>
      <c r="S80" s="173">
        <v>0</v>
      </c>
      <c r="T80" s="9">
        <v>76</v>
      </c>
      <c r="U80" s="9">
        <v>50</v>
      </c>
    </row>
    <row r="81" spans="14:21" x14ac:dyDescent="0.25">
      <c r="N81" s="172"/>
      <c r="O81" s="9" t="e">
        <f t="shared" si="6"/>
        <v>#N/A</v>
      </c>
      <c r="P81" s="9" t="e">
        <f>SUM($O$12:O81)</f>
        <v>#N/A</v>
      </c>
      <c r="Q81" s="9" t="s">
        <v>146</v>
      </c>
      <c r="R81" s="9" t="e">
        <v>#N/A</v>
      </c>
      <c r="S81" s="173">
        <v>0</v>
      </c>
      <c r="T81" s="9">
        <v>77</v>
      </c>
      <c r="U81" s="9">
        <v>50</v>
      </c>
    </row>
    <row r="82" spans="14:21" x14ac:dyDescent="0.25">
      <c r="N82" s="172"/>
      <c r="O82" s="9" t="e">
        <f t="shared" si="6"/>
        <v>#N/A</v>
      </c>
      <c r="P82" s="9" t="e">
        <f>SUM($O$12:O82)</f>
        <v>#N/A</v>
      </c>
      <c r="Q82" s="9" t="s">
        <v>147</v>
      </c>
      <c r="R82" s="9" t="e">
        <v>#N/A</v>
      </c>
      <c r="S82" s="173">
        <v>0</v>
      </c>
      <c r="T82" s="9">
        <v>78</v>
      </c>
      <c r="U82" s="9">
        <v>50</v>
      </c>
    </row>
    <row r="83" spans="14:21" x14ac:dyDescent="0.25">
      <c r="N83" s="172"/>
      <c r="O83" s="9" t="e">
        <f t="shared" si="6"/>
        <v>#N/A</v>
      </c>
      <c r="P83" s="9" t="e">
        <f>SUM($O$12:O83)</f>
        <v>#N/A</v>
      </c>
      <c r="Q83" s="9" t="s">
        <v>148</v>
      </c>
      <c r="R83" s="9" t="e">
        <v>#N/A</v>
      </c>
      <c r="S83" s="173">
        <v>0</v>
      </c>
      <c r="T83" s="9">
        <v>79</v>
      </c>
      <c r="U83" s="9">
        <v>50</v>
      </c>
    </row>
    <row r="84" spans="14:21" x14ac:dyDescent="0.25">
      <c r="N84" s="172"/>
      <c r="O84" s="9" t="e">
        <f t="shared" si="6"/>
        <v>#N/A</v>
      </c>
      <c r="P84" s="9" t="e">
        <f>SUM($O$12:O84)</f>
        <v>#N/A</v>
      </c>
      <c r="Q84" s="9" t="s">
        <v>149</v>
      </c>
      <c r="R84" s="9" t="e">
        <v>#N/A</v>
      </c>
      <c r="S84" s="173">
        <v>0</v>
      </c>
      <c r="T84" s="9">
        <v>80</v>
      </c>
      <c r="U84" s="9">
        <v>50</v>
      </c>
    </row>
    <row r="85" spans="14:21" x14ac:dyDescent="0.25">
      <c r="N85" s="172"/>
      <c r="O85" s="9" t="e">
        <f t="shared" si="6"/>
        <v>#N/A</v>
      </c>
      <c r="P85" s="9" t="e">
        <f>SUM($O$12:O85)</f>
        <v>#N/A</v>
      </c>
      <c r="Q85" s="9" t="s">
        <v>150</v>
      </c>
      <c r="R85" s="9" t="e">
        <v>#N/A</v>
      </c>
      <c r="S85" s="173">
        <v>0</v>
      </c>
      <c r="T85" s="9">
        <v>81</v>
      </c>
      <c r="U85" s="9">
        <v>50</v>
      </c>
    </row>
    <row r="86" spans="14:21" x14ac:dyDescent="0.25">
      <c r="N86" s="172"/>
      <c r="O86" s="9" t="e">
        <f t="shared" si="6"/>
        <v>#N/A</v>
      </c>
      <c r="P86" s="9" t="e">
        <f>SUM($O$12:O86)</f>
        <v>#N/A</v>
      </c>
      <c r="Q86" s="9" t="s">
        <v>151</v>
      </c>
      <c r="R86" s="9" t="e">
        <v>#N/A</v>
      </c>
      <c r="S86" s="173">
        <v>0</v>
      </c>
      <c r="T86" s="9">
        <v>82</v>
      </c>
      <c r="U86" s="9">
        <v>50</v>
      </c>
    </row>
    <row r="87" spans="14:21" x14ac:dyDescent="0.25">
      <c r="N87" s="172"/>
      <c r="O87" s="9" t="e">
        <f t="shared" si="6"/>
        <v>#N/A</v>
      </c>
      <c r="P87" s="9" t="e">
        <f>SUM($O$12:O87)</f>
        <v>#N/A</v>
      </c>
      <c r="Q87" s="9" t="s">
        <v>152</v>
      </c>
      <c r="R87" s="9" t="e">
        <v>#N/A</v>
      </c>
      <c r="S87" s="173">
        <v>0</v>
      </c>
      <c r="T87" s="9">
        <v>83</v>
      </c>
      <c r="U87" s="9">
        <v>50</v>
      </c>
    </row>
    <row r="88" spans="14:21" x14ac:dyDescent="0.25">
      <c r="N88" s="172"/>
      <c r="O88" s="9" t="e">
        <f t="shared" si="6"/>
        <v>#N/A</v>
      </c>
      <c r="P88" s="9" t="e">
        <f>SUM($O$12:O88)</f>
        <v>#N/A</v>
      </c>
      <c r="Q88" s="9" t="s">
        <v>153</v>
      </c>
      <c r="R88" s="9" t="e">
        <v>#N/A</v>
      </c>
      <c r="S88" s="173">
        <v>0</v>
      </c>
      <c r="T88" s="9">
        <v>84</v>
      </c>
      <c r="U88" s="9">
        <v>50</v>
      </c>
    </row>
    <row r="89" spans="14:21" x14ac:dyDescent="0.25">
      <c r="N89" s="172"/>
      <c r="O89" s="9" t="e">
        <f t="shared" si="6"/>
        <v>#N/A</v>
      </c>
      <c r="P89" s="9" t="e">
        <f>SUM($O$12:O89)</f>
        <v>#N/A</v>
      </c>
      <c r="Q89" s="9" t="s">
        <v>154</v>
      </c>
      <c r="R89" s="9" t="e">
        <v>#N/A</v>
      </c>
      <c r="S89" s="173">
        <v>0</v>
      </c>
      <c r="T89" s="9">
        <v>85</v>
      </c>
      <c r="U89" s="9">
        <v>50</v>
      </c>
    </row>
    <row r="90" spans="14:21" x14ac:dyDescent="0.25">
      <c r="N90" s="172"/>
      <c r="O90" s="9" t="e">
        <f t="shared" si="6"/>
        <v>#N/A</v>
      </c>
      <c r="P90" s="9" t="e">
        <f>SUM($O$12:O90)</f>
        <v>#N/A</v>
      </c>
      <c r="Q90" s="9" t="s">
        <v>155</v>
      </c>
      <c r="R90" s="9" t="e">
        <v>#N/A</v>
      </c>
      <c r="S90" s="173">
        <v>0</v>
      </c>
      <c r="T90" s="9">
        <v>86</v>
      </c>
      <c r="U90" s="9">
        <v>50</v>
      </c>
    </row>
    <row r="91" spans="14:21" x14ac:dyDescent="0.25">
      <c r="N91" s="172"/>
      <c r="O91" s="9" t="e">
        <f t="shared" si="6"/>
        <v>#N/A</v>
      </c>
      <c r="P91" s="9" t="e">
        <f>SUM($O$12:O91)</f>
        <v>#N/A</v>
      </c>
      <c r="Q91" s="9" t="s">
        <v>156</v>
      </c>
      <c r="R91" s="9" t="e">
        <v>#N/A</v>
      </c>
      <c r="S91" s="173">
        <v>0</v>
      </c>
      <c r="T91" s="9">
        <v>87</v>
      </c>
      <c r="U91" s="9">
        <v>50</v>
      </c>
    </row>
    <row r="92" spans="14:21" x14ac:dyDescent="0.25">
      <c r="N92" s="172"/>
      <c r="O92" s="9" t="e">
        <f t="shared" si="6"/>
        <v>#N/A</v>
      </c>
      <c r="P92" s="9" t="e">
        <f>SUM($O$12:O92)</f>
        <v>#N/A</v>
      </c>
      <c r="Q92" s="9" t="s">
        <v>157</v>
      </c>
      <c r="R92" s="9" t="e">
        <v>#N/A</v>
      </c>
      <c r="S92" s="173">
        <v>0</v>
      </c>
      <c r="T92" s="9">
        <v>88</v>
      </c>
      <c r="U92" s="9">
        <v>50</v>
      </c>
    </row>
    <row r="93" spans="14:21" x14ac:dyDescent="0.25">
      <c r="N93" s="172"/>
      <c r="O93" s="9" t="e">
        <f t="shared" si="6"/>
        <v>#N/A</v>
      </c>
      <c r="P93" s="9" t="e">
        <f>SUM($O$12:O93)</f>
        <v>#N/A</v>
      </c>
      <c r="Q93" s="9" t="s">
        <v>158</v>
      </c>
      <c r="R93" s="9" t="e">
        <v>#N/A</v>
      </c>
      <c r="S93" s="173">
        <v>0</v>
      </c>
      <c r="T93" s="9">
        <v>89</v>
      </c>
      <c r="U93" s="9">
        <v>50</v>
      </c>
    </row>
    <row r="94" spans="14:21" x14ac:dyDescent="0.25">
      <c r="N94" s="172"/>
      <c r="O94" s="9" t="e">
        <f t="shared" si="6"/>
        <v>#N/A</v>
      </c>
      <c r="P94" s="9" t="e">
        <f>SUM($O$12:O94)</f>
        <v>#N/A</v>
      </c>
      <c r="Q94" s="9" t="s">
        <v>159</v>
      </c>
      <c r="R94" s="9" t="e">
        <v>#N/A</v>
      </c>
      <c r="S94" s="173">
        <v>0</v>
      </c>
      <c r="T94" s="9">
        <v>90</v>
      </c>
      <c r="U94" s="9">
        <v>50</v>
      </c>
    </row>
    <row r="95" spans="14:21" x14ac:dyDescent="0.25">
      <c r="N95" s="172"/>
      <c r="O95" s="9" t="e">
        <f t="shared" si="6"/>
        <v>#N/A</v>
      </c>
      <c r="P95" s="9" t="e">
        <f>SUM($O$12:O95)</f>
        <v>#N/A</v>
      </c>
      <c r="Q95" s="9" t="s">
        <v>160</v>
      </c>
      <c r="R95" s="9" t="e">
        <v>#N/A</v>
      </c>
      <c r="S95" s="173">
        <v>0</v>
      </c>
      <c r="T95" s="9">
        <v>91</v>
      </c>
      <c r="U95" s="9">
        <v>50</v>
      </c>
    </row>
    <row r="96" spans="14:21" x14ac:dyDescent="0.25">
      <c r="N96" s="172"/>
      <c r="O96" s="9" t="e">
        <f t="shared" si="6"/>
        <v>#N/A</v>
      </c>
      <c r="P96" s="9" t="e">
        <f>SUM($O$12:O96)</f>
        <v>#N/A</v>
      </c>
      <c r="Q96" s="9" t="s">
        <v>161</v>
      </c>
      <c r="R96" s="9" t="e">
        <v>#N/A</v>
      </c>
      <c r="S96" s="173">
        <v>0</v>
      </c>
      <c r="T96" s="9">
        <v>92</v>
      </c>
      <c r="U96" s="9">
        <v>50</v>
      </c>
    </row>
    <row r="97" spans="14:21" x14ac:dyDescent="0.25">
      <c r="N97" s="172"/>
      <c r="O97" s="9" t="e">
        <f t="shared" si="6"/>
        <v>#N/A</v>
      </c>
      <c r="P97" s="9" t="e">
        <f>SUM($O$12:O97)</f>
        <v>#N/A</v>
      </c>
      <c r="Q97" s="9" t="s">
        <v>162</v>
      </c>
      <c r="R97" s="9" t="e">
        <v>#N/A</v>
      </c>
      <c r="S97" s="173">
        <v>0</v>
      </c>
      <c r="T97" s="9">
        <v>93</v>
      </c>
      <c r="U97" s="9">
        <v>50</v>
      </c>
    </row>
    <row r="98" spans="14:21" x14ac:dyDescent="0.25">
      <c r="N98" s="172"/>
      <c r="O98" s="9" t="e">
        <f t="shared" si="6"/>
        <v>#N/A</v>
      </c>
      <c r="P98" s="9" t="e">
        <f>SUM($O$12:O98)</f>
        <v>#N/A</v>
      </c>
      <c r="Q98" s="9" t="s">
        <v>163</v>
      </c>
      <c r="R98" s="9" t="e">
        <v>#N/A</v>
      </c>
      <c r="S98" s="173">
        <v>0</v>
      </c>
      <c r="T98" s="9">
        <v>94</v>
      </c>
      <c r="U98" s="9">
        <v>50</v>
      </c>
    </row>
    <row r="99" spans="14:21" x14ac:dyDescent="0.25">
      <c r="N99" s="172"/>
      <c r="O99" s="9" t="e">
        <f t="shared" si="6"/>
        <v>#N/A</v>
      </c>
      <c r="P99" s="9" t="e">
        <f>SUM($O$12:O99)</f>
        <v>#N/A</v>
      </c>
      <c r="Q99" s="9" t="s">
        <v>164</v>
      </c>
      <c r="R99" s="9" t="e">
        <v>#N/A</v>
      </c>
      <c r="S99" s="173">
        <v>0</v>
      </c>
      <c r="T99" s="9">
        <v>95</v>
      </c>
      <c r="U99" s="9">
        <v>50</v>
      </c>
    </row>
    <row r="100" spans="14:21" x14ac:dyDescent="0.25">
      <c r="N100" s="172"/>
      <c r="O100" s="9" t="e">
        <f t="shared" si="6"/>
        <v>#N/A</v>
      </c>
      <c r="P100" s="9" t="e">
        <f>SUM($O$12:O100)</f>
        <v>#N/A</v>
      </c>
      <c r="Q100" s="9" t="s">
        <v>165</v>
      </c>
      <c r="R100" s="9" t="e">
        <v>#N/A</v>
      </c>
      <c r="S100" s="173">
        <v>0</v>
      </c>
      <c r="T100" s="9">
        <v>96</v>
      </c>
      <c r="U100" s="9">
        <v>50</v>
      </c>
    </row>
    <row r="101" spans="14:21" x14ac:dyDescent="0.25">
      <c r="N101" s="172"/>
      <c r="O101" s="9" t="e">
        <f t="shared" si="6"/>
        <v>#N/A</v>
      </c>
      <c r="P101" s="9" t="e">
        <f>SUM($O$12:O101)</f>
        <v>#N/A</v>
      </c>
      <c r="Q101" s="9" t="s">
        <v>166</v>
      </c>
      <c r="R101" s="9" t="e">
        <v>#N/A</v>
      </c>
      <c r="S101" s="173">
        <v>0</v>
      </c>
      <c r="T101" s="9">
        <v>97</v>
      </c>
      <c r="U101" s="9">
        <v>50</v>
      </c>
    </row>
    <row r="102" spans="14:21" x14ac:dyDescent="0.25">
      <c r="N102" s="172"/>
      <c r="O102" s="9" t="e">
        <f t="shared" si="6"/>
        <v>#N/A</v>
      </c>
      <c r="P102" s="9" t="e">
        <f>SUM($O$12:O102)</f>
        <v>#N/A</v>
      </c>
      <c r="Q102" s="9" t="s">
        <v>167</v>
      </c>
      <c r="R102" s="9" t="e">
        <v>#N/A</v>
      </c>
      <c r="S102" s="173">
        <v>0</v>
      </c>
      <c r="T102" s="9">
        <v>98</v>
      </c>
      <c r="U102" s="9">
        <v>50</v>
      </c>
    </row>
    <row r="103" spans="14:21" x14ac:dyDescent="0.25">
      <c r="N103" s="172"/>
      <c r="O103" s="9" t="e">
        <f t="shared" si="6"/>
        <v>#N/A</v>
      </c>
      <c r="P103" s="9" t="e">
        <f>SUM($O$12:O103)</f>
        <v>#N/A</v>
      </c>
      <c r="Q103" s="9" t="s">
        <v>168</v>
      </c>
      <c r="R103" s="9" t="e">
        <v>#N/A</v>
      </c>
      <c r="S103" s="173">
        <v>0</v>
      </c>
      <c r="T103" s="9">
        <v>99</v>
      </c>
      <c r="U103" s="9">
        <v>50</v>
      </c>
    </row>
    <row r="104" spans="14:21" x14ac:dyDescent="0.25">
      <c r="N104" s="172"/>
      <c r="O104" s="9" t="e">
        <f t="shared" si="6"/>
        <v>#N/A</v>
      </c>
      <c r="P104" s="9" t="e">
        <f>SUM($O$12:O104)</f>
        <v>#N/A</v>
      </c>
      <c r="Q104" s="9" t="s">
        <v>169</v>
      </c>
      <c r="R104" s="9" t="e">
        <v>#N/A</v>
      </c>
      <c r="S104" s="173">
        <v>0</v>
      </c>
      <c r="T104" s="9">
        <v>100</v>
      </c>
      <c r="U104" s="9">
        <v>50</v>
      </c>
    </row>
    <row r="105" spans="14:21" x14ac:dyDescent="0.25">
      <c r="N105" s="172"/>
      <c r="O105" s="9" t="e">
        <f t="shared" si="6"/>
        <v>#N/A</v>
      </c>
      <c r="P105" s="9" t="e">
        <f>SUM($O$12:O105)</f>
        <v>#N/A</v>
      </c>
      <c r="Q105" s="9" t="s">
        <v>170</v>
      </c>
      <c r="R105" s="9" t="e">
        <v>#N/A</v>
      </c>
      <c r="S105" s="173">
        <v>0</v>
      </c>
      <c r="T105" s="9">
        <v>101</v>
      </c>
      <c r="U105" s="9">
        <v>50</v>
      </c>
    </row>
    <row r="106" spans="14:21" x14ac:dyDescent="0.25">
      <c r="N106" s="172"/>
      <c r="O106" s="9" t="e">
        <f t="shared" si="6"/>
        <v>#N/A</v>
      </c>
      <c r="P106" s="9" t="e">
        <f>SUM($O$12:O106)</f>
        <v>#N/A</v>
      </c>
      <c r="Q106" s="9" t="s">
        <v>171</v>
      </c>
      <c r="R106" s="9" t="e">
        <v>#N/A</v>
      </c>
      <c r="S106" s="173">
        <v>0</v>
      </c>
      <c r="T106" s="9">
        <v>102</v>
      </c>
      <c r="U106" s="9">
        <v>50</v>
      </c>
    </row>
    <row r="107" spans="14:21" x14ac:dyDescent="0.25">
      <c r="N107" s="172"/>
      <c r="O107" s="9" t="e">
        <f t="shared" si="6"/>
        <v>#N/A</v>
      </c>
      <c r="P107" s="9" t="e">
        <f>SUM($O$12:O107)</f>
        <v>#N/A</v>
      </c>
      <c r="Q107" s="9" t="s">
        <v>172</v>
      </c>
      <c r="R107" s="9" t="e">
        <v>#N/A</v>
      </c>
      <c r="S107" s="173">
        <v>0</v>
      </c>
      <c r="T107" s="9">
        <v>103</v>
      </c>
      <c r="U107" s="9">
        <v>50</v>
      </c>
    </row>
    <row r="108" spans="14:21" x14ac:dyDescent="0.25">
      <c r="N108" s="172"/>
      <c r="O108" s="9" t="e">
        <f t="shared" si="6"/>
        <v>#N/A</v>
      </c>
      <c r="P108" s="9" t="e">
        <f>SUM($O$12:O108)</f>
        <v>#N/A</v>
      </c>
      <c r="Q108" s="9" t="s">
        <v>173</v>
      </c>
      <c r="R108" s="9" t="e">
        <v>#N/A</v>
      </c>
      <c r="S108" s="173">
        <v>0</v>
      </c>
      <c r="T108" s="9">
        <v>104</v>
      </c>
      <c r="U108" s="9">
        <v>50</v>
      </c>
    </row>
    <row r="109" spans="14:21" x14ac:dyDescent="0.25">
      <c r="N109" s="172"/>
      <c r="O109" s="9" t="e">
        <f t="shared" si="6"/>
        <v>#N/A</v>
      </c>
      <c r="P109" s="9" t="e">
        <f>SUM($O$12:O109)</f>
        <v>#N/A</v>
      </c>
      <c r="Q109" s="9" t="s">
        <v>174</v>
      </c>
      <c r="R109" s="9" t="e">
        <v>#N/A</v>
      </c>
      <c r="S109" s="173">
        <v>0</v>
      </c>
      <c r="T109" s="9">
        <v>105</v>
      </c>
      <c r="U109" s="9">
        <v>50</v>
      </c>
    </row>
    <row r="110" spans="14:21" x14ac:dyDescent="0.25">
      <c r="N110" s="172"/>
      <c r="O110" s="9" t="e">
        <f t="shared" si="6"/>
        <v>#N/A</v>
      </c>
      <c r="P110" s="9" t="e">
        <f>SUM($O$12:O110)</f>
        <v>#N/A</v>
      </c>
      <c r="Q110" s="9" t="s">
        <v>175</v>
      </c>
      <c r="R110" s="9" t="e">
        <v>#N/A</v>
      </c>
      <c r="S110" s="173">
        <v>0</v>
      </c>
      <c r="T110" s="9">
        <v>106</v>
      </c>
      <c r="U110" s="9">
        <v>50</v>
      </c>
    </row>
    <row r="111" spans="14:21" x14ac:dyDescent="0.25">
      <c r="N111" s="172"/>
      <c r="O111" s="9" t="e">
        <f t="shared" si="6"/>
        <v>#N/A</v>
      </c>
      <c r="P111" s="9" t="e">
        <f>SUM($O$12:O111)</f>
        <v>#N/A</v>
      </c>
      <c r="Q111" s="9" t="s">
        <v>176</v>
      </c>
      <c r="R111" s="9" t="e">
        <v>#N/A</v>
      </c>
      <c r="S111" s="173">
        <v>0</v>
      </c>
      <c r="T111" s="9">
        <v>107</v>
      </c>
      <c r="U111" s="9">
        <v>50</v>
      </c>
    </row>
    <row r="112" spans="14:21" x14ac:dyDescent="0.25">
      <c r="N112" s="172"/>
      <c r="O112" s="9" t="e">
        <f t="shared" si="6"/>
        <v>#N/A</v>
      </c>
      <c r="P112" s="9" t="e">
        <f>SUM($O$12:O112)</f>
        <v>#N/A</v>
      </c>
      <c r="Q112" s="9" t="s">
        <v>177</v>
      </c>
      <c r="R112" s="9" t="e">
        <v>#N/A</v>
      </c>
      <c r="S112" s="173">
        <v>0</v>
      </c>
      <c r="T112" s="9">
        <v>108</v>
      </c>
      <c r="U112" s="9">
        <v>50</v>
      </c>
    </row>
    <row r="113" spans="14:21" x14ac:dyDescent="0.25">
      <c r="N113" s="172"/>
      <c r="O113" s="9" t="e">
        <f t="shared" si="6"/>
        <v>#N/A</v>
      </c>
      <c r="P113" s="9" t="e">
        <f>SUM($O$12:O113)</f>
        <v>#N/A</v>
      </c>
      <c r="Q113" s="9" t="s">
        <v>178</v>
      </c>
      <c r="R113" s="9" t="e">
        <v>#N/A</v>
      </c>
      <c r="S113" s="173">
        <v>0</v>
      </c>
      <c r="T113" s="9">
        <v>109</v>
      </c>
      <c r="U113" s="9">
        <v>50</v>
      </c>
    </row>
    <row r="114" spans="14:21" x14ac:dyDescent="0.25">
      <c r="N114" s="172"/>
      <c r="O114" s="9" t="e">
        <f t="shared" si="6"/>
        <v>#N/A</v>
      </c>
      <c r="P114" s="9" t="e">
        <f>SUM($O$12:O114)</f>
        <v>#N/A</v>
      </c>
      <c r="Q114" s="9" t="s">
        <v>179</v>
      </c>
      <c r="R114" s="9" t="e">
        <v>#N/A</v>
      </c>
      <c r="S114" s="173">
        <v>0</v>
      </c>
      <c r="T114" s="9">
        <v>110</v>
      </c>
      <c r="U114" s="9">
        <v>50</v>
      </c>
    </row>
    <row r="115" spans="14:21" x14ac:dyDescent="0.25">
      <c r="N115" s="172"/>
      <c r="O115" s="9" t="e">
        <f t="shared" si="6"/>
        <v>#N/A</v>
      </c>
      <c r="P115" s="9" t="e">
        <f>SUM($O$12:O115)</f>
        <v>#N/A</v>
      </c>
      <c r="Q115" s="9" t="s">
        <v>180</v>
      </c>
      <c r="R115" s="9" t="e">
        <v>#N/A</v>
      </c>
      <c r="S115" s="173">
        <v>0</v>
      </c>
      <c r="T115" s="9">
        <v>111</v>
      </c>
      <c r="U115" s="9">
        <v>50</v>
      </c>
    </row>
    <row r="116" spans="14:21" x14ac:dyDescent="0.25">
      <c r="N116" s="172"/>
      <c r="O116" s="9" t="e">
        <f t="shared" si="6"/>
        <v>#N/A</v>
      </c>
      <c r="P116" s="9" t="e">
        <f>SUM($O$12:O116)</f>
        <v>#N/A</v>
      </c>
      <c r="Q116" s="9" t="s">
        <v>181</v>
      </c>
      <c r="R116" s="9" t="e">
        <v>#N/A</v>
      </c>
      <c r="S116" s="173">
        <v>0</v>
      </c>
      <c r="T116" s="9">
        <v>112</v>
      </c>
      <c r="U116" s="9">
        <v>50</v>
      </c>
    </row>
    <row r="117" spans="14:21" x14ac:dyDescent="0.25">
      <c r="N117" s="172"/>
      <c r="O117" s="9" t="e">
        <f t="shared" si="6"/>
        <v>#N/A</v>
      </c>
      <c r="P117" s="9" t="e">
        <f>SUM($O$12:O117)</f>
        <v>#N/A</v>
      </c>
      <c r="Q117" s="9" t="s">
        <v>182</v>
      </c>
      <c r="R117" s="9" t="e">
        <v>#N/A</v>
      </c>
      <c r="S117" s="173">
        <v>0</v>
      </c>
      <c r="T117" s="9">
        <v>113</v>
      </c>
      <c r="U117" s="9">
        <v>50</v>
      </c>
    </row>
    <row r="118" spans="14:21" x14ac:dyDescent="0.25">
      <c r="N118" s="172"/>
      <c r="O118" s="9" t="e">
        <f t="shared" si="6"/>
        <v>#N/A</v>
      </c>
      <c r="P118" s="9" t="e">
        <f>SUM($O$12:O118)</f>
        <v>#N/A</v>
      </c>
      <c r="Q118" s="9" t="s">
        <v>183</v>
      </c>
      <c r="R118" s="9" t="e">
        <v>#N/A</v>
      </c>
      <c r="S118" s="173">
        <v>0</v>
      </c>
      <c r="T118" s="9">
        <v>114</v>
      </c>
      <c r="U118" s="9">
        <v>50</v>
      </c>
    </row>
    <row r="119" spans="14:21" x14ac:dyDescent="0.25">
      <c r="N119" s="172"/>
      <c r="O119" s="9" t="e">
        <f t="shared" si="6"/>
        <v>#N/A</v>
      </c>
      <c r="P119" s="9" t="e">
        <f>SUM($O$12:O119)</f>
        <v>#N/A</v>
      </c>
      <c r="Q119" s="9" t="s">
        <v>184</v>
      </c>
      <c r="R119" s="9" t="e">
        <v>#N/A</v>
      </c>
      <c r="S119" s="173">
        <v>0</v>
      </c>
      <c r="T119" s="9">
        <v>115</v>
      </c>
      <c r="U119" s="9">
        <v>50</v>
      </c>
    </row>
    <row r="120" spans="14:21" x14ac:dyDescent="0.25">
      <c r="N120" s="172"/>
      <c r="O120" s="9" t="e">
        <f t="shared" si="6"/>
        <v>#N/A</v>
      </c>
      <c r="P120" s="9" t="e">
        <f>SUM($O$12:O120)</f>
        <v>#N/A</v>
      </c>
      <c r="Q120" s="9" t="s">
        <v>185</v>
      </c>
      <c r="R120" s="9" t="e">
        <v>#N/A</v>
      </c>
      <c r="S120" s="173">
        <v>0</v>
      </c>
      <c r="T120" s="9">
        <v>116</v>
      </c>
      <c r="U120" s="9">
        <v>50</v>
      </c>
    </row>
    <row r="121" spans="14:21" x14ac:dyDescent="0.25">
      <c r="N121" s="172"/>
      <c r="O121" s="9" t="e">
        <f t="shared" si="6"/>
        <v>#N/A</v>
      </c>
      <c r="P121" s="9" t="e">
        <f>SUM($O$12:O121)</f>
        <v>#N/A</v>
      </c>
      <c r="Q121" s="9" t="s">
        <v>186</v>
      </c>
      <c r="R121" s="9" t="e">
        <v>#N/A</v>
      </c>
      <c r="S121" s="173">
        <v>0</v>
      </c>
      <c r="T121" s="9">
        <v>117</v>
      </c>
      <c r="U121" s="9">
        <v>50</v>
      </c>
    </row>
    <row r="122" spans="14:21" x14ac:dyDescent="0.25">
      <c r="N122" s="172"/>
      <c r="O122" s="9" t="e">
        <f t="shared" si="6"/>
        <v>#N/A</v>
      </c>
      <c r="P122" s="9" t="e">
        <f>SUM($O$12:O122)</f>
        <v>#N/A</v>
      </c>
      <c r="Q122" s="9" t="s">
        <v>187</v>
      </c>
      <c r="R122" s="9" t="e">
        <v>#N/A</v>
      </c>
      <c r="S122" s="173">
        <v>0</v>
      </c>
      <c r="T122" s="9">
        <v>118</v>
      </c>
      <c r="U122" s="9">
        <v>50</v>
      </c>
    </row>
    <row r="123" spans="14:21" x14ac:dyDescent="0.25">
      <c r="N123" s="172"/>
      <c r="O123" s="9" t="e">
        <f t="shared" si="6"/>
        <v>#N/A</v>
      </c>
      <c r="P123" s="9" t="e">
        <f>SUM($O$12:O123)</f>
        <v>#N/A</v>
      </c>
      <c r="Q123" s="9" t="s">
        <v>188</v>
      </c>
      <c r="R123" s="9" t="e">
        <v>#N/A</v>
      </c>
      <c r="S123" s="173">
        <v>0</v>
      </c>
      <c r="T123" s="9">
        <v>119</v>
      </c>
      <c r="U123" s="9">
        <v>50</v>
      </c>
    </row>
    <row r="124" spans="14:21" x14ac:dyDescent="0.25">
      <c r="N124" s="172"/>
      <c r="O124" s="9" t="e">
        <f t="shared" si="6"/>
        <v>#N/A</v>
      </c>
      <c r="P124" s="9" t="e">
        <f>SUM($O$12:O124)</f>
        <v>#N/A</v>
      </c>
      <c r="Q124" s="9" t="s">
        <v>189</v>
      </c>
      <c r="R124" s="9" t="e">
        <v>#N/A</v>
      </c>
      <c r="S124" s="173">
        <v>0</v>
      </c>
      <c r="T124" s="9">
        <v>120</v>
      </c>
      <c r="U124" s="9">
        <v>50</v>
      </c>
    </row>
    <row r="125" spans="14:21" x14ac:dyDescent="0.25">
      <c r="N125" s="172"/>
      <c r="O125" s="9" t="e">
        <f t="shared" si="6"/>
        <v>#N/A</v>
      </c>
      <c r="P125" s="9" t="e">
        <f>SUM($O$12:O125)</f>
        <v>#N/A</v>
      </c>
      <c r="Q125" s="9" t="s">
        <v>190</v>
      </c>
      <c r="R125" s="9" t="e">
        <v>#N/A</v>
      </c>
      <c r="S125" s="173">
        <v>0</v>
      </c>
      <c r="T125" s="9">
        <v>121</v>
      </c>
      <c r="U125" s="9">
        <v>50</v>
      </c>
    </row>
    <row r="126" spans="14:21" x14ac:dyDescent="0.25">
      <c r="N126" s="172"/>
      <c r="O126" s="9" t="e">
        <f t="shared" si="6"/>
        <v>#N/A</v>
      </c>
      <c r="P126" s="9" t="e">
        <f>SUM($O$12:O126)</f>
        <v>#N/A</v>
      </c>
      <c r="Q126" s="9" t="s">
        <v>191</v>
      </c>
      <c r="R126" s="9" t="e">
        <v>#N/A</v>
      </c>
      <c r="S126" s="173">
        <v>0</v>
      </c>
      <c r="T126" s="9">
        <v>122</v>
      </c>
      <c r="U126" s="9">
        <v>50</v>
      </c>
    </row>
    <row r="127" spans="14:21" x14ac:dyDescent="0.25">
      <c r="N127" s="172"/>
      <c r="O127" s="9" t="e">
        <f t="shared" si="6"/>
        <v>#N/A</v>
      </c>
      <c r="P127" s="9" t="e">
        <f>SUM($O$12:O127)</f>
        <v>#N/A</v>
      </c>
      <c r="Q127" s="9" t="s">
        <v>192</v>
      </c>
      <c r="R127" s="9" t="e">
        <v>#N/A</v>
      </c>
      <c r="S127" s="173">
        <v>0</v>
      </c>
      <c r="T127" s="9">
        <v>123</v>
      </c>
      <c r="U127" s="9">
        <v>50</v>
      </c>
    </row>
    <row r="128" spans="14:21" x14ac:dyDescent="0.25">
      <c r="N128" s="172"/>
      <c r="O128" s="9" t="e">
        <f t="shared" si="6"/>
        <v>#N/A</v>
      </c>
      <c r="P128" s="9" t="e">
        <f>SUM($O$12:O128)</f>
        <v>#N/A</v>
      </c>
      <c r="Q128" s="9" t="s">
        <v>193</v>
      </c>
      <c r="R128" s="9" t="e">
        <v>#N/A</v>
      </c>
      <c r="S128" s="173">
        <v>0</v>
      </c>
      <c r="T128" s="9">
        <v>124</v>
      </c>
      <c r="U128" s="9">
        <v>50</v>
      </c>
    </row>
    <row r="129" spans="14:21" x14ac:dyDescent="0.25">
      <c r="N129" s="172"/>
      <c r="O129" s="9" t="e">
        <f t="shared" si="6"/>
        <v>#N/A</v>
      </c>
      <c r="P129" s="9" t="e">
        <f>SUM($O$12:O129)</f>
        <v>#N/A</v>
      </c>
      <c r="Q129" s="9" t="s">
        <v>194</v>
      </c>
      <c r="R129" s="9" t="e">
        <v>#N/A</v>
      </c>
      <c r="S129" s="173">
        <v>0</v>
      </c>
      <c r="T129" s="9">
        <v>125</v>
      </c>
      <c r="U129" s="9">
        <v>50</v>
      </c>
    </row>
    <row r="130" spans="14:21" x14ac:dyDescent="0.25">
      <c r="N130" s="172"/>
      <c r="O130" s="9" t="e">
        <f t="shared" si="6"/>
        <v>#N/A</v>
      </c>
      <c r="P130" s="9" t="e">
        <f>SUM($O$12:O130)</f>
        <v>#N/A</v>
      </c>
      <c r="Q130" s="9" t="s">
        <v>195</v>
      </c>
      <c r="R130" s="9" t="e">
        <v>#N/A</v>
      </c>
      <c r="S130" s="173">
        <v>0</v>
      </c>
      <c r="T130" s="9">
        <v>126</v>
      </c>
      <c r="U130" s="9">
        <v>50</v>
      </c>
    </row>
    <row r="131" spans="14:21" x14ac:dyDescent="0.25">
      <c r="N131" s="172"/>
      <c r="O131" s="9" t="e">
        <f t="shared" si="6"/>
        <v>#N/A</v>
      </c>
      <c r="P131" s="9" t="e">
        <f>SUM($O$12:O131)</f>
        <v>#N/A</v>
      </c>
      <c r="Q131" s="9" t="s">
        <v>196</v>
      </c>
      <c r="R131" s="9" t="e">
        <v>#N/A</v>
      </c>
      <c r="S131" s="173">
        <v>0</v>
      </c>
      <c r="T131" s="9">
        <v>127</v>
      </c>
      <c r="U131" s="9">
        <v>50</v>
      </c>
    </row>
    <row r="132" spans="14:21" x14ac:dyDescent="0.25">
      <c r="N132" s="172"/>
      <c r="O132" s="9" t="e">
        <f t="shared" si="6"/>
        <v>#N/A</v>
      </c>
      <c r="P132" s="9" t="e">
        <f>SUM($O$12:O132)</f>
        <v>#N/A</v>
      </c>
      <c r="Q132" s="9" t="s">
        <v>197</v>
      </c>
      <c r="R132" s="9" t="e">
        <v>#N/A</v>
      </c>
      <c r="S132" s="173">
        <v>0</v>
      </c>
      <c r="T132" s="9">
        <v>128</v>
      </c>
      <c r="U132" s="9">
        <v>50</v>
      </c>
    </row>
    <row r="133" spans="14:21" x14ac:dyDescent="0.25">
      <c r="N133" s="172"/>
      <c r="O133" s="9" t="e">
        <f t="shared" si="6"/>
        <v>#N/A</v>
      </c>
      <c r="P133" s="9" t="e">
        <f>SUM($O$12:O133)</f>
        <v>#N/A</v>
      </c>
      <c r="Q133" s="9" t="s">
        <v>198</v>
      </c>
      <c r="R133" s="9" t="e">
        <v>#N/A</v>
      </c>
      <c r="S133" s="173">
        <v>0</v>
      </c>
      <c r="T133" s="9">
        <v>129</v>
      </c>
      <c r="U133" s="9">
        <v>50</v>
      </c>
    </row>
    <row r="134" spans="14:21" x14ac:dyDescent="0.25">
      <c r="N134" s="172"/>
      <c r="O134" s="9" t="e">
        <f t="shared" si="6"/>
        <v>#N/A</v>
      </c>
      <c r="P134" s="9" t="e">
        <f>SUM($O$12:O134)</f>
        <v>#N/A</v>
      </c>
      <c r="Q134" s="9" t="s">
        <v>199</v>
      </c>
      <c r="R134" s="9" t="e">
        <v>#N/A</v>
      </c>
      <c r="S134" s="173">
        <v>0</v>
      </c>
      <c r="T134" s="9">
        <v>130</v>
      </c>
      <c r="U134" s="9">
        <v>50</v>
      </c>
    </row>
    <row r="135" spans="14:21" x14ac:dyDescent="0.25">
      <c r="N135" s="172"/>
      <c r="O135" s="9" t="e">
        <f t="shared" si="6"/>
        <v>#N/A</v>
      </c>
      <c r="P135" s="9" t="e">
        <f>SUM($O$12:O135)</f>
        <v>#N/A</v>
      </c>
      <c r="Q135" s="9" t="s">
        <v>200</v>
      </c>
      <c r="R135" s="9" t="e">
        <v>#N/A</v>
      </c>
      <c r="S135" s="173">
        <v>0</v>
      </c>
      <c r="T135" s="9">
        <v>131</v>
      </c>
      <c r="U135" s="9">
        <v>50</v>
      </c>
    </row>
    <row r="136" spans="14:21" x14ac:dyDescent="0.25">
      <c r="N136" s="172"/>
      <c r="O136" s="9" t="e">
        <f t="shared" si="6"/>
        <v>#N/A</v>
      </c>
      <c r="P136" s="9" t="e">
        <f>SUM($O$12:O136)</f>
        <v>#N/A</v>
      </c>
      <c r="Q136" s="9" t="s">
        <v>201</v>
      </c>
      <c r="R136" s="9" t="e">
        <v>#N/A</v>
      </c>
      <c r="S136" s="173">
        <v>0</v>
      </c>
      <c r="T136" s="9">
        <v>132</v>
      </c>
      <c r="U136" s="9">
        <v>50</v>
      </c>
    </row>
    <row r="137" spans="14:21" x14ac:dyDescent="0.25">
      <c r="N137" s="172"/>
      <c r="O137" s="9" t="e">
        <f t="shared" si="6"/>
        <v>#N/A</v>
      </c>
      <c r="P137" s="9" t="e">
        <f>SUM($O$12:O137)</f>
        <v>#N/A</v>
      </c>
      <c r="Q137" s="9" t="s">
        <v>202</v>
      </c>
      <c r="R137" s="9" t="e">
        <v>#N/A</v>
      </c>
      <c r="S137" s="173">
        <v>0</v>
      </c>
      <c r="T137" s="9">
        <v>133</v>
      </c>
      <c r="U137" s="9">
        <v>50</v>
      </c>
    </row>
    <row r="138" spans="14:21" x14ac:dyDescent="0.25">
      <c r="N138" s="172"/>
      <c r="O138" s="9" t="e">
        <f t="shared" si="6"/>
        <v>#N/A</v>
      </c>
      <c r="P138" s="9" t="e">
        <f>SUM($O$12:O138)</f>
        <v>#N/A</v>
      </c>
      <c r="Q138" s="9" t="s">
        <v>203</v>
      </c>
      <c r="R138" s="9" t="e">
        <v>#N/A</v>
      </c>
      <c r="S138" s="173">
        <v>0</v>
      </c>
      <c r="T138" s="9">
        <v>134</v>
      </c>
      <c r="U138" s="9">
        <v>50</v>
      </c>
    </row>
    <row r="139" spans="14:21" x14ac:dyDescent="0.25">
      <c r="N139" s="172"/>
      <c r="O139" s="9" t="e">
        <f t="shared" si="6"/>
        <v>#N/A</v>
      </c>
      <c r="P139" s="9" t="e">
        <f>SUM($O$12:O139)</f>
        <v>#N/A</v>
      </c>
      <c r="Q139" s="9" t="s">
        <v>204</v>
      </c>
      <c r="R139" s="9" t="e">
        <v>#N/A</v>
      </c>
      <c r="S139" s="173">
        <v>0</v>
      </c>
      <c r="T139" s="9">
        <v>135</v>
      </c>
      <c r="U139" s="9">
        <v>50</v>
      </c>
    </row>
    <row r="140" spans="14:21" x14ac:dyDescent="0.25">
      <c r="N140" s="172"/>
      <c r="O140" s="9" t="e">
        <f t="shared" ref="O140:O161" si="7">IF(R140&gt;0,1,"")</f>
        <v>#N/A</v>
      </c>
      <c r="P140" s="9" t="e">
        <f>SUM($O$12:O140)</f>
        <v>#N/A</v>
      </c>
      <c r="Q140" s="9" t="s">
        <v>205</v>
      </c>
      <c r="R140" s="9" t="e">
        <v>#N/A</v>
      </c>
      <c r="S140" s="173">
        <v>0</v>
      </c>
      <c r="T140" s="9">
        <v>136</v>
      </c>
      <c r="U140" s="9">
        <v>50</v>
      </c>
    </row>
    <row r="141" spans="14:21" x14ac:dyDescent="0.25">
      <c r="N141" s="172"/>
      <c r="O141" s="9" t="e">
        <f t="shared" si="7"/>
        <v>#N/A</v>
      </c>
      <c r="P141" s="9" t="e">
        <f>SUM($O$12:O141)</f>
        <v>#N/A</v>
      </c>
      <c r="Q141" s="9" t="s">
        <v>206</v>
      </c>
      <c r="R141" s="9" t="e">
        <v>#N/A</v>
      </c>
      <c r="S141" s="173">
        <v>0</v>
      </c>
      <c r="T141" s="9">
        <v>137</v>
      </c>
      <c r="U141" s="9">
        <v>50</v>
      </c>
    </row>
    <row r="142" spans="14:21" x14ac:dyDescent="0.25">
      <c r="N142" s="172"/>
      <c r="O142" s="9" t="e">
        <f t="shared" si="7"/>
        <v>#N/A</v>
      </c>
      <c r="P142" s="9" t="e">
        <f>SUM($O$12:O142)</f>
        <v>#N/A</v>
      </c>
      <c r="Q142" s="9" t="s">
        <v>207</v>
      </c>
      <c r="R142" s="9" t="e">
        <v>#N/A</v>
      </c>
      <c r="S142" s="173">
        <v>0</v>
      </c>
      <c r="T142" s="9">
        <v>138</v>
      </c>
      <c r="U142" s="9">
        <v>50</v>
      </c>
    </row>
    <row r="143" spans="14:21" x14ac:dyDescent="0.25">
      <c r="N143" s="172"/>
      <c r="O143" s="9" t="e">
        <f t="shared" si="7"/>
        <v>#N/A</v>
      </c>
      <c r="P143" s="9" t="e">
        <f>SUM($O$12:O143)</f>
        <v>#N/A</v>
      </c>
      <c r="Q143" s="9" t="s">
        <v>208</v>
      </c>
      <c r="R143" s="9" t="e">
        <v>#N/A</v>
      </c>
      <c r="S143" s="173">
        <v>0</v>
      </c>
      <c r="T143" s="9">
        <v>139</v>
      </c>
      <c r="U143" s="9">
        <v>50</v>
      </c>
    </row>
    <row r="144" spans="14:21" x14ac:dyDescent="0.25">
      <c r="N144" s="172"/>
      <c r="O144" s="9" t="e">
        <f t="shared" si="7"/>
        <v>#N/A</v>
      </c>
      <c r="P144" s="9" t="e">
        <f>SUM($O$12:O144)</f>
        <v>#N/A</v>
      </c>
      <c r="Q144" s="9" t="s">
        <v>209</v>
      </c>
      <c r="R144" s="9" t="e">
        <v>#N/A</v>
      </c>
      <c r="S144" s="173">
        <v>0</v>
      </c>
      <c r="T144" s="9">
        <v>140</v>
      </c>
      <c r="U144" s="9">
        <v>50</v>
      </c>
    </row>
    <row r="145" spans="14:21" x14ac:dyDescent="0.25">
      <c r="N145" s="172"/>
      <c r="O145" s="9" t="e">
        <f t="shared" si="7"/>
        <v>#N/A</v>
      </c>
      <c r="P145" s="9" t="e">
        <f>SUM($O$12:O145)</f>
        <v>#N/A</v>
      </c>
      <c r="Q145" s="9" t="s">
        <v>210</v>
      </c>
      <c r="R145" s="9" t="e">
        <v>#N/A</v>
      </c>
      <c r="S145" s="173">
        <v>0</v>
      </c>
      <c r="T145" s="9">
        <v>141</v>
      </c>
      <c r="U145" s="9">
        <v>50</v>
      </c>
    </row>
    <row r="146" spans="14:21" x14ac:dyDescent="0.25">
      <c r="N146" s="172"/>
      <c r="O146" s="9" t="e">
        <f t="shared" si="7"/>
        <v>#N/A</v>
      </c>
      <c r="P146" s="9" t="e">
        <f>SUM($O$12:O146)</f>
        <v>#N/A</v>
      </c>
      <c r="Q146" s="9" t="s">
        <v>211</v>
      </c>
      <c r="R146" s="9" t="e">
        <v>#N/A</v>
      </c>
      <c r="S146" s="173">
        <v>0</v>
      </c>
      <c r="T146" s="9">
        <v>142</v>
      </c>
      <c r="U146" s="9">
        <v>50</v>
      </c>
    </row>
    <row r="147" spans="14:21" x14ac:dyDescent="0.25">
      <c r="N147" s="172"/>
      <c r="O147" s="9" t="e">
        <f t="shared" si="7"/>
        <v>#N/A</v>
      </c>
      <c r="P147" s="9" t="e">
        <f>SUM($O$12:O147)</f>
        <v>#N/A</v>
      </c>
      <c r="Q147" s="9" t="s">
        <v>212</v>
      </c>
      <c r="R147" s="9" t="e">
        <v>#N/A</v>
      </c>
      <c r="S147" s="173">
        <v>0</v>
      </c>
      <c r="T147" s="9">
        <v>143</v>
      </c>
      <c r="U147" s="9">
        <v>50</v>
      </c>
    </row>
    <row r="148" spans="14:21" x14ac:dyDescent="0.25">
      <c r="N148" s="172"/>
      <c r="O148" s="9" t="e">
        <f t="shared" si="7"/>
        <v>#N/A</v>
      </c>
      <c r="P148" s="9" t="e">
        <f>SUM($O$12:O148)</f>
        <v>#N/A</v>
      </c>
      <c r="Q148" s="9" t="s">
        <v>213</v>
      </c>
      <c r="R148" s="9" t="e">
        <v>#N/A</v>
      </c>
      <c r="S148" s="173">
        <v>0</v>
      </c>
      <c r="T148" s="9">
        <v>144</v>
      </c>
      <c r="U148" s="9">
        <v>50</v>
      </c>
    </row>
    <row r="149" spans="14:21" x14ac:dyDescent="0.25">
      <c r="N149" s="172"/>
      <c r="O149" s="9" t="e">
        <f t="shared" si="7"/>
        <v>#N/A</v>
      </c>
      <c r="P149" s="9" t="e">
        <f>SUM($O$12:O149)</f>
        <v>#N/A</v>
      </c>
      <c r="Q149" s="9" t="s">
        <v>214</v>
      </c>
      <c r="R149" s="9" t="e">
        <v>#N/A</v>
      </c>
      <c r="S149" s="173">
        <v>0</v>
      </c>
      <c r="T149" s="9">
        <v>145</v>
      </c>
      <c r="U149" s="9">
        <v>50</v>
      </c>
    </row>
    <row r="150" spans="14:21" x14ac:dyDescent="0.25">
      <c r="N150" s="172"/>
      <c r="O150" s="9" t="e">
        <f t="shared" si="7"/>
        <v>#N/A</v>
      </c>
      <c r="P150" s="9" t="e">
        <f>SUM($O$12:O150)</f>
        <v>#N/A</v>
      </c>
      <c r="Q150" s="9" t="s">
        <v>215</v>
      </c>
      <c r="R150" s="9" t="e">
        <v>#N/A</v>
      </c>
      <c r="S150" s="173">
        <v>0</v>
      </c>
      <c r="T150" s="9">
        <v>146</v>
      </c>
      <c r="U150" s="9">
        <v>50</v>
      </c>
    </row>
    <row r="151" spans="14:21" x14ac:dyDescent="0.25">
      <c r="N151" s="172"/>
      <c r="O151" s="9" t="e">
        <f t="shared" si="7"/>
        <v>#N/A</v>
      </c>
      <c r="P151" s="9" t="e">
        <f>SUM($O$12:O151)</f>
        <v>#N/A</v>
      </c>
      <c r="Q151" s="9" t="s">
        <v>216</v>
      </c>
      <c r="R151" s="9" t="e">
        <v>#N/A</v>
      </c>
      <c r="S151" s="173">
        <v>0</v>
      </c>
      <c r="T151" s="9">
        <v>147</v>
      </c>
      <c r="U151" s="9">
        <v>50</v>
      </c>
    </row>
    <row r="152" spans="14:21" x14ac:dyDescent="0.25">
      <c r="N152" s="172"/>
      <c r="O152" s="9" t="e">
        <f t="shared" si="7"/>
        <v>#N/A</v>
      </c>
      <c r="P152" s="9" t="e">
        <f>SUM($O$12:O152)</f>
        <v>#N/A</v>
      </c>
      <c r="Q152" s="9" t="s">
        <v>217</v>
      </c>
      <c r="R152" s="9" t="e">
        <v>#N/A</v>
      </c>
      <c r="S152" s="173">
        <v>0</v>
      </c>
      <c r="T152" s="9">
        <v>148</v>
      </c>
      <c r="U152" s="9">
        <v>50</v>
      </c>
    </row>
    <row r="153" spans="14:21" x14ac:dyDescent="0.25">
      <c r="N153" s="172"/>
      <c r="O153" s="9" t="e">
        <f t="shared" si="7"/>
        <v>#N/A</v>
      </c>
      <c r="P153" s="9" t="e">
        <f>SUM($O$12:O153)</f>
        <v>#N/A</v>
      </c>
      <c r="Q153" s="9" t="s">
        <v>218</v>
      </c>
      <c r="R153" s="9" t="e">
        <v>#N/A</v>
      </c>
      <c r="S153" s="173">
        <v>0</v>
      </c>
      <c r="T153" s="9">
        <v>149</v>
      </c>
      <c r="U153" s="9">
        <v>50</v>
      </c>
    </row>
    <row r="154" spans="14:21" x14ac:dyDescent="0.25">
      <c r="N154" s="172"/>
      <c r="O154" s="9" t="e">
        <f t="shared" si="7"/>
        <v>#N/A</v>
      </c>
      <c r="P154" s="9" t="e">
        <f>SUM($O$12:O154)</f>
        <v>#N/A</v>
      </c>
      <c r="Q154" s="9" t="s">
        <v>219</v>
      </c>
      <c r="R154" s="9" t="e">
        <v>#N/A</v>
      </c>
      <c r="S154" s="173">
        <v>0</v>
      </c>
      <c r="T154" s="9">
        <v>150</v>
      </c>
      <c r="U154" s="9">
        <v>50</v>
      </c>
    </row>
    <row r="155" spans="14:21" x14ac:dyDescent="0.25">
      <c r="N155" s="172"/>
      <c r="O155" s="9" t="e">
        <f t="shared" si="7"/>
        <v>#N/A</v>
      </c>
      <c r="P155" s="9" t="e">
        <f>SUM($O$12:O155)</f>
        <v>#N/A</v>
      </c>
      <c r="Q155" s="9" t="s">
        <v>220</v>
      </c>
      <c r="R155" s="9" t="e">
        <v>#N/A</v>
      </c>
      <c r="S155" s="173">
        <v>0</v>
      </c>
      <c r="T155" s="9">
        <v>151</v>
      </c>
      <c r="U155" s="9">
        <v>50</v>
      </c>
    </row>
    <row r="156" spans="14:21" x14ac:dyDescent="0.25">
      <c r="N156" s="172"/>
      <c r="O156" s="9" t="e">
        <f t="shared" si="7"/>
        <v>#N/A</v>
      </c>
      <c r="P156" s="9" t="e">
        <f>SUM($O$12:O156)</f>
        <v>#N/A</v>
      </c>
      <c r="Q156" s="9" t="s">
        <v>221</v>
      </c>
      <c r="R156" s="9" t="e">
        <v>#N/A</v>
      </c>
      <c r="S156" s="173">
        <v>0</v>
      </c>
      <c r="T156" s="9">
        <v>152</v>
      </c>
      <c r="U156" s="9">
        <v>50</v>
      </c>
    </row>
    <row r="157" spans="14:21" x14ac:dyDescent="0.25">
      <c r="N157" s="172"/>
      <c r="O157" s="9" t="e">
        <f t="shared" si="7"/>
        <v>#N/A</v>
      </c>
      <c r="P157" s="9" t="e">
        <f>SUM($O$12:O157)</f>
        <v>#N/A</v>
      </c>
      <c r="Q157" s="9" t="s">
        <v>222</v>
      </c>
      <c r="R157" s="9" t="e">
        <v>#N/A</v>
      </c>
      <c r="S157" s="173">
        <v>0</v>
      </c>
      <c r="T157" s="9">
        <v>153</v>
      </c>
      <c r="U157" s="9">
        <v>50</v>
      </c>
    </row>
    <row r="158" spans="14:21" x14ac:dyDescent="0.25">
      <c r="N158" s="172"/>
      <c r="O158" s="9" t="e">
        <f t="shared" si="7"/>
        <v>#N/A</v>
      </c>
      <c r="P158" s="9" t="e">
        <f>SUM($O$12:O158)</f>
        <v>#N/A</v>
      </c>
      <c r="Q158" s="9" t="s">
        <v>223</v>
      </c>
      <c r="R158" s="9" t="e">
        <v>#N/A</v>
      </c>
      <c r="S158" s="173">
        <v>0</v>
      </c>
      <c r="T158" s="9">
        <v>154</v>
      </c>
      <c r="U158" s="9">
        <v>50</v>
      </c>
    </row>
    <row r="159" spans="14:21" x14ac:dyDescent="0.25">
      <c r="N159" s="172"/>
      <c r="O159" s="9" t="e">
        <f t="shared" si="7"/>
        <v>#N/A</v>
      </c>
      <c r="P159" s="9" t="e">
        <f>SUM($O$12:O159)</f>
        <v>#N/A</v>
      </c>
      <c r="Q159" s="9" t="s">
        <v>224</v>
      </c>
      <c r="R159" s="9" t="e">
        <v>#N/A</v>
      </c>
      <c r="S159" s="173">
        <v>0</v>
      </c>
      <c r="T159" s="9">
        <v>155</v>
      </c>
      <c r="U159" s="9">
        <v>50</v>
      </c>
    </row>
    <row r="160" spans="14:21" x14ac:dyDescent="0.25">
      <c r="N160" s="172"/>
      <c r="O160" s="9" t="e">
        <f t="shared" si="7"/>
        <v>#N/A</v>
      </c>
      <c r="P160" s="9" t="e">
        <f>SUM($O$12:O160)</f>
        <v>#N/A</v>
      </c>
      <c r="Q160" s="9" t="s">
        <v>225</v>
      </c>
      <c r="R160" s="9" t="e">
        <v>#N/A</v>
      </c>
      <c r="S160" s="173">
        <v>0</v>
      </c>
      <c r="T160" s="9">
        <v>156</v>
      </c>
      <c r="U160" s="9">
        <v>50</v>
      </c>
    </row>
    <row r="161" spans="14:21" x14ac:dyDescent="0.25">
      <c r="N161" s="172"/>
      <c r="O161" s="9" t="e">
        <f t="shared" si="7"/>
        <v>#N/A</v>
      </c>
      <c r="P161" s="9" t="e">
        <f>SUM($O$12:O161)</f>
        <v>#N/A</v>
      </c>
      <c r="Q161" s="9" t="s">
        <v>226</v>
      </c>
      <c r="R161" s="9" t="e">
        <v>#N/A</v>
      </c>
      <c r="S161" s="173">
        <v>0</v>
      </c>
      <c r="T161" s="9">
        <v>157</v>
      </c>
      <c r="U161" s="9">
        <v>50</v>
      </c>
    </row>
  </sheetData>
  <mergeCells count="3">
    <mergeCell ref="E6:F6"/>
    <mergeCell ref="G6:H6"/>
    <mergeCell ref="G7:H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3" name="Button 1">
              <controlPr defaultSize="0" print="0" autoFill="0" autoPict="0">
                <anchor moveWithCells="1" sizeWithCells="1">
                  <from>
                    <xdr:col>16383</xdr:col>
                    <xdr:colOff>19050</xdr:colOff>
                    <xdr:row>1</xdr:row>
                    <xdr:rowOff>38100</xdr:rowOff>
                  </from>
                  <to>
                    <xdr:col>16384</xdr:col>
                    <xdr:colOff>762000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4F37065-F50A-4902-A509-406015857593}">
          <x14:formula1>
            <xm:f>'base inventaire'!$B$5:$Y$5</xm:f>
          </x14:formula1>
          <xm:sqref>H2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F2E87-9A6A-4EC6-825D-9C7DCC5F7470}">
  <sheetPr codeName="Feuil12">
    <tabColor theme="9"/>
  </sheetPr>
  <dimension ref="A1:L736"/>
  <sheetViews>
    <sheetView showGridLines="0" showRowColHeaders="0" workbookViewId="0">
      <selection activeCell="H2" sqref="H2"/>
    </sheetView>
  </sheetViews>
  <sheetFormatPr baseColWidth="10" defaultRowHeight="15" x14ac:dyDescent="0.25"/>
  <cols>
    <col min="1" max="1" width="13.28515625" style="57" customWidth="1"/>
    <col min="2" max="2" width="15.42578125" style="57" customWidth="1"/>
    <col min="3" max="3" width="36.7109375" style="56" customWidth="1"/>
    <col min="4" max="4" width="25.28515625" style="57" customWidth="1"/>
    <col min="5" max="5" width="9.7109375" style="51" customWidth="1"/>
    <col min="6" max="6" width="19.42578125" style="57" customWidth="1"/>
    <col min="7" max="7" width="14.140625" style="58" customWidth="1"/>
    <col min="8" max="8" width="14.42578125" style="58" customWidth="1"/>
    <col min="9" max="9" width="19.85546875" style="57" customWidth="1"/>
    <col min="10" max="10" width="18.42578125" style="57" customWidth="1"/>
    <col min="11" max="11" width="22.140625" style="57" customWidth="1"/>
    <col min="12" max="12" width="15.5703125" style="57" customWidth="1"/>
    <col min="13" max="16384" width="11.42578125" style="57"/>
  </cols>
  <sheetData>
    <row r="1" spans="1:12" ht="21" x14ac:dyDescent="0.25">
      <c r="A1" s="7" t="s">
        <v>280</v>
      </c>
      <c r="B1" s="7"/>
    </row>
    <row r="2" spans="1:12" ht="18.75" x14ac:dyDescent="0.25">
      <c r="A2" s="13" t="s">
        <v>37</v>
      </c>
      <c r="B2" s="13"/>
    </row>
    <row r="3" spans="1:12" ht="21" x14ac:dyDescent="0.25">
      <c r="A3" s="13" t="s">
        <v>281</v>
      </c>
      <c r="B3" s="7"/>
    </row>
    <row r="5" spans="1:12" s="63" customFormat="1" ht="36.75" customHeight="1" x14ac:dyDescent="0.25">
      <c r="A5" s="59" t="s">
        <v>282</v>
      </c>
      <c r="B5" s="60" t="s">
        <v>283</v>
      </c>
      <c r="C5" s="61" t="s">
        <v>284</v>
      </c>
      <c r="D5" s="61" t="s">
        <v>285</v>
      </c>
      <c r="E5" s="18" t="s">
        <v>286</v>
      </c>
      <c r="F5" s="61" t="s">
        <v>241</v>
      </c>
      <c r="G5" s="62" t="s">
        <v>287</v>
      </c>
      <c r="H5" s="62" t="s">
        <v>288</v>
      </c>
      <c r="I5" s="61" t="s">
        <v>289</v>
      </c>
      <c r="J5" s="61" t="s">
        <v>290</v>
      </c>
      <c r="K5" s="61" t="s">
        <v>291</v>
      </c>
      <c r="L5" s="61" t="s">
        <v>292</v>
      </c>
    </row>
    <row r="6" spans="1:12" x14ac:dyDescent="0.25">
      <c r="A6" s="25" t="s">
        <v>293</v>
      </c>
      <c r="B6" s="26"/>
      <c r="C6" s="64" t="s">
        <v>294</v>
      </c>
      <c r="D6" s="26" t="s">
        <v>295</v>
      </c>
      <c r="E6" s="65">
        <v>21160</v>
      </c>
      <c r="F6" s="26" t="s">
        <v>296</v>
      </c>
      <c r="G6" s="66"/>
      <c r="H6" s="66"/>
      <c r="I6" s="26"/>
      <c r="J6" s="26"/>
      <c r="K6" s="26"/>
      <c r="L6" s="26"/>
    </row>
    <row r="7" spans="1:12" x14ac:dyDescent="0.25">
      <c r="A7" s="25" t="s">
        <v>297</v>
      </c>
      <c r="B7" s="26"/>
      <c r="C7" s="64" t="s">
        <v>298</v>
      </c>
      <c r="D7" s="26" t="s">
        <v>299</v>
      </c>
      <c r="E7" s="65">
        <v>71500</v>
      </c>
      <c r="F7" s="26" t="s">
        <v>300</v>
      </c>
      <c r="G7" s="66">
        <v>385749191</v>
      </c>
      <c r="H7" s="66"/>
      <c r="I7" s="26"/>
      <c r="J7" s="26"/>
      <c r="K7" s="67">
        <v>385760222</v>
      </c>
      <c r="L7" s="26"/>
    </row>
    <row r="8" spans="1:12" x14ac:dyDescent="0.25">
      <c r="A8" s="25" t="s">
        <v>301</v>
      </c>
      <c r="B8" s="26"/>
      <c r="C8" s="64" t="s">
        <v>302</v>
      </c>
      <c r="D8" s="26" t="s">
        <v>303</v>
      </c>
      <c r="E8" s="65">
        <v>21000</v>
      </c>
      <c r="F8" s="26" t="s">
        <v>304</v>
      </c>
      <c r="G8" s="66"/>
      <c r="H8" s="66"/>
      <c r="I8" s="26"/>
      <c r="J8" s="26"/>
      <c r="K8" s="26"/>
      <c r="L8" s="26"/>
    </row>
    <row r="9" spans="1:12" x14ac:dyDescent="0.25">
      <c r="A9" s="25" t="s">
        <v>305</v>
      </c>
      <c r="B9" s="26"/>
      <c r="C9" s="64" t="s">
        <v>306</v>
      </c>
      <c r="D9" s="26" t="s">
        <v>307</v>
      </c>
      <c r="E9" s="65">
        <v>21121</v>
      </c>
      <c r="F9" s="26" t="s">
        <v>308</v>
      </c>
      <c r="G9" s="66">
        <v>380457400</v>
      </c>
      <c r="H9" s="66"/>
      <c r="I9" s="26"/>
      <c r="J9" s="26"/>
      <c r="K9" s="26"/>
      <c r="L9" s="26"/>
    </row>
    <row r="10" spans="1:12" x14ac:dyDescent="0.25">
      <c r="A10" s="25" t="s">
        <v>309</v>
      </c>
      <c r="B10" s="26"/>
      <c r="C10" s="64" t="s">
        <v>310</v>
      </c>
      <c r="D10" s="26"/>
      <c r="E10" s="65"/>
      <c r="F10" s="26"/>
      <c r="G10" s="66"/>
      <c r="H10" s="66"/>
      <c r="I10" s="26"/>
      <c r="J10" s="26"/>
      <c r="K10" s="26"/>
      <c r="L10" s="26"/>
    </row>
    <row r="11" spans="1:12" x14ac:dyDescent="0.25">
      <c r="A11" s="25" t="s">
        <v>311</v>
      </c>
      <c r="B11" s="26"/>
      <c r="C11" s="64" t="s">
        <v>312</v>
      </c>
      <c r="D11" s="26" t="s">
        <v>313</v>
      </c>
      <c r="E11" s="65">
        <v>21121</v>
      </c>
      <c r="F11" s="26" t="s">
        <v>314</v>
      </c>
      <c r="G11" s="66"/>
      <c r="H11" s="66"/>
      <c r="I11" s="26"/>
      <c r="J11" s="26"/>
      <c r="K11" s="26"/>
      <c r="L11" s="26"/>
    </row>
    <row r="12" spans="1:12" x14ac:dyDescent="0.25">
      <c r="A12" s="25" t="s">
        <v>315</v>
      </c>
      <c r="B12" s="26"/>
      <c r="C12" s="64"/>
      <c r="D12" s="26"/>
      <c r="E12" s="65"/>
      <c r="F12" s="26"/>
      <c r="G12" s="66"/>
      <c r="H12" s="66"/>
      <c r="I12" s="26"/>
      <c r="J12" s="26"/>
      <c r="K12" s="26"/>
      <c r="L12" s="26"/>
    </row>
    <row r="13" spans="1:12" x14ac:dyDescent="0.25">
      <c r="A13" s="25" t="s">
        <v>316</v>
      </c>
      <c r="B13" s="26"/>
      <c r="C13" s="64"/>
      <c r="D13" s="26"/>
      <c r="E13" s="65"/>
      <c r="F13" s="26"/>
      <c r="G13" s="66"/>
      <c r="H13" s="66"/>
      <c r="I13" s="26"/>
      <c r="J13" s="26"/>
      <c r="K13" s="26"/>
      <c r="L13" s="26"/>
    </row>
    <row r="14" spans="1:12" x14ac:dyDescent="0.25">
      <c r="A14" s="25" t="s">
        <v>317</v>
      </c>
      <c r="B14" s="26"/>
      <c r="C14" s="64"/>
      <c r="D14" s="26"/>
      <c r="E14" s="65"/>
      <c r="F14" s="26"/>
      <c r="G14" s="66"/>
      <c r="H14" s="66"/>
      <c r="I14" s="26"/>
      <c r="J14" s="26"/>
      <c r="K14" s="26"/>
      <c r="L14" s="26"/>
    </row>
    <row r="15" spans="1:12" x14ac:dyDescent="0.25">
      <c r="A15" s="25" t="s">
        <v>318</v>
      </c>
      <c r="B15" s="26"/>
      <c r="C15" s="64"/>
      <c r="D15" s="26"/>
      <c r="E15" s="65"/>
      <c r="F15" s="26"/>
      <c r="G15" s="66"/>
      <c r="H15" s="66"/>
      <c r="I15" s="26"/>
      <c r="J15" s="26"/>
      <c r="K15" s="26"/>
      <c r="L15" s="26"/>
    </row>
    <row r="16" spans="1:12" x14ac:dyDescent="0.25">
      <c r="A16" s="25" t="s">
        <v>319</v>
      </c>
      <c r="B16" s="26"/>
      <c r="C16" s="64"/>
      <c r="D16" s="26"/>
      <c r="E16" s="65"/>
      <c r="F16" s="26"/>
      <c r="G16" s="66"/>
      <c r="H16" s="66"/>
      <c r="I16" s="26"/>
      <c r="J16" s="26"/>
      <c r="K16" s="26"/>
      <c r="L16" s="26"/>
    </row>
    <row r="17" spans="1:12" x14ac:dyDescent="0.25">
      <c r="A17" s="25" t="s">
        <v>320</v>
      </c>
      <c r="B17" s="26"/>
      <c r="C17" s="64"/>
      <c r="D17" s="26"/>
      <c r="E17" s="65"/>
      <c r="F17" s="26"/>
      <c r="G17" s="66"/>
      <c r="H17" s="66"/>
      <c r="I17" s="26"/>
      <c r="J17" s="26"/>
      <c r="K17" s="26"/>
      <c r="L17" s="26"/>
    </row>
    <row r="18" spans="1:12" x14ac:dyDescent="0.25">
      <c r="A18" s="25" t="s">
        <v>321</v>
      </c>
      <c r="B18" s="26"/>
      <c r="C18" s="64"/>
      <c r="D18" s="26"/>
      <c r="E18" s="65"/>
      <c r="F18" s="26"/>
      <c r="G18" s="66"/>
      <c r="H18" s="66"/>
      <c r="I18" s="26"/>
      <c r="J18" s="26"/>
      <c r="K18" s="26"/>
      <c r="L18" s="26"/>
    </row>
    <row r="19" spans="1:12" x14ac:dyDescent="0.25">
      <c r="A19" s="25" t="s">
        <v>322</v>
      </c>
      <c r="B19" s="26"/>
      <c r="C19" s="64"/>
      <c r="D19" s="26"/>
      <c r="E19" s="65"/>
      <c r="F19" s="26"/>
      <c r="G19" s="66"/>
      <c r="H19" s="66"/>
      <c r="I19" s="26"/>
      <c r="J19" s="26"/>
      <c r="K19" s="26"/>
      <c r="L19" s="26"/>
    </row>
    <row r="20" spans="1:12" x14ac:dyDescent="0.25">
      <c r="A20" s="25" t="s">
        <v>323</v>
      </c>
      <c r="B20" s="26"/>
      <c r="C20" s="64"/>
      <c r="D20" s="26"/>
      <c r="E20" s="65"/>
      <c r="F20" s="26"/>
      <c r="G20" s="66"/>
      <c r="H20" s="66"/>
      <c r="I20" s="26"/>
      <c r="J20" s="26"/>
      <c r="K20" s="26"/>
      <c r="L20" s="26"/>
    </row>
    <row r="21" spans="1:12" x14ac:dyDescent="0.25">
      <c r="A21" s="25" t="s">
        <v>324</v>
      </c>
      <c r="B21" s="26"/>
      <c r="C21" s="64"/>
      <c r="D21" s="26"/>
      <c r="E21" s="65"/>
      <c r="F21" s="26"/>
      <c r="G21" s="66"/>
      <c r="H21" s="66"/>
      <c r="I21" s="26"/>
      <c r="J21" s="26"/>
      <c r="K21" s="26"/>
      <c r="L21" s="26"/>
    </row>
    <row r="22" spans="1:12" x14ac:dyDescent="0.25">
      <c r="A22" s="25" t="s">
        <v>325</v>
      </c>
      <c r="B22" s="26"/>
      <c r="C22" s="64"/>
      <c r="D22" s="26"/>
      <c r="E22" s="65"/>
      <c r="F22" s="26"/>
      <c r="G22" s="66"/>
      <c r="H22" s="66"/>
      <c r="I22" s="26"/>
      <c r="J22" s="26"/>
      <c r="K22" s="26"/>
      <c r="L22" s="26"/>
    </row>
    <row r="23" spans="1:12" x14ac:dyDescent="0.25">
      <c r="A23" s="25" t="s">
        <v>326</v>
      </c>
      <c r="B23" s="26"/>
      <c r="C23" s="64"/>
      <c r="D23" s="26"/>
      <c r="E23" s="65"/>
      <c r="F23" s="26"/>
      <c r="G23" s="66"/>
      <c r="H23" s="66"/>
      <c r="I23" s="26"/>
      <c r="J23" s="26"/>
      <c r="K23" s="26"/>
      <c r="L23" s="26"/>
    </row>
    <row r="24" spans="1:12" x14ac:dyDescent="0.25">
      <c r="A24" s="25" t="s">
        <v>327</v>
      </c>
      <c r="B24" s="26"/>
      <c r="C24" s="64"/>
      <c r="D24" s="26"/>
      <c r="E24" s="65"/>
      <c r="F24" s="26"/>
      <c r="G24" s="66"/>
      <c r="H24" s="66"/>
      <c r="I24" s="26"/>
      <c r="J24" s="26"/>
      <c r="K24" s="26"/>
      <c r="L24" s="26"/>
    </row>
    <row r="25" spans="1:12" x14ac:dyDescent="0.25">
      <c r="A25" s="25" t="s">
        <v>328</v>
      </c>
      <c r="B25" s="26"/>
      <c r="C25" s="64"/>
      <c r="D25" s="26"/>
      <c r="E25" s="65"/>
      <c r="F25" s="26"/>
      <c r="G25" s="66"/>
      <c r="H25" s="66"/>
      <c r="I25" s="26"/>
      <c r="J25" s="26"/>
      <c r="K25" s="26"/>
      <c r="L25" s="26"/>
    </row>
    <row r="26" spans="1:12" x14ac:dyDescent="0.25">
      <c r="A26" s="25" t="s">
        <v>329</v>
      </c>
      <c r="B26" s="26"/>
      <c r="C26" s="64"/>
      <c r="D26" s="26"/>
      <c r="E26" s="65"/>
      <c r="F26" s="26"/>
      <c r="G26" s="66"/>
      <c r="H26" s="66"/>
      <c r="I26" s="26"/>
      <c r="J26" s="26"/>
      <c r="K26" s="26"/>
      <c r="L26" s="26"/>
    </row>
    <row r="27" spans="1:12" x14ac:dyDescent="0.25">
      <c r="A27" s="25" t="s">
        <v>330</v>
      </c>
      <c r="B27" s="26"/>
      <c r="C27" s="64"/>
      <c r="D27" s="26"/>
      <c r="E27" s="65"/>
      <c r="F27" s="26"/>
      <c r="G27" s="66"/>
      <c r="H27" s="66"/>
      <c r="I27" s="26"/>
      <c r="J27" s="26"/>
      <c r="K27" s="26"/>
      <c r="L27" s="26"/>
    </row>
    <row r="28" spans="1:12" x14ac:dyDescent="0.25">
      <c r="A28" s="25" t="s">
        <v>331</v>
      </c>
      <c r="B28" s="26"/>
      <c r="C28" s="64"/>
      <c r="D28" s="26"/>
      <c r="E28" s="65"/>
      <c r="F28" s="26"/>
      <c r="G28" s="66"/>
      <c r="H28" s="66"/>
      <c r="I28" s="26"/>
      <c r="J28" s="26"/>
      <c r="K28" s="26"/>
      <c r="L28" s="26"/>
    </row>
    <row r="29" spans="1:12" x14ac:dyDescent="0.25">
      <c r="A29" s="25" t="s">
        <v>332</v>
      </c>
      <c r="B29" s="26"/>
      <c r="C29" s="64"/>
      <c r="D29" s="26"/>
      <c r="E29" s="65"/>
      <c r="F29" s="26"/>
      <c r="G29" s="66"/>
      <c r="H29" s="66"/>
      <c r="I29" s="26"/>
      <c r="J29" s="26"/>
      <c r="K29" s="26"/>
      <c r="L29" s="26"/>
    </row>
    <row r="30" spans="1:12" x14ac:dyDescent="0.25">
      <c r="A30" s="25" t="s">
        <v>333</v>
      </c>
      <c r="B30" s="26"/>
      <c r="C30" s="64"/>
      <c r="D30" s="26"/>
      <c r="E30" s="65"/>
      <c r="F30" s="26"/>
      <c r="G30" s="66"/>
      <c r="H30" s="66"/>
      <c r="I30" s="26"/>
      <c r="J30" s="26"/>
      <c r="K30" s="26"/>
      <c r="L30" s="26"/>
    </row>
    <row r="31" spans="1:12" x14ac:dyDescent="0.25">
      <c r="A31" s="25" t="s">
        <v>334</v>
      </c>
      <c r="B31" s="26"/>
      <c r="C31" s="64"/>
      <c r="D31" s="26"/>
      <c r="E31" s="65"/>
      <c r="F31" s="26"/>
      <c r="G31" s="66"/>
      <c r="H31" s="66"/>
      <c r="I31" s="26"/>
      <c r="J31" s="26"/>
      <c r="K31" s="26"/>
      <c r="L31" s="26"/>
    </row>
    <row r="32" spans="1:12" x14ac:dyDescent="0.25">
      <c r="A32" s="25" t="s">
        <v>335</v>
      </c>
      <c r="B32" s="26"/>
      <c r="C32" s="64"/>
      <c r="D32" s="26"/>
      <c r="E32" s="65"/>
      <c r="F32" s="26"/>
      <c r="G32" s="66"/>
      <c r="H32" s="66"/>
      <c r="I32" s="26"/>
      <c r="J32" s="26"/>
      <c r="K32" s="26"/>
      <c r="L32" s="26"/>
    </row>
    <row r="33" spans="1:12" x14ac:dyDescent="0.25">
      <c r="A33" s="25" t="s">
        <v>336</v>
      </c>
      <c r="B33" s="26"/>
      <c r="C33" s="64"/>
      <c r="D33" s="26"/>
      <c r="E33" s="65"/>
      <c r="F33" s="26"/>
      <c r="G33" s="66"/>
      <c r="H33" s="66"/>
      <c r="I33" s="26"/>
      <c r="J33" s="26"/>
      <c r="K33" s="26"/>
      <c r="L33" s="26"/>
    </row>
    <row r="34" spans="1:12" x14ac:dyDescent="0.25">
      <c r="A34" s="25" t="s">
        <v>337</v>
      </c>
      <c r="B34" s="26"/>
      <c r="C34" s="64"/>
      <c r="D34" s="26"/>
      <c r="E34" s="65"/>
      <c r="F34" s="26"/>
      <c r="G34" s="66"/>
      <c r="H34" s="66"/>
      <c r="I34" s="26"/>
      <c r="J34" s="26"/>
      <c r="K34" s="26"/>
      <c r="L34" s="26"/>
    </row>
    <row r="35" spans="1:12" x14ac:dyDescent="0.25">
      <c r="A35" s="25" t="s">
        <v>338</v>
      </c>
      <c r="B35" s="26"/>
      <c r="C35" s="64"/>
      <c r="D35" s="26"/>
      <c r="E35" s="65"/>
      <c r="F35" s="26"/>
      <c r="G35" s="66"/>
      <c r="H35" s="66"/>
      <c r="I35" s="26"/>
      <c r="J35" s="26"/>
      <c r="K35" s="26"/>
      <c r="L35" s="26"/>
    </row>
    <row r="36" spans="1:12" x14ac:dyDescent="0.25">
      <c r="A36" s="25" t="s">
        <v>339</v>
      </c>
      <c r="B36" s="26"/>
      <c r="C36" s="64"/>
      <c r="D36" s="26"/>
      <c r="E36" s="65"/>
      <c r="F36" s="26"/>
      <c r="G36" s="66"/>
      <c r="H36" s="66"/>
      <c r="I36" s="26"/>
      <c r="J36" s="26"/>
      <c r="K36" s="26"/>
      <c r="L36" s="26"/>
    </row>
    <row r="37" spans="1:12" x14ac:dyDescent="0.25">
      <c r="A37" s="25" t="s">
        <v>340</v>
      </c>
      <c r="B37" s="26"/>
      <c r="C37" s="64"/>
      <c r="D37" s="26"/>
      <c r="E37" s="65"/>
      <c r="F37" s="26"/>
      <c r="G37" s="66"/>
      <c r="H37" s="66"/>
      <c r="I37" s="26"/>
      <c r="J37" s="26"/>
      <c r="K37" s="26"/>
      <c r="L37" s="26"/>
    </row>
    <row r="38" spans="1:12" x14ac:dyDescent="0.25">
      <c r="A38" s="25" t="s">
        <v>341</v>
      </c>
      <c r="B38" s="26"/>
      <c r="C38" s="64"/>
      <c r="D38" s="26"/>
      <c r="E38" s="65"/>
      <c r="F38" s="26"/>
      <c r="G38" s="66"/>
      <c r="H38" s="66"/>
      <c r="I38" s="26"/>
      <c r="J38" s="26"/>
      <c r="K38" s="26"/>
      <c r="L38" s="26"/>
    </row>
    <row r="39" spans="1:12" x14ac:dyDescent="0.25">
      <c r="A39" s="25" t="s">
        <v>342</v>
      </c>
      <c r="B39" s="26"/>
      <c r="C39" s="64"/>
      <c r="D39" s="26"/>
      <c r="E39" s="65"/>
      <c r="F39" s="26"/>
      <c r="G39" s="66"/>
      <c r="H39" s="66"/>
      <c r="I39" s="26"/>
      <c r="J39" s="26"/>
      <c r="K39" s="26"/>
      <c r="L39" s="26"/>
    </row>
    <row r="40" spans="1:12" x14ac:dyDescent="0.25">
      <c r="A40" s="25" t="s">
        <v>343</v>
      </c>
      <c r="B40" s="26"/>
      <c r="C40" s="64"/>
      <c r="D40" s="26"/>
      <c r="E40" s="65"/>
      <c r="F40" s="26"/>
      <c r="G40" s="66"/>
      <c r="H40" s="66"/>
      <c r="I40" s="26"/>
      <c r="J40" s="26"/>
      <c r="K40" s="26"/>
      <c r="L40" s="26"/>
    </row>
    <row r="41" spans="1:12" x14ac:dyDescent="0.25">
      <c r="A41" s="25" t="s">
        <v>344</v>
      </c>
      <c r="B41" s="26"/>
      <c r="C41" s="64"/>
      <c r="D41" s="26"/>
      <c r="E41" s="65"/>
      <c r="F41" s="26"/>
      <c r="G41" s="66"/>
      <c r="H41" s="66"/>
      <c r="I41" s="26"/>
      <c r="J41" s="26"/>
      <c r="K41" s="26"/>
      <c r="L41" s="26"/>
    </row>
    <row r="42" spans="1:12" x14ac:dyDescent="0.25">
      <c r="A42" s="25" t="s">
        <v>345</v>
      </c>
      <c r="B42" s="26"/>
      <c r="C42" s="64"/>
      <c r="D42" s="26"/>
      <c r="E42" s="65"/>
      <c r="F42" s="26"/>
      <c r="G42" s="66"/>
      <c r="H42" s="66"/>
      <c r="I42" s="26"/>
      <c r="J42" s="26"/>
      <c r="K42" s="26"/>
      <c r="L42" s="26"/>
    </row>
    <row r="43" spans="1:12" x14ac:dyDescent="0.25">
      <c r="A43" s="25" t="s">
        <v>346</v>
      </c>
      <c r="B43" s="26"/>
      <c r="C43" s="64"/>
      <c r="D43" s="26"/>
      <c r="E43" s="65"/>
      <c r="F43" s="26"/>
      <c r="G43" s="66"/>
      <c r="H43" s="66"/>
      <c r="I43" s="26"/>
      <c r="J43" s="26"/>
      <c r="K43" s="26"/>
      <c r="L43" s="26"/>
    </row>
    <row r="44" spans="1:12" x14ac:dyDescent="0.25">
      <c r="A44" s="25" t="s">
        <v>347</v>
      </c>
      <c r="B44" s="26"/>
      <c r="C44" s="64"/>
      <c r="D44" s="26"/>
      <c r="E44" s="65"/>
      <c r="F44" s="26"/>
      <c r="G44" s="66"/>
      <c r="H44" s="66"/>
      <c r="I44" s="26"/>
      <c r="J44" s="26"/>
      <c r="K44" s="26"/>
      <c r="L44" s="26"/>
    </row>
    <row r="45" spans="1:12" x14ac:dyDescent="0.25">
      <c r="A45" s="25" t="s">
        <v>348</v>
      </c>
      <c r="B45" s="26"/>
      <c r="C45" s="64"/>
      <c r="D45" s="26"/>
      <c r="E45" s="65"/>
      <c r="F45" s="26"/>
      <c r="G45" s="66"/>
      <c r="H45" s="66"/>
      <c r="I45" s="26"/>
      <c r="J45" s="26"/>
      <c r="K45" s="26"/>
      <c r="L45" s="26"/>
    </row>
    <row r="46" spans="1:12" x14ac:dyDescent="0.25">
      <c r="A46" s="25" t="s">
        <v>349</v>
      </c>
      <c r="B46" s="26"/>
      <c r="C46" s="64"/>
      <c r="D46" s="26"/>
      <c r="E46" s="65"/>
      <c r="F46" s="26"/>
      <c r="G46" s="66"/>
      <c r="H46" s="66"/>
      <c r="I46" s="26"/>
      <c r="J46" s="26"/>
      <c r="K46" s="26"/>
      <c r="L46" s="26"/>
    </row>
    <row r="47" spans="1:12" x14ac:dyDescent="0.25">
      <c r="A47" s="25" t="s">
        <v>350</v>
      </c>
      <c r="B47" s="26"/>
      <c r="C47" s="64"/>
      <c r="D47" s="26"/>
      <c r="E47" s="65"/>
      <c r="F47" s="26"/>
      <c r="G47" s="66"/>
      <c r="H47" s="66"/>
      <c r="I47" s="26"/>
      <c r="J47" s="26"/>
      <c r="K47" s="26"/>
      <c r="L47" s="26"/>
    </row>
    <row r="48" spans="1:12" x14ac:dyDescent="0.25">
      <c r="A48" s="25" t="s">
        <v>351</v>
      </c>
      <c r="B48" s="26"/>
      <c r="C48" s="64"/>
      <c r="D48" s="26"/>
      <c r="E48" s="65"/>
      <c r="F48" s="26"/>
      <c r="G48" s="66"/>
      <c r="H48" s="66"/>
      <c r="I48" s="26"/>
      <c r="J48" s="26"/>
      <c r="K48" s="26"/>
      <c r="L48" s="26"/>
    </row>
    <row r="49" spans="1:12" x14ac:dyDescent="0.25">
      <c r="A49" s="25" t="s">
        <v>352</v>
      </c>
      <c r="B49" s="26"/>
      <c r="C49" s="64"/>
      <c r="D49" s="26"/>
      <c r="E49" s="65"/>
      <c r="F49" s="26"/>
      <c r="G49" s="66"/>
      <c r="H49" s="66"/>
      <c r="I49" s="26"/>
      <c r="J49" s="26"/>
      <c r="K49" s="26"/>
      <c r="L49" s="26"/>
    </row>
    <row r="50" spans="1:12" x14ac:dyDescent="0.25">
      <c r="A50" s="25" t="s">
        <v>353</v>
      </c>
      <c r="B50" s="26"/>
      <c r="C50" s="64"/>
      <c r="D50" s="26"/>
      <c r="E50" s="65"/>
      <c r="F50" s="26"/>
      <c r="G50" s="66"/>
      <c r="H50" s="66"/>
      <c r="I50" s="26"/>
      <c r="J50" s="26"/>
      <c r="K50" s="26"/>
      <c r="L50" s="26"/>
    </row>
    <row r="51" spans="1:12" x14ac:dyDescent="0.25">
      <c r="A51" s="25" t="s">
        <v>354</v>
      </c>
      <c r="B51" s="26"/>
      <c r="C51" s="64"/>
      <c r="D51" s="26"/>
      <c r="E51" s="65"/>
      <c r="F51" s="26"/>
      <c r="G51" s="66"/>
      <c r="H51" s="66"/>
      <c r="I51" s="26"/>
      <c r="J51" s="26"/>
      <c r="K51" s="26"/>
      <c r="L51" s="26"/>
    </row>
    <row r="52" spans="1:12" x14ac:dyDescent="0.25">
      <c r="A52" s="25" t="s">
        <v>355</v>
      </c>
      <c r="B52" s="26"/>
      <c r="C52" s="64"/>
      <c r="D52" s="26"/>
      <c r="E52" s="65"/>
      <c r="F52" s="26"/>
      <c r="G52" s="66"/>
      <c r="H52" s="66"/>
      <c r="I52" s="26"/>
      <c r="J52" s="26"/>
      <c r="K52" s="26"/>
      <c r="L52" s="26"/>
    </row>
    <row r="53" spans="1:12" x14ac:dyDescent="0.25">
      <c r="A53" s="25" t="s">
        <v>356</v>
      </c>
      <c r="B53" s="26"/>
      <c r="C53" s="64"/>
      <c r="D53" s="26"/>
      <c r="E53" s="65"/>
      <c r="F53" s="26"/>
      <c r="G53" s="66"/>
      <c r="H53" s="66"/>
      <c r="I53" s="26"/>
      <c r="J53" s="26"/>
      <c r="K53" s="26"/>
      <c r="L53" s="26"/>
    </row>
    <row r="54" spans="1:12" x14ac:dyDescent="0.25">
      <c r="A54" s="25" t="s">
        <v>357</v>
      </c>
      <c r="B54" s="26"/>
      <c r="C54" s="64"/>
      <c r="D54" s="26"/>
      <c r="E54" s="65"/>
      <c r="F54" s="26"/>
      <c r="G54" s="66"/>
      <c r="H54" s="66"/>
      <c r="I54" s="26"/>
      <c r="J54" s="26"/>
      <c r="K54" s="26"/>
      <c r="L54" s="26"/>
    </row>
    <row r="55" spans="1:12" x14ac:dyDescent="0.25">
      <c r="A55" s="25" t="s">
        <v>358</v>
      </c>
      <c r="B55" s="26"/>
      <c r="C55" s="64"/>
      <c r="D55" s="26"/>
      <c r="E55" s="65"/>
      <c r="F55" s="26"/>
      <c r="G55" s="66"/>
      <c r="H55" s="66"/>
      <c r="I55" s="26"/>
      <c r="J55" s="26"/>
      <c r="K55" s="26"/>
      <c r="L55" s="26"/>
    </row>
    <row r="56" spans="1:12" x14ac:dyDescent="0.25">
      <c r="A56" s="25" t="s">
        <v>359</v>
      </c>
      <c r="B56" s="26"/>
      <c r="C56" s="64"/>
      <c r="D56" s="26"/>
      <c r="E56" s="65"/>
      <c r="F56" s="26"/>
      <c r="G56" s="66"/>
      <c r="H56" s="66"/>
      <c r="I56" s="26"/>
      <c r="J56" s="26"/>
      <c r="K56" s="26"/>
      <c r="L56" s="26"/>
    </row>
    <row r="57" spans="1:12" x14ac:dyDescent="0.25">
      <c r="A57" s="25" t="s">
        <v>360</v>
      </c>
      <c r="B57" s="26"/>
      <c r="C57" s="64"/>
      <c r="D57" s="26"/>
      <c r="E57" s="65"/>
      <c r="F57" s="26"/>
      <c r="G57" s="66"/>
      <c r="H57" s="66"/>
      <c r="I57" s="26"/>
      <c r="J57" s="26"/>
      <c r="K57" s="26"/>
      <c r="L57" s="26"/>
    </row>
    <row r="58" spans="1:12" x14ac:dyDescent="0.25">
      <c r="A58" s="25" t="s">
        <v>361</v>
      </c>
      <c r="B58" s="26"/>
      <c r="C58" s="64"/>
      <c r="D58" s="26"/>
      <c r="E58" s="65"/>
      <c r="F58" s="26"/>
      <c r="G58" s="66"/>
      <c r="H58" s="66"/>
      <c r="I58" s="26"/>
      <c r="J58" s="26"/>
      <c r="K58" s="26"/>
      <c r="L58" s="26"/>
    </row>
    <row r="59" spans="1:12" x14ac:dyDescent="0.25">
      <c r="A59" s="25" t="s">
        <v>362</v>
      </c>
      <c r="B59" s="26"/>
      <c r="C59" s="64"/>
      <c r="D59" s="26"/>
      <c r="E59" s="65"/>
      <c r="F59" s="26"/>
      <c r="G59" s="66"/>
      <c r="H59" s="66"/>
      <c r="I59" s="26"/>
      <c r="J59" s="26"/>
      <c r="K59" s="26"/>
      <c r="L59" s="26"/>
    </row>
    <row r="60" spans="1:12" x14ac:dyDescent="0.25">
      <c r="A60" s="25" t="s">
        <v>363</v>
      </c>
      <c r="B60" s="26"/>
      <c r="C60" s="64"/>
      <c r="D60" s="26"/>
      <c r="E60" s="65"/>
      <c r="F60" s="26"/>
      <c r="G60" s="66"/>
      <c r="H60" s="66"/>
      <c r="I60" s="26"/>
      <c r="J60" s="26"/>
      <c r="K60" s="26"/>
      <c r="L60" s="26"/>
    </row>
    <row r="61" spans="1:12" x14ac:dyDescent="0.25">
      <c r="A61" s="25" t="s">
        <v>364</v>
      </c>
      <c r="B61" s="26"/>
      <c r="C61" s="64"/>
      <c r="D61" s="26"/>
      <c r="E61" s="65"/>
      <c r="F61" s="26"/>
      <c r="G61" s="66"/>
      <c r="H61" s="66"/>
      <c r="I61" s="26"/>
      <c r="J61" s="26"/>
      <c r="K61" s="26"/>
      <c r="L61" s="26"/>
    </row>
    <row r="62" spans="1:12" x14ac:dyDescent="0.25">
      <c r="A62" s="25" t="s">
        <v>365</v>
      </c>
      <c r="B62" s="26"/>
      <c r="C62" s="64"/>
      <c r="D62" s="26"/>
      <c r="E62" s="65"/>
      <c r="F62" s="26"/>
      <c r="G62" s="66"/>
      <c r="H62" s="66"/>
      <c r="I62" s="26"/>
      <c r="J62" s="26"/>
      <c r="K62" s="26"/>
      <c r="L62" s="26"/>
    </row>
    <row r="63" spans="1:12" x14ac:dyDescent="0.25">
      <c r="A63" s="25" t="s">
        <v>366</v>
      </c>
      <c r="B63" s="26"/>
      <c r="C63" s="64"/>
      <c r="D63" s="26"/>
      <c r="E63" s="65"/>
      <c r="F63" s="26"/>
      <c r="G63" s="66"/>
      <c r="H63" s="66"/>
      <c r="I63" s="26"/>
      <c r="J63" s="26"/>
      <c r="K63" s="26"/>
      <c r="L63" s="26"/>
    </row>
    <row r="64" spans="1:12" x14ac:dyDescent="0.25">
      <c r="A64" s="25" t="s">
        <v>367</v>
      </c>
      <c r="B64" s="26"/>
      <c r="C64" s="64"/>
      <c r="D64" s="26"/>
      <c r="E64" s="65"/>
      <c r="F64" s="26"/>
      <c r="G64" s="66"/>
      <c r="H64" s="66"/>
      <c r="I64" s="26"/>
      <c r="J64" s="26"/>
      <c r="K64" s="26"/>
      <c r="L64" s="26"/>
    </row>
    <row r="65" spans="1:12" x14ac:dyDescent="0.25">
      <c r="A65" s="25" t="s">
        <v>368</v>
      </c>
      <c r="B65" s="26"/>
      <c r="C65" s="64"/>
      <c r="D65" s="26"/>
      <c r="E65" s="65"/>
      <c r="F65" s="26"/>
      <c r="G65" s="66"/>
      <c r="H65" s="66"/>
      <c r="I65" s="26"/>
      <c r="J65" s="26"/>
      <c r="K65" s="26"/>
      <c r="L65" s="26"/>
    </row>
    <row r="66" spans="1:12" x14ac:dyDescent="0.25">
      <c r="A66" s="25" t="s">
        <v>369</v>
      </c>
      <c r="B66" s="26"/>
      <c r="C66" s="64"/>
      <c r="D66" s="26"/>
      <c r="E66" s="65"/>
      <c r="F66" s="26"/>
      <c r="G66" s="66"/>
      <c r="H66" s="66"/>
      <c r="I66" s="26"/>
      <c r="J66" s="26"/>
      <c r="K66" s="26"/>
      <c r="L66" s="26"/>
    </row>
    <row r="67" spans="1:12" x14ac:dyDescent="0.25">
      <c r="A67" s="25" t="s">
        <v>370</v>
      </c>
      <c r="B67" s="26"/>
      <c r="C67" s="64"/>
      <c r="D67" s="26"/>
      <c r="E67" s="65"/>
      <c r="F67" s="26"/>
      <c r="G67" s="66"/>
      <c r="H67" s="66"/>
      <c r="I67" s="26"/>
      <c r="J67" s="26"/>
      <c r="K67" s="26"/>
      <c r="L67" s="26"/>
    </row>
    <row r="68" spans="1:12" x14ac:dyDescent="0.25">
      <c r="A68" s="25" t="s">
        <v>371</v>
      </c>
      <c r="B68" s="26"/>
      <c r="C68" s="64"/>
      <c r="D68" s="26"/>
      <c r="E68" s="65"/>
      <c r="F68" s="26"/>
      <c r="G68" s="66"/>
      <c r="H68" s="66"/>
      <c r="I68" s="26"/>
      <c r="J68" s="26"/>
      <c r="K68" s="26"/>
      <c r="L68" s="26"/>
    </row>
    <row r="69" spans="1:12" x14ac:dyDescent="0.25">
      <c r="A69" s="25" t="s">
        <v>372</v>
      </c>
      <c r="B69" s="26"/>
      <c r="C69" s="64"/>
      <c r="D69" s="26"/>
      <c r="E69" s="65"/>
      <c r="F69" s="26"/>
      <c r="G69" s="66"/>
      <c r="H69" s="66"/>
      <c r="I69" s="26"/>
      <c r="J69" s="26"/>
      <c r="K69" s="26"/>
      <c r="L69" s="26"/>
    </row>
    <row r="70" spans="1:12" x14ac:dyDescent="0.25">
      <c r="A70" s="25" t="s">
        <v>373</v>
      </c>
      <c r="B70" s="26"/>
      <c r="C70" s="64"/>
      <c r="D70" s="26"/>
      <c r="E70" s="65"/>
      <c r="F70" s="26"/>
      <c r="G70" s="66"/>
      <c r="H70" s="66"/>
      <c r="I70" s="26"/>
      <c r="J70" s="26"/>
      <c r="K70" s="26"/>
      <c r="L70" s="26"/>
    </row>
    <row r="71" spans="1:12" x14ac:dyDescent="0.25">
      <c r="A71" s="25" t="s">
        <v>374</v>
      </c>
      <c r="B71" s="26"/>
      <c r="C71" s="64"/>
      <c r="D71" s="26"/>
      <c r="E71" s="65"/>
      <c r="F71" s="26"/>
      <c r="G71" s="66"/>
      <c r="H71" s="66"/>
      <c r="I71" s="26"/>
      <c r="J71" s="26"/>
      <c r="K71" s="26"/>
      <c r="L71" s="26"/>
    </row>
    <row r="72" spans="1:12" x14ac:dyDescent="0.25">
      <c r="A72" s="25" t="s">
        <v>375</v>
      </c>
      <c r="B72" s="26"/>
      <c r="C72" s="64"/>
      <c r="D72" s="26"/>
      <c r="E72" s="65"/>
      <c r="F72" s="26"/>
      <c r="G72" s="66"/>
      <c r="H72" s="66"/>
      <c r="I72" s="26"/>
      <c r="J72" s="26"/>
      <c r="K72" s="26"/>
      <c r="L72" s="26"/>
    </row>
    <row r="73" spans="1:12" x14ac:dyDescent="0.25">
      <c r="A73" s="25" t="s">
        <v>376</v>
      </c>
      <c r="B73" s="26"/>
      <c r="C73" s="64"/>
      <c r="D73" s="26"/>
      <c r="E73" s="65"/>
      <c r="F73" s="26"/>
      <c r="G73" s="66"/>
      <c r="H73" s="66"/>
      <c r="I73" s="26"/>
      <c r="J73" s="26"/>
      <c r="K73" s="26"/>
      <c r="L73" s="26"/>
    </row>
    <row r="74" spans="1:12" x14ac:dyDescent="0.25">
      <c r="A74" s="25" t="s">
        <v>377</v>
      </c>
      <c r="B74" s="26"/>
      <c r="C74" s="64"/>
      <c r="D74" s="26"/>
      <c r="E74" s="65"/>
      <c r="F74" s="26"/>
      <c r="G74" s="66"/>
      <c r="H74" s="66"/>
      <c r="I74" s="26"/>
      <c r="J74" s="26"/>
      <c r="K74" s="26"/>
      <c r="L74" s="26"/>
    </row>
    <row r="75" spans="1:12" x14ac:dyDescent="0.25">
      <c r="A75" s="25" t="s">
        <v>378</v>
      </c>
      <c r="B75" s="26"/>
      <c r="C75" s="64"/>
      <c r="D75" s="26"/>
      <c r="E75" s="65"/>
      <c r="F75" s="26"/>
      <c r="G75" s="66"/>
      <c r="H75" s="66"/>
      <c r="I75" s="26"/>
      <c r="J75" s="26"/>
      <c r="K75" s="26"/>
      <c r="L75" s="26"/>
    </row>
    <row r="76" spans="1:12" x14ac:dyDescent="0.25">
      <c r="A76" s="25" t="s">
        <v>379</v>
      </c>
      <c r="B76" s="26"/>
      <c r="C76" s="64"/>
      <c r="D76" s="26"/>
      <c r="E76" s="65"/>
      <c r="F76" s="26"/>
      <c r="G76" s="66"/>
      <c r="H76" s="66"/>
      <c r="I76" s="26"/>
      <c r="J76" s="26"/>
      <c r="K76" s="26"/>
      <c r="L76" s="26"/>
    </row>
    <row r="77" spans="1:12" x14ac:dyDescent="0.25">
      <c r="A77" s="25" t="s">
        <v>380</v>
      </c>
      <c r="B77" s="26"/>
      <c r="C77" s="64"/>
      <c r="D77" s="26"/>
      <c r="E77" s="65"/>
      <c r="F77" s="26"/>
      <c r="G77" s="66"/>
      <c r="H77" s="66"/>
      <c r="I77" s="26"/>
      <c r="J77" s="26"/>
      <c r="K77" s="26"/>
      <c r="L77" s="26"/>
    </row>
    <row r="78" spans="1:12" x14ac:dyDescent="0.25">
      <c r="A78" s="25" t="s">
        <v>381</v>
      </c>
      <c r="B78" s="26"/>
      <c r="C78" s="64"/>
      <c r="D78" s="26"/>
      <c r="E78" s="65"/>
      <c r="F78" s="26"/>
      <c r="G78" s="66"/>
      <c r="H78" s="66"/>
      <c r="I78" s="26"/>
      <c r="J78" s="26"/>
      <c r="K78" s="26"/>
      <c r="L78" s="26"/>
    </row>
    <row r="79" spans="1:12" x14ac:dyDescent="0.25">
      <c r="A79" s="25" t="s">
        <v>382</v>
      </c>
      <c r="B79" s="26"/>
      <c r="C79" s="64"/>
      <c r="D79" s="26"/>
      <c r="E79" s="65"/>
      <c r="F79" s="26"/>
      <c r="G79" s="66"/>
      <c r="H79" s="66"/>
      <c r="I79" s="26"/>
      <c r="J79" s="26"/>
      <c r="K79" s="26"/>
      <c r="L79" s="26"/>
    </row>
    <row r="80" spans="1:12" x14ac:dyDescent="0.25">
      <c r="A80" s="25" t="s">
        <v>383</v>
      </c>
      <c r="B80" s="26"/>
      <c r="C80" s="64"/>
      <c r="D80" s="26"/>
      <c r="E80" s="65"/>
      <c r="F80" s="26"/>
      <c r="G80" s="66"/>
      <c r="H80" s="66"/>
      <c r="I80" s="26"/>
      <c r="J80" s="26"/>
      <c r="K80" s="26"/>
      <c r="L80" s="26"/>
    </row>
    <row r="81" spans="1:12" x14ac:dyDescent="0.25">
      <c r="A81" s="25" t="s">
        <v>384</v>
      </c>
      <c r="B81" s="26"/>
      <c r="C81" s="64"/>
      <c r="D81" s="26"/>
      <c r="E81" s="65"/>
      <c r="F81" s="26"/>
      <c r="G81" s="66"/>
      <c r="H81" s="66"/>
      <c r="I81" s="26"/>
      <c r="J81" s="26"/>
      <c r="K81" s="26"/>
      <c r="L81" s="26"/>
    </row>
    <row r="82" spans="1:12" x14ac:dyDescent="0.25">
      <c r="A82" s="25" t="s">
        <v>385</v>
      </c>
      <c r="B82" s="26"/>
      <c r="C82" s="64"/>
      <c r="D82" s="26"/>
      <c r="E82" s="65"/>
      <c r="F82" s="26"/>
      <c r="G82" s="66"/>
      <c r="H82" s="66"/>
      <c r="I82" s="26"/>
      <c r="J82" s="26"/>
      <c r="K82" s="26"/>
      <c r="L82" s="26"/>
    </row>
    <row r="83" spans="1:12" x14ac:dyDescent="0.25">
      <c r="A83" s="25" t="s">
        <v>386</v>
      </c>
      <c r="B83" s="26"/>
      <c r="C83" s="64"/>
      <c r="D83" s="26"/>
      <c r="E83" s="65"/>
      <c r="F83" s="26"/>
      <c r="G83" s="66"/>
      <c r="H83" s="66"/>
      <c r="I83" s="26"/>
      <c r="J83" s="26"/>
      <c r="K83" s="26"/>
      <c r="L83" s="26"/>
    </row>
    <row r="84" spans="1:12" x14ac:dyDescent="0.25">
      <c r="A84" s="25" t="s">
        <v>387</v>
      </c>
      <c r="B84" s="26"/>
      <c r="C84" s="64"/>
      <c r="D84" s="26"/>
      <c r="E84" s="65"/>
      <c r="F84" s="26"/>
      <c r="G84" s="66"/>
      <c r="H84" s="66"/>
      <c r="I84" s="26"/>
      <c r="J84" s="26"/>
      <c r="K84" s="26"/>
      <c r="L84" s="26"/>
    </row>
    <row r="85" spans="1:12" x14ac:dyDescent="0.25">
      <c r="A85" s="25" t="s">
        <v>388</v>
      </c>
      <c r="B85" s="26"/>
      <c r="C85" s="64"/>
      <c r="D85" s="26"/>
      <c r="E85" s="65"/>
      <c r="F85" s="26"/>
      <c r="G85" s="66"/>
      <c r="H85" s="66"/>
      <c r="I85" s="26"/>
      <c r="J85" s="26"/>
      <c r="K85" s="26"/>
      <c r="L85" s="26"/>
    </row>
    <row r="86" spans="1:12" x14ac:dyDescent="0.25">
      <c r="A86" s="25" t="s">
        <v>389</v>
      </c>
      <c r="B86" s="26"/>
      <c r="C86" s="64"/>
      <c r="D86" s="26"/>
      <c r="E86" s="65"/>
      <c r="F86" s="26"/>
      <c r="G86" s="66"/>
      <c r="H86" s="66"/>
      <c r="I86" s="26"/>
      <c r="J86" s="26"/>
      <c r="K86" s="26"/>
      <c r="L86" s="26"/>
    </row>
    <row r="87" spans="1:12" x14ac:dyDescent="0.25">
      <c r="A87" s="25" t="s">
        <v>390</v>
      </c>
      <c r="B87" s="26"/>
      <c r="C87" s="64"/>
      <c r="D87" s="26"/>
      <c r="E87" s="65"/>
      <c r="F87" s="26"/>
      <c r="G87" s="66"/>
      <c r="H87" s="66"/>
      <c r="I87" s="26"/>
      <c r="J87" s="26"/>
      <c r="K87" s="26"/>
      <c r="L87" s="26"/>
    </row>
    <row r="88" spans="1:12" x14ac:dyDescent="0.25">
      <c r="A88" s="25" t="s">
        <v>391</v>
      </c>
      <c r="B88" s="26"/>
      <c r="C88" s="64"/>
      <c r="D88" s="26"/>
      <c r="E88" s="65"/>
      <c r="F88" s="26"/>
      <c r="G88" s="66"/>
      <c r="H88" s="66"/>
      <c r="I88" s="26"/>
      <c r="J88" s="26"/>
      <c r="K88" s="26"/>
      <c r="L88" s="26"/>
    </row>
    <row r="89" spans="1:12" x14ac:dyDescent="0.25">
      <c r="A89" s="25" t="s">
        <v>392</v>
      </c>
      <c r="B89" s="26"/>
      <c r="C89" s="64"/>
      <c r="D89" s="26"/>
      <c r="E89" s="65"/>
      <c r="F89" s="26"/>
      <c r="G89" s="66"/>
      <c r="H89" s="66"/>
      <c r="I89" s="26"/>
      <c r="J89" s="26"/>
      <c r="K89" s="26"/>
      <c r="L89" s="26"/>
    </row>
    <row r="90" spans="1:12" x14ac:dyDescent="0.25">
      <c r="A90" s="25" t="s">
        <v>393</v>
      </c>
      <c r="B90" s="26"/>
      <c r="C90" s="64"/>
      <c r="D90" s="26"/>
      <c r="E90" s="65"/>
      <c r="F90" s="26"/>
      <c r="G90" s="66"/>
      <c r="H90" s="66"/>
      <c r="I90" s="26"/>
      <c r="J90" s="26"/>
      <c r="K90" s="26"/>
      <c r="L90" s="26"/>
    </row>
    <row r="91" spans="1:12" x14ac:dyDescent="0.25">
      <c r="A91" s="25" t="s">
        <v>394</v>
      </c>
      <c r="B91" s="26"/>
      <c r="C91" s="64"/>
      <c r="D91" s="26"/>
      <c r="E91" s="65"/>
      <c r="F91" s="26"/>
      <c r="G91" s="66"/>
      <c r="H91" s="66"/>
      <c r="I91" s="26"/>
      <c r="J91" s="26"/>
      <c r="K91" s="26"/>
      <c r="L91" s="26"/>
    </row>
    <row r="92" spans="1:12" x14ac:dyDescent="0.25">
      <c r="A92" s="25" t="s">
        <v>395</v>
      </c>
      <c r="B92" s="26"/>
      <c r="C92" s="64"/>
      <c r="D92" s="26"/>
      <c r="E92" s="65"/>
      <c r="F92" s="26"/>
      <c r="G92" s="66"/>
      <c r="H92" s="66"/>
      <c r="I92" s="26"/>
      <c r="J92" s="26"/>
      <c r="K92" s="26"/>
      <c r="L92" s="26"/>
    </row>
    <row r="93" spans="1:12" x14ac:dyDescent="0.25">
      <c r="A93" s="25" t="s">
        <v>396</v>
      </c>
      <c r="B93" s="26"/>
      <c r="C93" s="64"/>
      <c r="D93" s="26"/>
      <c r="E93" s="65"/>
      <c r="F93" s="26"/>
      <c r="G93" s="66"/>
      <c r="H93" s="66"/>
      <c r="I93" s="26"/>
      <c r="J93" s="26"/>
      <c r="K93" s="26"/>
      <c r="L93" s="26"/>
    </row>
    <row r="94" spans="1:12" x14ac:dyDescent="0.25">
      <c r="A94" s="25" t="s">
        <v>397</v>
      </c>
      <c r="B94" s="26"/>
      <c r="C94" s="64"/>
      <c r="D94" s="26"/>
      <c r="E94" s="65"/>
      <c r="F94" s="26"/>
      <c r="G94" s="66"/>
      <c r="H94" s="66"/>
      <c r="I94" s="26"/>
      <c r="J94" s="26"/>
      <c r="K94" s="26"/>
      <c r="L94" s="26"/>
    </row>
    <row r="95" spans="1:12" x14ac:dyDescent="0.25">
      <c r="A95" s="25" t="s">
        <v>398</v>
      </c>
      <c r="B95" s="26"/>
      <c r="C95" s="64"/>
      <c r="D95" s="26"/>
      <c r="E95" s="65"/>
      <c r="F95" s="26"/>
      <c r="G95" s="66"/>
      <c r="H95" s="66"/>
      <c r="I95" s="26"/>
      <c r="J95" s="26"/>
      <c r="K95" s="26"/>
      <c r="L95" s="26"/>
    </row>
    <row r="96" spans="1:12" x14ac:dyDescent="0.25">
      <c r="A96" s="25" t="s">
        <v>399</v>
      </c>
      <c r="B96" s="26"/>
      <c r="C96" s="64"/>
      <c r="D96" s="26"/>
      <c r="E96" s="65"/>
      <c r="F96" s="26"/>
      <c r="G96" s="66"/>
      <c r="H96" s="66"/>
      <c r="I96" s="26"/>
      <c r="J96" s="26"/>
      <c r="K96" s="26"/>
      <c r="L96" s="26"/>
    </row>
    <row r="97" spans="1:12" x14ac:dyDescent="0.25">
      <c r="A97" s="25" t="s">
        <v>400</v>
      </c>
      <c r="B97" s="26"/>
      <c r="C97" s="64"/>
      <c r="D97" s="26"/>
      <c r="E97" s="65"/>
      <c r="F97" s="26"/>
      <c r="G97" s="66"/>
      <c r="H97" s="66"/>
      <c r="I97" s="26"/>
      <c r="J97" s="26"/>
      <c r="K97" s="26"/>
      <c r="L97" s="26"/>
    </row>
    <row r="98" spans="1:12" x14ac:dyDescent="0.25">
      <c r="A98" s="25" t="s">
        <v>401</v>
      </c>
      <c r="B98" s="26"/>
      <c r="C98" s="64"/>
      <c r="D98" s="26"/>
      <c r="E98" s="65"/>
      <c r="F98" s="26"/>
      <c r="G98" s="66"/>
      <c r="H98" s="66"/>
      <c r="I98" s="26"/>
      <c r="J98" s="26"/>
      <c r="K98" s="26"/>
      <c r="L98" s="26"/>
    </row>
    <row r="99" spans="1:12" x14ac:dyDescent="0.25">
      <c r="A99" s="25" t="s">
        <v>402</v>
      </c>
      <c r="B99" s="26"/>
      <c r="C99" s="64"/>
      <c r="D99" s="26"/>
      <c r="E99" s="65"/>
      <c r="F99" s="26"/>
      <c r="G99" s="66"/>
      <c r="H99" s="66"/>
      <c r="I99" s="26"/>
      <c r="J99" s="26"/>
      <c r="K99" s="26"/>
      <c r="L99" s="26"/>
    </row>
    <row r="100" spans="1:12" x14ac:dyDescent="0.25">
      <c r="A100" s="25" t="s">
        <v>403</v>
      </c>
      <c r="B100" s="26"/>
      <c r="C100" s="64"/>
      <c r="D100" s="26"/>
      <c r="E100" s="65"/>
      <c r="F100" s="26"/>
      <c r="G100" s="66"/>
      <c r="H100" s="66"/>
      <c r="I100" s="26"/>
      <c r="J100" s="26"/>
      <c r="K100" s="26"/>
      <c r="L100" s="26"/>
    </row>
    <row r="101" spans="1:12" x14ac:dyDescent="0.25">
      <c r="A101" s="25" t="s">
        <v>404</v>
      </c>
      <c r="B101" s="26"/>
      <c r="C101" s="64"/>
      <c r="D101" s="26"/>
      <c r="E101" s="65"/>
      <c r="F101" s="26"/>
      <c r="G101" s="66"/>
      <c r="H101" s="66"/>
      <c r="I101" s="26"/>
      <c r="J101" s="26"/>
      <c r="K101" s="26"/>
      <c r="L101" s="26"/>
    </row>
    <row r="102" spans="1:12" x14ac:dyDescent="0.25">
      <c r="A102" s="25" t="s">
        <v>405</v>
      </c>
      <c r="B102" s="26"/>
      <c r="C102" s="64"/>
      <c r="D102" s="26"/>
      <c r="E102" s="65"/>
      <c r="F102" s="26"/>
      <c r="G102" s="66"/>
      <c r="H102" s="66"/>
      <c r="I102" s="26"/>
      <c r="J102" s="26"/>
      <c r="K102" s="26"/>
      <c r="L102" s="26"/>
    </row>
    <row r="103" spans="1:12" x14ac:dyDescent="0.25">
      <c r="A103" s="25" t="s">
        <v>406</v>
      </c>
      <c r="B103" s="26"/>
      <c r="C103" s="64"/>
      <c r="D103" s="26"/>
      <c r="E103" s="65"/>
      <c r="F103" s="26"/>
      <c r="G103" s="66"/>
      <c r="H103" s="66"/>
      <c r="I103" s="26"/>
      <c r="J103" s="26"/>
      <c r="K103" s="26"/>
      <c r="L103" s="26"/>
    </row>
    <row r="104" spans="1:12" x14ac:dyDescent="0.25">
      <c r="A104" s="25" t="s">
        <v>407</v>
      </c>
      <c r="B104" s="26"/>
      <c r="C104" s="64"/>
      <c r="D104" s="26"/>
      <c r="E104" s="65"/>
      <c r="F104" s="26"/>
      <c r="G104" s="66"/>
      <c r="H104" s="66"/>
      <c r="I104" s="26"/>
      <c r="J104" s="26"/>
      <c r="K104" s="26"/>
      <c r="L104" s="26"/>
    </row>
    <row r="105" spans="1:12" x14ac:dyDescent="0.25">
      <c r="A105" s="25" t="s">
        <v>408</v>
      </c>
      <c r="B105" s="26"/>
      <c r="C105" s="64"/>
      <c r="D105" s="26"/>
      <c r="E105" s="65"/>
      <c r="F105" s="26"/>
      <c r="G105" s="66"/>
      <c r="H105" s="66"/>
      <c r="I105" s="26"/>
      <c r="J105" s="26"/>
      <c r="K105" s="26"/>
      <c r="L105" s="26"/>
    </row>
    <row r="106" spans="1:12" x14ac:dyDescent="0.25">
      <c r="A106" s="25" t="s">
        <v>409</v>
      </c>
      <c r="B106" s="26"/>
      <c r="C106" s="64"/>
      <c r="D106" s="26"/>
      <c r="E106" s="65"/>
      <c r="F106" s="26"/>
      <c r="G106" s="66"/>
      <c r="H106" s="66"/>
      <c r="I106" s="26"/>
      <c r="J106" s="26"/>
      <c r="K106" s="26"/>
      <c r="L106" s="26"/>
    </row>
    <row r="107" spans="1:12" x14ac:dyDescent="0.25">
      <c r="A107" s="25" t="s">
        <v>410</v>
      </c>
      <c r="B107" s="26"/>
      <c r="C107" s="64"/>
      <c r="D107" s="26"/>
      <c r="E107" s="65"/>
      <c r="F107" s="26"/>
      <c r="G107" s="66"/>
      <c r="H107" s="66"/>
      <c r="I107" s="26"/>
      <c r="J107" s="26"/>
      <c r="K107" s="26"/>
      <c r="L107" s="26"/>
    </row>
    <row r="108" spans="1:12" x14ac:dyDescent="0.25">
      <c r="A108" s="25" t="s">
        <v>411</v>
      </c>
      <c r="B108" s="26"/>
      <c r="C108" s="64"/>
      <c r="D108" s="26"/>
      <c r="E108" s="65"/>
      <c r="F108" s="26"/>
      <c r="G108" s="66"/>
      <c r="H108" s="66"/>
      <c r="I108" s="26"/>
      <c r="J108" s="26"/>
      <c r="K108" s="26"/>
      <c r="L108" s="26"/>
    </row>
    <row r="109" spans="1:12" x14ac:dyDescent="0.25">
      <c r="A109" s="25" t="s">
        <v>412</v>
      </c>
      <c r="B109" s="26"/>
      <c r="C109" s="64"/>
      <c r="D109" s="26"/>
      <c r="E109" s="65"/>
      <c r="F109" s="26"/>
      <c r="G109" s="66"/>
      <c r="H109" s="66"/>
      <c r="I109" s="26"/>
      <c r="J109" s="26"/>
      <c r="K109" s="26"/>
      <c r="L109" s="26"/>
    </row>
    <row r="110" spans="1:12" x14ac:dyDescent="0.25">
      <c r="A110" s="25" t="s">
        <v>413</v>
      </c>
      <c r="B110" s="26"/>
      <c r="C110" s="64"/>
      <c r="D110" s="26"/>
      <c r="E110" s="65"/>
      <c r="F110" s="26"/>
      <c r="G110" s="66"/>
      <c r="H110" s="66"/>
      <c r="I110" s="26"/>
      <c r="J110" s="26"/>
      <c r="K110" s="26"/>
      <c r="L110" s="26"/>
    </row>
    <row r="111" spans="1:12" x14ac:dyDescent="0.25">
      <c r="A111" s="25" t="s">
        <v>414</v>
      </c>
      <c r="B111" s="26"/>
      <c r="C111" s="64"/>
      <c r="D111" s="26"/>
      <c r="E111" s="65"/>
      <c r="F111" s="26"/>
      <c r="G111" s="66"/>
      <c r="H111" s="66"/>
      <c r="I111" s="26"/>
      <c r="J111" s="26"/>
      <c r="K111" s="26"/>
      <c r="L111" s="26"/>
    </row>
    <row r="112" spans="1:12" x14ac:dyDescent="0.25">
      <c r="A112" s="25" t="s">
        <v>415</v>
      </c>
      <c r="B112" s="26"/>
      <c r="C112" s="64"/>
      <c r="D112" s="26"/>
      <c r="E112" s="65"/>
      <c r="F112" s="26"/>
      <c r="G112" s="66"/>
      <c r="H112" s="66"/>
      <c r="I112" s="26"/>
      <c r="J112" s="26"/>
      <c r="K112" s="26"/>
      <c r="L112" s="26"/>
    </row>
    <row r="113" spans="1:12" x14ac:dyDescent="0.25">
      <c r="A113" s="25" t="s">
        <v>416</v>
      </c>
      <c r="B113" s="26"/>
      <c r="C113" s="64"/>
      <c r="D113" s="26"/>
      <c r="E113" s="65"/>
      <c r="F113" s="26"/>
      <c r="G113" s="66"/>
      <c r="H113" s="66"/>
      <c r="I113" s="26"/>
      <c r="J113" s="26"/>
      <c r="K113" s="26"/>
      <c r="L113" s="26"/>
    </row>
    <row r="114" spans="1:12" x14ac:dyDescent="0.25">
      <c r="A114" s="25" t="s">
        <v>417</v>
      </c>
      <c r="B114" s="26"/>
      <c r="C114" s="64"/>
      <c r="D114" s="26"/>
      <c r="E114" s="65"/>
      <c r="F114" s="26"/>
      <c r="G114" s="66"/>
      <c r="H114" s="66"/>
      <c r="I114" s="26"/>
      <c r="J114" s="26"/>
      <c r="K114" s="26"/>
      <c r="L114" s="26"/>
    </row>
    <row r="115" spans="1:12" x14ac:dyDescent="0.25">
      <c r="A115" s="25" t="s">
        <v>418</v>
      </c>
      <c r="B115" s="26"/>
      <c r="C115" s="64"/>
      <c r="D115" s="26"/>
      <c r="E115" s="65"/>
      <c r="F115" s="26"/>
      <c r="G115" s="66"/>
      <c r="H115" s="66"/>
      <c r="I115" s="26"/>
      <c r="J115" s="26"/>
      <c r="K115" s="26"/>
      <c r="L115" s="26"/>
    </row>
    <row r="116" spans="1:12" x14ac:dyDescent="0.25">
      <c r="A116" s="25" t="s">
        <v>419</v>
      </c>
      <c r="B116" s="26"/>
      <c r="C116" s="64"/>
      <c r="D116" s="26"/>
      <c r="E116" s="65"/>
      <c r="F116" s="26"/>
      <c r="G116" s="66"/>
      <c r="H116" s="66"/>
      <c r="I116" s="26"/>
      <c r="J116" s="26"/>
      <c r="K116" s="26"/>
      <c r="L116" s="26"/>
    </row>
    <row r="117" spans="1:12" x14ac:dyDescent="0.25">
      <c r="A117" s="25" t="s">
        <v>420</v>
      </c>
      <c r="B117" s="26"/>
      <c r="C117" s="64"/>
      <c r="D117" s="26"/>
      <c r="E117" s="65"/>
      <c r="F117" s="26"/>
      <c r="G117" s="66"/>
      <c r="H117" s="66"/>
      <c r="I117" s="26"/>
      <c r="J117" s="26"/>
      <c r="K117" s="26"/>
      <c r="L117" s="26"/>
    </row>
    <row r="118" spans="1:12" x14ac:dyDescent="0.25">
      <c r="A118" s="25" t="s">
        <v>421</v>
      </c>
      <c r="B118" s="26"/>
      <c r="C118" s="64"/>
      <c r="D118" s="26"/>
      <c r="E118" s="65"/>
      <c r="F118" s="26"/>
      <c r="G118" s="66"/>
      <c r="H118" s="66"/>
      <c r="I118" s="26"/>
      <c r="J118" s="26"/>
      <c r="K118" s="26"/>
      <c r="L118" s="26"/>
    </row>
    <row r="119" spans="1:12" x14ac:dyDescent="0.25">
      <c r="A119" s="25" t="s">
        <v>422</v>
      </c>
      <c r="B119" s="26"/>
      <c r="C119" s="64"/>
      <c r="D119" s="26"/>
      <c r="E119" s="65"/>
      <c r="F119" s="26"/>
      <c r="G119" s="66"/>
      <c r="H119" s="66"/>
      <c r="I119" s="26"/>
      <c r="J119" s="26"/>
      <c r="K119" s="26"/>
      <c r="L119" s="26"/>
    </row>
    <row r="120" spans="1:12" x14ac:dyDescent="0.25">
      <c r="A120" s="25" t="s">
        <v>423</v>
      </c>
      <c r="B120" s="26"/>
      <c r="C120" s="64"/>
      <c r="D120" s="26"/>
      <c r="E120" s="65"/>
      <c r="F120" s="26"/>
      <c r="G120" s="66"/>
      <c r="H120" s="66"/>
      <c r="I120" s="26"/>
      <c r="J120" s="26"/>
      <c r="K120" s="26"/>
      <c r="L120" s="26"/>
    </row>
    <row r="121" spans="1:12" x14ac:dyDescent="0.25">
      <c r="A121" s="25" t="s">
        <v>424</v>
      </c>
      <c r="B121" s="26"/>
      <c r="C121" s="64"/>
      <c r="D121" s="26"/>
      <c r="E121" s="65"/>
      <c r="F121" s="26"/>
      <c r="G121" s="66"/>
      <c r="H121" s="66"/>
      <c r="I121" s="26"/>
      <c r="J121" s="26"/>
      <c r="K121" s="26"/>
      <c r="L121" s="26"/>
    </row>
    <row r="122" spans="1:12" x14ac:dyDescent="0.25">
      <c r="A122" s="25" t="s">
        <v>425</v>
      </c>
      <c r="B122" s="26"/>
      <c r="C122" s="64"/>
      <c r="D122" s="26"/>
      <c r="E122" s="65"/>
      <c r="F122" s="26"/>
      <c r="G122" s="66"/>
      <c r="H122" s="66"/>
      <c r="I122" s="26"/>
      <c r="J122" s="26"/>
      <c r="K122" s="26"/>
      <c r="L122" s="26"/>
    </row>
    <row r="123" spans="1:12" x14ac:dyDescent="0.25">
      <c r="A123" s="25" t="s">
        <v>426</v>
      </c>
      <c r="B123" s="26"/>
      <c r="C123" s="64"/>
      <c r="D123" s="26"/>
      <c r="E123" s="65"/>
      <c r="F123" s="26"/>
      <c r="G123" s="66"/>
      <c r="H123" s="66"/>
      <c r="I123" s="26"/>
      <c r="J123" s="26"/>
      <c r="K123" s="26"/>
      <c r="L123" s="26"/>
    </row>
    <row r="124" spans="1:12" x14ac:dyDescent="0.25">
      <c r="A124" s="25" t="s">
        <v>427</v>
      </c>
      <c r="B124" s="26"/>
      <c r="C124" s="64"/>
      <c r="D124" s="26"/>
      <c r="E124" s="65"/>
      <c r="F124" s="26"/>
      <c r="G124" s="66"/>
      <c r="H124" s="66"/>
      <c r="I124" s="26"/>
      <c r="J124" s="26"/>
      <c r="K124" s="26"/>
      <c r="L124" s="26"/>
    </row>
    <row r="125" spans="1:12" x14ac:dyDescent="0.25">
      <c r="A125" s="25" t="s">
        <v>428</v>
      </c>
      <c r="B125" s="26"/>
      <c r="C125" s="64"/>
      <c r="D125" s="26"/>
      <c r="E125" s="65"/>
      <c r="F125" s="26"/>
      <c r="G125" s="66"/>
      <c r="H125" s="66"/>
      <c r="I125" s="26"/>
      <c r="J125" s="26"/>
      <c r="K125" s="26"/>
      <c r="L125" s="26"/>
    </row>
    <row r="126" spans="1:12" x14ac:dyDescent="0.25">
      <c r="A126" s="25" t="s">
        <v>429</v>
      </c>
      <c r="B126" s="26"/>
      <c r="C126" s="64"/>
      <c r="D126" s="26"/>
      <c r="E126" s="65"/>
      <c r="F126" s="26"/>
      <c r="G126" s="66"/>
      <c r="H126" s="66"/>
      <c r="I126" s="26"/>
      <c r="J126" s="26"/>
      <c r="K126" s="26"/>
      <c r="L126" s="26"/>
    </row>
    <row r="127" spans="1:12" x14ac:dyDescent="0.25">
      <c r="A127" s="25" t="s">
        <v>430</v>
      </c>
      <c r="B127" s="26"/>
      <c r="C127" s="64"/>
      <c r="D127" s="26"/>
      <c r="E127" s="65"/>
      <c r="F127" s="26"/>
      <c r="G127" s="66"/>
      <c r="H127" s="66"/>
      <c r="I127" s="26"/>
      <c r="J127" s="26"/>
      <c r="K127" s="26"/>
      <c r="L127" s="26"/>
    </row>
    <row r="128" spans="1:12" x14ac:dyDescent="0.25">
      <c r="A128" s="25" t="s">
        <v>431</v>
      </c>
      <c r="B128" s="26"/>
      <c r="C128" s="64"/>
      <c r="D128" s="26"/>
      <c r="E128" s="65"/>
      <c r="F128" s="26"/>
      <c r="G128" s="66"/>
      <c r="H128" s="66"/>
      <c r="I128" s="26"/>
      <c r="J128" s="26"/>
      <c r="K128" s="26"/>
      <c r="L128" s="26"/>
    </row>
    <row r="129" spans="1:12" x14ac:dyDescent="0.25">
      <c r="A129" s="25" t="s">
        <v>432</v>
      </c>
      <c r="B129" s="26"/>
      <c r="C129" s="64"/>
      <c r="D129" s="26"/>
      <c r="E129" s="65"/>
      <c r="F129" s="26"/>
      <c r="G129" s="66"/>
      <c r="H129" s="66"/>
      <c r="I129" s="26"/>
      <c r="J129" s="26"/>
      <c r="K129" s="26"/>
      <c r="L129" s="26"/>
    </row>
    <row r="130" spans="1:12" x14ac:dyDescent="0.25">
      <c r="A130" s="25" t="s">
        <v>433</v>
      </c>
      <c r="B130" s="26"/>
      <c r="C130" s="64"/>
      <c r="D130" s="26"/>
      <c r="E130" s="65"/>
      <c r="F130" s="26"/>
      <c r="G130" s="66"/>
      <c r="H130" s="66"/>
      <c r="I130" s="26"/>
      <c r="J130" s="26"/>
      <c r="K130" s="26"/>
      <c r="L130" s="26"/>
    </row>
    <row r="131" spans="1:12" x14ac:dyDescent="0.25">
      <c r="A131" s="25" t="s">
        <v>434</v>
      </c>
      <c r="B131" s="26"/>
      <c r="C131" s="64"/>
      <c r="D131" s="26"/>
      <c r="E131" s="65"/>
      <c r="F131" s="26"/>
      <c r="G131" s="66"/>
      <c r="H131" s="66"/>
      <c r="I131" s="26"/>
      <c r="J131" s="26"/>
      <c r="K131" s="26"/>
      <c r="L131" s="26"/>
    </row>
    <row r="132" spans="1:12" x14ac:dyDescent="0.25">
      <c r="A132" s="25" t="s">
        <v>435</v>
      </c>
      <c r="B132" s="26"/>
      <c r="C132" s="64"/>
      <c r="D132" s="26"/>
      <c r="E132" s="65"/>
      <c r="F132" s="26"/>
      <c r="G132" s="66"/>
      <c r="H132" s="66"/>
      <c r="I132" s="26"/>
      <c r="J132" s="26"/>
      <c r="K132" s="26"/>
      <c r="L132" s="26"/>
    </row>
    <row r="133" spans="1:12" x14ac:dyDescent="0.25">
      <c r="A133" s="25" t="s">
        <v>436</v>
      </c>
      <c r="B133" s="26"/>
      <c r="C133" s="64"/>
      <c r="D133" s="26"/>
      <c r="E133" s="65"/>
      <c r="F133" s="26"/>
      <c r="G133" s="66"/>
      <c r="H133" s="66"/>
      <c r="I133" s="26"/>
      <c r="J133" s="26"/>
      <c r="K133" s="26"/>
      <c r="L133" s="26"/>
    </row>
    <row r="134" spans="1:12" x14ac:dyDescent="0.25">
      <c r="A134" s="25" t="s">
        <v>437</v>
      </c>
      <c r="B134" s="26"/>
      <c r="C134" s="64"/>
      <c r="D134" s="26"/>
      <c r="E134" s="65"/>
      <c r="F134" s="26"/>
      <c r="G134" s="66"/>
      <c r="H134" s="66"/>
      <c r="I134" s="26"/>
      <c r="J134" s="26"/>
      <c r="K134" s="26"/>
      <c r="L134" s="26"/>
    </row>
    <row r="135" spans="1:12" x14ac:dyDescent="0.25">
      <c r="A135" s="25" t="s">
        <v>438</v>
      </c>
      <c r="B135" s="26"/>
      <c r="C135" s="64"/>
      <c r="D135" s="26"/>
      <c r="E135" s="65"/>
      <c r="F135" s="26"/>
      <c r="G135" s="66"/>
      <c r="H135" s="66"/>
      <c r="I135" s="26"/>
      <c r="J135" s="26"/>
      <c r="K135" s="26"/>
      <c r="L135" s="26"/>
    </row>
    <row r="136" spans="1:12" x14ac:dyDescent="0.25">
      <c r="A136" s="25" t="s">
        <v>439</v>
      </c>
      <c r="B136" s="26"/>
      <c r="C136" s="64"/>
      <c r="D136" s="26"/>
      <c r="E136" s="65"/>
      <c r="F136" s="26"/>
      <c r="G136" s="66"/>
      <c r="H136" s="66"/>
      <c r="I136" s="26"/>
      <c r="J136" s="26"/>
      <c r="K136" s="26"/>
      <c r="L136" s="26"/>
    </row>
    <row r="137" spans="1:12" x14ac:dyDescent="0.25">
      <c r="A137" s="25" t="s">
        <v>440</v>
      </c>
      <c r="B137" s="26"/>
      <c r="C137" s="64"/>
      <c r="D137" s="26"/>
      <c r="E137" s="65"/>
      <c r="F137" s="26"/>
      <c r="G137" s="66"/>
      <c r="H137" s="66"/>
      <c r="I137" s="26"/>
      <c r="J137" s="26"/>
      <c r="K137" s="26"/>
      <c r="L137" s="26"/>
    </row>
    <row r="138" spans="1:12" x14ac:dyDescent="0.25">
      <c r="A138" s="25" t="s">
        <v>441</v>
      </c>
      <c r="B138" s="26"/>
      <c r="C138" s="64"/>
      <c r="D138" s="26"/>
      <c r="E138" s="65"/>
      <c r="F138" s="26"/>
      <c r="G138" s="66"/>
      <c r="H138" s="66"/>
      <c r="I138" s="26"/>
      <c r="J138" s="26"/>
      <c r="K138" s="26"/>
      <c r="L138" s="26"/>
    </row>
    <row r="139" spans="1:12" x14ac:dyDescent="0.25">
      <c r="A139" s="25" t="s">
        <v>442</v>
      </c>
      <c r="B139" s="26"/>
      <c r="C139" s="64"/>
      <c r="D139" s="26"/>
      <c r="E139" s="65"/>
      <c r="F139" s="26"/>
      <c r="G139" s="66"/>
      <c r="H139" s="66"/>
      <c r="I139" s="26"/>
      <c r="J139" s="26"/>
      <c r="K139" s="26"/>
      <c r="L139" s="26"/>
    </row>
    <row r="140" spans="1:12" x14ac:dyDescent="0.25">
      <c r="A140" s="25" t="s">
        <v>443</v>
      </c>
      <c r="B140" s="26"/>
      <c r="C140" s="64"/>
      <c r="D140" s="26"/>
      <c r="E140" s="65"/>
      <c r="F140" s="26"/>
      <c r="G140" s="66"/>
      <c r="H140" s="66"/>
      <c r="I140" s="26"/>
      <c r="J140" s="26"/>
      <c r="K140" s="26"/>
      <c r="L140" s="26"/>
    </row>
    <row r="141" spans="1:12" x14ac:dyDescent="0.25">
      <c r="A141" s="25" t="s">
        <v>444</v>
      </c>
      <c r="B141" s="26"/>
      <c r="C141" s="64"/>
      <c r="D141" s="26"/>
      <c r="E141" s="65"/>
      <c r="F141" s="26"/>
      <c r="G141" s="66"/>
      <c r="H141" s="66"/>
      <c r="I141" s="26"/>
      <c r="J141" s="26"/>
      <c r="K141" s="26"/>
      <c r="L141" s="26"/>
    </row>
    <row r="142" spans="1:12" x14ac:dyDescent="0.25">
      <c r="A142" s="25" t="s">
        <v>445</v>
      </c>
      <c r="B142" s="26"/>
      <c r="C142" s="64"/>
      <c r="D142" s="26"/>
      <c r="E142" s="65"/>
      <c r="F142" s="26"/>
      <c r="G142" s="66"/>
      <c r="H142" s="66"/>
      <c r="I142" s="26"/>
      <c r="J142" s="26"/>
      <c r="K142" s="26"/>
      <c r="L142" s="26"/>
    </row>
    <row r="143" spans="1:12" x14ac:dyDescent="0.25">
      <c r="A143" s="25" t="s">
        <v>446</v>
      </c>
      <c r="B143" s="26"/>
      <c r="C143" s="64"/>
      <c r="D143" s="26"/>
      <c r="E143" s="65"/>
      <c r="F143" s="26"/>
      <c r="G143" s="66"/>
      <c r="H143" s="66"/>
      <c r="I143" s="26"/>
      <c r="J143" s="26"/>
      <c r="K143" s="26"/>
      <c r="L143" s="26"/>
    </row>
    <row r="144" spans="1:12" x14ac:dyDescent="0.25">
      <c r="A144" s="25" t="s">
        <v>447</v>
      </c>
      <c r="B144" s="26"/>
      <c r="C144" s="64"/>
      <c r="D144" s="26"/>
      <c r="E144" s="65"/>
      <c r="F144" s="26"/>
      <c r="G144" s="66"/>
      <c r="H144" s="66"/>
      <c r="I144" s="26"/>
      <c r="J144" s="26"/>
      <c r="K144" s="26"/>
      <c r="L144" s="26"/>
    </row>
    <row r="145" spans="1:12" x14ac:dyDescent="0.25">
      <c r="A145" s="25" t="s">
        <v>448</v>
      </c>
      <c r="B145" s="26"/>
      <c r="C145" s="64"/>
      <c r="D145" s="26"/>
      <c r="E145" s="65"/>
      <c r="F145" s="26"/>
      <c r="G145" s="66"/>
      <c r="H145" s="66"/>
      <c r="I145" s="26"/>
      <c r="J145" s="26"/>
      <c r="K145" s="26"/>
      <c r="L145" s="26"/>
    </row>
    <row r="146" spans="1:12" x14ac:dyDescent="0.25">
      <c r="A146" s="25" t="s">
        <v>449</v>
      </c>
      <c r="B146" s="26"/>
      <c r="C146" s="64"/>
      <c r="D146" s="26"/>
      <c r="E146" s="65"/>
      <c r="F146" s="26"/>
      <c r="G146" s="66"/>
      <c r="H146" s="66"/>
      <c r="I146" s="26"/>
      <c r="J146" s="26"/>
      <c r="K146" s="26"/>
      <c r="L146" s="26"/>
    </row>
    <row r="147" spans="1:12" x14ac:dyDescent="0.25">
      <c r="A147" s="25" t="s">
        <v>450</v>
      </c>
      <c r="B147" s="26"/>
      <c r="C147" s="64"/>
      <c r="D147" s="26"/>
      <c r="E147" s="65"/>
      <c r="F147" s="26"/>
      <c r="G147" s="66"/>
      <c r="H147" s="66"/>
      <c r="I147" s="26"/>
      <c r="J147" s="26"/>
      <c r="K147" s="26"/>
      <c r="L147" s="26"/>
    </row>
    <row r="148" spans="1:12" x14ac:dyDescent="0.25">
      <c r="A148" s="25" t="s">
        <v>451</v>
      </c>
      <c r="B148" s="26"/>
      <c r="C148" s="64"/>
      <c r="D148" s="26"/>
      <c r="E148" s="65"/>
      <c r="F148" s="26"/>
      <c r="G148" s="66"/>
      <c r="H148" s="66"/>
      <c r="I148" s="26"/>
      <c r="J148" s="26"/>
      <c r="K148" s="26"/>
      <c r="L148" s="26"/>
    </row>
    <row r="149" spans="1:12" x14ac:dyDescent="0.25">
      <c r="A149" s="25" t="s">
        <v>452</v>
      </c>
      <c r="B149" s="26"/>
      <c r="C149" s="64"/>
      <c r="D149" s="26"/>
      <c r="E149" s="65"/>
      <c r="F149" s="26"/>
      <c r="G149" s="66"/>
      <c r="H149" s="66"/>
      <c r="I149" s="26"/>
      <c r="J149" s="26"/>
      <c r="K149" s="26"/>
      <c r="L149" s="26"/>
    </row>
    <row r="150" spans="1:12" x14ac:dyDescent="0.25">
      <c r="A150" s="25" t="s">
        <v>453</v>
      </c>
      <c r="B150" s="26"/>
      <c r="C150" s="64"/>
      <c r="D150" s="26"/>
      <c r="E150" s="65"/>
      <c r="F150" s="26"/>
      <c r="G150" s="66"/>
      <c r="H150" s="66"/>
      <c r="I150" s="26"/>
      <c r="J150" s="26"/>
      <c r="K150" s="26"/>
      <c r="L150" s="26"/>
    </row>
    <row r="151" spans="1:12" x14ac:dyDescent="0.25">
      <c r="A151" s="25" t="s">
        <v>454</v>
      </c>
      <c r="B151" s="26"/>
      <c r="C151" s="64"/>
      <c r="D151" s="26"/>
      <c r="E151" s="65"/>
      <c r="F151" s="26"/>
      <c r="G151" s="66"/>
      <c r="H151" s="66"/>
      <c r="I151" s="26"/>
      <c r="J151" s="26"/>
      <c r="K151" s="26"/>
      <c r="L151" s="26"/>
    </row>
    <row r="152" spans="1:12" x14ac:dyDescent="0.25">
      <c r="A152" s="25" t="s">
        <v>455</v>
      </c>
      <c r="B152" s="26"/>
      <c r="C152" s="64"/>
      <c r="D152" s="26"/>
      <c r="E152" s="65"/>
      <c r="F152" s="26"/>
      <c r="G152" s="66"/>
      <c r="H152" s="66"/>
      <c r="I152" s="26"/>
      <c r="J152" s="26"/>
      <c r="K152" s="26"/>
      <c r="L152" s="26"/>
    </row>
    <row r="153" spans="1:12" x14ac:dyDescent="0.25">
      <c r="A153" s="25" t="s">
        <v>456</v>
      </c>
      <c r="B153" s="26"/>
      <c r="C153" s="64"/>
      <c r="D153" s="26"/>
      <c r="E153" s="65"/>
      <c r="F153" s="26"/>
      <c r="G153" s="66"/>
      <c r="H153" s="66"/>
      <c r="I153" s="26"/>
      <c r="J153" s="26"/>
      <c r="K153" s="26"/>
      <c r="L153" s="26"/>
    </row>
    <row r="154" spans="1:12" x14ac:dyDescent="0.25">
      <c r="A154" s="25" t="s">
        <v>457</v>
      </c>
      <c r="B154" s="26"/>
      <c r="C154" s="64"/>
      <c r="D154" s="26"/>
      <c r="E154" s="65"/>
      <c r="F154" s="26"/>
      <c r="G154" s="66"/>
      <c r="H154" s="66"/>
      <c r="I154" s="26"/>
      <c r="J154" s="26"/>
      <c r="K154" s="26"/>
      <c r="L154" s="26"/>
    </row>
    <row r="155" spans="1:12" x14ac:dyDescent="0.25">
      <c r="A155" s="25" t="s">
        <v>458</v>
      </c>
      <c r="B155" s="26"/>
      <c r="C155" s="64"/>
      <c r="D155" s="26"/>
      <c r="E155" s="65"/>
      <c r="F155" s="26"/>
      <c r="G155" s="66"/>
      <c r="H155" s="66"/>
      <c r="I155" s="26"/>
      <c r="J155" s="26"/>
      <c r="K155" s="26"/>
      <c r="L155" s="26"/>
    </row>
    <row r="156" spans="1:12" x14ac:dyDescent="0.25">
      <c r="A156" s="25" t="s">
        <v>459</v>
      </c>
      <c r="B156" s="26"/>
      <c r="C156" s="64"/>
      <c r="D156" s="26"/>
      <c r="E156" s="65"/>
      <c r="F156" s="26"/>
      <c r="G156" s="66"/>
      <c r="H156" s="66"/>
      <c r="I156" s="26"/>
      <c r="J156" s="26"/>
      <c r="K156" s="26"/>
      <c r="L156" s="26"/>
    </row>
    <row r="157" spans="1:12" x14ac:dyDescent="0.25">
      <c r="A157" s="25" t="s">
        <v>460</v>
      </c>
      <c r="B157" s="26"/>
      <c r="C157" s="64"/>
      <c r="D157" s="26"/>
      <c r="E157" s="65"/>
      <c r="F157" s="26"/>
      <c r="G157" s="66"/>
      <c r="H157" s="66"/>
      <c r="I157" s="26"/>
      <c r="J157" s="26"/>
      <c r="K157" s="26"/>
      <c r="L157" s="26"/>
    </row>
    <row r="158" spans="1:12" x14ac:dyDescent="0.25">
      <c r="A158" s="25" t="s">
        <v>461</v>
      </c>
      <c r="B158" s="26"/>
      <c r="C158" s="64"/>
      <c r="D158" s="26"/>
      <c r="E158" s="65"/>
      <c r="F158" s="26"/>
      <c r="G158" s="66"/>
      <c r="H158" s="66"/>
      <c r="I158" s="26"/>
      <c r="J158" s="26"/>
      <c r="K158" s="26"/>
      <c r="L158" s="26"/>
    </row>
    <row r="159" spans="1:12" x14ac:dyDescent="0.25">
      <c r="A159" s="25" t="s">
        <v>462</v>
      </c>
      <c r="B159" s="26"/>
      <c r="C159" s="64"/>
      <c r="D159" s="26"/>
      <c r="E159" s="65"/>
      <c r="F159" s="26"/>
      <c r="G159" s="66"/>
      <c r="H159" s="66"/>
      <c r="I159" s="26"/>
      <c r="J159" s="26"/>
      <c r="K159" s="26"/>
      <c r="L159" s="26"/>
    </row>
    <row r="160" spans="1:12" x14ac:dyDescent="0.25">
      <c r="A160" s="25" t="s">
        <v>463</v>
      </c>
      <c r="B160" s="26"/>
      <c r="C160" s="64"/>
      <c r="D160" s="26"/>
      <c r="E160" s="65"/>
      <c r="F160" s="26"/>
      <c r="G160" s="66"/>
      <c r="H160" s="66"/>
      <c r="I160" s="26"/>
      <c r="J160" s="26"/>
      <c r="K160" s="26"/>
      <c r="L160" s="26"/>
    </row>
    <row r="161" spans="1:12" x14ac:dyDescent="0.25">
      <c r="A161" s="25" t="s">
        <v>464</v>
      </c>
      <c r="B161" s="26"/>
      <c r="C161" s="64"/>
      <c r="D161" s="26"/>
      <c r="E161" s="65"/>
      <c r="F161" s="26"/>
      <c r="G161" s="66"/>
      <c r="H161" s="66"/>
      <c r="I161" s="26"/>
      <c r="J161" s="26"/>
      <c r="K161" s="26"/>
      <c r="L161" s="26"/>
    </row>
    <row r="162" spans="1:12" x14ac:dyDescent="0.25">
      <c r="A162" s="25" t="s">
        <v>465</v>
      </c>
      <c r="B162" s="26"/>
      <c r="C162" s="64"/>
      <c r="D162" s="26"/>
      <c r="E162" s="65"/>
      <c r="F162" s="26"/>
      <c r="G162" s="66"/>
      <c r="H162" s="66"/>
      <c r="I162" s="26"/>
      <c r="J162" s="26"/>
      <c r="K162" s="26"/>
      <c r="L162" s="26"/>
    </row>
    <row r="163" spans="1:12" x14ac:dyDescent="0.25">
      <c r="A163" s="25" t="s">
        <v>466</v>
      </c>
      <c r="B163" s="26"/>
      <c r="C163" s="64"/>
      <c r="D163" s="26"/>
      <c r="E163" s="65"/>
      <c r="F163" s="26"/>
      <c r="G163" s="66"/>
      <c r="H163" s="66"/>
      <c r="I163" s="26"/>
      <c r="J163" s="26"/>
      <c r="K163" s="26"/>
      <c r="L163" s="26"/>
    </row>
    <row r="164" spans="1:12" x14ac:dyDescent="0.25">
      <c r="A164" s="25" t="s">
        <v>467</v>
      </c>
      <c r="B164" s="26"/>
      <c r="C164" s="64"/>
      <c r="D164" s="26"/>
      <c r="E164" s="65"/>
      <c r="F164" s="26"/>
      <c r="G164" s="66"/>
      <c r="H164" s="66"/>
      <c r="I164" s="26"/>
      <c r="J164" s="26"/>
      <c r="K164" s="26"/>
      <c r="L164" s="26"/>
    </row>
    <row r="165" spans="1:12" x14ac:dyDescent="0.25">
      <c r="A165" s="25" t="s">
        <v>468</v>
      </c>
      <c r="B165" s="26"/>
      <c r="C165" s="64"/>
      <c r="D165" s="26"/>
      <c r="E165" s="65"/>
      <c r="F165" s="26"/>
      <c r="G165" s="66"/>
      <c r="H165" s="66"/>
      <c r="I165" s="26"/>
      <c r="J165" s="26"/>
      <c r="K165" s="26"/>
      <c r="L165" s="26"/>
    </row>
    <row r="166" spans="1:12" x14ac:dyDescent="0.25">
      <c r="A166" s="25" t="s">
        <v>469</v>
      </c>
      <c r="B166" s="26"/>
      <c r="C166" s="64"/>
      <c r="D166" s="26"/>
      <c r="E166" s="65"/>
      <c r="F166" s="26"/>
      <c r="G166" s="66"/>
      <c r="H166" s="66"/>
      <c r="I166" s="26"/>
      <c r="J166" s="26"/>
      <c r="K166" s="26"/>
      <c r="L166" s="26"/>
    </row>
    <row r="167" spans="1:12" x14ac:dyDescent="0.25">
      <c r="A167" s="25" t="s">
        <v>470</v>
      </c>
      <c r="B167" s="26"/>
      <c r="C167" s="64"/>
      <c r="D167" s="26"/>
      <c r="E167" s="65"/>
      <c r="F167" s="26"/>
      <c r="G167" s="66"/>
      <c r="H167" s="66"/>
      <c r="I167" s="26"/>
      <c r="J167" s="26"/>
      <c r="K167" s="26"/>
      <c r="L167" s="26"/>
    </row>
    <row r="168" spans="1:12" x14ac:dyDescent="0.25">
      <c r="A168" s="25" t="s">
        <v>471</v>
      </c>
      <c r="B168" s="26"/>
      <c r="C168" s="64"/>
      <c r="D168" s="26"/>
      <c r="E168" s="65"/>
      <c r="F168" s="26"/>
      <c r="G168" s="66"/>
      <c r="H168" s="66"/>
      <c r="I168" s="26"/>
      <c r="J168" s="26"/>
      <c r="K168" s="26"/>
      <c r="L168" s="26"/>
    </row>
    <row r="169" spans="1:12" x14ac:dyDescent="0.25">
      <c r="A169" s="25" t="s">
        <v>472</v>
      </c>
      <c r="B169" s="26"/>
      <c r="C169" s="64"/>
      <c r="D169" s="26"/>
      <c r="E169" s="65"/>
      <c r="F169" s="26"/>
      <c r="G169" s="66"/>
      <c r="H169" s="66"/>
      <c r="I169" s="26"/>
      <c r="J169" s="26"/>
      <c r="K169" s="26"/>
      <c r="L169" s="26"/>
    </row>
    <row r="170" spans="1:12" x14ac:dyDescent="0.25">
      <c r="A170" s="25" t="s">
        <v>473</v>
      </c>
      <c r="B170" s="26"/>
      <c r="C170" s="64"/>
      <c r="D170" s="26"/>
      <c r="E170" s="65"/>
      <c r="F170" s="26"/>
      <c r="G170" s="66"/>
      <c r="H170" s="66"/>
      <c r="I170" s="26"/>
      <c r="J170" s="26"/>
      <c r="K170" s="26"/>
      <c r="L170" s="26"/>
    </row>
    <row r="171" spans="1:12" x14ac:dyDescent="0.25">
      <c r="A171" s="25" t="s">
        <v>474</v>
      </c>
      <c r="B171" s="26"/>
      <c r="C171" s="64"/>
      <c r="D171" s="26"/>
      <c r="E171" s="65"/>
      <c r="F171" s="26"/>
      <c r="G171" s="66"/>
      <c r="H171" s="66"/>
      <c r="I171" s="26"/>
      <c r="J171" s="26"/>
      <c r="K171" s="26"/>
      <c r="L171" s="26"/>
    </row>
    <row r="172" spans="1:12" x14ac:dyDescent="0.25">
      <c r="A172" s="25" t="s">
        <v>475</v>
      </c>
      <c r="B172" s="26"/>
      <c r="C172" s="64"/>
      <c r="D172" s="26"/>
      <c r="E172" s="65"/>
      <c r="F172" s="26"/>
      <c r="G172" s="66"/>
      <c r="H172" s="66"/>
      <c r="I172" s="26"/>
      <c r="J172" s="26"/>
      <c r="K172" s="26"/>
      <c r="L172" s="26"/>
    </row>
    <row r="173" spans="1:12" x14ac:dyDescent="0.25">
      <c r="A173" s="25" t="s">
        <v>476</v>
      </c>
      <c r="B173" s="26"/>
      <c r="C173" s="64"/>
      <c r="D173" s="26"/>
      <c r="E173" s="65"/>
      <c r="F173" s="26"/>
      <c r="G173" s="66"/>
      <c r="H173" s="66"/>
      <c r="I173" s="26"/>
      <c r="J173" s="26"/>
      <c r="K173" s="26"/>
      <c r="L173" s="26"/>
    </row>
    <row r="174" spans="1:12" x14ac:dyDescent="0.25">
      <c r="A174" s="25" t="s">
        <v>477</v>
      </c>
      <c r="B174" s="26"/>
      <c r="C174" s="64"/>
      <c r="D174" s="26"/>
      <c r="E174" s="65"/>
      <c r="F174" s="26"/>
      <c r="G174" s="66"/>
      <c r="H174" s="66"/>
      <c r="I174" s="26"/>
      <c r="J174" s="26"/>
      <c r="K174" s="26"/>
      <c r="L174" s="26"/>
    </row>
    <row r="175" spans="1:12" x14ac:dyDescent="0.25">
      <c r="A175" s="25" t="s">
        <v>478</v>
      </c>
      <c r="B175" s="26"/>
      <c r="C175" s="64"/>
      <c r="D175" s="26"/>
      <c r="E175" s="65"/>
      <c r="F175" s="26"/>
      <c r="G175" s="66"/>
      <c r="H175" s="66"/>
      <c r="I175" s="26"/>
      <c r="J175" s="26"/>
      <c r="K175" s="26"/>
      <c r="L175" s="26"/>
    </row>
    <row r="176" spans="1:12" x14ac:dyDescent="0.25">
      <c r="A176" s="25" t="s">
        <v>479</v>
      </c>
      <c r="B176" s="26"/>
      <c r="C176" s="64"/>
      <c r="D176" s="26"/>
      <c r="E176" s="65"/>
      <c r="F176" s="26"/>
      <c r="G176" s="66"/>
      <c r="H176" s="66"/>
      <c r="I176" s="26"/>
      <c r="J176" s="26"/>
      <c r="K176" s="26"/>
      <c r="L176" s="26"/>
    </row>
    <row r="177" spans="1:12" x14ac:dyDescent="0.25">
      <c r="A177" s="25" t="s">
        <v>480</v>
      </c>
      <c r="B177" s="26"/>
      <c r="C177" s="64"/>
      <c r="D177" s="26"/>
      <c r="E177" s="65"/>
      <c r="F177" s="26"/>
      <c r="G177" s="66"/>
      <c r="H177" s="66"/>
      <c r="I177" s="26"/>
      <c r="J177" s="26"/>
      <c r="K177" s="26"/>
      <c r="L177" s="26"/>
    </row>
    <row r="178" spans="1:12" x14ac:dyDescent="0.25">
      <c r="A178" s="25" t="s">
        <v>481</v>
      </c>
      <c r="B178" s="26"/>
      <c r="C178" s="64"/>
      <c r="D178" s="26"/>
      <c r="E178" s="65"/>
      <c r="F178" s="26"/>
      <c r="G178" s="66"/>
      <c r="H178" s="66"/>
      <c r="I178" s="26"/>
      <c r="J178" s="26"/>
      <c r="K178" s="26"/>
      <c r="L178" s="26"/>
    </row>
    <row r="179" spans="1:12" x14ac:dyDescent="0.25">
      <c r="A179" s="25" t="s">
        <v>482</v>
      </c>
      <c r="B179" s="26"/>
      <c r="C179" s="64"/>
      <c r="D179" s="26"/>
      <c r="E179" s="65"/>
      <c r="F179" s="26"/>
      <c r="G179" s="66"/>
      <c r="H179" s="66"/>
      <c r="I179" s="26"/>
      <c r="J179" s="26"/>
      <c r="K179" s="26"/>
      <c r="L179" s="26"/>
    </row>
    <row r="180" spans="1:12" x14ac:dyDescent="0.25">
      <c r="A180" s="25" t="s">
        <v>483</v>
      </c>
      <c r="B180" s="26"/>
      <c r="C180" s="64"/>
      <c r="D180" s="26"/>
      <c r="E180" s="65"/>
      <c r="F180" s="26"/>
      <c r="G180" s="66"/>
      <c r="H180" s="66"/>
      <c r="I180" s="26"/>
      <c r="J180" s="26"/>
      <c r="K180" s="26"/>
      <c r="L180" s="26"/>
    </row>
    <row r="181" spans="1:12" x14ac:dyDescent="0.25">
      <c r="A181" s="25" t="s">
        <v>484</v>
      </c>
      <c r="B181" s="26"/>
      <c r="C181" s="64"/>
      <c r="D181" s="26"/>
      <c r="E181" s="65"/>
      <c r="F181" s="26"/>
      <c r="G181" s="66"/>
      <c r="H181" s="66"/>
      <c r="I181" s="26"/>
      <c r="J181" s="26"/>
      <c r="K181" s="26"/>
      <c r="L181" s="26"/>
    </row>
    <row r="182" spans="1:12" x14ac:dyDescent="0.25">
      <c r="A182" s="25" t="s">
        <v>485</v>
      </c>
      <c r="B182" s="26"/>
      <c r="C182" s="64"/>
      <c r="D182" s="26"/>
      <c r="E182" s="65"/>
      <c r="F182" s="26"/>
      <c r="G182" s="66"/>
      <c r="H182" s="66"/>
      <c r="I182" s="26"/>
      <c r="J182" s="26"/>
      <c r="K182" s="26"/>
      <c r="L182" s="26"/>
    </row>
    <row r="183" spans="1:12" x14ac:dyDescent="0.25">
      <c r="A183" s="25" t="s">
        <v>486</v>
      </c>
      <c r="B183" s="26"/>
      <c r="C183" s="64"/>
      <c r="D183" s="26"/>
      <c r="E183" s="65"/>
      <c r="F183" s="26"/>
      <c r="G183" s="66"/>
      <c r="H183" s="66"/>
      <c r="I183" s="26"/>
      <c r="J183" s="26"/>
      <c r="K183" s="26"/>
      <c r="L183" s="26"/>
    </row>
    <row r="184" spans="1:12" x14ac:dyDescent="0.25">
      <c r="A184" s="25" t="s">
        <v>487</v>
      </c>
      <c r="B184" s="26"/>
      <c r="C184" s="64"/>
      <c r="D184" s="26"/>
      <c r="E184" s="65"/>
      <c r="F184" s="26"/>
      <c r="G184" s="66"/>
      <c r="H184" s="66"/>
      <c r="I184" s="26"/>
      <c r="J184" s="26"/>
      <c r="K184" s="26"/>
      <c r="L184" s="26"/>
    </row>
    <row r="185" spans="1:12" x14ac:dyDescent="0.25">
      <c r="A185" s="25" t="s">
        <v>488</v>
      </c>
      <c r="B185" s="26"/>
      <c r="C185" s="64"/>
      <c r="D185" s="26"/>
      <c r="E185" s="65"/>
      <c r="F185" s="26"/>
      <c r="G185" s="66"/>
      <c r="H185" s="66"/>
      <c r="I185" s="26"/>
      <c r="J185" s="26"/>
      <c r="K185" s="26"/>
      <c r="L185" s="26"/>
    </row>
    <row r="186" spans="1:12" x14ac:dyDescent="0.25">
      <c r="A186" s="25" t="s">
        <v>489</v>
      </c>
      <c r="B186" s="26"/>
      <c r="C186" s="64"/>
      <c r="D186" s="26"/>
      <c r="E186" s="65"/>
      <c r="F186" s="26"/>
      <c r="G186" s="66"/>
      <c r="H186" s="66"/>
      <c r="I186" s="26"/>
      <c r="J186" s="26"/>
      <c r="K186" s="26"/>
      <c r="L186" s="26"/>
    </row>
    <row r="187" spans="1:12" x14ac:dyDescent="0.25">
      <c r="A187" s="25" t="s">
        <v>490</v>
      </c>
      <c r="B187" s="26"/>
      <c r="C187" s="64"/>
      <c r="D187" s="26"/>
      <c r="E187" s="65"/>
      <c r="F187" s="26"/>
      <c r="G187" s="66"/>
      <c r="H187" s="66"/>
      <c r="I187" s="26"/>
      <c r="J187" s="26"/>
      <c r="K187" s="26"/>
      <c r="L187" s="26"/>
    </row>
    <row r="188" spans="1:12" x14ac:dyDescent="0.25">
      <c r="A188" s="25" t="s">
        <v>491</v>
      </c>
      <c r="B188" s="26"/>
      <c r="C188" s="64"/>
      <c r="D188" s="26"/>
      <c r="E188" s="65"/>
      <c r="F188" s="26"/>
      <c r="G188" s="66"/>
      <c r="H188" s="66"/>
      <c r="I188" s="26"/>
      <c r="J188" s="26"/>
      <c r="K188" s="26"/>
      <c r="L188" s="26"/>
    </row>
    <row r="189" spans="1:12" x14ac:dyDescent="0.25">
      <c r="A189" s="25" t="s">
        <v>492</v>
      </c>
      <c r="B189" s="26"/>
      <c r="C189" s="64"/>
      <c r="D189" s="26"/>
      <c r="E189" s="65"/>
      <c r="F189" s="26"/>
      <c r="G189" s="66"/>
      <c r="H189" s="66"/>
      <c r="I189" s="26"/>
      <c r="J189" s="26"/>
      <c r="K189" s="26"/>
      <c r="L189" s="26"/>
    </row>
    <row r="190" spans="1:12" x14ac:dyDescent="0.25">
      <c r="A190" s="25" t="s">
        <v>493</v>
      </c>
      <c r="B190" s="26"/>
      <c r="C190" s="64"/>
      <c r="D190" s="26"/>
      <c r="E190" s="65"/>
      <c r="F190" s="26"/>
      <c r="G190" s="66"/>
      <c r="H190" s="66"/>
      <c r="I190" s="26"/>
      <c r="J190" s="26"/>
      <c r="K190" s="26"/>
      <c r="L190" s="26"/>
    </row>
    <row r="191" spans="1:12" x14ac:dyDescent="0.25">
      <c r="A191" s="25" t="s">
        <v>494</v>
      </c>
      <c r="B191" s="26"/>
      <c r="C191" s="64"/>
      <c r="D191" s="26"/>
      <c r="E191" s="65"/>
      <c r="F191" s="26"/>
      <c r="G191" s="66"/>
      <c r="H191" s="66"/>
      <c r="I191" s="26"/>
      <c r="J191" s="26"/>
      <c r="K191" s="26"/>
      <c r="L191" s="26"/>
    </row>
    <row r="192" spans="1:12" x14ac:dyDescent="0.25">
      <c r="A192" s="25" t="s">
        <v>495</v>
      </c>
      <c r="B192" s="26"/>
      <c r="C192" s="64"/>
      <c r="D192" s="26"/>
      <c r="E192" s="65"/>
      <c r="F192" s="26"/>
      <c r="G192" s="66"/>
      <c r="H192" s="66"/>
      <c r="I192" s="26"/>
      <c r="J192" s="26"/>
      <c r="K192" s="26"/>
      <c r="L192" s="26"/>
    </row>
    <row r="193" spans="1:12" x14ac:dyDescent="0.25">
      <c r="A193" s="25" t="s">
        <v>496</v>
      </c>
      <c r="B193" s="26"/>
      <c r="C193" s="64"/>
      <c r="D193" s="26"/>
      <c r="E193" s="65"/>
      <c r="F193" s="26"/>
      <c r="G193" s="66"/>
      <c r="H193" s="66"/>
      <c r="I193" s="26"/>
      <c r="J193" s="26"/>
      <c r="K193" s="26"/>
      <c r="L193" s="26"/>
    </row>
    <row r="194" spans="1:12" x14ac:dyDescent="0.25">
      <c r="A194" s="25" t="s">
        <v>497</v>
      </c>
      <c r="B194" s="26"/>
      <c r="C194" s="64"/>
      <c r="D194" s="26"/>
      <c r="E194" s="65"/>
      <c r="F194" s="26"/>
      <c r="G194" s="66"/>
      <c r="H194" s="66"/>
      <c r="I194" s="26"/>
      <c r="J194" s="26"/>
      <c r="K194" s="26"/>
      <c r="L194" s="26"/>
    </row>
    <row r="195" spans="1:12" x14ac:dyDescent="0.25">
      <c r="A195" s="25" t="s">
        <v>498</v>
      </c>
      <c r="B195" s="26"/>
      <c r="C195" s="64"/>
      <c r="D195" s="26"/>
      <c r="E195" s="65"/>
      <c r="F195" s="26"/>
      <c r="G195" s="66"/>
      <c r="H195" s="66"/>
      <c r="I195" s="26"/>
      <c r="J195" s="26"/>
      <c r="K195" s="26"/>
      <c r="L195" s="26"/>
    </row>
    <row r="196" spans="1:12" x14ac:dyDescent="0.25">
      <c r="A196" s="25" t="s">
        <v>499</v>
      </c>
      <c r="B196" s="26"/>
      <c r="C196" s="64"/>
      <c r="D196" s="26"/>
      <c r="E196" s="65"/>
      <c r="F196" s="26"/>
      <c r="G196" s="66"/>
      <c r="H196" s="66"/>
      <c r="I196" s="26"/>
      <c r="J196" s="26"/>
      <c r="K196" s="26"/>
      <c r="L196" s="26"/>
    </row>
    <row r="197" spans="1:12" x14ac:dyDescent="0.25">
      <c r="A197" s="25" t="s">
        <v>500</v>
      </c>
      <c r="B197" s="26"/>
      <c r="C197" s="64"/>
      <c r="D197" s="26"/>
      <c r="E197" s="65"/>
      <c r="F197" s="26"/>
      <c r="G197" s="66"/>
      <c r="H197" s="66"/>
      <c r="I197" s="26"/>
      <c r="J197" s="26"/>
      <c r="K197" s="26"/>
      <c r="L197" s="26"/>
    </row>
    <row r="198" spans="1:12" x14ac:dyDescent="0.25">
      <c r="A198" s="25" t="s">
        <v>501</v>
      </c>
      <c r="B198" s="26"/>
      <c r="C198" s="64"/>
      <c r="D198" s="26"/>
      <c r="E198" s="65"/>
      <c r="F198" s="26"/>
      <c r="G198" s="66"/>
      <c r="H198" s="66"/>
      <c r="I198" s="26"/>
      <c r="J198" s="26"/>
      <c r="K198" s="26"/>
      <c r="L198" s="26"/>
    </row>
    <row r="199" spans="1:12" x14ac:dyDescent="0.25">
      <c r="A199" s="25" t="s">
        <v>502</v>
      </c>
      <c r="B199" s="26"/>
      <c r="C199" s="64"/>
      <c r="D199" s="26"/>
      <c r="E199" s="65"/>
      <c r="F199" s="26"/>
      <c r="G199" s="66"/>
      <c r="H199" s="66"/>
      <c r="I199" s="26"/>
      <c r="J199" s="26"/>
      <c r="K199" s="26"/>
      <c r="L199" s="26"/>
    </row>
    <row r="200" spans="1:12" x14ac:dyDescent="0.25">
      <c r="A200" s="25" t="s">
        <v>503</v>
      </c>
      <c r="B200" s="26"/>
      <c r="C200" s="64"/>
      <c r="D200" s="26"/>
      <c r="E200" s="65"/>
      <c r="F200" s="26"/>
      <c r="G200" s="66"/>
      <c r="H200" s="66"/>
      <c r="I200" s="26"/>
      <c r="J200" s="26"/>
      <c r="K200" s="26"/>
      <c r="L200" s="26"/>
    </row>
    <row r="201" spans="1:12" x14ac:dyDescent="0.25">
      <c r="A201" s="25" t="s">
        <v>504</v>
      </c>
      <c r="B201" s="26"/>
      <c r="C201" s="64"/>
      <c r="D201" s="26"/>
      <c r="E201" s="65"/>
      <c r="F201" s="26"/>
      <c r="G201" s="66"/>
      <c r="H201" s="66"/>
      <c r="I201" s="26"/>
      <c r="J201" s="26"/>
      <c r="K201" s="26"/>
      <c r="L201" s="26"/>
    </row>
    <row r="202" spans="1:12" x14ac:dyDescent="0.25">
      <c r="A202" s="25" t="s">
        <v>505</v>
      </c>
      <c r="B202" s="26"/>
      <c r="C202" s="64"/>
      <c r="D202" s="26"/>
      <c r="E202" s="65"/>
      <c r="F202" s="26"/>
      <c r="G202" s="66"/>
      <c r="H202" s="66"/>
      <c r="I202" s="26"/>
      <c r="J202" s="26"/>
      <c r="K202" s="26"/>
      <c r="L202" s="26"/>
    </row>
    <row r="203" spans="1:12" x14ac:dyDescent="0.25">
      <c r="A203" s="25" t="s">
        <v>506</v>
      </c>
      <c r="B203" s="26"/>
      <c r="C203" s="64"/>
      <c r="D203" s="26"/>
      <c r="E203" s="65"/>
      <c r="F203" s="26"/>
      <c r="G203" s="66"/>
      <c r="H203" s="66"/>
      <c r="I203" s="26"/>
      <c r="J203" s="26"/>
      <c r="K203" s="26"/>
      <c r="L203" s="26"/>
    </row>
    <row r="204" spans="1:12" x14ac:dyDescent="0.25">
      <c r="A204" s="25" t="s">
        <v>507</v>
      </c>
      <c r="B204" s="26"/>
      <c r="C204" s="64"/>
      <c r="D204" s="26"/>
      <c r="E204" s="65"/>
      <c r="F204" s="26"/>
      <c r="G204" s="66"/>
      <c r="H204" s="66"/>
      <c r="I204" s="26"/>
      <c r="J204" s="26"/>
      <c r="K204" s="26"/>
      <c r="L204" s="26"/>
    </row>
    <row r="205" spans="1:12" x14ac:dyDescent="0.25">
      <c r="A205" s="25" t="s">
        <v>508</v>
      </c>
      <c r="B205" s="26"/>
      <c r="C205" s="64"/>
      <c r="D205" s="26"/>
      <c r="E205" s="65"/>
      <c r="F205" s="26"/>
      <c r="G205" s="66"/>
      <c r="H205" s="66"/>
      <c r="I205" s="26"/>
      <c r="J205" s="26"/>
      <c r="K205" s="26"/>
      <c r="L205" s="26"/>
    </row>
    <row r="206" spans="1:12" x14ac:dyDescent="0.25">
      <c r="A206" s="25" t="s">
        <v>509</v>
      </c>
      <c r="B206" s="26"/>
      <c r="C206" s="64"/>
      <c r="D206" s="26"/>
      <c r="E206" s="65"/>
      <c r="F206" s="26"/>
      <c r="G206" s="66"/>
      <c r="H206" s="66"/>
      <c r="I206" s="26"/>
      <c r="J206" s="26"/>
      <c r="K206" s="26"/>
      <c r="L206" s="26"/>
    </row>
    <row r="207" spans="1:12" x14ac:dyDescent="0.25">
      <c r="A207" s="25" t="s">
        <v>510</v>
      </c>
      <c r="B207" s="26"/>
      <c r="C207" s="64"/>
      <c r="D207" s="26"/>
      <c r="E207" s="65"/>
      <c r="F207" s="26"/>
      <c r="G207" s="66"/>
      <c r="H207" s="66"/>
      <c r="I207" s="26"/>
      <c r="J207" s="26"/>
      <c r="K207" s="26"/>
      <c r="L207" s="26"/>
    </row>
    <row r="208" spans="1:12" x14ac:dyDescent="0.25">
      <c r="A208" s="25" t="s">
        <v>511</v>
      </c>
      <c r="B208" s="26"/>
      <c r="C208" s="64"/>
      <c r="D208" s="26"/>
      <c r="E208" s="65"/>
      <c r="F208" s="26"/>
      <c r="G208" s="66"/>
      <c r="H208" s="66"/>
      <c r="I208" s="26"/>
      <c r="J208" s="26"/>
      <c r="K208" s="26"/>
      <c r="L208" s="26"/>
    </row>
    <row r="209" spans="1:12" x14ac:dyDescent="0.25">
      <c r="A209" s="25" t="s">
        <v>512</v>
      </c>
      <c r="B209" s="26"/>
      <c r="C209" s="64"/>
      <c r="D209" s="26"/>
      <c r="E209" s="65"/>
      <c r="F209" s="26"/>
      <c r="G209" s="66"/>
      <c r="H209" s="66"/>
      <c r="I209" s="26"/>
      <c r="J209" s="26"/>
      <c r="K209" s="26"/>
      <c r="L209" s="26"/>
    </row>
    <row r="210" spans="1:12" x14ac:dyDescent="0.25">
      <c r="A210" s="25" t="s">
        <v>513</v>
      </c>
      <c r="B210" s="26"/>
      <c r="C210" s="64"/>
      <c r="D210" s="26"/>
      <c r="E210" s="65"/>
      <c r="F210" s="26"/>
      <c r="G210" s="66"/>
      <c r="H210" s="66"/>
      <c r="I210" s="26"/>
      <c r="J210" s="26"/>
      <c r="K210" s="26"/>
      <c r="L210" s="26"/>
    </row>
    <row r="211" spans="1:12" x14ac:dyDescent="0.25">
      <c r="A211" s="25" t="s">
        <v>514</v>
      </c>
      <c r="B211" s="26"/>
      <c r="C211" s="64"/>
      <c r="D211" s="26"/>
      <c r="E211" s="65"/>
      <c r="F211" s="26"/>
      <c r="G211" s="66"/>
      <c r="H211" s="66"/>
      <c r="I211" s="26"/>
      <c r="J211" s="26"/>
      <c r="K211" s="26"/>
      <c r="L211" s="26"/>
    </row>
    <row r="212" spans="1:12" x14ac:dyDescent="0.25">
      <c r="A212" s="25" t="s">
        <v>515</v>
      </c>
      <c r="B212" s="26"/>
      <c r="C212" s="64"/>
      <c r="D212" s="26"/>
      <c r="E212" s="65"/>
      <c r="F212" s="26"/>
      <c r="G212" s="66"/>
      <c r="H212" s="66"/>
      <c r="I212" s="26"/>
      <c r="J212" s="26"/>
      <c r="K212" s="26"/>
      <c r="L212" s="26"/>
    </row>
    <row r="213" spans="1:12" x14ac:dyDescent="0.25">
      <c r="A213" s="25" t="s">
        <v>516</v>
      </c>
      <c r="B213" s="26"/>
      <c r="C213" s="64"/>
      <c r="D213" s="26"/>
      <c r="E213" s="65"/>
      <c r="F213" s="26"/>
      <c r="G213" s="66"/>
      <c r="H213" s="66"/>
      <c r="I213" s="26"/>
      <c r="J213" s="26"/>
      <c r="K213" s="26"/>
      <c r="L213" s="26"/>
    </row>
    <row r="214" spans="1:12" x14ac:dyDescent="0.25">
      <c r="A214" s="25" t="s">
        <v>517</v>
      </c>
      <c r="B214" s="26"/>
      <c r="C214" s="64"/>
      <c r="D214" s="26"/>
      <c r="E214" s="65"/>
      <c r="F214" s="26"/>
      <c r="G214" s="66"/>
      <c r="H214" s="66"/>
      <c r="I214" s="26"/>
      <c r="J214" s="26"/>
      <c r="K214" s="26"/>
      <c r="L214" s="26"/>
    </row>
    <row r="215" spans="1:12" x14ac:dyDescent="0.25">
      <c r="A215" s="25" t="s">
        <v>518</v>
      </c>
      <c r="B215" s="26"/>
      <c r="C215" s="64"/>
      <c r="D215" s="26"/>
      <c r="E215" s="65"/>
      <c r="F215" s="26"/>
      <c r="G215" s="66"/>
      <c r="H215" s="66"/>
      <c r="I215" s="26"/>
      <c r="J215" s="26"/>
      <c r="K215" s="26"/>
      <c r="L215" s="26"/>
    </row>
    <row r="216" spans="1:12" x14ac:dyDescent="0.25">
      <c r="A216" s="25" t="s">
        <v>519</v>
      </c>
      <c r="B216" s="26"/>
      <c r="C216" s="64"/>
      <c r="D216" s="26"/>
      <c r="E216" s="65"/>
      <c r="F216" s="26"/>
      <c r="G216" s="66"/>
      <c r="H216" s="66"/>
      <c r="I216" s="26"/>
      <c r="J216" s="26"/>
      <c r="K216" s="26"/>
      <c r="L216" s="26"/>
    </row>
    <row r="217" spans="1:12" x14ac:dyDescent="0.25">
      <c r="A217" s="25" t="s">
        <v>520</v>
      </c>
      <c r="B217" s="26"/>
      <c r="C217" s="64"/>
      <c r="D217" s="26"/>
      <c r="E217" s="65"/>
      <c r="F217" s="26"/>
      <c r="G217" s="66"/>
      <c r="H217" s="66"/>
      <c r="I217" s="26"/>
      <c r="J217" s="26"/>
      <c r="K217" s="26"/>
      <c r="L217" s="26"/>
    </row>
    <row r="218" spans="1:12" x14ac:dyDescent="0.25">
      <c r="A218" s="25" t="s">
        <v>521</v>
      </c>
      <c r="B218" s="26"/>
      <c r="C218" s="64"/>
      <c r="D218" s="26"/>
      <c r="E218" s="65"/>
      <c r="F218" s="26"/>
      <c r="G218" s="66"/>
      <c r="H218" s="66"/>
      <c r="I218" s="26"/>
      <c r="J218" s="26"/>
      <c r="K218" s="26"/>
      <c r="L218" s="26"/>
    </row>
    <row r="219" spans="1:12" x14ac:dyDescent="0.25">
      <c r="A219" s="25" t="s">
        <v>522</v>
      </c>
      <c r="B219" s="26"/>
      <c r="C219" s="64"/>
      <c r="D219" s="26"/>
      <c r="E219" s="65"/>
      <c r="F219" s="26"/>
      <c r="G219" s="66"/>
      <c r="H219" s="66"/>
      <c r="I219" s="26"/>
      <c r="J219" s="26"/>
      <c r="K219" s="26"/>
      <c r="L219" s="26"/>
    </row>
    <row r="220" spans="1:12" x14ac:dyDescent="0.25">
      <c r="A220" s="25" t="s">
        <v>523</v>
      </c>
      <c r="B220" s="26"/>
      <c r="C220" s="64"/>
      <c r="D220" s="26"/>
      <c r="E220" s="65"/>
      <c r="F220" s="26"/>
      <c r="G220" s="66"/>
      <c r="H220" s="66"/>
      <c r="I220" s="26"/>
      <c r="J220" s="26"/>
      <c r="K220" s="26"/>
      <c r="L220" s="26"/>
    </row>
    <row r="221" spans="1:12" x14ac:dyDescent="0.25">
      <c r="A221" s="25" t="s">
        <v>524</v>
      </c>
      <c r="B221" s="26"/>
      <c r="C221" s="64"/>
      <c r="D221" s="26"/>
      <c r="E221" s="65"/>
      <c r="F221" s="26"/>
      <c r="G221" s="66"/>
      <c r="H221" s="66"/>
      <c r="I221" s="26"/>
      <c r="J221" s="26"/>
      <c r="K221" s="26"/>
      <c r="L221" s="26"/>
    </row>
    <row r="222" spans="1:12" x14ac:dyDescent="0.25">
      <c r="A222" s="25" t="s">
        <v>525</v>
      </c>
      <c r="B222" s="26"/>
      <c r="C222" s="64"/>
      <c r="D222" s="26"/>
      <c r="E222" s="65"/>
      <c r="F222" s="26"/>
      <c r="G222" s="66"/>
      <c r="H222" s="66"/>
      <c r="I222" s="26"/>
      <c r="J222" s="26"/>
      <c r="K222" s="26"/>
      <c r="L222" s="26"/>
    </row>
    <row r="223" spans="1:12" x14ac:dyDescent="0.25">
      <c r="A223" s="25" t="s">
        <v>526</v>
      </c>
      <c r="B223" s="26"/>
      <c r="C223" s="64"/>
      <c r="D223" s="26"/>
      <c r="E223" s="65"/>
      <c r="F223" s="26"/>
      <c r="G223" s="66"/>
      <c r="H223" s="66"/>
      <c r="I223" s="26"/>
      <c r="J223" s="26"/>
      <c r="K223" s="26"/>
      <c r="L223" s="26"/>
    </row>
    <row r="224" spans="1:12" x14ac:dyDescent="0.25">
      <c r="A224" s="25" t="s">
        <v>527</v>
      </c>
      <c r="B224" s="26"/>
      <c r="C224" s="64"/>
      <c r="D224" s="26"/>
      <c r="E224" s="65"/>
      <c r="F224" s="26"/>
      <c r="G224" s="66"/>
      <c r="H224" s="66"/>
      <c r="I224" s="26"/>
      <c r="J224" s="26"/>
      <c r="K224" s="26"/>
      <c r="L224" s="26"/>
    </row>
    <row r="225" spans="1:12" x14ac:dyDescent="0.25">
      <c r="A225" s="25" t="s">
        <v>528</v>
      </c>
      <c r="B225" s="26"/>
      <c r="C225" s="64"/>
      <c r="D225" s="26"/>
      <c r="E225" s="65"/>
      <c r="F225" s="26"/>
      <c r="G225" s="66"/>
      <c r="H225" s="66"/>
      <c r="I225" s="26"/>
      <c r="J225" s="26"/>
      <c r="K225" s="26"/>
      <c r="L225" s="26"/>
    </row>
    <row r="226" spans="1:12" x14ac:dyDescent="0.25">
      <c r="A226" s="25" t="s">
        <v>529</v>
      </c>
      <c r="B226" s="26"/>
      <c r="C226" s="64"/>
      <c r="D226" s="26"/>
      <c r="E226" s="65"/>
      <c r="F226" s="26"/>
      <c r="G226" s="66"/>
      <c r="H226" s="66"/>
      <c r="I226" s="26"/>
      <c r="J226" s="26"/>
      <c r="K226" s="26"/>
      <c r="L226" s="26"/>
    </row>
    <row r="227" spans="1:12" x14ac:dyDescent="0.25">
      <c r="A227" s="25" t="s">
        <v>530</v>
      </c>
      <c r="B227" s="26"/>
      <c r="C227" s="64"/>
      <c r="D227" s="26"/>
      <c r="E227" s="65"/>
      <c r="F227" s="26"/>
      <c r="G227" s="66"/>
      <c r="H227" s="66"/>
      <c r="I227" s="26"/>
      <c r="J227" s="26"/>
      <c r="K227" s="26"/>
      <c r="L227" s="26"/>
    </row>
    <row r="228" spans="1:12" x14ac:dyDescent="0.25">
      <c r="A228" s="25" t="s">
        <v>531</v>
      </c>
      <c r="B228" s="26"/>
      <c r="C228" s="64"/>
      <c r="D228" s="26"/>
      <c r="E228" s="65"/>
      <c r="F228" s="26"/>
      <c r="G228" s="66"/>
      <c r="H228" s="66"/>
      <c r="I228" s="26"/>
      <c r="J228" s="26"/>
      <c r="K228" s="26"/>
      <c r="L228" s="26"/>
    </row>
    <row r="229" spans="1:12" x14ac:dyDescent="0.25">
      <c r="A229" s="25" t="s">
        <v>532</v>
      </c>
      <c r="B229" s="26"/>
      <c r="C229" s="64"/>
      <c r="D229" s="26"/>
      <c r="E229" s="65"/>
      <c r="F229" s="26"/>
      <c r="G229" s="66"/>
      <c r="H229" s="66"/>
      <c r="I229" s="26"/>
      <c r="J229" s="26"/>
      <c r="K229" s="26"/>
      <c r="L229" s="26"/>
    </row>
    <row r="230" spans="1:12" x14ac:dyDescent="0.25">
      <c r="A230" s="25" t="s">
        <v>533</v>
      </c>
      <c r="B230" s="26"/>
      <c r="C230" s="64"/>
      <c r="D230" s="26"/>
      <c r="E230" s="65"/>
      <c r="F230" s="26"/>
      <c r="G230" s="66"/>
      <c r="H230" s="66"/>
      <c r="I230" s="26"/>
      <c r="J230" s="26"/>
      <c r="K230" s="26"/>
      <c r="L230" s="26"/>
    </row>
    <row r="231" spans="1:12" x14ac:dyDescent="0.25">
      <c r="A231" s="25" t="s">
        <v>534</v>
      </c>
      <c r="B231" s="26"/>
      <c r="C231" s="64"/>
      <c r="D231" s="26"/>
      <c r="E231" s="65"/>
      <c r="F231" s="26"/>
      <c r="G231" s="66"/>
      <c r="H231" s="66"/>
      <c r="I231" s="26"/>
      <c r="J231" s="26"/>
      <c r="K231" s="26"/>
      <c r="L231" s="26"/>
    </row>
    <row r="232" spans="1:12" x14ac:dyDescent="0.25">
      <c r="A232" s="25" t="s">
        <v>535</v>
      </c>
      <c r="B232" s="26"/>
      <c r="C232" s="64"/>
      <c r="D232" s="26"/>
      <c r="E232" s="65"/>
      <c r="F232" s="26"/>
      <c r="G232" s="66"/>
      <c r="H232" s="66"/>
      <c r="I232" s="26"/>
      <c r="J232" s="26"/>
      <c r="K232" s="26"/>
      <c r="L232" s="26"/>
    </row>
    <row r="233" spans="1:12" x14ac:dyDescent="0.25">
      <c r="A233" s="25" t="s">
        <v>536</v>
      </c>
      <c r="B233" s="26"/>
      <c r="C233" s="64"/>
      <c r="D233" s="26"/>
      <c r="E233" s="65"/>
      <c r="F233" s="26"/>
      <c r="G233" s="66"/>
      <c r="H233" s="66"/>
      <c r="I233" s="26"/>
      <c r="J233" s="26"/>
      <c r="K233" s="26"/>
      <c r="L233" s="26"/>
    </row>
    <row r="234" spans="1:12" x14ac:dyDescent="0.25">
      <c r="A234" s="25" t="s">
        <v>537</v>
      </c>
      <c r="B234" s="26"/>
      <c r="C234" s="64"/>
      <c r="D234" s="26"/>
      <c r="E234" s="65"/>
      <c r="F234" s="26"/>
      <c r="G234" s="66"/>
      <c r="H234" s="66"/>
      <c r="I234" s="26"/>
      <c r="J234" s="26"/>
      <c r="K234" s="26"/>
      <c r="L234" s="26"/>
    </row>
    <row r="235" spans="1:12" x14ac:dyDescent="0.25">
      <c r="A235" s="25" t="s">
        <v>538</v>
      </c>
      <c r="B235" s="26"/>
      <c r="C235" s="64"/>
      <c r="D235" s="26"/>
      <c r="E235" s="65"/>
      <c r="F235" s="26"/>
      <c r="G235" s="66"/>
      <c r="H235" s="66"/>
      <c r="I235" s="26"/>
      <c r="J235" s="26"/>
      <c r="K235" s="26"/>
      <c r="L235" s="26"/>
    </row>
    <row r="236" spans="1:12" x14ac:dyDescent="0.25">
      <c r="A236" s="25" t="s">
        <v>539</v>
      </c>
      <c r="B236" s="26"/>
      <c r="C236" s="64"/>
      <c r="D236" s="26"/>
      <c r="E236" s="65"/>
      <c r="F236" s="26"/>
      <c r="G236" s="66"/>
      <c r="H236" s="66"/>
      <c r="I236" s="26"/>
      <c r="J236" s="26"/>
      <c r="K236" s="26"/>
      <c r="L236" s="26"/>
    </row>
    <row r="237" spans="1:12" x14ac:dyDescent="0.25">
      <c r="A237" s="25" t="s">
        <v>540</v>
      </c>
      <c r="B237" s="26"/>
      <c r="C237" s="64"/>
      <c r="D237" s="26"/>
      <c r="E237" s="65"/>
      <c r="F237" s="26"/>
      <c r="G237" s="66"/>
      <c r="H237" s="66"/>
      <c r="I237" s="26"/>
      <c r="J237" s="26"/>
      <c r="K237" s="26"/>
      <c r="L237" s="26"/>
    </row>
    <row r="238" spans="1:12" x14ac:dyDescent="0.25">
      <c r="A238" s="25" t="s">
        <v>541</v>
      </c>
      <c r="B238" s="26"/>
      <c r="C238" s="64"/>
      <c r="D238" s="26"/>
      <c r="E238" s="65"/>
      <c r="F238" s="26"/>
      <c r="G238" s="66"/>
      <c r="H238" s="66"/>
      <c r="I238" s="26"/>
      <c r="J238" s="26"/>
      <c r="K238" s="26"/>
      <c r="L238" s="26"/>
    </row>
    <row r="239" spans="1:12" x14ac:dyDescent="0.25">
      <c r="A239" s="25" t="s">
        <v>542</v>
      </c>
      <c r="B239" s="26"/>
      <c r="C239" s="64"/>
      <c r="D239" s="26"/>
      <c r="E239" s="65"/>
      <c r="F239" s="26"/>
      <c r="G239" s="66"/>
      <c r="H239" s="66"/>
      <c r="I239" s="26"/>
      <c r="J239" s="26"/>
      <c r="K239" s="26"/>
      <c r="L239" s="26"/>
    </row>
    <row r="240" spans="1:12" x14ac:dyDescent="0.25">
      <c r="A240" s="25" t="s">
        <v>543</v>
      </c>
      <c r="B240" s="26"/>
      <c r="C240" s="64"/>
      <c r="D240" s="26"/>
      <c r="E240" s="65"/>
      <c r="F240" s="26"/>
      <c r="G240" s="66"/>
      <c r="H240" s="66"/>
      <c r="I240" s="26"/>
      <c r="J240" s="26"/>
      <c r="K240" s="26"/>
      <c r="L240" s="26"/>
    </row>
    <row r="241" spans="1:12" x14ac:dyDescent="0.25">
      <c r="A241" s="25" t="s">
        <v>544</v>
      </c>
      <c r="B241" s="26"/>
      <c r="C241" s="64"/>
      <c r="D241" s="26"/>
      <c r="E241" s="65"/>
      <c r="F241" s="26"/>
      <c r="G241" s="66"/>
      <c r="H241" s="66"/>
      <c r="I241" s="26"/>
      <c r="J241" s="26"/>
      <c r="K241" s="26"/>
      <c r="L241" s="26"/>
    </row>
    <row r="242" spans="1:12" x14ac:dyDescent="0.25">
      <c r="A242" s="25" t="s">
        <v>545</v>
      </c>
      <c r="B242" s="26"/>
      <c r="C242" s="64"/>
      <c r="D242" s="26"/>
      <c r="E242" s="65"/>
      <c r="F242" s="26"/>
      <c r="G242" s="66"/>
      <c r="H242" s="66"/>
      <c r="I242" s="26"/>
      <c r="J242" s="26"/>
      <c r="K242" s="26"/>
      <c r="L242" s="26"/>
    </row>
    <row r="243" spans="1:12" x14ac:dyDescent="0.25">
      <c r="A243" s="25" t="s">
        <v>546</v>
      </c>
      <c r="B243" s="26"/>
      <c r="C243" s="64"/>
      <c r="D243" s="26"/>
      <c r="E243" s="65"/>
      <c r="F243" s="26"/>
      <c r="G243" s="66"/>
      <c r="H243" s="66"/>
      <c r="I243" s="26"/>
      <c r="J243" s="26"/>
      <c r="K243" s="26"/>
      <c r="L243" s="26"/>
    </row>
    <row r="244" spans="1:12" x14ac:dyDescent="0.25">
      <c r="A244" s="25" t="s">
        <v>547</v>
      </c>
      <c r="B244" s="26"/>
      <c r="C244" s="64"/>
      <c r="D244" s="26"/>
      <c r="E244" s="65"/>
      <c r="F244" s="26"/>
      <c r="G244" s="66"/>
      <c r="H244" s="66"/>
      <c r="I244" s="26"/>
      <c r="J244" s="26"/>
      <c r="K244" s="26"/>
      <c r="L244" s="26"/>
    </row>
    <row r="245" spans="1:12" x14ac:dyDescent="0.25">
      <c r="A245" s="25" t="s">
        <v>548</v>
      </c>
      <c r="B245" s="26"/>
      <c r="C245" s="64"/>
      <c r="D245" s="26"/>
      <c r="E245" s="65"/>
      <c r="F245" s="26"/>
      <c r="G245" s="66"/>
      <c r="H245" s="66"/>
      <c r="I245" s="26"/>
      <c r="J245" s="26"/>
      <c r="K245" s="26"/>
      <c r="L245" s="26"/>
    </row>
    <row r="246" spans="1:12" x14ac:dyDescent="0.25">
      <c r="A246" s="25" t="s">
        <v>549</v>
      </c>
      <c r="B246" s="26"/>
      <c r="C246" s="64"/>
      <c r="D246" s="26"/>
      <c r="E246" s="65"/>
      <c r="F246" s="26"/>
      <c r="G246" s="66"/>
      <c r="H246" s="66"/>
      <c r="I246" s="26"/>
      <c r="J246" s="26"/>
      <c r="K246" s="26"/>
      <c r="L246" s="26"/>
    </row>
    <row r="247" spans="1:12" x14ac:dyDescent="0.25">
      <c r="A247" s="25" t="s">
        <v>550</v>
      </c>
      <c r="B247" s="26"/>
      <c r="C247" s="64"/>
      <c r="D247" s="26"/>
      <c r="E247" s="65"/>
      <c r="F247" s="26"/>
      <c r="G247" s="66"/>
      <c r="H247" s="66"/>
      <c r="I247" s="26"/>
      <c r="J247" s="26"/>
      <c r="K247" s="26"/>
      <c r="L247" s="26"/>
    </row>
    <row r="248" spans="1:12" x14ac:dyDescent="0.25">
      <c r="A248" s="25" t="s">
        <v>551</v>
      </c>
      <c r="B248" s="26"/>
      <c r="C248" s="64"/>
      <c r="D248" s="26"/>
      <c r="E248" s="65"/>
      <c r="F248" s="26"/>
      <c r="G248" s="66"/>
      <c r="H248" s="66"/>
      <c r="I248" s="26"/>
      <c r="J248" s="26"/>
      <c r="K248" s="26"/>
      <c r="L248" s="26"/>
    </row>
    <row r="249" spans="1:12" x14ac:dyDescent="0.25">
      <c r="A249" s="25" t="s">
        <v>552</v>
      </c>
      <c r="B249" s="26"/>
      <c r="C249" s="64"/>
      <c r="D249" s="26"/>
      <c r="E249" s="65"/>
      <c r="F249" s="26"/>
      <c r="G249" s="66"/>
      <c r="H249" s="66"/>
      <c r="I249" s="26"/>
      <c r="J249" s="26"/>
      <c r="K249" s="26"/>
      <c r="L249" s="26"/>
    </row>
    <row r="250" spans="1:12" x14ac:dyDescent="0.25">
      <c r="A250" s="25" t="s">
        <v>553</v>
      </c>
      <c r="B250" s="26"/>
      <c r="C250" s="64"/>
      <c r="D250" s="26"/>
      <c r="E250" s="65"/>
      <c r="F250" s="26"/>
      <c r="G250" s="66"/>
      <c r="H250" s="66"/>
      <c r="I250" s="26"/>
      <c r="J250" s="26"/>
      <c r="K250" s="26"/>
      <c r="L250" s="26"/>
    </row>
    <row r="251" spans="1:12" x14ac:dyDescent="0.25">
      <c r="A251" s="25" t="s">
        <v>554</v>
      </c>
      <c r="B251" s="26"/>
      <c r="C251" s="64"/>
      <c r="D251" s="26"/>
      <c r="E251" s="65"/>
      <c r="F251" s="26"/>
      <c r="G251" s="66"/>
      <c r="H251" s="66"/>
      <c r="I251" s="26"/>
      <c r="J251" s="26"/>
      <c r="K251" s="26"/>
      <c r="L251" s="26"/>
    </row>
    <row r="252" spans="1:12" x14ac:dyDescent="0.25">
      <c r="A252" s="25" t="s">
        <v>555</v>
      </c>
      <c r="B252" s="26"/>
      <c r="C252" s="64"/>
      <c r="D252" s="26"/>
      <c r="E252" s="65"/>
      <c r="F252" s="26"/>
      <c r="G252" s="66"/>
      <c r="H252" s="66"/>
      <c r="I252" s="26"/>
      <c r="J252" s="26"/>
      <c r="K252" s="26"/>
      <c r="L252" s="26"/>
    </row>
    <row r="253" spans="1:12" x14ac:dyDescent="0.25">
      <c r="A253" s="25" t="s">
        <v>556</v>
      </c>
      <c r="B253" s="26"/>
      <c r="C253" s="64"/>
      <c r="D253" s="26"/>
      <c r="E253" s="65"/>
      <c r="F253" s="26"/>
      <c r="G253" s="66"/>
      <c r="H253" s="66"/>
      <c r="I253" s="26"/>
      <c r="J253" s="26"/>
      <c r="K253" s="26"/>
      <c r="L253" s="26"/>
    </row>
    <row r="254" spans="1:12" x14ac:dyDescent="0.25">
      <c r="A254" s="25" t="s">
        <v>557</v>
      </c>
      <c r="B254" s="26"/>
      <c r="C254" s="64"/>
      <c r="D254" s="26"/>
      <c r="E254" s="65"/>
      <c r="F254" s="26"/>
      <c r="G254" s="66"/>
      <c r="H254" s="66"/>
      <c r="I254" s="26"/>
      <c r="J254" s="26"/>
      <c r="K254" s="26"/>
      <c r="L254" s="26"/>
    </row>
    <row r="255" spans="1:12" x14ac:dyDescent="0.25">
      <c r="A255" s="25" t="s">
        <v>558</v>
      </c>
      <c r="B255" s="26"/>
      <c r="C255" s="64"/>
      <c r="D255" s="26"/>
      <c r="E255" s="65"/>
      <c r="F255" s="26"/>
      <c r="G255" s="66"/>
      <c r="H255" s="66"/>
      <c r="I255" s="26"/>
      <c r="J255" s="26"/>
      <c r="K255" s="26"/>
      <c r="L255" s="26"/>
    </row>
    <row r="256" spans="1:12" x14ac:dyDescent="0.25">
      <c r="A256" s="25" t="s">
        <v>559</v>
      </c>
      <c r="B256" s="26"/>
      <c r="C256" s="64"/>
      <c r="D256" s="26"/>
      <c r="E256" s="65"/>
      <c r="F256" s="26"/>
      <c r="G256" s="66"/>
      <c r="H256" s="66"/>
      <c r="I256" s="26"/>
      <c r="J256" s="26"/>
      <c r="K256" s="26"/>
      <c r="L256" s="26"/>
    </row>
    <row r="257" spans="1:12" x14ac:dyDescent="0.25">
      <c r="A257" s="25" t="s">
        <v>560</v>
      </c>
      <c r="B257" s="26"/>
      <c r="C257" s="64"/>
      <c r="D257" s="26"/>
      <c r="E257" s="65"/>
      <c r="F257" s="26"/>
      <c r="G257" s="66"/>
      <c r="H257" s="66"/>
      <c r="I257" s="26"/>
      <c r="J257" s="26"/>
      <c r="K257" s="26"/>
      <c r="L257" s="26"/>
    </row>
    <row r="258" spans="1:12" x14ac:dyDescent="0.25">
      <c r="A258" s="25" t="s">
        <v>561</v>
      </c>
      <c r="B258" s="26"/>
      <c r="C258" s="64"/>
      <c r="D258" s="26"/>
      <c r="E258" s="65"/>
      <c r="F258" s="26"/>
      <c r="G258" s="66"/>
      <c r="H258" s="66"/>
      <c r="I258" s="26"/>
      <c r="J258" s="26"/>
      <c r="K258" s="26"/>
      <c r="L258" s="26"/>
    </row>
    <row r="259" spans="1:12" x14ac:dyDescent="0.25">
      <c r="A259" s="25" t="s">
        <v>562</v>
      </c>
      <c r="B259" s="26"/>
      <c r="C259" s="64"/>
      <c r="D259" s="26"/>
      <c r="E259" s="65"/>
      <c r="F259" s="26"/>
      <c r="G259" s="66"/>
      <c r="H259" s="66"/>
      <c r="I259" s="26"/>
      <c r="J259" s="26"/>
      <c r="K259" s="26"/>
      <c r="L259" s="26"/>
    </row>
    <row r="260" spans="1:12" x14ac:dyDescent="0.25">
      <c r="A260" s="25" t="s">
        <v>563</v>
      </c>
      <c r="B260" s="26"/>
      <c r="C260" s="64"/>
      <c r="D260" s="26"/>
      <c r="E260" s="65"/>
      <c r="F260" s="26"/>
      <c r="G260" s="66"/>
      <c r="H260" s="66"/>
      <c r="I260" s="26"/>
      <c r="J260" s="26"/>
      <c r="K260" s="26"/>
      <c r="L260" s="26"/>
    </row>
    <row r="261" spans="1:12" x14ac:dyDescent="0.25">
      <c r="A261" s="25" t="s">
        <v>564</v>
      </c>
      <c r="B261" s="26"/>
      <c r="C261" s="64"/>
      <c r="D261" s="26"/>
      <c r="E261" s="65"/>
      <c r="F261" s="26"/>
      <c r="G261" s="66"/>
      <c r="H261" s="66"/>
      <c r="I261" s="26"/>
      <c r="J261" s="26"/>
      <c r="K261" s="26"/>
      <c r="L261" s="26"/>
    </row>
    <row r="262" spans="1:12" x14ac:dyDescent="0.25">
      <c r="A262" s="25" t="s">
        <v>565</v>
      </c>
      <c r="B262" s="26"/>
      <c r="C262" s="64"/>
      <c r="D262" s="26"/>
      <c r="E262" s="65"/>
      <c r="F262" s="26"/>
      <c r="G262" s="66"/>
      <c r="H262" s="66"/>
      <c r="I262" s="26"/>
      <c r="J262" s="26"/>
      <c r="K262" s="26"/>
      <c r="L262" s="26"/>
    </row>
    <row r="263" spans="1:12" x14ac:dyDescent="0.25">
      <c r="A263" s="25" t="s">
        <v>566</v>
      </c>
      <c r="B263" s="26"/>
      <c r="C263" s="64"/>
      <c r="D263" s="26"/>
      <c r="E263" s="65"/>
      <c r="F263" s="26"/>
      <c r="G263" s="66"/>
      <c r="H263" s="66"/>
      <c r="I263" s="26"/>
      <c r="J263" s="26"/>
      <c r="K263" s="26"/>
      <c r="L263" s="26"/>
    </row>
    <row r="264" spans="1:12" x14ac:dyDescent="0.25">
      <c r="A264" s="25" t="s">
        <v>567</v>
      </c>
      <c r="B264" s="26"/>
      <c r="C264" s="64"/>
      <c r="D264" s="26"/>
      <c r="E264" s="65"/>
      <c r="F264" s="26"/>
      <c r="G264" s="66"/>
      <c r="H264" s="66"/>
      <c r="I264" s="26"/>
      <c r="J264" s="26"/>
      <c r="K264" s="26"/>
      <c r="L264" s="26"/>
    </row>
    <row r="265" spans="1:12" x14ac:dyDescent="0.25">
      <c r="A265" s="25" t="s">
        <v>568</v>
      </c>
      <c r="B265" s="26"/>
      <c r="C265" s="64"/>
      <c r="D265" s="26"/>
      <c r="E265" s="65"/>
      <c r="F265" s="26"/>
      <c r="G265" s="66"/>
      <c r="H265" s="66"/>
      <c r="I265" s="26"/>
      <c r="J265" s="26"/>
      <c r="K265" s="26"/>
      <c r="L265" s="26"/>
    </row>
    <row r="266" spans="1:12" x14ac:dyDescent="0.25">
      <c r="A266" s="25" t="s">
        <v>569</v>
      </c>
      <c r="B266" s="26"/>
      <c r="C266" s="64"/>
      <c r="D266" s="26"/>
      <c r="E266" s="65"/>
      <c r="F266" s="26"/>
      <c r="G266" s="66"/>
      <c r="H266" s="66"/>
      <c r="I266" s="26"/>
      <c r="J266" s="26"/>
      <c r="K266" s="26"/>
      <c r="L266" s="26"/>
    </row>
    <row r="267" spans="1:12" x14ac:dyDescent="0.25">
      <c r="A267" s="25" t="s">
        <v>570</v>
      </c>
      <c r="B267" s="26"/>
      <c r="C267" s="64"/>
      <c r="D267" s="26"/>
      <c r="E267" s="65"/>
      <c r="F267" s="26"/>
      <c r="G267" s="66"/>
      <c r="H267" s="66"/>
      <c r="I267" s="26"/>
      <c r="J267" s="26"/>
      <c r="K267" s="26"/>
      <c r="L267" s="26"/>
    </row>
    <row r="268" spans="1:12" x14ac:dyDescent="0.25">
      <c r="A268" s="25" t="s">
        <v>571</v>
      </c>
      <c r="B268" s="26"/>
      <c r="C268" s="64"/>
      <c r="D268" s="26"/>
      <c r="E268" s="65"/>
      <c r="F268" s="26"/>
      <c r="G268" s="66"/>
      <c r="H268" s="66"/>
      <c r="I268" s="26"/>
      <c r="J268" s="26"/>
      <c r="K268" s="26"/>
      <c r="L268" s="26"/>
    </row>
    <row r="269" spans="1:12" x14ac:dyDescent="0.25">
      <c r="A269" s="25" t="s">
        <v>572</v>
      </c>
      <c r="B269" s="26"/>
      <c r="C269" s="64"/>
      <c r="D269" s="26"/>
      <c r="E269" s="65"/>
      <c r="F269" s="26"/>
      <c r="G269" s="66"/>
      <c r="H269" s="66"/>
      <c r="I269" s="26"/>
      <c r="J269" s="26"/>
      <c r="K269" s="26"/>
      <c r="L269" s="26"/>
    </row>
    <row r="270" spans="1:12" x14ac:dyDescent="0.25">
      <c r="A270" s="25" t="s">
        <v>573</v>
      </c>
      <c r="B270" s="26"/>
      <c r="C270" s="64"/>
      <c r="D270" s="26"/>
      <c r="E270" s="65"/>
      <c r="F270" s="26"/>
      <c r="G270" s="66"/>
      <c r="H270" s="66"/>
      <c r="I270" s="26"/>
      <c r="J270" s="26"/>
      <c r="K270" s="26"/>
      <c r="L270" s="26"/>
    </row>
    <row r="271" spans="1:12" x14ac:dyDescent="0.25">
      <c r="A271" s="25" t="s">
        <v>574</v>
      </c>
      <c r="B271" s="26"/>
      <c r="C271" s="64"/>
      <c r="D271" s="26"/>
      <c r="E271" s="65"/>
      <c r="F271" s="26"/>
      <c r="G271" s="66"/>
      <c r="H271" s="66"/>
      <c r="I271" s="26"/>
      <c r="J271" s="26"/>
      <c r="K271" s="26"/>
      <c r="L271" s="26"/>
    </row>
    <row r="272" spans="1:12" x14ac:dyDescent="0.25">
      <c r="A272" s="25" t="s">
        <v>575</v>
      </c>
      <c r="B272" s="26"/>
      <c r="C272" s="64"/>
      <c r="D272" s="26"/>
      <c r="E272" s="65"/>
      <c r="F272" s="26"/>
      <c r="G272" s="66"/>
      <c r="H272" s="66"/>
      <c r="I272" s="26"/>
      <c r="J272" s="26"/>
      <c r="K272" s="26"/>
      <c r="L272" s="26"/>
    </row>
    <row r="273" spans="1:12" x14ac:dyDescent="0.25">
      <c r="A273" s="25" t="s">
        <v>576</v>
      </c>
      <c r="B273" s="26"/>
      <c r="C273" s="64"/>
      <c r="D273" s="26"/>
      <c r="E273" s="65"/>
      <c r="F273" s="26"/>
      <c r="G273" s="66"/>
      <c r="H273" s="66"/>
      <c r="I273" s="26"/>
      <c r="J273" s="26"/>
      <c r="K273" s="26"/>
      <c r="L273" s="26"/>
    </row>
    <row r="274" spans="1:12" x14ac:dyDescent="0.25">
      <c r="A274" s="25" t="s">
        <v>577</v>
      </c>
      <c r="B274" s="26"/>
      <c r="C274" s="64"/>
      <c r="D274" s="26"/>
      <c r="E274" s="65"/>
      <c r="F274" s="26"/>
      <c r="G274" s="66"/>
      <c r="H274" s="66"/>
      <c r="I274" s="26"/>
      <c r="J274" s="26"/>
      <c r="K274" s="26"/>
      <c r="L274" s="26"/>
    </row>
    <row r="275" spans="1:12" x14ac:dyDescent="0.25">
      <c r="A275" s="25" t="s">
        <v>578</v>
      </c>
      <c r="B275" s="26"/>
      <c r="C275" s="64"/>
      <c r="D275" s="26"/>
      <c r="E275" s="65"/>
      <c r="F275" s="26"/>
      <c r="G275" s="66"/>
      <c r="H275" s="66"/>
      <c r="I275" s="26"/>
      <c r="J275" s="26"/>
      <c r="K275" s="26"/>
      <c r="L275" s="26"/>
    </row>
    <row r="276" spans="1:12" x14ac:dyDescent="0.25">
      <c r="A276" s="25" t="s">
        <v>579</v>
      </c>
      <c r="B276" s="26"/>
      <c r="C276" s="64"/>
      <c r="D276" s="26"/>
      <c r="E276" s="65"/>
      <c r="F276" s="26"/>
      <c r="G276" s="66"/>
      <c r="H276" s="66"/>
      <c r="I276" s="26"/>
      <c r="J276" s="26"/>
      <c r="K276" s="26"/>
      <c r="L276" s="26"/>
    </row>
    <row r="277" spans="1:12" x14ac:dyDescent="0.25">
      <c r="A277" s="25" t="s">
        <v>580</v>
      </c>
      <c r="B277" s="26"/>
      <c r="C277" s="64"/>
      <c r="D277" s="26"/>
      <c r="E277" s="65"/>
      <c r="F277" s="26"/>
      <c r="G277" s="66"/>
      <c r="H277" s="66"/>
      <c r="I277" s="26"/>
      <c r="J277" s="26"/>
      <c r="K277" s="26"/>
      <c r="L277" s="26"/>
    </row>
    <row r="278" spans="1:12" x14ac:dyDescent="0.25">
      <c r="A278" s="25" t="s">
        <v>581</v>
      </c>
      <c r="B278" s="26"/>
      <c r="C278" s="64"/>
      <c r="D278" s="26"/>
      <c r="E278" s="65"/>
      <c r="F278" s="26"/>
      <c r="G278" s="66"/>
      <c r="H278" s="66"/>
      <c r="I278" s="26"/>
      <c r="J278" s="26"/>
      <c r="K278" s="26"/>
      <c r="L278" s="26"/>
    </row>
    <row r="279" spans="1:12" x14ac:dyDescent="0.25">
      <c r="A279" s="25" t="s">
        <v>582</v>
      </c>
      <c r="B279" s="26"/>
      <c r="C279" s="64"/>
      <c r="D279" s="26"/>
      <c r="E279" s="65"/>
      <c r="F279" s="26"/>
      <c r="G279" s="66"/>
      <c r="H279" s="66"/>
      <c r="I279" s="26"/>
      <c r="J279" s="26"/>
      <c r="K279" s="26"/>
      <c r="L279" s="26"/>
    </row>
    <row r="280" spans="1:12" x14ac:dyDescent="0.25">
      <c r="A280" s="25" t="s">
        <v>583</v>
      </c>
      <c r="B280" s="26"/>
      <c r="C280" s="64"/>
      <c r="D280" s="26"/>
      <c r="E280" s="65"/>
      <c r="F280" s="26"/>
      <c r="G280" s="66"/>
      <c r="H280" s="66"/>
      <c r="I280" s="26"/>
      <c r="J280" s="26"/>
      <c r="K280" s="26"/>
      <c r="L280" s="26"/>
    </row>
    <row r="281" spans="1:12" x14ac:dyDescent="0.25">
      <c r="A281" s="25" t="s">
        <v>584</v>
      </c>
      <c r="B281" s="26"/>
      <c r="C281" s="64"/>
      <c r="D281" s="26"/>
      <c r="E281" s="65"/>
      <c r="F281" s="26"/>
      <c r="G281" s="66"/>
      <c r="H281" s="66"/>
      <c r="I281" s="26"/>
      <c r="J281" s="26"/>
      <c r="K281" s="26"/>
      <c r="L281" s="26"/>
    </row>
    <row r="282" spans="1:12" x14ac:dyDescent="0.25">
      <c r="A282" s="25" t="s">
        <v>585</v>
      </c>
      <c r="B282" s="26"/>
      <c r="C282" s="64"/>
      <c r="D282" s="26"/>
      <c r="E282" s="65"/>
      <c r="F282" s="26"/>
      <c r="G282" s="66"/>
      <c r="H282" s="66"/>
      <c r="I282" s="26"/>
      <c r="J282" s="26"/>
      <c r="K282" s="26"/>
      <c r="L282" s="26"/>
    </row>
    <row r="283" spans="1:12" x14ac:dyDescent="0.25">
      <c r="A283" s="25" t="s">
        <v>586</v>
      </c>
      <c r="B283" s="26"/>
      <c r="C283" s="64"/>
      <c r="D283" s="26"/>
      <c r="E283" s="65"/>
      <c r="F283" s="26"/>
      <c r="G283" s="66"/>
      <c r="H283" s="66"/>
      <c r="I283" s="26"/>
      <c r="J283" s="26"/>
      <c r="K283" s="26"/>
      <c r="L283" s="26"/>
    </row>
    <row r="284" spans="1:12" x14ac:dyDescent="0.25">
      <c r="A284" s="25" t="s">
        <v>587</v>
      </c>
      <c r="B284" s="26"/>
      <c r="C284" s="64"/>
      <c r="D284" s="26"/>
      <c r="E284" s="65"/>
      <c r="F284" s="26"/>
      <c r="G284" s="66"/>
      <c r="H284" s="66"/>
      <c r="I284" s="26"/>
      <c r="J284" s="26"/>
      <c r="K284" s="26"/>
      <c r="L284" s="26"/>
    </row>
    <row r="285" spans="1:12" x14ac:dyDescent="0.25">
      <c r="A285" s="25" t="s">
        <v>588</v>
      </c>
      <c r="B285" s="26"/>
      <c r="C285" s="64"/>
      <c r="D285" s="26"/>
      <c r="E285" s="65"/>
      <c r="F285" s="26"/>
      <c r="G285" s="66"/>
      <c r="H285" s="66"/>
      <c r="I285" s="26"/>
      <c r="J285" s="26"/>
      <c r="K285" s="26"/>
      <c r="L285" s="26"/>
    </row>
    <row r="286" spans="1:12" x14ac:dyDescent="0.25">
      <c r="A286" s="25" t="s">
        <v>589</v>
      </c>
      <c r="B286" s="26"/>
      <c r="C286" s="64"/>
      <c r="D286" s="26"/>
      <c r="E286" s="65"/>
      <c r="F286" s="26"/>
      <c r="G286" s="66"/>
      <c r="H286" s="66"/>
      <c r="I286" s="26"/>
      <c r="J286" s="26"/>
      <c r="K286" s="26"/>
      <c r="L286" s="26"/>
    </row>
    <row r="287" spans="1:12" x14ac:dyDescent="0.25">
      <c r="A287" s="25" t="s">
        <v>590</v>
      </c>
      <c r="B287" s="26"/>
      <c r="C287" s="64"/>
      <c r="D287" s="26"/>
      <c r="E287" s="65"/>
      <c r="F287" s="26"/>
      <c r="G287" s="66"/>
      <c r="H287" s="66"/>
      <c r="I287" s="26"/>
      <c r="J287" s="26"/>
      <c r="K287" s="26"/>
      <c r="L287" s="26"/>
    </row>
    <row r="288" spans="1:12" x14ac:dyDescent="0.25">
      <c r="A288" s="25" t="s">
        <v>591</v>
      </c>
      <c r="B288" s="26"/>
      <c r="C288" s="64"/>
      <c r="D288" s="26"/>
      <c r="E288" s="65"/>
      <c r="F288" s="26"/>
      <c r="G288" s="66"/>
      <c r="H288" s="66"/>
      <c r="I288" s="26"/>
      <c r="J288" s="26"/>
      <c r="K288" s="26"/>
      <c r="L288" s="26"/>
    </row>
    <row r="289" spans="1:12" x14ac:dyDescent="0.25">
      <c r="A289" s="25" t="s">
        <v>592</v>
      </c>
      <c r="B289" s="26"/>
      <c r="C289" s="64"/>
      <c r="D289" s="26"/>
      <c r="E289" s="65"/>
      <c r="F289" s="26"/>
      <c r="G289" s="66"/>
      <c r="H289" s="66"/>
      <c r="I289" s="26"/>
      <c r="J289" s="26"/>
      <c r="K289" s="26"/>
      <c r="L289" s="26"/>
    </row>
    <row r="290" spans="1:12" x14ac:dyDescent="0.25">
      <c r="A290" s="25" t="s">
        <v>593</v>
      </c>
      <c r="B290" s="26"/>
      <c r="C290" s="64"/>
      <c r="D290" s="26"/>
      <c r="E290" s="65"/>
      <c r="F290" s="26"/>
      <c r="G290" s="66"/>
      <c r="H290" s="66"/>
      <c r="I290" s="26"/>
      <c r="J290" s="26"/>
      <c r="K290" s="26"/>
      <c r="L290" s="26"/>
    </row>
    <row r="291" spans="1:12" x14ac:dyDescent="0.25">
      <c r="A291" s="25" t="s">
        <v>594</v>
      </c>
      <c r="B291" s="26"/>
      <c r="C291" s="64"/>
      <c r="D291" s="26"/>
      <c r="E291" s="65"/>
      <c r="F291" s="26"/>
      <c r="G291" s="66"/>
      <c r="H291" s="66"/>
      <c r="I291" s="26"/>
      <c r="J291" s="26"/>
      <c r="K291" s="26"/>
      <c r="L291" s="26"/>
    </row>
    <row r="292" spans="1:12" x14ac:dyDescent="0.25">
      <c r="A292" s="25" t="s">
        <v>595</v>
      </c>
      <c r="B292" s="26"/>
      <c r="C292" s="64"/>
      <c r="D292" s="26"/>
      <c r="E292" s="65"/>
      <c r="F292" s="26"/>
      <c r="G292" s="66"/>
      <c r="H292" s="66"/>
      <c r="I292" s="26"/>
      <c r="J292" s="26"/>
      <c r="K292" s="26"/>
      <c r="L292" s="26"/>
    </row>
    <row r="293" spans="1:12" x14ac:dyDescent="0.25">
      <c r="A293" s="25" t="s">
        <v>596</v>
      </c>
      <c r="B293" s="26"/>
      <c r="C293" s="64"/>
      <c r="D293" s="26"/>
      <c r="E293" s="65"/>
      <c r="F293" s="26"/>
      <c r="G293" s="66"/>
      <c r="H293" s="66"/>
      <c r="I293" s="26"/>
      <c r="J293" s="26"/>
      <c r="K293" s="26"/>
      <c r="L293" s="26"/>
    </row>
    <row r="294" spans="1:12" x14ac:dyDescent="0.25">
      <c r="A294" s="25" t="s">
        <v>597</v>
      </c>
      <c r="B294" s="26"/>
      <c r="C294" s="64"/>
      <c r="D294" s="26"/>
      <c r="E294" s="65"/>
      <c r="F294" s="26"/>
      <c r="G294" s="66"/>
      <c r="H294" s="66"/>
      <c r="I294" s="26"/>
      <c r="J294" s="26"/>
      <c r="K294" s="26"/>
      <c r="L294" s="26"/>
    </row>
    <row r="295" spans="1:12" x14ac:dyDescent="0.25">
      <c r="A295" s="25" t="s">
        <v>598</v>
      </c>
      <c r="B295" s="26"/>
      <c r="C295" s="64"/>
      <c r="D295" s="26"/>
      <c r="E295" s="65"/>
      <c r="F295" s="26"/>
      <c r="G295" s="66"/>
      <c r="H295" s="66"/>
      <c r="I295" s="26"/>
      <c r="J295" s="26"/>
      <c r="K295" s="26"/>
      <c r="L295" s="26"/>
    </row>
    <row r="296" spans="1:12" x14ac:dyDescent="0.25">
      <c r="A296" s="25" t="s">
        <v>599</v>
      </c>
      <c r="B296" s="26"/>
      <c r="C296" s="64"/>
      <c r="D296" s="26"/>
      <c r="E296" s="65"/>
      <c r="F296" s="26"/>
      <c r="G296" s="66"/>
      <c r="H296" s="66"/>
      <c r="I296" s="26"/>
      <c r="J296" s="26"/>
      <c r="K296" s="26"/>
      <c r="L296" s="26"/>
    </row>
    <row r="297" spans="1:12" x14ac:dyDescent="0.25">
      <c r="A297" s="25" t="s">
        <v>600</v>
      </c>
      <c r="B297" s="26"/>
      <c r="C297" s="64"/>
      <c r="D297" s="26"/>
      <c r="E297" s="65"/>
      <c r="F297" s="26"/>
      <c r="G297" s="66"/>
      <c r="H297" s="66"/>
      <c r="I297" s="26"/>
      <c r="J297" s="26"/>
      <c r="K297" s="26"/>
      <c r="L297" s="26"/>
    </row>
    <row r="298" spans="1:12" x14ac:dyDescent="0.25">
      <c r="A298" s="25" t="s">
        <v>601</v>
      </c>
      <c r="B298" s="26"/>
      <c r="C298" s="64"/>
      <c r="D298" s="26"/>
      <c r="E298" s="65"/>
      <c r="F298" s="26"/>
      <c r="G298" s="66"/>
      <c r="H298" s="66"/>
      <c r="I298" s="26"/>
      <c r="J298" s="26"/>
      <c r="K298" s="26"/>
      <c r="L298" s="26"/>
    </row>
    <row r="299" spans="1:12" x14ac:dyDescent="0.25">
      <c r="A299" s="25" t="s">
        <v>602</v>
      </c>
      <c r="B299" s="26"/>
      <c r="C299" s="64"/>
      <c r="D299" s="26"/>
      <c r="E299" s="65"/>
      <c r="F299" s="26"/>
      <c r="G299" s="66"/>
      <c r="H299" s="66"/>
      <c r="I299" s="26"/>
      <c r="J299" s="26"/>
      <c r="K299" s="26"/>
      <c r="L299" s="26"/>
    </row>
    <row r="300" spans="1:12" x14ac:dyDescent="0.25">
      <c r="A300" s="25" t="s">
        <v>603</v>
      </c>
      <c r="B300" s="26"/>
      <c r="C300" s="64"/>
      <c r="D300" s="26"/>
      <c r="E300" s="65"/>
      <c r="F300" s="26"/>
      <c r="G300" s="66"/>
      <c r="H300" s="66"/>
      <c r="I300" s="26"/>
      <c r="J300" s="26"/>
      <c r="K300" s="26"/>
      <c r="L300" s="26"/>
    </row>
    <row r="301" spans="1:12" x14ac:dyDescent="0.25">
      <c r="A301" s="25" t="s">
        <v>604</v>
      </c>
      <c r="B301" s="26"/>
      <c r="C301" s="64"/>
      <c r="D301" s="26"/>
      <c r="E301" s="65"/>
      <c r="F301" s="26"/>
      <c r="G301" s="66"/>
      <c r="H301" s="66"/>
      <c r="I301" s="26"/>
      <c r="J301" s="26"/>
      <c r="K301" s="26"/>
      <c r="L301" s="26"/>
    </row>
    <row r="302" spans="1:12" x14ac:dyDescent="0.25">
      <c r="A302" s="25" t="s">
        <v>605</v>
      </c>
      <c r="B302" s="26"/>
      <c r="C302" s="64"/>
      <c r="D302" s="26"/>
      <c r="E302" s="65"/>
      <c r="F302" s="26"/>
      <c r="G302" s="66"/>
      <c r="H302" s="66"/>
      <c r="I302" s="26"/>
      <c r="J302" s="26"/>
      <c r="K302" s="26"/>
      <c r="L302" s="26"/>
    </row>
    <row r="303" spans="1:12" x14ac:dyDescent="0.25">
      <c r="A303" s="25" t="s">
        <v>606</v>
      </c>
      <c r="B303" s="26"/>
      <c r="C303" s="64"/>
      <c r="D303" s="26"/>
      <c r="E303" s="65"/>
      <c r="F303" s="26"/>
      <c r="G303" s="66"/>
      <c r="H303" s="66"/>
      <c r="I303" s="26"/>
      <c r="J303" s="26"/>
      <c r="K303" s="26"/>
      <c r="L303" s="26"/>
    </row>
    <row r="304" spans="1:12" x14ac:dyDescent="0.25">
      <c r="A304" s="25" t="s">
        <v>607</v>
      </c>
      <c r="B304" s="26"/>
      <c r="C304" s="64"/>
      <c r="D304" s="26"/>
      <c r="E304" s="65"/>
      <c r="F304" s="26"/>
      <c r="G304" s="66"/>
      <c r="H304" s="66"/>
      <c r="I304" s="26"/>
      <c r="J304" s="26"/>
      <c r="K304" s="26"/>
      <c r="L304" s="26"/>
    </row>
    <row r="305" spans="1:12" x14ac:dyDescent="0.25">
      <c r="A305" s="25" t="s">
        <v>608</v>
      </c>
      <c r="B305" s="26"/>
      <c r="C305" s="64"/>
      <c r="D305" s="26"/>
      <c r="E305" s="65"/>
      <c r="F305" s="26"/>
      <c r="G305" s="66"/>
      <c r="H305" s="66"/>
      <c r="I305" s="26"/>
      <c r="J305" s="26"/>
      <c r="K305" s="26"/>
      <c r="L305" s="26"/>
    </row>
    <row r="306" spans="1:12" x14ac:dyDescent="0.25">
      <c r="A306" s="25" t="s">
        <v>609</v>
      </c>
      <c r="B306" s="26"/>
      <c r="C306" s="64"/>
      <c r="D306" s="26"/>
      <c r="E306" s="65"/>
      <c r="F306" s="26"/>
      <c r="G306" s="66"/>
      <c r="H306" s="66"/>
      <c r="I306" s="26"/>
      <c r="J306" s="26"/>
      <c r="K306" s="26"/>
      <c r="L306" s="26"/>
    </row>
    <row r="307" spans="1:12" x14ac:dyDescent="0.25">
      <c r="A307" s="25" t="s">
        <v>610</v>
      </c>
      <c r="B307" s="26"/>
      <c r="C307" s="64"/>
      <c r="D307" s="26"/>
      <c r="E307" s="65"/>
      <c r="F307" s="26"/>
      <c r="G307" s="66"/>
      <c r="H307" s="66"/>
      <c r="I307" s="26"/>
      <c r="J307" s="26"/>
      <c r="K307" s="26"/>
      <c r="L307" s="26"/>
    </row>
    <row r="308" spans="1:12" x14ac:dyDescent="0.25">
      <c r="A308" s="25" t="s">
        <v>611</v>
      </c>
      <c r="B308" s="26"/>
      <c r="C308" s="64"/>
      <c r="D308" s="26"/>
      <c r="E308" s="65"/>
      <c r="F308" s="26"/>
      <c r="G308" s="66"/>
      <c r="H308" s="66"/>
      <c r="I308" s="26"/>
      <c r="J308" s="26"/>
      <c r="K308" s="26"/>
      <c r="L308" s="26"/>
    </row>
    <row r="309" spans="1:12" x14ac:dyDescent="0.25">
      <c r="A309" s="25" t="s">
        <v>612</v>
      </c>
      <c r="B309" s="26"/>
      <c r="C309" s="64"/>
      <c r="D309" s="26"/>
      <c r="E309" s="65"/>
      <c r="F309" s="26"/>
      <c r="G309" s="66"/>
      <c r="H309" s="66"/>
      <c r="I309" s="26"/>
      <c r="J309" s="26"/>
      <c r="K309" s="26"/>
      <c r="L309" s="26"/>
    </row>
    <row r="310" spans="1:12" x14ac:dyDescent="0.25">
      <c r="A310" s="25" t="s">
        <v>613</v>
      </c>
      <c r="B310" s="26"/>
      <c r="C310" s="64"/>
      <c r="D310" s="26"/>
      <c r="E310" s="65"/>
      <c r="F310" s="26"/>
      <c r="G310" s="66"/>
      <c r="H310" s="66"/>
      <c r="I310" s="26"/>
      <c r="J310" s="26"/>
      <c r="K310" s="26"/>
      <c r="L310" s="26"/>
    </row>
    <row r="311" spans="1:12" x14ac:dyDescent="0.25">
      <c r="A311" s="25" t="s">
        <v>614</v>
      </c>
      <c r="B311" s="26"/>
      <c r="C311" s="64"/>
      <c r="D311" s="26"/>
      <c r="E311" s="65"/>
      <c r="F311" s="26"/>
      <c r="G311" s="66"/>
      <c r="H311" s="66"/>
      <c r="I311" s="26"/>
      <c r="J311" s="26"/>
      <c r="K311" s="26"/>
      <c r="L311" s="26"/>
    </row>
    <row r="312" spans="1:12" x14ac:dyDescent="0.25">
      <c r="A312" s="25" t="s">
        <v>615</v>
      </c>
      <c r="B312" s="26"/>
      <c r="C312" s="64"/>
      <c r="D312" s="26"/>
      <c r="E312" s="65"/>
      <c r="F312" s="26"/>
      <c r="G312" s="66"/>
      <c r="H312" s="66"/>
      <c r="I312" s="26"/>
      <c r="J312" s="26"/>
      <c r="K312" s="26"/>
      <c r="L312" s="26"/>
    </row>
    <row r="313" spans="1:12" x14ac:dyDescent="0.25">
      <c r="A313" s="25" t="s">
        <v>616</v>
      </c>
      <c r="B313" s="26"/>
      <c r="C313" s="64"/>
      <c r="D313" s="26"/>
      <c r="E313" s="65"/>
      <c r="F313" s="26"/>
      <c r="G313" s="66"/>
      <c r="H313" s="66"/>
      <c r="I313" s="26"/>
      <c r="J313" s="26"/>
      <c r="K313" s="26"/>
      <c r="L313" s="26"/>
    </row>
    <row r="314" spans="1:12" x14ac:dyDescent="0.25">
      <c r="A314" s="25" t="s">
        <v>617</v>
      </c>
      <c r="B314" s="26"/>
      <c r="C314" s="64"/>
      <c r="D314" s="26"/>
      <c r="E314" s="65"/>
      <c r="F314" s="26"/>
      <c r="G314" s="66"/>
      <c r="H314" s="66"/>
      <c r="I314" s="26"/>
      <c r="J314" s="26"/>
      <c r="K314" s="26"/>
      <c r="L314" s="26"/>
    </row>
    <row r="315" spans="1:12" x14ac:dyDescent="0.25">
      <c r="A315" s="25" t="s">
        <v>618</v>
      </c>
      <c r="B315" s="26"/>
      <c r="C315" s="64"/>
      <c r="D315" s="26"/>
      <c r="E315" s="65"/>
      <c r="F315" s="26"/>
      <c r="G315" s="66"/>
      <c r="H315" s="66"/>
      <c r="I315" s="26"/>
      <c r="J315" s="26"/>
      <c r="K315" s="26"/>
      <c r="L315" s="26"/>
    </row>
    <row r="316" spans="1:12" x14ac:dyDescent="0.25">
      <c r="A316" s="25" t="s">
        <v>619</v>
      </c>
      <c r="B316" s="26"/>
      <c r="C316" s="64"/>
      <c r="D316" s="26"/>
      <c r="E316" s="65"/>
      <c r="F316" s="26"/>
      <c r="G316" s="66"/>
      <c r="H316" s="66"/>
      <c r="I316" s="26"/>
      <c r="J316" s="26"/>
      <c r="K316" s="26"/>
      <c r="L316" s="26"/>
    </row>
    <row r="317" spans="1:12" x14ac:dyDescent="0.25">
      <c r="A317" s="25" t="s">
        <v>620</v>
      </c>
      <c r="B317" s="26"/>
      <c r="C317" s="64"/>
      <c r="D317" s="26"/>
      <c r="E317" s="65"/>
      <c r="F317" s="26"/>
      <c r="G317" s="66"/>
      <c r="H317" s="66"/>
      <c r="I317" s="26"/>
      <c r="J317" s="26"/>
      <c r="K317" s="26"/>
      <c r="L317" s="26"/>
    </row>
    <row r="318" spans="1:12" x14ac:dyDescent="0.25">
      <c r="A318" s="25" t="s">
        <v>621</v>
      </c>
      <c r="B318" s="26"/>
      <c r="C318" s="64"/>
      <c r="D318" s="26"/>
      <c r="E318" s="65"/>
      <c r="F318" s="26"/>
      <c r="G318" s="66"/>
      <c r="H318" s="66"/>
      <c r="I318" s="26"/>
      <c r="J318" s="26"/>
      <c r="K318" s="26"/>
      <c r="L318" s="26"/>
    </row>
    <row r="319" spans="1:12" x14ac:dyDescent="0.25">
      <c r="A319" s="25" t="s">
        <v>622</v>
      </c>
      <c r="B319" s="26"/>
      <c r="C319" s="64"/>
      <c r="D319" s="26"/>
      <c r="E319" s="65"/>
      <c r="F319" s="26"/>
      <c r="G319" s="66"/>
      <c r="H319" s="66"/>
      <c r="I319" s="26"/>
      <c r="J319" s="26"/>
      <c r="K319" s="26"/>
      <c r="L319" s="26"/>
    </row>
    <row r="320" spans="1:12" x14ac:dyDescent="0.25">
      <c r="A320" s="25" t="s">
        <v>623</v>
      </c>
      <c r="B320" s="26"/>
      <c r="C320" s="64"/>
      <c r="D320" s="26"/>
      <c r="E320" s="65"/>
      <c r="F320" s="26"/>
      <c r="G320" s="66"/>
      <c r="H320" s="66"/>
      <c r="I320" s="26"/>
      <c r="J320" s="26"/>
      <c r="K320" s="26"/>
      <c r="L320" s="26"/>
    </row>
    <row r="321" spans="1:12" x14ac:dyDescent="0.25">
      <c r="A321" s="25" t="s">
        <v>624</v>
      </c>
      <c r="B321" s="26"/>
      <c r="C321" s="64"/>
      <c r="D321" s="26"/>
      <c r="E321" s="65"/>
      <c r="F321" s="26"/>
      <c r="G321" s="66"/>
      <c r="H321" s="66"/>
      <c r="I321" s="26"/>
      <c r="J321" s="26"/>
      <c r="K321" s="26"/>
      <c r="L321" s="26"/>
    </row>
    <row r="322" spans="1:12" x14ac:dyDescent="0.25">
      <c r="A322" s="25" t="s">
        <v>625</v>
      </c>
      <c r="B322" s="26"/>
      <c r="C322" s="64"/>
      <c r="D322" s="26"/>
      <c r="E322" s="65"/>
      <c r="F322" s="26"/>
      <c r="G322" s="66"/>
      <c r="H322" s="66"/>
      <c r="I322" s="26"/>
      <c r="J322" s="26"/>
      <c r="K322" s="26"/>
      <c r="L322" s="26"/>
    </row>
    <row r="323" spans="1:12" x14ac:dyDescent="0.25">
      <c r="A323" s="25" t="s">
        <v>626</v>
      </c>
      <c r="B323" s="26"/>
      <c r="C323" s="64"/>
      <c r="D323" s="26"/>
      <c r="E323" s="65"/>
      <c r="F323" s="26"/>
      <c r="G323" s="66"/>
      <c r="H323" s="66"/>
      <c r="I323" s="26"/>
      <c r="J323" s="26"/>
      <c r="K323" s="26"/>
      <c r="L323" s="26"/>
    </row>
    <row r="324" spans="1:12" x14ac:dyDescent="0.25">
      <c r="A324" s="25" t="s">
        <v>627</v>
      </c>
      <c r="B324" s="26"/>
      <c r="C324" s="64"/>
      <c r="D324" s="26"/>
      <c r="E324" s="65"/>
      <c r="F324" s="26"/>
      <c r="G324" s="66"/>
      <c r="H324" s="66"/>
      <c r="I324" s="26"/>
      <c r="J324" s="26"/>
      <c r="K324" s="26"/>
      <c r="L324" s="26"/>
    </row>
    <row r="325" spans="1:12" x14ac:dyDescent="0.25">
      <c r="A325" s="25" t="s">
        <v>628</v>
      </c>
      <c r="B325" s="26"/>
      <c r="C325" s="64"/>
      <c r="D325" s="26"/>
      <c r="E325" s="65"/>
      <c r="F325" s="26"/>
      <c r="G325" s="66"/>
      <c r="H325" s="66"/>
      <c r="I325" s="26"/>
      <c r="J325" s="26"/>
      <c r="K325" s="26"/>
      <c r="L325" s="26"/>
    </row>
    <row r="326" spans="1:12" x14ac:dyDescent="0.25">
      <c r="A326" s="25" t="s">
        <v>629</v>
      </c>
      <c r="B326" s="26"/>
      <c r="C326" s="64"/>
      <c r="D326" s="26"/>
      <c r="E326" s="65"/>
      <c r="F326" s="26"/>
      <c r="G326" s="66"/>
      <c r="H326" s="66"/>
      <c r="I326" s="26"/>
      <c r="J326" s="26"/>
      <c r="K326" s="26"/>
      <c r="L326" s="26"/>
    </row>
    <row r="327" spans="1:12" x14ac:dyDescent="0.25">
      <c r="A327" s="25" t="s">
        <v>630</v>
      </c>
      <c r="B327" s="26"/>
      <c r="C327" s="64"/>
      <c r="D327" s="26"/>
      <c r="E327" s="65"/>
      <c r="F327" s="26"/>
      <c r="G327" s="66"/>
      <c r="H327" s="66"/>
      <c r="I327" s="26"/>
      <c r="J327" s="26"/>
      <c r="K327" s="26"/>
      <c r="L327" s="26"/>
    </row>
    <row r="328" spans="1:12" x14ac:dyDescent="0.25">
      <c r="A328" s="25" t="s">
        <v>631</v>
      </c>
      <c r="B328" s="26"/>
      <c r="C328" s="64"/>
      <c r="D328" s="26"/>
      <c r="E328" s="65"/>
      <c r="F328" s="26"/>
      <c r="G328" s="66"/>
      <c r="H328" s="66"/>
      <c r="I328" s="26"/>
      <c r="J328" s="26"/>
      <c r="K328" s="26"/>
      <c r="L328" s="26"/>
    </row>
    <row r="329" spans="1:12" x14ac:dyDescent="0.25">
      <c r="A329" s="25" t="s">
        <v>632</v>
      </c>
      <c r="B329" s="26"/>
      <c r="C329" s="64"/>
      <c r="D329" s="26"/>
      <c r="E329" s="65"/>
      <c r="F329" s="26"/>
      <c r="G329" s="66"/>
      <c r="H329" s="66"/>
      <c r="I329" s="26"/>
      <c r="J329" s="26"/>
      <c r="K329" s="26"/>
      <c r="L329" s="26"/>
    </row>
    <row r="330" spans="1:12" x14ac:dyDescent="0.25">
      <c r="A330" s="25" t="s">
        <v>633</v>
      </c>
      <c r="B330" s="26"/>
      <c r="C330" s="64"/>
      <c r="D330" s="26"/>
      <c r="E330" s="65"/>
      <c r="F330" s="26"/>
      <c r="G330" s="66"/>
      <c r="H330" s="66"/>
      <c r="I330" s="26"/>
      <c r="J330" s="26"/>
      <c r="K330" s="26"/>
      <c r="L330" s="26"/>
    </row>
    <row r="331" spans="1:12" x14ac:dyDescent="0.25">
      <c r="A331" s="25" t="s">
        <v>634</v>
      </c>
      <c r="B331" s="26"/>
      <c r="C331" s="64"/>
      <c r="D331" s="26"/>
      <c r="E331" s="65"/>
      <c r="F331" s="26"/>
      <c r="G331" s="66"/>
      <c r="H331" s="66"/>
      <c r="I331" s="26"/>
      <c r="J331" s="26"/>
      <c r="K331" s="26"/>
      <c r="L331" s="26"/>
    </row>
    <row r="332" spans="1:12" x14ac:dyDescent="0.25">
      <c r="A332" s="25" t="s">
        <v>635</v>
      </c>
      <c r="B332" s="26"/>
      <c r="C332" s="64"/>
      <c r="D332" s="26"/>
      <c r="E332" s="65"/>
      <c r="F332" s="26"/>
      <c r="G332" s="66"/>
      <c r="H332" s="66"/>
      <c r="I332" s="26"/>
      <c r="J332" s="26"/>
      <c r="K332" s="26"/>
      <c r="L332" s="26"/>
    </row>
    <row r="333" spans="1:12" x14ac:dyDescent="0.25">
      <c r="A333" s="25" t="s">
        <v>636</v>
      </c>
      <c r="B333" s="26"/>
      <c r="C333" s="64"/>
      <c r="D333" s="26"/>
      <c r="E333" s="65"/>
      <c r="F333" s="26"/>
      <c r="G333" s="66"/>
      <c r="H333" s="66"/>
      <c r="I333" s="26"/>
      <c r="J333" s="26"/>
      <c r="K333" s="26"/>
      <c r="L333" s="26"/>
    </row>
    <row r="334" spans="1:12" x14ac:dyDescent="0.25">
      <c r="A334" s="25" t="s">
        <v>637</v>
      </c>
      <c r="B334" s="26"/>
      <c r="C334" s="64"/>
      <c r="D334" s="26"/>
      <c r="E334" s="65"/>
      <c r="F334" s="26"/>
      <c r="G334" s="66"/>
      <c r="H334" s="66"/>
      <c r="I334" s="26"/>
      <c r="J334" s="26"/>
      <c r="K334" s="26"/>
      <c r="L334" s="26"/>
    </row>
    <row r="335" spans="1:12" x14ac:dyDescent="0.25">
      <c r="A335" s="25" t="s">
        <v>638</v>
      </c>
      <c r="B335" s="26"/>
      <c r="C335" s="64"/>
      <c r="D335" s="26"/>
      <c r="E335" s="65"/>
      <c r="F335" s="26"/>
      <c r="G335" s="66"/>
      <c r="H335" s="66"/>
      <c r="I335" s="26"/>
      <c r="J335" s="26"/>
      <c r="K335" s="26"/>
      <c r="L335" s="26"/>
    </row>
    <row r="336" spans="1:12" x14ac:dyDescent="0.25">
      <c r="A336" s="25" t="s">
        <v>639</v>
      </c>
      <c r="B336" s="26"/>
      <c r="C336" s="64"/>
      <c r="D336" s="26"/>
      <c r="E336" s="65"/>
      <c r="F336" s="26"/>
      <c r="G336" s="66"/>
      <c r="H336" s="66"/>
      <c r="I336" s="26"/>
      <c r="J336" s="26"/>
      <c r="K336" s="26"/>
      <c r="L336" s="26"/>
    </row>
    <row r="337" spans="1:12" x14ac:dyDescent="0.25">
      <c r="A337" s="25" t="s">
        <v>640</v>
      </c>
      <c r="B337" s="26"/>
      <c r="C337" s="64"/>
      <c r="D337" s="26"/>
      <c r="E337" s="65"/>
      <c r="F337" s="26"/>
      <c r="G337" s="66"/>
      <c r="H337" s="66"/>
      <c r="I337" s="26"/>
      <c r="J337" s="26"/>
      <c r="K337" s="26"/>
      <c r="L337" s="26"/>
    </row>
    <row r="338" spans="1:12" x14ac:dyDescent="0.25">
      <c r="A338" s="25" t="s">
        <v>641</v>
      </c>
      <c r="B338" s="26"/>
      <c r="C338" s="64"/>
      <c r="D338" s="26"/>
      <c r="E338" s="65"/>
      <c r="F338" s="26"/>
      <c r="G338" s="66"/>
      <c r="H338" s="66"/>
      <c r="I338" s="26"/>
      <c r="J338" s="26"/>
      <c r="K338" s="26"/>
      <c r="L338" s="26"/>
    </row>
    <row r="339" spans="1:12" x14ac:dyDescent="0.25">
      <c r="A339" s="25" t="s">
        <v>642</v>
      </c>
      <c r="B339" s="26"/>
      <c r="C339" s="64"/>
      <c r="D339" s="26"/>
      <c r="E339" s="65"/>
      <c r="F339" s="26"/>
      <c r="G339" s="66"/>
      <c r="H339" s="66"/>
      <c r="I339" s="26"/>
      <c r="J339" s="26"/>
      <c r="K339" s="26"/>
      <c r="L339" s="26"/>
    </row>
    <row r="340" spans="1:12" x14ac:dyDescent="0.25">
      <c r="A340" s="25" t="s">
        <v>643</v>
      </c>
      <c r="B340" s="26"/>
      <c r="C340" s="64"/>
      <c r="D340" s="26"/>
      <c r="E340" s="65"/>
      <c r="F340" s="26"/>
      <c r="G340" s="66"/>
      <c r="H340" s="66"/>
      <c r="I340" s="26"/>
      <c r="J340" s="26"/>
      <c r="K340" s="26"/>
      <c r="L340" s="26"/>
    </row>
    <row r="341" spans="1:12" x14ac:dyDescent="0.25">
      <c r="A341" s="25" t="s">
        <v>644</v>
      </c>
      <c r="B341" s="26"/>
      <c r="C341" s="64"/>
      <c r="D341" s="26"/>
      <c r="E341" s="65"/>
      <c r="F341" s="26"/>
      <c r="G341" s="66"/>
      <c r="H341" s="66"/>
      <c r="I341" s="26"/>
      <c r="J341" s="26"/>
      <c r="K341" s="26"/>
      <c r="L341" s="26"/>
    </row>
    <row r="342" spans="1:12" x14ac:dyDescent="0.25">
      <c r="A342" s="25" t="s">
        <v>645</v>
      </c>
      <c r="B342" s="26"/>
      <c r="C342" s="64"/>
      <c r="D342" s="26"/>
      <c r="E342" s="65"/>
      <c r="F342" s="26"/>
      <c r="G342" s="66"/>
      <c r="H342" s="66"/>
      <c r="I342" s="26"/>
      <c r="J342" s="26"/>
      <c r="K342" s="26"/>
      <c r="L342" s="26"/>
    </row>
    <row r="343" spans="1:12" x14ac:dyDescent="0.25">
      <c r="A343" s="25" t="s">
        <v>646</v>
      </c>
      <c r="B343" s="26"/>
      <c r="C343" s="64"/>
      <c r="D343" s="26"/>
      <c r="E343" s="65"/>
      <c r="F343" s="26"/>
      <c r="G343" s="66"/>
      <c r="H343" s="66"/>
      <c r="I343" s="26"/>
      <c r="J343" s="26"/>
      <c r="K343" s="26"/>
      <c r="L343" s="26"/>
    </row>
    <row r="344" spans="1:12" x14ac:dyDescent="0.25">
      <c r="A344" s="25" t="s">
        <v>647</v>
      </c>
      <c r="B344" s="26"/>
      <c r="C344" s="64"/>
      <c r="D344" s="26"/>
      <c r="E344" s="65"/>
      <c r="F344" s="26"/>
      <c r="G344" s="66"/>
      <c r="H344" s="66"/>
      <c r="I344" s="26"/>
      <c r="J344" s="26"/>
      <c r="K344" s="26"/>
      <c r="L344" s="26"/>
    </row>
    <row r="345" spans="1:12" x14ac:dyDescent="0.25">
      <c r="A345" s="25" t="s">
        <v>648</v>
      </c>
      <c r="B345" s="26"/>
      <c r="C345" s="64"/>
      <c r="D345" s="26"/>
      <c r="E345" s="65"/>
      <c r="F345" s="26"/>
      <c r="G345" s="66"/>
      <c r="H345" s="66"/>
      <c r="I345" s="26"/>
      <c r="J345" s="26"/>
      <c r="K345" s="26"/>
      <c r="L345" s="26"/>
    </row>
    <row r="346" spans="1:12" x14ac:dyDescent="0.25">
      <c r="A346" s="25" t="s">
        <v>649</v>
      </c>
      <c r="B346" s="26"/>
      <c r="C346" s="64"/>
      <c r="D346" s="26"/>
      <c r="E346" s="65"/>
      <c r="F346" s="26"/>
      <c r="G346" s="66"/>
      <c r="H346" s="66"/>
      <c r="I346" s="26"/>
      <c r="J346" s="26"/>
      <c r="K346" s="26"/>
      <c r="L346" s="26"/>
    </row>
    <row r="347" spans="1:12" x14ac:dyDescent="0.25">
      <c r="A347" s="25" t="s">
        <v>650</v>
      </c>
      <c r="B347" s="26"/>
      <c r="C347" s="64"/>
      <c r="D347" s="26"/>
      <c r="E347" s="65"/>
      <c r="F347" s="26"/>
      <c r="G347" s="66"/>
      <c r="H347" s="66"/>
      <c r="I347" s="26"/>
      <c r="J347" s="26"/>
      <c r="K347" s="26"/>
      <c r="L347" s="26"/>
    </row>
    <row r="348" spans="1:12" x14ac:dyDescent="0.25">
      <c r="A348" s="25" t="s">
        <v>651</v>
      </c>
      <c r="B348" s="26"/>
      <c r="C348" s="64"/>
      <c r="D348" s="26"/>
      <c r="E348" s="65"/>
      <c r="F348" s="26"/>
      <c r="G348" s="66"/>
      <c r="H348" s="66"/>
      <c r="I348" s="26"/>
      <c r="J348" s="26"/>
      <c r="K348" s="26"/>
      <c r="L348" s="26"/>
    </row>
    <row r="349" spans="1:12" x14ac:dyDescent="0.25">
      <c r="A349" s="25" t="s">
        <v>652</v>
      </c>
      <c r="B349" s="26"/>
      <c r="C349" s="64"/>
      <c r="D349" s="26"/>
      <c r="E349" s="65"/>
      <c r="F349" s="26"/>
      <c r="G349" s="66"/>
      <c r="H349" s="66"/>
      <c r="I349" s="26"/>
      <c r="J349" s="26"/>
      <c r="K349" s="26"/>
      <c r="L349" s="26"/>
    </row>
    <row r="350" spans="1:12" x14ac:dyDescent="0.25">
      <c r="A350" s="25" t="s">
        <v>653</v>
      </c>
      <c r="B350" s="26"/>
      <c r="C350" s="64"/>
      <c r="D350" s="26"/>
      <c r="E350" s="65"/>
      <c r="F350" s="26"/>
      <c r="G350" s="66"/>
      <c r="H350" s="66"/>
      <c r="I350" s="26"/>
      <c r="J350" s="26"/>
      <c r="K350" s="26"/>
      <c r="L350" s="26"/>
    </row>
    <row r="351" spans="1:12" x14ac:dyDescent="0.25">
      <c r="A351" s="25" t="s">
        <v>654</v>
      </c>
      <c r="B351" s="26"/>
      <c r="C351" s="64"/>
      <c r="D351" s="26"/>
      <c r="E351" s="65"/>
      <c r="F351" s="26"/>
      <c r="G351" s="66"/>
      <c r="H351" s="66"/>
      <c r="I351" s="26"/>
      <c r="J351" s="26"/>
      <c r="K351" s="26"/>
      <c r="L351" s="26"/>
    </row>
    <row r="352" spans="1:12" x14ac:dyDescent="0.25">
      <c r="A352" s="25" t="s">
        <v>655</v>
      </c>
      <c r="B352" s="26"/>
      <c r="C352" s="64"/>
      <c r="D352" s="26"/>
      <c r="E352" s="65"/>
      <c r="F352" s="26"/>
      <c r="G352" s="66"/>
      <c r="H352" s="66"/>
      <c r="I352" s="26"/>
      <c r="J352" s="26"/>
      <c r="K352" s="26"/>
      <c r="L352" s="26"/>
    </row>
    <row r="353" spans="1:12" x14ac:dyDescent="0.25">
      <c r="A353" s="25" t="s">
        <v>656</v>
      </c>
      <c r="B353" s="26"/>
      <c r="C353" s="64"/>
      <c r="D353" s="26"/>
      <c r="E353" s="65"/>
      <c r="F353" s="26"/>
      <c r="G353" s="66"/>
      <c r="H353" s="66"/>
      <c r="I353" s="26"/>
      <c r="J353" s="26"/>
      <c r="K353" s="26"/>
      <c r="L353" s="26"/>
    </row>
    <row r="354" spans="1:12" x14ac:dyDescent="0.25">
      <c r="A354" s="25" t="s">
        <v>657</v>
      </c>
      <c r="B354" s="26"/>
      <c r="C354" s="64"/>
      <c r="D354" s="26"/>
      <c r="E354" s="65"/>
      <c r="F354" s="26"/>
      <c r="G354" s="66"/>
      <c r="H354" s="66"/>
      <c r="I354" s="26"/>
      <c r="J354" s="26"/>
      <c r="K354" s="26"/>
      <c r="L354" s="26"/>
    </row>
    <row r="355" spans="1:12" x14ac:dyDescent="0.25">
      <c r="A355" s="25" t="s">
        <v>658</v>
      </c>
      <c r="B355" s="26"/>
      <c r="C355" s="64"/>
      <c r="D355" s="26"/>
      <c r="E355" s="65"/>
      <c r="F355" s="26"/>
      <c r="G355" s="66"/>
      <c r="H355" s="66"/>
      <c r="I355" s="26"/>
      <c r="J355" s="26"/>
      <c r="K355" s="26"/>
      <c r="L355" s="26"/>
    </row>
    <row r="356" spans="1:12" x14ac:dyDescent="0.25">
      <c r="A356" s="25" t="s">
        <v>659</v>
      </c>
      <c r="B356" s="26"/>
      <c r="C356" s="64"/>
      <c r="D356" s="26"/>
      <c r="E356" s="65"/>
      <c r="F356" s="26"/>
      <c r="G356" s="66"/>
      <c r="H356" s="66"/>
      <c r="I356" s="26"/>
      <c r="J356" s="26"/>
      <c r="K356" s="26"/>
      <c r="L356" s="26"/>
    </row>
    <row r="357" spans="1:12" x14ac:dyDescent="0.25">
      <c r="A357" s="25" t="s">
        <v>660</v>
      </c>
      <c r="B357" s="26"/>
      <c r="C357" s="64"/>
      <c r="D357" s="26"/>
      <c r="E357" s="65"/>
      <c r="F357" s="26"/>
      <c r="G357" s="66"/>
      <c r="H357" s="66"/>
      <c r="I357" s="26"/>
      <c r="J357" s="26"/>
      <c r="K357" s="26"/>
      <c r="L357" s="26"/>
    </row>
    <row r="358" spans="1:12" x14ac:dyDescent="0.25">
      <c r="A358" s="25" t="s">
        <v>661</v>
      </c>
      <c r="B358" s="26"/>
      <c r="C358" s="64"/>
      <c r="D358" s="26"/>
      <c r="E358" s="65"/>
      <c r="F358" s="26"/>
      <c r="G358" s="66"/>
      <c r="H358" s="66"/>
      <c r="I358" s="26"/>
      <c r="J358" s="26"/>
      <c r="K358" s="26"/>
      <c r="L358" s="26"/>
    </row>
    <row r="359" spans="1:12" x14ac:dyDescent="0.25">
      <c r="A359" s="25" t="s">
        <v>662</v>
      </c>
      <c r="B359" s="26"/>
      <c r="C359" s="64"/>
      <c r="D359" s="26"/>
      <c r="E359" s="65"/>
      <c r="F359" s="26"/>
      <c r="G359" s="66"/>
      <c r="H359" s="66"/>
      <c r="I359" s="26"/>
      <c r="J359" s="26"/>
      <c r="K359" s="26"/>
      <c r="L359" s="26"/>
    </row>
    <row r="360" spans="1:12" x14ac:dyDescent="0.25">
      <c r="A360" s="25" t="s">
        <v>663</v>
      </c>
      <c r="B360" s="26"/>
      <c r="C360" s="64"/>
      <c r="D360" s="26"/>
      <c r="E360" s="65"/>
      <c r="F360" s="26"/>
      <c r="G360" s="66"/>
      <c r="H360" s="66"/>
      <c r="I360" s="26"/>
      <c r="J360" s="26"/>
      <c r="K360" s="26"/>
      <c r="L360" s="26"/>
    </row>
    <row r="361" spans="1:12" x14ac:dyDescent="0.25">
      <c r="A361" s="25" t="s">
        <v>664</v>
      </c>
      <c r="B361" s="26"/>
      <c r="C361" s="64"/>
      <c r="D361" s="26"/>
      <c r="E361" s="65"/>
      <c r="F361" s="26"/>
      <c r="G361" s="66"/>
      <c r="H361" s="66"/>
      <c r="I361" s="26"/>
      <c r="J361" s="26"/>
      <c r="K361" s="26"/>
      <c r="L361" s="26"/>
    </row>
    <row r="362" spans="1:12" x14ac:dyDescent="0.25">
      <c r="A362" s="25" t="s">
        <v>665</v>
      </c>
      <c r="B362" s="26"/>
      <c r="C362" s="64"/>
      <c r="D362" s="26"/>
      <c r="E362" s="65"/>
      <c r="F362" s="26"/>
      <c r="G362" s="66"/>
      <c r="H362" s="66"/>
      <c r="I362" s="26"/>
      <c r="J362" s="26"/>
      <c r="K362" s="26"/>
      <c r="L362" s="26"/>
    </row>
    <row r="363" spans="1:12" x14ac:dyDescent="0.25">
      <c r="A363" s="25" t="s">
        <v>666</v>
      </c>
      <c r="B363" s="26"/>
      <c r="C363" s="64"/>
      <c r="D363" s="26"/>
      <c r="E363" s="65"/>
      <c r="F363" s="26"/>
      <c r="G363" s="66"/>
      <c r="H363" s="66"/>
      <c r="I363" s="26"/>
      <c r="J363" s="26"/>
      <c r="K363" s="26"/>
      <c r="L363" s="26"/>
    </row>
    <row r="364" spans="1:12" x14ac:dyDescent="0.25">
      <c r="A364" s="25" t="s">
        <v>667</v>
      </c>
      <c r="B364" s="26"/>
      <c r="C364" s="64"/>
      <c r="D364" s="26"/>
      <c r="E364" s="65"/>
      <c r="F364" s="26"/>
      <c r="G364" s="66"/>
      <c r="H364" s="66"/>
      <c r="I364" s="26"/>
      <c r="J364" s="26"/>
      <c r="K364" s="26"/>
      <c r="L364" s="26"/>
    </row>
    <row r="365" spans="1:12" x14ac:dyDescent="0.25">
      <c r="A365" s="25" t="s">
        <v>668</v>
      </c>
      <c r="B365" s="26"/>
      <c r="C365" s="64"/>
      <c r="D365" s="26"/>
      <c r="E365" s="65"/>
      <c r="F365" s="26"/>
      <c r="G365" s="66"/>
      <c r="H365" s="66"/>
      <c r="I365" s="26"/>
      <c r="J365" s="26"/>
      <c r="K365" s="26"/>
      <c r="L365" s="26"/>
    </row>
    <row r="366" spans="1:12" x14ac:dyDescent="0.25">
      <c r="A366" s="25" t="s">
        <v>669</v>
      </c>
      <c r="B366" s="26"/>
      <c r="C366" s="64"/>
      <c r="D366" s="26"/>
      <c r="E366" s="65"/>
      <c r="F366" s="26"/>
      <c r="G366" s="66"/>
      <c r="H366" s="66"/>
      <c r="I366" s="26"/>
      <c r="J366" s="26"/>
      <c r="K366" s="26"/>
      <c r="L366" s="26"/>
    </row>
    <row r="367" spans="1:12" x14ac:dyDescent="0.25">
      <c r="A367" s="25" t="s">
        <v>670</v>
      </c>
      <c r="B367" s="26"/>
      <c r="C367" s="64"/>
      <c r="D367" s="26"/>
      <c r="E367" s="65"/>
      <c r="F367" s="26"/>
      <c r="G367" s="66"/>
      <c r="H367" s="66"/>
      <c r="I367" s="26"/>
      <c r="J367" s="26"/>
      <c r="K367" s="26"/>
      <c r="L367" s="26"/>
    </row>
    <row r="368" spans="1:12" x14ac:dyDescent="0.25">
      <c r="A368" s="25" t="s">
        <v>671</v>
      </c>
      <c r="B368" s="26"/>
      <c r="C368" s="64"/>
      <c r="D368" s="26"/>
      <c r="E368" s="65"/>
      <c r="F368" s="26"/>
      <c r="G368" s="66"/>
      <c r="H368" s="66"/>
      <c r="I368" s="26"/>
      <c r="J368" s="26"/>
      <c r="K368" s="26"/>
      <c r="L368" s="26"/>
    </row>
    <row r="369" spans="1:12" x14ac:dyDescent="0.25">
      <c r="A369" s="25" t="s">
        <v>672</v>
      </c>
      <c r="B369" s="26"/>
      <c r="C369" s="64"/>
      <c r="D369" s="26"/>
      <c r="E369" s="65"/>
      <c r="F369" s="26"/>
      <c r="G369" s="66"/>
      <c r="H369" s="66"/>
      <c r="I369" s="26"/>
      <c r="J369" s="26"/>
      <c r="K369" s="26"/>
      <c r="L369" s="26"/>
    </row>
    <row r="370" spans="1:12" x14ac:dyDescent="0.25">
      <c r="A370" s="25" t="s">
        <v>673</v>
      </c>
      <c r="B370" s="26"/>
      <c r="C370" s="64"/>
      <c r="D370" s="26"/>
      <c r="E370" s="65"/>
      <c r="F370" s="26"/>
      <c r="G370" s="66"/>
      <c r="H370" s="66"/>
      <c r="I370" s="26"/>
      <c r="J370" s="26"/>
      <c r="K370" s="26"/>
      <c r="L370" s="26"/>
    </row>
    <row r="371" spans="1:12" x14ac:dyDescent="0.25">
      <c r="A371" s="25" t="s">
        <v>674</v>
      </c>
      <c r="B371" s="26"/>
      <c r="C371" s="64"/>
      <c r="D371" s="26"/>
      <c r="E371" s="65"/>
      <c r="F371" s="26"/>
      <c r="G371" s="66"/>
      <c r="H371" s="66"/>
      <c r="I371" s="26"/>
      <c r="J371" s="26"/>
      <c r="K371" s="26"/>
      <c r="L371" s="26"/>
    </row>
    <row r="372" spans="1:12" x14ac:dyDescent="0.25">
      <c r="A372" s="25" t="s">
        <v>675</v>
      </c>
      <c r="B372" s="26"/>
      <c r="C372" s="64"/>
      <c r="D372" s="26"/>
      <c r="E372" s="65"/>
      <c r="F372" s="26"/>
      <c r="G372" s="66"/>
      <c r="H372" s="66"/>
      <c r="I372" s="26"/>
      <c r="J372" s="26"/>
      <c r="K372" s="26"/>
      <c r="L372" s="26"/>
    </row>
    <row r="373" spans="1:12" x14ac:dyDescent="0.25">
      <c r="A373" s="25" t="s">
        <v>676</v>
      </c>
      <c r="B373" s="26"/>
      <c r="C373" s="64"/>
      <c r="D373" s="26"/>
      <c r="E373" s="65"/>
      <c r="F373" s="26"/>
      <c r="G373" s="66"/>
      <c r="H373" s="66"/>
      <c r="I373" s="26"/>
      <c r="J373" s="26"/>
      <c r="K373" s="26"/>
      <c r="L373" s="26"/>
    </row>
    <row r="374" spans="1:12" x14ac:dyDescent="0.25">
      <c r="A374" s="25" t="s">
        <v>677</v>
      </c>
      <c r="B374" s="26"/>
      <c r="C374" s="64"/>
      <c r="D374" s="26"/>
      <c r="E374" s="65"/>
      <c r="F374" s="26"/>
      <c r="G374" s="66"/>
      <c r="H374" s="66"/>
      <c r="I374" s="26"/>
      <c r="J374" s="26"/>
      <c r="K374" s="26"/>
      <c r="L374" s="26"/>
    </row>
    <row r="375" spans="1:12" x14ac:dyDescent="0.25">
      <c r="A375" s="25" t="s">
        <v>678</v>
      </c>
      <c r="B375" s="26"/>
      <c r="C375" s="64"/>
      <c r="D375" s="26"/>
      <c r="E375" s="65"/>
      <c r="F375" s="26"/>
      <c r="G375" s="66"/>
      <c r="H375" s="66"/>
      <c r="I375" s="26"/>
      <c r="J375" s="26"/>
      <c r="K375" s="26"/>
      <c r="L375" s="26"/>
    </row>
    <row r="376" spans="1:12" x14ac:dyDescent="0.25">
      <c r="A376" s="25" t="s">
        <v>679</v>
      </c>
      <c r="B376" s="26"/>
      <c r="C376" s="64"/>
      <c r="D376" s="26"/>
      <c r="E376" s="65"/>
      <c r="F376" s="26"/>
      <c r="G376" s="66"/>
      <c r="H376" s="66"/>
      <c r="I376" s="26"/>
      <c r="J376" s="26"/>
      <c r="K376" s="26"/>
      <c r="L376" s="26"/>
    </row>
    <row r="377" spans="1:12" x14ac:dyDescent="0.25">
      <c r="A377" s="25" t="s">
        <v>680</v>
      </c>
      <c r="B377" s="26"/>
      <c r="C377" s="64"/>
      <c r="D377" s="26"/>
      <c r="E377" s="65"/>
      <c r="F377" s="26"/>
      <c r="G377" s="66"/>
      <c r="H377" s="66"/>
      <c r="I377" s="26"/>
      <c r="J377" s="26"/>
      <c r="K377" s="26"/>
      <c r="L377" s="26"/>
    </row>
    <row r="378" spans="1:12" x14ac:dyDescent="0.25">
      <c r="A378" s="25" t="s">
        <v>681</v>
      </c>
      <c r="B378" s="26"/>
      <c r="C378" s="64"/>
      <c r="D378" s="26"/>
      <c r="E378" s="65"/>
      <c r="F378" s="26"/>
      <c r="G378" s="66"/>
      <c r="H378" s="66"/>
      <c r="I378" s="26"/>
      <c r="J378" s="26"/>
      <c r="K378" s="26"/>
      <c r="L378" s="26"/>
    </row>
    <row r="379" spans="1:12" x14ac:dyDescent="0.25">
      <c r="A379" s="25" t="s">
        <v>682</v>
      </c>
      <c r="B379" s="26"/>
      <c r="C379" s="64"/>
      <c r="D379" s="26"/>
      <c r="E379" s="65"/>
      <c r="F379" s="26"/>
      <c r="G379" s="66"/>
      <c r="H379" s="66"/>
      <c r="I379" s="26"/>
      <c r="J379" s="26"/>
      <c r="K379" s="26"/>
      <c r="L379" s="26"/>
    </row>
    <row r="380" spans="1:12" x14ac:dyDescent="0.25">
      <c r="A380" s="25" t="s">
        <v>683</v>
      </c>
      <c r="B380" s="26"/>
      <c r="C380" s="64"/>
      <c r="D380" s="26"/>
      <c r="E380" s="65"/>
      <c r="F380" s="26"/>
      <c r="G380" s="66"/>
      <c r="H380" s="66"/>
      <c r="I380" s="26"/>
      <c r="J380" s="26"/>
      <c r="K380" s="26"/>
      <c r="L380" s="26"/>
    </row>
    <row r="381" spans="1:12" x14ac:dyDescent="0.25">
      <c r="A381" s="25" t="s">
        <v>684</v>
      </c>
      <c r="B381" s="26"/>
      <c r="C381" s="64"/>
      <c r="D381" s="26"/>
      <c r="E381" s="65"/>
      <c r="F381" s="26"/>
      <c r="G381" s="66"/>
      <c r="H381" s="66"/>
      <c r="I381" s="26"/>
      <c r="J381" s="26"/>
      <c r="K381" s="26"/>
      <c r="L381" s="26"/>
    </row>
    <row r="382" spans="1:12" x14ac:dyDescent="0.25">
      <c r="A382" s="25" t="s">
        <v>685</v>
      </c>
      <c r="B382" s="26"/>
      <c r="C382" s="64"/>
      <c r="D382" s="26"/>
      <c r="E382" s="65"/>
      <c r="F382" s="26"/>
      <c r="G382" s="66"/>
      <c r="H382" s="66"/>
      <c r="I382" s="26"/>
      <c r="J382" s="26"/>
      <c r="K382" s="26"/>
      <c r="L382" s="26"/>
    </row>
    <row r="383" spans="1:12" x14ac:dyDescent="0.25">
      <c r="A383" s="25" t="s">
        <v>686</v>
      </c>
      <c r="B383" s="26"/>
      <c r="C383" s="64"/>
      <c r="D383" s="26"/>
      <c r="E383" s="65"/>
      <c r="F383" s="26"/>
      <c r="G383" s="66"/>
      <c r="H383" s="66"/>
      <c r="I383" s="26"/>
      <c r="J383" s="26"/>
      <c r="K383" s="26"/>
      <c r="L383" s="26"/>
    </row>
    <row r="384" spans="1:12" x14ac:dyDescent="0.25">
      <c r="A384" s="25" t="s">
        <v>687</v>
      </c>
      <c r="B384" s="26"/>
      <c r="C384" s="64"/>
      <c r="D384" s="26"/>
      <c r="E384" s="65"/>
      <c r="F384" s="26"/>
      <c r="G384" s="66"/>
      <c r="H384" s="66"/>
      <c r="I384" s="26"/>
      <c r="J384" s="26"/>
      <c r="K384" s="26"/>
      <c r="L384" s="26"/>
    </row>
    <row r="385" spans="1:12" x14ac:dyDescent="0.25">
      <c r="A385" s="25" t="s">
        <v>688</v>
      </c>
      <c r="B385" s="26"/>
      <c r="C385" s="64"/>
      <c r="D385" s="26"/>
      <c r="E385" s="65"/>
      <c r="F385" s="26"/>
      <c r="G385" s="66"/>
      <c r="H385" s="66"/>
      <c r="I385" s="26"/>
      <c r="J385" s="26"/>
      <c r="K385" s="26"/>
      <c r="L385" s="26"/>
    </row>
    <row r="386" spans="1:12" x14ac:dyDescent="0.25">
      <c r="A386" s="25" t="s">
        <v>689</v>
      </c>
      <c r="B386" s="26"/>
      <c r="C386" s="64"/>
      <c r="D386" s="26"/>
      <c r="E386" s="65"/>
      <c r="F386" s="26"/>
      <c r="G386" s="66"/>
      <c r="H386" s="66"/>
      <c r="I386" s="26"/>
      <c r="J386" s="26"/>
      <c r="K386" s="26"/>
      <c r="L386" s="26"/>
    </row>
    <row r="387" spans="1:12" x14ac:dyDescent="0.25">
      <c r="A387" s="25" t="s">
        <v>690</v>
      </c>
      <c r="B387" s="26"/>
      <c r="C387" s="64"/>
      <c r="D387" s="26"/>
      <c r="E387" s="65"/>
      <c r="F387" s="26"/>
      <c r="G387" s="66"/>
      <c r="H387" s="66"/>
      <c r="I387" s="26"/>
      <c r="J387" s="26"/>
      <c r="K387" s="26"/>
      <c r="L387" s="26"/>
    </row>
    <row r="388" spans="1:12" x14ac:dyDescent="0.25">
      <c r="A388" s="25" t="s">
        <v>691</v>
      </c>
      <c r="B388" s="26"/>
      <c r="C388" s="64"/>
      <c r="D388" s="26"/>
      <c r="E388" s="65"/>
      <c r="F388" s="26"/>
      <c r="G388" s="66"/>
      <c r="H388" s="66"/>
      <c r="I388" s="26"/>
      <c r="J388" s="26"/>
      <c r="K388" s="26"/>
      <c r="L388" s="26"/>
    </row>
    <row r="389" spans="1:12" x14ac:dyDescent="0.25">
      <c r="A389" s="25" t="s">
        <v>692</v>
      </c>
      <c r="B389" s="26"/>
      <c r="C389" s="64"/>
      <c r="D389" s="26"/>
      <c r="E389" s="65"/>
      <c r="F389" s="26"/>
      <c r="G389" s="66"/>
      <c r="H389" s="66"/>
      <c r="I389" s="26"/>
      <c r="J389" s="26"/>
      <c r="K389" s="26"/>
      <c r="L389" s="26"/>
    </row>
    <row r="390" spans="1:12" x14ac:dyDescent="0.25">
      <c r="A390" s="25" t="s">
        <v>693</v>
      </c>
      <c r="B390" s="26"/>
      <c r="C390" s="64"/>
      <c r="D390" s="26"/>
      <c r="E390" s="65"/>
      <c r="F390" s="26"/>
      <c r="G390" s="66"/>
      <c r="H390" s="66"/>
      <c r="I390" s="26"/>
      <c r="J390" s="26"/>
      <c r="K390" s="26"/>
      <c r="L390" s="26"/>
    </row>
    <row r="391" spans="1:12" x14ac:dyDescent="0.25">
      <c r="A391" s="25" t="s">
        <v>694</v>
      </c>
      <c r="B391" s="26"/>
      <c r="C391" s="64"/>
      <c r="D391" s="26"/>
      <c r="E391" s="65"/>
      <c r="F391" s="26"/>
      <c r="G391" s="66"/>
      <c r="H391" s="66"/>
      <c r="I391" s="26"/>
      <c r="J391" s="26"/>
      <c r="K391" s="26"/>
      <c r="L391" s="26"/>
    </row>
    <row r="392" spans="1:12" x14ac:dyDescent="0.25">
      <c r="A392" s="25" t="s">
        <v>695</v>
      </c>
      <c r="B392" s="26"/>
      <c r="C392" s="64"/>
      <c r="D392" s="26"/>
      <c r="E392" s="65"/>
      <c r="F392" s="26"/>
      <c r="G392" s="66"/>
      <c r="H392" s="66"/>
      <c r="I392" s="26"/>
      <c r="J392" s="26"/>
      <c r="K392" s="26"/>
      <c r="L392" s="26"/>
    </row>
    <row r="393" spans="1:12" x14ac:dyDescent="0.25">
      <c r="A393" s="25" t="s">
        <v>696</v>
      </c>
      <c r="B393" s="26"/>
      <c r="C393" s="64"/>
      <c r="D393" s="26"/>
      <c r="E393" s="65"/>
      <c r="F393" s="26"/>
      <c r="G393" s="66"/>
      <c r="H393" s="66"/>
      <c r="I393" s="26"/>
      <c r="J393" s="26"/>
      <c r="K393" s="26"/>
      <c r="L393" s="26"/>
    </row>
    <row r="394" spans="1:12" x14ac:dyDescent="0.25">
      <c r="A394" s="25" t="s">
        <v>697</v>
      </c>
      <c r="B394" s="26"/>
      <c r="C394" s="64"/>
      <c r="D394" s="26"/>
      <c r="E394" s="65"/>
      <c r="F394" s="26"/>
      <c r="G394" s="66"/>
      <c r="H394" s="66"/>
      <c r="I394" s="26"/>
      <c r="J394" s="26"/>
      <c r="K394" s="26"/>
      <c r="L394" s="26"/>
    </row>
    <row r="395" spans="1:12" x14ac:dyDescent="0.25">
      <c r="A395" s="25" t="s">
        <v>698</v>
      </c>
      <c r="B395" s="26"/>
      <c r="C395" s="64"/>
      <c r="D395" s="26"/>
      <c r="E395" s="65"/>
      <c r="F395" s="26"/>
      <c r="G395" s="66"/>
      <c r="H395" s="66"/>
      <c r="I395" s="26"/>
      <c r="J395" s="26"/>
      <c r="K395" s="26"/>
      <c r="L395" s="26"/>
    </row>
    <row r="396" spans="1:12" x14ac:dyDescent="0.25">
      <c r="A396" s="25" t="s">
        <v>699</v>
      </c>
      <c r="B396" s="26"/>
      <c r="C396" s="64"/>
      <c r="D396" s="26"/>
      <c r="E396" s="65"/>
      <c r="F396" s="26"/>
      <c r="G396" s="66"/>
      <c r="H396" s="66"/>
      <c r="I396" s="26"/>
      <c r="J396" s="26"/>
      <c r="K396" s="26"/>
      <c r="L396" s="26"/>
    </row>
    <row r="397" spans="1:12" x14ac:dyDescent="0.25">
      <c r="A397" s="25" t="s">
        <v>700</v>
      </c>
      <c r="B397" s="26"/>
      <c r="C397" s="64"/>
      <c r="D397" s="26"/>
      <c r="E397" s="65"/>
      <c r="F397" s="26"/>
      <c r="G397" s="66"/>
      <c r="H397" s="66"/>
      <c r="I397" s="26"/>
      <c r="J397" s="26"/>
      <c r="K397" s="26"/>
      <c r="L397" s="26"/>
    </row>
    <row r="398" spans="1:12" x14ac:dyDescent="0.25">
      <c r="A398" s="25" t="s">
        <v>701</v>
      </c>
      <c r="B398" s="26"/>
      <c r="C398" s="64"/>
      <c r="D398" s="26"/>
      <c r="E398" s="65"/>
      <c r="F398" s="26"/>
      <c r="G398" s="66"/>
      <c r="H398" s="66"/>
      <c r="I398" s="26"/>
      <c r="J398" s="26"/>
      <c r="K398" s="26"/>
      <c r="L398" s="26"/>
    </row>
    <row r="399" spans="1:12" x14ac:dyDescent="0.25">
      <c r="A399" s="25" t="s">
        <v>702</v>
      </c>
      <c r="B399" s="26"/>
      <c r="C399" s="64"/>
      <c r="D399" s="26"/>
      <c r="E399" s="65"/>
      <c r="F399" s="26"/>
      <c r="G399" s="66"/>
      <c r="H399" s="66"/>
      <c r="I399" s="26"/>
      <c r="J399" s="26"/>
      <c r="K399" s="26"/>
      <c r="L399" s="26"/>
    </row>
    <row r="400" spans="1:12" x14ac:dyDescent="0.25">
      <c r="A400" s="25" t="s">
        <v>703</v>
      </c>
      <c r="B400" s="26"/>
      <c r="C400" s="64"/>
      <c r="D400" s="26"/>
      <c r="E400" s="65"/>
      <c r="F400" s="26"/>
      <c r="G400" s="66"/>
      <c r="H400" s="66"/>
      <c r="I400" s="26"/>
      <c r="J400" s="26"/>
      <c r="K400" s="26"/>
      <c r="L400" s="26"/>
    </row>
    <row r="401" spans="1:12" x14ac:dyDescent="0.25">
      <c r="A401" s="25" t="s">
        <v>704</v>
      </c>
      <c r="B401" s="26"/>
      <c r="C401" s="64"/>
      <c r="D401" s="26"/>
      <c r="E401" s="65"/>
      <c r="F401" s="26"/>
      <c r="G401" s="66"/>
      <c r="H401" s="66"/>
      <c r="I401" s="26"/>
      <c r="J401" s="26"/>
      <c r="K401" s="26"/>
      <c r="L401" s="26"/>
    </row>
    <row r="402" spans="1:12" x14ac:dyDescent="0.25">
      <c r="A402" s="25" t="s">
        <v>705</v>
      </c>
      <c r="B402" s="26"/>
      <c r="C402" s="64"/>
      <c r="D402" s="26"/>
      <c r="E402" s="65"/>
      <c r="F402" s="26"/>
      <c r="G402" s="66"/>
      <c r="H402" s="66"/>
      <c r="I402" s="26"/>
      <c r="J402" s="26"/>
      <c r="K402" s="26"/>
      <c r="L402" s="26"/>
    </row>
    <row r="403" spans="1:12" x14ac:dyDescent="0.25">
      <c r="A403" s="25" t="s">
        <v>706</v>
      </c>
      <c r="B403" s="26"/>
      <c r="C403" s="64"/>
      <c r="D403" s="26"/>
      <c r="E403" s="65"/>
      <c r="F403" s="26"/>
      <c r="G403" s="66"/>
      <c r="H403" s="66"/>
      <c r="I403" s="26"/>
      <c r="J403" s="26"/>
      <c r="K403" s="26"/>
      <c r="L403" s="26"/>
    </row>
    <row r="404" spans="1:12" x14ac:dyDescent="0.25">
      <c r="A404" s="25" t="s">
        <v>707</v>
      </c>
      <c r="B404" s="26"/>
      <c r="C404" s="64"/>
      <c r="D404" s="26"/>
      <c r="E404" s="65"/>
      <c r="F404" s="26"/>
      <c r="G404" s="66"/>
      <c r="H404" s="66"/>
      <c r="I404" s="26"/>
      <c r="J404" s="26"/>
      <c r="K404" s="26"/>
      <c r="L404" s="26"/>
    </row>
    <row r="405" spans="1:12" x14ac:dyDescent="0.25">
      <c r="A405" s="25" t="s">
        <v>708</v>
      </c>
      <c r="B405" s="26"/>
      <c r="C405" s="64"/>
      <c r="D405" s="26"/>
      <c r="E405" s="65"/>
      <c r="F405" s="26"/>
      <c r="G405" s="66"/>
      <c r="H405" s="66"/>
      <c r="I405" s="26"/>
      <c r="J405" s="26"/>
      <c r="K405" s="26"/>
      <c r="L405" s="26"/>
    </row>
    <row r="406" spans="1:12" x14ac:dyDescent="0.25">
      <c r="A406" s="25" t="s">
        <v>709</v>
      </c>
      <c r="B406" s="26"/>
      <c r="C406" s="64"/>
      <c r="D406" s="26"/>
      <c r="E406" s="65"/>
      <c r="F406" s="26"/>
      <c r="G406" s="66"/>
      <c r="H406" s="66"/>
      <c r="I406" s="26"/>
      <c r="J406" s="26"/>
      <c r="K406" s="26"/>
      <c r="L406" s="26"/>
    </row>
    <row r="407" spans="1:12" x14ac:dyDescent="0.25">
      <c r="A407" s="25" t="s">
        <v>710</v>
      </c>
      <c r="B407" s="26"/>
      <c r="C407" s="64"/>
      <c r="D407" s="26"/>
      <c r="E407" s="65"/>
      <c r="F407" s="26"/>
      <c r="G407" s="66"/>
      <c r="H407" s="66"/>
      <c r="I407" s="26"/>
      <c r="J407" s="26"/>
      <c r="K407" s="26"/>
      <c r="L407" s="26"/>
    </row>
    <row r="408" spans="1:12" x14ac:dyDescent="0.25">
      <c r="A408" s="25" t="s">
        <v>711</v>
      </c>
      <c r="B408" s="26"/>
      <c r="C408" s="64"/>
      <c r="D408" s="26"/>
      <c r="E408" s="65"/>
      <c r="F408" s="26"/>
      <c r="G408" s="66"/>
      <c r="H408" s="66"/>
      <c r="I408" s="26"/>
      <c r="J408" s="26"/>
      <c r="K408" s="26"/>
      <c r="L408" s="26"/>
    </row>
    <row r="409" spans="1:12" x14ac:dyDescent="0.25">
      <c r="A409" s="25" t="s">
        <v>712</v>
      </c>
      <c r="B409" s="26"/>
      <c r="C409" s="64"/>
      <c r="D409" s="26"/>
      <c r="E409" s="65"/>
      <c r="F409" s="26"/>
      <c r="G409" s="66"/>
      <c r="H409" s="66"/>
      <c r="I409" s="26"/>
      <c r="J409" s="26"/>
      <c r="K409" s="26"/>
      <c r="L409" s="26"/>
    </row>
    <row r="410" spans="1:12" x14ac:dyDescent="0.25">
      <c r="A410" s="25" t="s">
        <v>713</v>
      </c>
      <c r="B410" s="26"/>
      <c r="C410" s="64"/>
      <c r="D410" s="26"/>
      <c r="E410" s="65"/>
      <c r="F410" s="26"/>
      <c r="G410" s="66"/>
      <c r="H410" s="66"/>
      <c r="I410" s="26"/>
      <c r="J410" s="26"/>
      <c r="K410" s="26"/>
      <c r="L410" s="26"/>
    </row>
    <row r="411" spans="1:12" x14ac:dyDescent="0.25">
      <c r="A411" s="25" t="s">
        <v>714</v>
      </c>
      <c r="B411" s="26"/>
      <c r="C411" s="64"/>
      <c r="D411" s="26"/>
      <c r="E411" s="65"/>
      <c r="F411" s="26"/>
      <c r="G411" s="66"/>
      <c r="H411" s="66"/>
      <c r="I411" s="26"/>
      <c r="J411" s="26"/>
      <c r="K411" s="26"/>
      <c r="L411" s="26"/>
    </row>
    <row r="412" spans="1:12" x14ac:dyDescent="0.25">
      <c r="A412" s="25" t="s">
        <v>715</v>
      </c>
      <c r="B412" s="26"/>
      <c r="C412" s="64"/>
      <c r="D412" s="26"/>
      <c r="E412" s="65"/>
      <c r="F412" s="26"/>
      <c r="G412" s="66"/>
      <c r="H412" s="66"/>
      <c r="I412" s="26"/>
      <c r="J412" s="26"/>
      <c r="K412" s="26"/>
      <c r="L412" s="26"/>
    </row>
    <row r="413" spans="1:12" x14ac:dyDescent="0.25">
      <c r="A413" s="25" t="s">
        <v>716</v>
      </c>
      <c r="B413" s="26"/>
      <c r="C413" s="64"/>
      <c r="D413" s="26"/>
      <c r="E413" s="65"/>
      <c r="F413" s="26"/>
      <c r="G413" s="66"/>
      <c r="H413" s="66"/>
      <c r="I413" s="26"/>
      <c r="J413" s="26"/>
      <c r="K413" s="26"/>
      <c r="L413" s="26"/>
    </row>
    <row r="414" spans="1:12" x14ac:dyDescent="0.25">
      <c r="A414" s="25" t="s">
        <v>717</v>
      </c>
      <c r="B414" s="26"/>
      <c r="C414" s="64"/>
      <c r="D414" s="26"/>
      <c r="E414" s="65"/>
      <c r="F414" s="26"/>
      <c r="G414" s="66"/>
      <c r="H414" s="66"/>
      <c r="I414" s="26"/>
      <c r="J414" s="26"/>
      <c r="K414" s="26"/>
      <c r="L414" s="26"/>
    </row>
    <row r="415" spans="1:12" x14ac:dyDescent="0.25">
      <c r="A415" s="25" t="s">
        <v>718</v>
      </c>
      <c r="B415" s="26"/>
      <c r="C415" s="64"/>
      <c r="D415" s="26"/>
      <c r="E415" s="65"/>
      <c r="F415" s="26"/>
      <c r="G415" s="66"/>
      <c r="H415" s="66"/>
      <c r="I415" s="26"/>
      <c r="J415" s="26"/>
      <c r="K415" s="26"/>
      <c r="L415" s="26"/>
    </row>
    <row r="416" spans="1:12" x14ac:dyDescent="0.25">
      <c r="A416" s="25" t="s">
        <v>719</v>
      </c>
      <c r="B416" s="26"/>
      <c r="C416" s="64"/>
      <c r="D416" s="26"/>
      <c r="E416" s="65"/>
      <c r="F416" s="26"/>
      <c r="G416" s="66"/>
      <c r="H416" s="66"/>
      <c r="I416" s="26"/>
      <c r="J416" s="26"/>
      <c r="K416" s="26"/>
      <c r="L416" s="26"/>
    </row>
    <row r="417" spans="1:12" x14ac:dyDescent="0.25">
      <c r="A417" s="25" t="s">
        <v>720</v>
      </c>
      <c r="B417" s="26"/>
      <c r="C417" s="64"/>
      <c r="D417" s="26"/>
      <c r="E417" s="65"/>
      <c r="F417" s="26"/>
      <c r="G417" s="66"/>
      <c r="H417" s="66"/>
      <c r="I417" s="26"/>
      <c r="J417" s="26"/>
      <c r="K417" s="26"/>
      <c r="L417" s="26"/>
    </row>
    <row r="418" spans="1:12" x14ac:dyDescent="0.25">
      <c r="A418" s="25" t="s">
        <v>721</v>
      </c>
      <c r="B418" s="26"/>
      <c r="C418" s="64"/>
      <c r="D418" s="26"/>
      <c r="E418" s="65"/>
      <c r="F418" s="26"/>
      <c r="G418" s="66"/>
      <c r="H418" s="66"/>
      <c r="I418" s="26"/>
      <c r="J418" s="26"/>
      <c r="K418" s="26"/>
      <c r="L418" s="26"/>
    </row>
    <row r="419" spans="1:12" x14ac:dyDescent="0.25">
      <c r="A419" s="25" t="s">
        <v>722</v>
      </c>
      <c r="B419" s="26"/>
      <c r="C419" s="64"/>
      <c r="D419" s="26"/>
      <c r="E419" s="65"/>
      <c r="F419" s="26"/>
      <c r="G419" s="66"/>
      <c r="H419" s="66"/>
      <c r="I419" s="26"/>
      <c r="J419" s="26"/>
      <c r="K419" s="26"/>
      <c r="L419" s="26"/>
    </row>
    <row r="420" spans="1:12" x14ac:dyDescent="0.25">
      <c r="A420" s="25" t="s">
        <v>723</v>
      </c>
      <c r="B420" s="26"/>
      <c r="C420" s="64"/>
      <c r="D420" s="26"/>
      <c r="E420" s="65"/>
      <c r="F420" s="26"/>
      <c r="G420" s="66"/>
      <c r="H420" s="66"/>
      <c r="I420" s="26"/>
      <c r="J420" s="26"/>
      <c r="K420" s="26"/>
      <c r="L420" s="26"/>
    </row>
    <row r="421" spans="1:12" x14ac:dyDescent="0.25">
      <c r="A421" s="25" t="s">
        <v>724</v>
      </c>
      <c r="B421" s="26"/>
      <c r="C421" s="64"/>
      <c r="D421" s="26"/>
      <c r="E421" s="65"/>
      <c r="F421" s="26"/>
      <c r="G421" s="66"/>
      <c r="H421" s="66"/>
      <c r="I421" s="26"/>
      <c r="J421" s="26"/>
      <c r="K421" s="26"/>
      <c r="L421" s="26"/>
    </row>
    <row r="422" spans="1:12" x14ac:dyDescent="0.25">
      <c r="A422" s="25" t="s">
        <v>725</v>
      </c>
      <c r="B422" s="26"/>
      <c r="C422" s="64"/>
      <c r="D422" s="26"/>
      <c r="E422" s="65"/>
      <c r="F422" s="26"/>
      <c r="G422" s="66"/>
      <c r="H422" s="66"/>
      <c r="I422" s="26"/>
      <c r="J422" s="26"/>
      <c r="K422" s="26"/>
      <c r="L422" s="26"/>
    </row>
    <row r="423" spans="1:12" x14ac:dyDescent="0.25">
      <c r="A423" s="25" t="s">
        <v>726</v>
      </c>
      <c r="B423" s="26"/>
      <c r="C423" s="64"/>
      <c r="D423" s="26"/>
      <c r="E423" s="65"/>
      <c r="F423" s="26"/>
      <c r="G423" s="66"/>
      <c r="H423" s="66"/>
      <c r="I423" s="26"/>
      <c r="J423" s="26"/>
      <c r="K423" s="26"/>
      <c r="L423" s="26"/>
    </row>
    <row r="424" spans="1:12" x14ac:dyDescent="0.25">
      <c r="A424" s="25" t="s">
        <v>727</v>
      </c>
      <c r="B424" s="26"/>
      <c r="C424" s="64"/>
      <c r="D424" s="26"/>
      <c r="E424" s="65"/>
      <c r="F424" s="26"/>
      <c r="G424" s="66"/>
      <c r="H424" s="66"/>
      <c r="I424" s="26"/>
      <c r="J424" s="26"/>
      <c r="K424" s="26"/>
      <c r="L424" s="26"/>
    </row>
    <row r="425" spans="1:12" x14ac:dyDescent="0.25">
      <c r="A425" s="25" t="s">
        <v>728</v>
      </c>
      <c r="B425" s="26"/>
      <c r="C425" s="64"/>
      <c r="D425" s="26"/>
      <c r="E425" s="65"/>
      <c r="F425" s="26"/>
      <c r="G425" s="66"/>
      <c r="H425" s="66"/>
      <c r="I425" s="26"/>
      <c r="J425" s="26"/>
      <c r="K425" s="26"/>
      <c r="L425" s="26"/>
    </row>
    <row r="426" spans="1:12" x14ac:dyDescent="0.25">
      <c r="A426" s="25" t="s">
        <v>729</v>
      </c>
      <c r="B426" s="26"/>
      <c r="C426" s="64"/>
      <c r="D426" s="26"/>
      <c r="E426" s="65"/>
      <c r="F426" s="26"/>
      <c r="G426" s="66"/>
      <c r="H426" s="66"/>
      <c r="I426" s="26"/>
      <c r="J426" s="26"/>
      <c r="K426" s="26"/>
      <c r="L426" s="26"/>
    </row>
    <row r="427" spans="1:12" x14ac:dyDescent="0.25">
      <c r="A427" s="25" t="s">
        <v>730</v>
      </c>
      <c r="B427" s="26"/>
      <c r="C427" s="64"/>
      <c r="D427" s="26"/>
      <c r="E427" s="65"/>
      <c r="F427" s="26"/>
      <c r="G427" s="66"/>
      <c r="H427" s="66"/>
      <c r="I427" s="26"/>
      <c r="J427" s="26"/>
      <c r="K427" s="26"/>
      <c r="L427" s="26"/>
    </row>
    <row r="428" spans="1:12" x14ac:dyDescent="0.25">
      <c r="A428" s="25" t="s">
        <v>731</v>
      </c>
      <c r="B428" s="26"/>
      <c r="C428" s="64"/>
      <c r="D428" s="26"/>
      <c r="E428" s="65"/>
      <c r="F428" s="26"/>
      <c r="G428" s="66"/>
      <c r="H428" s="66"/>
      <c r="I428" s="26"/>
      <c r="J428" s="26"/>
      <c r="K428" s="26"/>
      <c r="L428" s="26"/>
    </row>
    <row r="429" spans="1:12" x14ac:dyDescent="0.25">
      <c r="A429" s="25" t="s">
        <v>732</v>
      </c>
      <c r="B429" s="26"/>
      <c r="C429" s="64"/>
      <c r="D429" s="26"/>
      <c r="E429" s="65"/>
      <c r="F429" s="26"/>
      <c r="G429" s="66"/>
      <c r="H429" s="66"/>
      <c r="I429" s="26"/>
      <c r="J429" s="26"/>
      <c r="K429" s="26"/>
      <c r="L429" s="26"/>
    </row>
    <row r="430" spans="1:12" x14ac:dyDescent="0.25">
      <c r="A430" s="25" t="s">
        <v>733</v>
      </c>
      <c r="B430" s="26"/>
      <c r="C430" s="64"/>
      <c r="D430" s="26"/>
      <c r="E430" s="65"/>
      <c r="F430" s="26"/>
      <c r="G430" s="66"/>
      <c r="H430" s="66"/>
      <c r="I430" s="26"/>
      <c r="J430" s="26"/>
      <c r="K430" s="26"/>
      <c r="L430" s="26"/>
    </row>
    <row r="431" spans="1:12" x14ac:dyDescent="0.25">
      <c r="A431" s="25" t="s">
        <v>734</v>
      </c>
      <c r="B431" s="26"/>
      <c r="C431" s="64"/>
      <c r="D431" s="26"/>
      <c r="E431" s="65"/>
      <c r="F431" s="26"/>
      <c r="G431" s="66"/>
      <c r="H431" s="66"/>
      <c r="I431" s="26"/>
      <c r="J431" s="26"/>
      <c r="K431" s="26"/>
      <c r="L431" s="26"/>
    </row>
    <row r="432" spans="1:12" x14ac:dyDescent="0.25">
      <c r="A432" s="25" t="s">
        <v>735</v>
      </c>
      <c r="B432" s="26"/>
      <c r="C432" s="64"/>
      <c r="D432" s="26"/>
      <c r="E432" s="65"/>
      <c r="F432" s="26"/>
      <c r="G432" s="66"/>
      <c r="H432" s="66"/>
      <c r="I432" s="26"/>
      <c r="J432" s="26"/>
      <c r="K432" s="26"/>
      <c r="L432" s="26"/>
    </row>
    <row r="433" spans="1:12" x14ac:dyDescent="0.25">
      <c r="A433" s="25" t="s">
        <v>736</v>
      </c>
      <c r="B433" s="26"/>
      <c r="C433" s="64"/>
      <c r="D433" s="26"/>
      <c r="E433" s="65"/>
      <c r="F433" s="26"/>
      <c r="G433" s="66"/>
      <c r="H433" s="66"/>
      <c r="I433" s="26"/>
      <c r="J433" s="26"/>
      <c r="K433" s="26"/>
      <c r="L433" s="26"/>
    </row>
    <row r="434" spans="1:12" x14ac:dyDescent="0.25">
      <c r="A434" s="25" t="s">
        <v>737</v>
      </c>
      <c r="B434" s="26"/>
      <c r="C434" s="64"/>
      <c r="D434" s="26"/>
      <c r="E434" s="65"/>
      <c r="F434" s="26"/>
      <c r="G434" s="66"/>
      <c r="H434" s="66"/>
      <c r="I434" s="26"/>
      <c r="J434" s="26"/>
      <c r="K434" s="26"/>
      <c r="L434" s="26"/>
    </row>
    <row r="435" spans="1:12" x14ac:dyDescent="0.25">
      <c r="A435" s="25" t="s">
        <v>738</v>
      </c>
      <c r="B435" s="26"/>
      <c r="C435" s="64"/>
      <c r="D435" s="26"/>
      <c r="E435" s="65"/>
      <c r="F435" s="26"/>
      <c r="G435" s="66"/>
      <c r="H435" s="66"/>
      <c r="I435" s="26"/>
      <c r="J435" s="26"/>
      <c r="K435" s="26"/>
      <c r="L435" s="26"/>
    </row>
    <row r="436" spans="1:12" x14ac:dyDescent="0.25">
      <c r="A436" s="25" t="s">
        <v>739</v>
      </c>
      <c r="B436" s="26"/>
      <c r="C436" s="64"/>
      <c r="D436" s="26"/>
      <c r="E436" s="65"/>
      <c r="F436" s="26"/>
      <c r="G436" s="66"/>
      <c r="H436" s="66"/>
      <c r="I436" s="26"/>
      <c r="J436" s="26"/>
      <c r="K436" s="26"/>
      <c r="L436" s="26"/>
    </row>
    <row r="437" spans="1:12" x14ac:dyDescent="0.25">
      <c r="A437" s="25" t="s">
        <v>740</v>
      </c>
      <c r="B437" s="26"/>
      <c r="C437" s="64"/>
      <c r="D437" s="26"/>
      <c r="E437" s="65"/>
      <c r="F437" s="26"/>
      <c r="G437" s="66"/>
      <c r="H437" s="66"/>
      <c r="I437" s="26"/>
      <c r="J437" s="26"/>
      <c r="K437" s="26"/>
      <c r="L437" s="26"/>
    </row>
    <row r="438" spans="1:12" x14ac:dyDescent="0.25">
      <c r="A438" s="25" t="s">
        <v>741</v>
      </c>
      <c r="B438" s="26"/>
      <c r="C438" s="64"/>
      <c r="D438" s="26"/>
      <c r="E438" s="65"/>
      <c r="F438" s="26"/>
      <c r="G438" s="66"/>
      <c r="H438" s="66"/>
      <c r="I438" s="26"/>
      <c r="J438" s="26"/>
      <c r="K438" s="26"/>
      <c r="L438" s="26"/>
    </row>
    <row r="439" spans="1:12" x14ac:dyDescent="0.25">
      <c r="A439" s="25" t="s">
        <v>742</v>
      </c>
      <c r="B439" s="26"/>
      <c r="C439" s="64"/>
      <c r="D439" s="26"/>
      <c r="E439" s="65"/>
      <c r="F439" s="26"/>
      <c r="G439" s="66"/>
      <c r="H439" s="66"/>
      <c r="I439" s="26"/>
      <c r="J439" s="26"/>
      <c r="K439" s="26"/>
      <c r="L439" s="26"/>
    </row>
    <row r="440" spans="1:12" x14ac:dyDescent="0.25">
      <c r="A440" s="25" t="s">
        <v>743</v>
      </c>
      <c r="B440" s="26"/>
      <c r="C440" s="64"/>
      <c r="D440" s="26"/>
      <c r="E440" s="65"/>
      <c r="F440" s="26"/>
      <c r="G440" s="66"/>
      <c r="H440" s="66"/>
      <c r="I440" s="26"/>
      <c r="J440" s="26"/>
      <c r="K440" s="26"/>
      <c r="L440" s="26"/>
    </row>
    <row r="441" spans="1:12" x14ac:dyDescent="0.25">
      <c r="A441" s="25" t="s">
        <v>744</v>
      </c>
      <c r="B441" s="26"/>
      <c r="C441" s="64"/>
      <c r="D441" s="26"/>
      <c r="E441" s="65"/>
      <c r="F441" s="26"/>
      <c r="G441" s="66"/>
      <c r="H441" s="66"/>
      <c r="I441" s="26"/>
      <c r="J441" s="26"/>
      <c r="K441" s="26"/>
      <c r="L441" s="26"/>
    </row>
    <row r="442" spans="1:12" x14ac:dyDescent="0.25">
      <c r="A442" s="25" t="s">
        <v>745</v>
      </c>
      <c r="B442" s="26"/>
      <c r="C442" s="64"/>
      <c r="D442" s="26"/>
      <c r="E442" s="65"/>
      <c r="F442" s="26"/>
      <c r="G442" s="66"/>
      <c r="H442" s="66"/>
      <c r="I442" s="26"/>
      <c r="J442" s="26"/>
      <c r="K442" s="26"/>
      <c r="L442" s="26"/>
    </row>
    <row r="443" spans="1:12" x14ac:dyDescent="0.25">
      <c r="A443" s="25" t="s">
        <v>746</v>
      </c>
      <c r="B443" s="26"/>
      <c r="C443" s="64"/>
      <c r="D443" s="26"/>
      <c r="E443" s="65"/>
      <c r="F443" s="26"/>
      <c r="G443" s="66"/>
      <c r="H443" s="66"/>
      <c r="I443" s="26"/>
      <c r="J443" s="26"/>
      <c r="K443" s="26"/>
      <c r="L443" s="26"/>
    </row>
    <row r="444" spans="1:12" x14ac:dyDescent="0.25">
      <c r="A444" s="25" t="s">
        <v>747</v>
      </c>
      <c r="B444" s="26"/>
      <c r="C444" s="64"/>
      <c r="D444" s="26"/>
      <c r="E444" s="65"/>
      <c r="F444" s="26"/>
      <c r="G444" s="66"/>
      <c r="H444" s="66"/>
      <c r="I444" s="26"/>
      <c r="J444" s="26"/>
      <c r="K444" s="26"/>
      <c r="L444" s="26"/>
    </row>
    <row r="445" spans="1:12" x14ac:dyDescent="0.25">
      <c r="A445" s="25" t="s">
        <v>748</v>
      </c>
      <c r="B445" s="26"/>
      <c r="C445" s="64"/>
      <c r="D445" s="26"/>
      <c r="E445" s="65"/>
      <c r="F445" s="26"/>
      <c r="G445" s="66"/>
      <c r="H445" s="66"/>
      <c r="I445" s="26"/>
      <c r="J445" s="26"/>
      <c r="K445" s="26"/>
      <c r="L445" s="26"/>
    </row>
    <row r="446" spans="1:12" x14ac:dyDescent="0.25">
      <c r="A446" s="25" t="s">
        <v>749</v>
      </c>
      <c r="B446" s="26"/>
      <c r="C446" s="64"/>
      <c r="D446" s="26"/>
      <c r="E446" s="65"/>
      <c r="F446" s="26"/>
      <c r="G446" s="66"/>
      <c r="H446" s="66"/>
      <c r="I446" s="26"/>
      <c r="J446" s="26"/>
      <c r="K446" s="26"/>
      <c r="L446" s="26"/>
    </row>
    <row r="447" spans="1:12" x14ac:dyDescent="0.25">
      <c r="A447" s="25" t="s">
        <v>750</v>
      </c>
      <c r="B447" s="26"/>
      <c r="C447" s="64"/>
      <c r="D447" s="26"/>
      <c r="E447" s="65"/>
      <c r="F447" s="26"/>
      <c r="G447" s="66"/>
      <c r="H447" s="66"/>
      <c r="I447" s="26"/>
      <c r="J447" s="26"/>
      <c r="K447" s="26"/>
      <c r="L447" s="26"/>
    </row>
    <row r="448" spans="1:12" x14ac:dyDescent="0.25">
      <c r="A448" s="25" t="s">
        <v>751</v>
      </c>
      <c r="B448" s="26"/>
      <c r="C448" s="64"/>
      <c r="D448" s="26"/>
      <c r="E448" s="65"/>
      <c r="F448" s="26"/>
      <c r="G448" s="66"/>
      <c r="H448" s="66"/>
      <c r="I448" s="26"/>
      <c r="J448" s="26"/>
      <c r="K448" s="26"/>
      <c r="L448" s="26"/>
    </row>
    <row r="449" spans="1:12" x14ac:dyDescent="0.25">
      <c r="A449" s="25" t="s">
        <v>752</v>
      </c>
      <c r="B449" s="26"/>
      <c r="C449" s="64"/>
      <c r="D449" s="26"/>
      <c r="E449" s="65"/>
      <c r="F449" s="26"/>
      <c r="G449" s="66"/>
      <c r="H449" s="66"/>
      <c r="I449" s="26"/>
      <c r="J449" s="26"/>
      <c r="K449" s="26"/>
      <c r="L449" s="26"/>
    </row>
    <row r="450" spans="1:12" x14ac:dyDescent="0.25">
      <c r="A450" s="25" t="s">
        <v>753</v>
      </c>
      <c r="B450" s="26"/>
      <c r="C450" s="64"/>
      <c r="D450" s="26"/>
      <c r="E450" s="65"/>
      <c r="F450" s="26"/>
      <c r="G450" s="66"/>
      <c r="H450" s="66"/>
      <c r="I450" s="26"/>
      <c r="J450" s="26"/>
      <c r="K450" s="26"/>
      <c r="L450" s="26"/>
    </row>
    <row r="451" spans="1:12" x14ac:dyDescent="0.25">
      <c r="A451" s="25" t="s">
        <v>754</v>
      </c>
      <c r="B451" s="26"/>
      <c r="C451" s="64"/>
      <c r="D451" s="26"/>
      <c r="E451" s="65"/>
      <c r="F451" s="26"/>
      <c r="G451" s="66"/>
      <c r="H451" s="66"/>
      <c r="I451" s="26"/>
      <c r="J451" s="26"/>
      <c r="K451" s="26"/>
      <c r="L451" s="26"/>
    </row>
    <row r="452" spans="1:12" x14ac:dyDescent="0.25">
      <c r="A452" s="25" t="s">
        <v>755</v>
      </c>
      <c r="B452" s="26"/>
      <c r="C452" s="64"/>
      <c r="D452" s="26"/>
      <c r="E452" s="65"/>
      <c r="F452" s="26"/>
      <c r="G452" s="66"/>
      <c r="H452" s="66"/>
      <c r="I452" s="26"/>
      <c r="J452" s="26"/>
      <c r="K452" s="26"/>
      <c r="L452" s="26"/>
    </row>
    <row r="453" spans="1:12" x14ac:dyDescent="0.25">
      <c r="A453" s="25" t="s">
        <v>756</v>
      </c>
      <c r="B453" s="26"/>
      <c r="C453" s="64"/>
      <c r="D453" s="26"/>
      <c r="E453" s="65"/>
      <c r="F453" s="26"/>
      <c r="G453" s="66"/>
      <c r="H453" s="66"/>
      <c r="I453" s="26"/>
      <c r="J453" s="26"/>
      <c r="K453" s="26"/>
      <c r="L453" s="26"/>
    </row>
    <row r="454" spans="1:12" x14ac:dyDescent="0.25">
      <c r="A454" s="25" t="s">
        <v>757</v>
      </c>
      <c r="B454" s="26"/>
      <c r="C454" s="64"/>
      <c r="D454" s="26"/>
      <c r="E454" s="65"/>
      <c r="F454" s="26"/>
      <c r="G454" s="66"/>
      <c r="H454" s="66"/>
      <c r="I454" s="26"/>
      <c r="J454" s="26"/>
      <c r="K454" s="26"/>
      <c r="L454" s="26"/>
    </row>
    <row r="455" spans="1:12" x14ac:dyDescent="0.25">
      <c r="A455" s="25" t="s">
        <v>758</v>
      </c>
      <c r="B455" s="26"/>
      <c r="C455" s="64"/>
      <c r="D455" s="26"/>
      <c r="E455" s="65"/>
      <c r="F455" s="26"/>
      <c r="G455" s="66"/>
      <c r="H455" s="66"/>
      <c r="I455" s="26"/>
      <c r="J455" s="26"/>
      <c r="K455" s="26"/>
      <c r="L455" s="26"/>
    </row>
    <row r="456" spans="1:12" x14ac:dyDescent="0.25">
      <c r="A456" s="25" t="s">
        <v>759</v>
      </c>
      <c r="B456" s="26"/>
      <c r="C456" s="64"/>
      <c r="D456" s="26"/>
      <c r="E456" s="65"/>
      <c r="F456" s="26"/>
      <c r="G456" s="66"/>
      <c r="H456" s="66"/>
      <c r="I456" s="26"/>
      <c r="J456" s="26"/>
      <c r="K456" s="26"/>
      <c r="L456" s="26"/>
    </row>
    <row r="457" spans="1:12" x14ac:dyDescent="0.25">
      <c r="A457" s="25" t="s">
        <v>760</v>
      </c>
      <c r="B457" s="26"/>
      <c r="C457" s="64"/>
      <c r="D457" s="26"/>
      <c r="E457" s="65"/>
      <c r="F457" s="26"/>
      <c r="G457" s="66"/>
      <c r="H457" s="66"/>
      <c r="I457" s="26"/>
      <c r="J457" s="26"/>
      <c r="K457" s="26"/>
      <c r="L457" s="26"/>
    </row>
    <row r="458" spans="1:12" x14ac:dyDescent="0.25">
      <c r="A458" s="25" t="s">
        <v>761</v>
      </c>
      <c r="B458" s="26"/>
      <c r="C458" s="64"/>
      <c r="D458" s="26"/>
      <c r="E458" s="65"/>
      <c r="F458" s="26"/>
      <c r="G458" s="66"/>
      <c r="H458" s="66"/>
      <c r="I458" s="26"/>
      <c r="J458" s="26"/>
      <c r="K458" s="26"/>
      <c r="L458" s="26"/>
    </row>
    <row r="459" spans="1:12" x14ac:dyDescent="0.25">
      <c r="A459" s="25" t="s">
        <v>762</v>
      </c>
      <c r="B459" s="26"/>
      <c r="C459" s="64"/>
      <c r="D459" s="26"/>
      <c r="E459" s="65"/>
      <c r="F459" s="26"/>
      <c r="G459" s="66"/>
      <c r="H459" s="66"/>
      <c r="I459" s="26"/>
      <c r="J459" s="26"/>
      <c r="K459" s="26"/>
      <c r="L459" s="26"/>
    </row>
    <row r="460" spans="1:12" x14ac:dyDescent="0.25">
      <c r="A460" s="25" t="s">
        <v>763</v>
      </c>
      <c r="B460" s="26"/>
      <c r="C460" s="64"/>
      <c r="D460" s="26"/>
      <c r="E460" s="65"/>
      <c r="F460" s="26"/>
      <c r="G460" s="66"/>
      <c r="H460" s="66"/>
      <c r="I460" s="26"/>
      <c r="J460" s="26"/>
      <c r="K460" s="26"/>
      <c r="L460" s="26"/>
    </row>
    <row r="461" spans="1:12" x14ac:dyDescent="0.25">
      <c r="A461" s="25" t="s">
        <v>764</v>
      </c>
      <c r="B461" s="26"/>
      <c r="C461" s="64"/>
      <c r="D461" s="26"/>
      <c r="E461" s="65"/>
      <c r="F461" s="26"/>
      <c r="G461" s="66"/>
      <c r="H461" s="66"/>
      <c r="I461" s="26"/>
      <c r="J461" s="26"/>
      <c r="K461" s="26"/>
      <c r="L461" s="26"/>
    </row>
    <row r="462" spans="1:12" x14ac:dyDescent="0.25">
      <c r="A462" s="25" t="s">
        <v>765</v>
      </c>
      <c r="B462" s="26"/>
      <c r="C462" s="64"/>
      <c r="D462" s="26"/>
      <c r="E462" s="65"/>
      <c r="F462" s="26"/>
      <c r="G462" s="66"/>
      <c r="H462" s="66"/>
      <c r="I462" s="26"/>
      <c r="J462" s="26"/>
      <c r="K462" s="26"/>
      <c r="L462" s="26"/>
    </row>
    <row r="463" spans="1:12" x14ac:dyDescent="0.25">
      <c r="A463" s="25" t="s">
        <v>766</v>
      </c>
      <c r="B463" s="26"/>
      <c r="C463" s="64"/>
      <c r="D463" s="26"/>
      <c r="E463" s="65"/>
      <c r="F463" s="26"/>
      <c r="G463" s="66"/>
      <c r="H463" s="66"/>
      <c r="I463" s="26"/>
      <c r="J463" s="26"/>
      <c r="K463" s="26"/>
      <c r="L463" s="26"/>
    </row>
    <row r="464" spans="1:12" x14ac:dyDescent="0.25">
      <c r="A464" s="25" t="s">
        <v>767</v>
      </c>
      <c r="B464" s="26"/>
      <c r="C464" s="64"/>
      <c r="D464" s="26"/>
      <c r="E464" s="65"/>
      <c r="F464" s="26"/>
      <c r="G464" s="66"/>
      <c r="H464" s="66"/>
      <c r="I464" s="26"/>
      <c r="J464" s="26"/>
      <c r="K464" s="26"/>
      <c r="L464" s="26"/>
    </row>
    <row r="465" spans="1:12" x14ac:dyDescent="0.25">
      <c r="A465" s="25" t="s">
        <v>768</v>
      </c>
      <c r="B465" s="26"/>
      <c r="C465" s="64"/>
      <c r="D465" s="26"/>
      <c r="E465" s="65"/>
      <c r="F465" s="26"/>
      <c r="G465" s="66"/>
      <c r="H465" s="66"/>
      <c r="I465" s="26"/>
      <c r="J465" s="26"/>
      <c r="K465" s="26"/>
      <c r="L465" s="26"/>
    </row>
    <row r="466" spans="1:12" x14ac:dyDescent="0.25">
      <c r="A466" s="25" t="s">
        <v>769</v>
      </c>
      <c r="B466" s="26"/>
      <c r="C466" s="64"/>
      <c r="D466" s="26"/>
      <c r="E466" s="65"/>
      <c r="F466" s="26"/>
      <c r="G466" s="66"/>
      <c r="H466" s="66"/>
      <c r="I466" s="26"/>
      <c r="J466" s="26"/>
      <c r="K466" s="26"/>
      <c r="L466" s="26"/>
    </row>
    <row r="467" spans="1:12" x14ac:dyDescent="0.25">
      <c r="A467" s="25" t="s">
        <v>770</v>
      </c>
      <c r="B467" s="26"/>
      <c r="C467" s="64"/>
      <c r="D467" s="26"/>
      <c r="E467" s="65"/>
      <c r="F467" s="26"/>
      <c r="G467" s="66"/>
      <c r="H467" s="66"/>
      <c r="I467" s="26"/>
      <c r="J467" s="26"/>
      <c r="K467" s="26"/>
      <c r="L467" s="26"/>
    </row>
    <row r="468" spans="1:12" x14ac:dyDescent="0.25">
      <c r="A468" s="25" t="s">
        <v>771</v>
      </c>
      <c r="B468" s="26"/>
      <c r="C468" s="64"/>
      <c r="D468" s="26"/>
      <c r="E468" s="65"/>
      <c r="F468" s="26"/>
      <c r="G468" s="66"/>
      <c r="H468" s="66"/>
      <c r="I468" s="26"/>
      <c r="J468" s="26"/>
      <c r="K468" s="26"/>
      <c r="L468" s="26"/>
    </row>
    <row r="469" spans="1:12" x14ac:dyDescent="0.25">
      <c r="A469" s="25" t="s">
        <v>772</v>
      </c>
      <c r="B469" s="26"/>
      <c r="C469" s="64"/>
      <c r="D469" s="26"/>
      <c r="E469" s="65"/>
      <c r="F469" s="26"/>
      <c r="G469" s="66"/>
      <c r="H469" s="66"/>
      <c r="I469" s="26"/>
      <c r="J469" s="26"/>
      <c r="K469" s="26"/>
      <c r="L469" s="26"/>
    </row>
    <row r="470" spans="1:12" x14ac:dyDescent="0.25">
      <c r="A470" s="25" t="s">
        <v>773</v>
      </c>
      <c r="B470" s="26"/>
      <c r="C470" s="64"/>
      <c r="D470" s="26"/>
      <c r="E470" s="65"/>
      <c r="F470" s="26"/>
      <c r="G470" s="66"/>
      <c r="H470" s="66"/>
      <c r="I470" s="26"/>
      <c r="J470" s="26"/>
      <c r="K470" s="26"/>
      <c r="L470" s="26"/>
    </row>
    <row r="471" spans="1:12" x14ac:dyDescent="0.25">
      <c r="A471" s="25" t="s">
        <v>774</v>
      </c>
      <c r="B471" s="26"/>
      <c r="C471" s="64"/>
      <c r="D471" s="26"/>
      <c r="E471" s="65"/>
      <c r="F471" s="26"/>
      <c r="G471" s="66"/>
      <c r="H471" s="66"/>
      <c r="I471" s="26"/>
      <c r="J471" s="26"/>
      <c r="K471" s="26"/>
      <c r="L471" s="26"/>
    </row>
    <row r="472" spans="1:12" x14ac:dyDescent="0.25">
      <c r="A472" s="25" t="s">
        <v>775</v>
      </c>
      <c r="B472" s="26"/>
      <c r="C472" s="64"/>
      <c r="D472" s="26"/>
      <c r="E472" s="65"/>
      <c r="F472" s="26"/>
      <c r="G472" s="66"/>
      <c r="H472" s="66"/>
      <c r="I472" s="26"/>
      <c r="J472" s="26"/>
      <c r="K472" s="26"/>
      <c r="L472" s="26"/>
    </row>
    <row r="473" spans="1:12" x14ac:dyDescent="0.25">
      <c r="A473" s="25" t="s">
        <v>776</v>
      </c>
      <c r="B473" s="26"/>
      <c r="C473" s="64"/>
      <c r="D473" s="26"/>
      <c r="E473" s="65"/>
      <c r="F473" s="26"/>
      <c r="G473" s="66"/>
      <c r="H473" s="66"/>
      <c r="I473" s="26"/>
      <c r="J473" s="26"/>
      <c r="K473" s="26"/>
      <c r="L473" s="26"/>
    </row>
    <row r="474" spans="1:12" x14ac:dyDescent="0.25">
      <c r="A474" s="25" t="s">
        <v>777</v>
      </c>
      <c r="B474" s="26"/>
      <c r="C474" s="64"/>
      <c r="D474" s="26"/>
      <c r="E474" s="65"/>
      <c r="F474" s="26"/>
      <c r="G474" s="66"/>
      <c r="H474" s="66"/>
      <c r="I474" s="26"/>
      <c r="J474" s="26"/>
      <c r="K474" s="26"/>
      <c r="L474" s="26"/>
    </row>
    <row r="475" spans="1:12" x14ac:dyDescent="0.25">
      <c r="A475" s="25" t="s">
        <v>778</v>
      </c>
      <c r="B475" s="26"/>
      <c r="C475" s="64"/>
      <c r="D475" s="26"/>
      <c r="E475" s="65"/>
      <c r="F475" s="26"/>
      <c r="G475" s="66"/>
      <c r="H475" s="66"/>
      <c r="I475" s="26"/>
      <c r="J475" s="26"/>
      <c r="K475" s="26"/>
      <c r="L475" s="26"/>
    </row>
    <row r="476" spans="1:12" x14ac:dyDescent="0.25">
      <c r="A476" s="25" t="s">
        <v>779</v>
      </c>
      <c r="B476" s="26"/>
      <c r="C476" s="64"/>
      <c r="D476" s="26"/>
      <c r="E476" s="65"/>
      <c r="F476" s="26"/>
      <c r="G476" s="66"/>
      <c r="H476" s="66"/>
      <c r="I476" s="26"/>
      <c r="J476" s="26"/>
      <c r="K476" s="26"/>
      <c r="L476" s="26"/>
    </row>
    <row r="477" spans="1:12" x14ac:dyDescent="0.25">
      <c r="A477" s="25" t="s">
        <v>780</v>
      </c>
      <c r="B477" s="26"/>
      <c r="C477" s="64"/>
      <c r="D477" s="26"/>
      <c r="E477" s="65"/>
      <c r="F477" s="26"/>
      <c r="G477" s="66"/>
      <c r="H477" s="66"/>
      <c r="I477" s="26"/>
      <c r="J477" s="26"/>
      <c r="K477" s="26"/>
      <c r="L477" s="26"/>
    </row>
    <row r="478" spans="1:12" x14ac:dyDescent="0.25">
      <c r="A478" s="25" t="s">
        <v>781</v>
      </c>
      <c r="B478" s="26"/>
      <c r="C478" s="64"/>
      <c r="D478" s="26"/>
      <c r="E478" s="65"/>
      <c r="F478" s="26"/>
      <c r="G478" s="66"/>
      <c r="H478" s="66"/>
      <c r="I478" s="26"/>
      <c r="J478" s="26"/>
      <c r="K478" s="26"/>
      <c r="L478" s="26"/>
    </row>
    <row r="479" spans="1:12" x14ac:dyDescent="0.25">
      <c r="A479" s="25" t="s">
        <v>782</v>
      </c>
      <c r="B479" s="26"/>
      <c r="C479" s="64"/>
      <c r="D479" s="26"/>
      <c r="E479" s="65"/>
      <c r="F479" s="26"/>
      <c r="G479" s="66"/>
      <c r="H479" s="66"/>
      <c r="I479" s="26"/>
      <c r="J479" s="26"/>
      <c r="K479" s="26"/>
      <c r="L479" s="26"/>
    </row>
    <row r="480" spans="1:12" x14ac:dyDescent="0.25">
      <c r="A480" s="25" t="s">
        <v>783</v>
      </c>
      <c r="B480" s="26"/>
      <c r="C480" s="64"/>
      <c r="D480" s="26"/>
      <c r="E480" s="65"/>
      <c r="F480" s="26"/>
      <c r="G480" s="66"/>
      <c r="H480" s="66"/>
      <c r="I480" s="26"/>
      <c r="J480" s="26"/>
      <c r="K480" s="26"/>
      <c r="L480" s="26"/>
    </row>
    <row r="481" spans="1:12" x14ac:dyDescent="0.25">
      <c r="A481" s="25" t="s">
        <v>784</v>
      </c>
      <c r="B481" s="26"/>
      <c r="C481" s="64"/>
      <c r="D481" s="26"/>
      <c r="E481" s="65"/>
      <c r="F481" s="26"/>
      <c r="G481" s="66"/>
      <c r="H481" s="66"/>
      <c r="I481" s="26"/>
      <c r="J481" s="26"/>
      <c r="K481" s="26"/>
      <c r="L481" s="26"/>
    </row>
    <row r="482" spans="1:12" x14ac:dyDescent="0.25">
      <c r="A482" s="25" t="s">
        <v>785</v>
      </c>
      <c r="B482" s="26"/>
      <c r="C482" s="64"/>
      <c r="D482" s="26"/>
      <c r="E482" s="65"/>
      <c r="F482" s="26"/>
      <c r="G482" s="66"/>
      <c r="H482" s="66"/>
      <c r="I482" s="26"/>
      <c r="J482" s="26"/>
      <c r="K482" s="26"/>
      <c r="L482" s="26"/>
    </row>
    <row r="483" spans="1:12" x14ac:dyDescent="0.25">
      <c r="A483" s="25" t="s">
        <v>786</v>
      </c>
      <c r="B483" s="26"/>
      <c r="C483" s="64"/>
      <c r="D483" s="26"/>
      <c r="E483" s="65"/>
      <c r="F483" s="26"/>
      <c r="G483" s="66"/>
      <c r="H483" s="66"/>
      <c r="I483" s="26"/>
      <c r="J483" s="26"/>
      <c r="K483" s="26"/>
      <c r="L483" s="26"/>
    </row>
    <row r="484" spans="1:12" x14ac:dyDescent="0.25">
      <c r="A484" s="25" t="s">
        <v>787</v>
      </c>
      <c r="B484" s="26"/>
      <c r="C484" s="64"/>
      <c r="D484" s="26"/>
      <c r="E484" s="65"/>
      <c r="F484" s="26"/>
      <c r="G484" s="66"/>
      <c r="H484" s="66"/>
      <c r="I484" s="26"/>
      <c r="J484" s="26"/>
      <c r="K484" s="26"/>
      <c r="L484" s="26"/>
    </row>
    <row r="485" spans="1:12" x14ac:dyDescent="0.25">
      <c r="A485" s="25" t="s">
        <v>788</v>
      </c>
      <c r="B485" s="26"/>
      <c r="C485" s="64"/>
      <c r="D485" s="26"/>
      <c r="E485" s="65"/>
      <c r="F485" s="26"/>
      <c r="G485" s="66"/>
      <c r="H485" s="66"/>
      <c r="I485" s="26"/>
      <c r="J485" s="26"/>
      <c r="K485" s="26"/>
      <c r="L485" s="26"/>
    </row>
    <row r="486" spans="1:12" x14ac:dyDescent="0.25">
      <c r="A486" s="25" t="s">
        <v>789</v>
      </c>
      <c r="B486" s="26"/>
      <c r="C486" s="64"/>
      <c r="D486" s="26"/>
      <c r="E486" s="65"/>
      <c r="F486" s="26"/>
      <c r="G486" s="66"/>
      <c r="H486" s="66"/>
      <c r="I486" s="26"/>
      <c r="J486" s="26"/>
      <c r="K486" s="26"/>
      <c r="L486" s="26"/>
    </row>
    <row r="487" spans="1:12" x14ac:dyDescent="0.25">
      <c r="A487" s="25" t="s">
        <v>790</v>
      </c>
      <c r="B487" s="26"/>
      <c r="C487" s="64"/>
      <c r="D487" s="26"/>
      <c r="E487" s="65"/>
      <c r="F487" s="26"/>
      <c r="G487" s="66"/>
      <c r="H487" s="66"/>
      <c r="I487" s="26"/>
      <c r="J487" s="26"/>
      <c r="K487" s="26"/>
      <c r="L487" s="26"/>
    </row>
    <row r="488" spans="1:12" x14ac:dyDescent="0.25">
      <c r="A488" s="25" t="s">
        <v>791</v>
      </c>
      <c r="B488" s="26"/>
      <c r="C488" s="64"/>
      <c r="D488" s="26"/>
      <c r="E488" s="65"/>
      <c r="F488" s="26"/>
      <c r="G488" s="66"/>
      <c r="H488" s="66"/>
      <c r="I488" s="26"/>
      <c r="J488" s="26"/>
      <c r="K488" s="26"/>
      <c r="L488" s="26"/>
    </row>
    <row r="489" spans="1:12" x14ac:dyDescent="0.25">
      <c r="A489" s="25" t="s">
        <v>792</v>
      </c>
      <c r="B489" s="26"/>
      <c r="C489" s="64"/>
      <c r="D489" s="26"/>
      <c r="E489" s="65"/>
      <c r="F489" s="26"/>
      <c r="G489" s="66"/>
      <c r="H489" s="66"/>
      <c r="I489" s="26"/>
      <c r="J489" s="26"/>
      <c r="K489" s="26"/>
      <c r="L489" s="26"/>
    </row>
    <row r="490" spans="1:12" x14ac:dyDescent="0.25">
      <c r="A490" s="25" t="s">
        <v>793</v>
      </c>
      <c r="B490" s="26"/>
      <c r="C490" s="64"/>
      <c r="D490" s="26"/>
      <c r="E490" s="65"/>
      <c r="F490" s="26"/>
      <c r="G490" s="66"/>
      <c r="H490" s="66"/>
      <c r="I490" s="26"/>
      <c r="J490" s="26"/>
      <c r="K490" s="26"/>
      <c r="L490" s="26"/>
    </row>
    <row r="491" spans="1:12" x14ac:dyDescent="0.25">
      <c r="A491" s="25" t="s">
        <v>794</v>
      </c>
      <c r="B491" s="26"/>
      <c r="C491" s="64"/>
      <c r="D491" s="26"/>
      <c r="E491" s="65"/>
      <c r="F491" s="26"/>
      <c r="G491" s="66"/>
      <c r="H491" s="66"/>
      <c r="I491" s="26"/>
      <c r="J491" s="26"/>
      <c r="K491" s="26"/>
      <c r="L491" s="26"/>
    </row>
    <row r="492" spans="1:12" x14ac:dyDescent="0.25">
      <c r="A492" s="25" t="s">
        <v>795</v>
      </c>
      <c r="B492" s="26"/>
      <c r="C492" s="64"/>
      <c r="D492" s="26"/>
      <c r="E492" s="65"/>
      <c r="F492" s="26"/>
      <c r="G492" s="66"/>
      <c r="H492" s="66"/>
      <c r="I492" s="26"/>
      <c r="J492" s="26"/>
      <c r="K492" s="26"/>
      <c r="L492" s="26"/>
    </row>
    <row r="493" spans="1:12" x14ac:dyDescent="0.25">
      <c r="A493" s="25" t="s">
        <v>796</v>
      </c>
      <c r="B493" s="26"/>
      <c r="C493" s="64"/>
      <c r="D493" s="26"/>
      <c r="E493" s="65"/>
      <c r="F493" s="26"/>
      <c r="G493" s="66"/>
      <c r="H493" s="66"/>
      <c r="I493" s="26"/>
      <c r="J493" s="26"/>
      <c r="K493" s="26"/>
      <c r="L493" s="26"/>
    </row>
    <row r="494" spans="1:12" x14ac:dyDescent="0.25">
      <c r="A494" s="25" t="s">
        <v>797</v>
      </c>
      <c r="B494" s="26"/>
      <c r="C494" s="64"/>
      <c r="D494" s="26"/>
      <c r="E494" s="65"/>
      <c r="F494" s="26"/>
      <c r="G494" s="66"/>
      <c r="H494" s="66"/>
      <c r="I494" s="26"/>
      <c r="J494" s="26"/>
      <c r="K494" s="26"/>
      <c r="L494" s="26"/>
    </row>
    <row r="495" spans="1:12" x14ac:dyDescent="0.25">
      <c r="A495" s="25" t="s">
        <v>798</v>
      </c>
      <c r="B495" s="26"/>
      <c r="C495" s="64"/>
      <c r="D495" s="26"/>
      <c r="E495" s="65"/>
      <c r="F495" s="26"/>
      <c r="G495" s="66"/>
      <c r="H495" s="66"/>
      <c r="I495" s="26"/>
      <c r="J495" s="26"/>
      <c r="K495" s="26"/>
      <c r="L495" s="26"/>
    </row>
    <row r="496" spans="1:12" x14ac:dyDescent="0.25">
      <c r="A496" s="25" t="s">
        <v>799</v>
      </c>
      <c r="B496" s="26"/>
      <c r="C496" s="64"/>
      <c r="D496" s="26"/>
      <c r="E496" s="65"/>
      <c r="F496" s="26"/>
      <c r="G496" s="66"/>
      <c r="H496" s="66"/>
      <c r="I496" s="26"/>
      <c r="J496" s="26"/>
      <c r="K496" s="26"/>
      <c r="L496" s="26"/>
    </row>
    <row r="497" spans="1:12" x14ac:dyDescent="0.25">
      <c r="A497" s="25" t="s">
        <v>800</v>
      </c>
      <c r="B497" s="26"/>
      <c r="C497" s="64"/>
      <c r="D497" s="26"/>
      <c r="E497" s="65"/>
      <c r="F497" s="26"/>
      <c r="G497" s="66"/>
      <c r="H497" s="66"/>
      <c r="I497" s="26"/>
      <c r="J497" s="26"/>
      <c r="K497" s="26"/>
      <c r="L497" s="26"/>
    </row>
    <row r="498" spans="1:12" x14ac:dyDescent="0.25">
      <c r="A498" s="25" t="s">
        <v>801</v>
      </c>
      <c r="B498" s="26"/>
      <c r="C498" s="64"/>
      <c r="D498" s="26"/>
      <c r="E498" s="65"/>
      <c r="F498" s="26"/>
      <c r="G498" s="66"/>
      <c r="H498" s="66"/>
      <c r="I498" s="26"/>
      <c r="J498" s="26"/>
      <c r="K498" s="26"/>
      <c r="L498" s="26"/>
    </row>
    <row r="499" spans="1:12" x14ac:dyDescent="0.25">
      <c r="A499" s="25" t="s">
        <v>802</v>
      </c>
      <c r="B499" s="26"/>
      <c r="C499" s="64"/>
      <c r="D499" s="26"/>
      <c r="E499" s="65"/>
      <c r="F499" s="26"/>
      <c r="G499" s="66"/>
      <c r="H499" s="66"/>
      <c r="I499" s="26"/>
      <c r="J499" s="26"/>
      <c r="K499" s="26"/>
      <c r="L499" s="26"/>
    </row>
    <row r="500" spans="1:12" x14ac:dyDescent="0.25">
      <c r="A500" s="25" t="s">
        <v>803</v>
      </c>
      <c r="B500" s="26"/>
      <c r="C500" s="64"/>
      <c r="D500" s="26"/>
      <c r="E500" s="65"/>
      <c r="F500" s="26"/>
      <c r="G500" s="66"/>
      <c r="H500" s="66"/>
      <c r="I500" s="26"/>
      <c r="J500" s="26"/>
      <c r="K500" s="26"/>
      <c r="L500" s="26"/>
    </row>
    <row r="501" spans="1:12" x14ac:dyDescent="0.25">
      <c r="A501" s="25" t="s">
        <v>804</v>
      </c>
      <c r="B501" s="26"/>
      <c r="C501" s="64"/>
      <c r="D501" s="26"/>
      <c r="E501" s="65"/>
      <c r="F501" s="26"/>
      <c r="G501" s="66"/>
      <c r="H501" s="66"/>
      <c r="I501" s="26"/>
      <c r="J501" s="26"/>
      <c r="K501" s="26"/>
      <c r="L501" s="26"/>
    </row>
    <row r="502" spans="1:12" x14ac:dyDescent="0.25">
      <c r="A502" s="25" t="s">
        <v>805</v>
      </c>
      <c r="B502" s="26"/>
      <c r="C502" s="64"/>
      <c r="D502" s="26"/>
      <c r="E502" s="65"/>
      <c r="F502" s="26"/>
      <c r="G502" s="66"/>
      <c r="H502" s="66"/>
      <c r="I502" s="26"/>
      <c r="J502" s="26"/>
      <c r="K502" s="26"/>
      <c r="L502" s="26"/>
    </row>
    <row r="503" spans="1:12" x14ac:dyDescent="0.25">
      <c r="A503" s="25" t="s">
        <v>806</v>
      </c>
      <c r="B503" s="26"/>
      <c r="C503" s="64"/>
      <c r="D503" s="26"/>
      <c r="E503" s="65"/>
      <c r="F503" s="26"/>
      <c r="G503" s="66"/>
      <c r="H503" s="66"/>
      <c r="I503" s="26"/>
      <c r="J503" s="26"/>
      <c r="K503" s="26"/>
      <c r="L503" s="26"/>
    </row>
    <row r="504" spans="1:12" x14ac:dyDescent="0.25">
      <c r="A504" s="25" t="s">
        <v>807</v>
      </c>
      <c r="B504" s="26"/>
      <c r="C504" s="64"/>
      <c r="D504" s="26"/>
      <c r="E504" s="65"/>
      <c r="F504" s="26"/>
      <c r="G504" s="66"/>
      <c r="H504" s="66"/>
      <c r="I504" s="26"/>
      <c r="J504" s="26"/>
      <c r="K504" s="26"/>
      <c r="L504" s="26"/>
    </row>
    <row r="505" spans="1:12" x14ac:dyDescent="0.25">
      <c r="A505" s="25" t="s">
        <v>808</v>
      </c>
      <c r="B505" s="26"/>
      <c r="C505" s="64"/>
      <c r="D505" s="26"/>
      <c r="E505" s="65"/>
      <c r="F505" s="26"/>
      <c r="G505" s="66"/>
      <c r="H505" s="66"/>
      <c r="I505" s="26"/>
      <c r="J505" s="26"/>
      <c r="K505" s="26"/>
      <c r="L505" s="26"/>
    </row>
    <row r="506" spans="1:12" x14ac:dyDescent="0.25">
      <c r="A506" s="25" t="s">
        <v>809</v>
      </c>
      <c r="B506" s="26"/>
      <c r="C506" s="64"/>
      <c r="D506" s="26"/>
      <c r="E506" s="65"/>
      <c r="F506" s="26"/>
      <c r="G506" s="66"/>
      <c r="H506" s="66"/>
      <c r="I506" s="26"/>
      <c r="J506" s="26"/>
      <c r="K506" s="26"/>
      <c r="L506" s="26"/>
    </row>
    <row r="507" spans="1:12" x14ac:dyDescent="0.25">
      <c r="A507" s="25" t="s">
        <v>810</v>
      </c>
      <c r="B507" s="26"/>
      <c r="C507" s="64"/>
      <c r="D507" s="26"/>
      <c r="E507" s="65"/>
      <c r="F507" s="26"/>
      <c r="G507" s="66"/>
      <c r="H507" s="66"/>
      <c r="I507" s="26"/>
      <c r="J507" s="26"/>
      <c r="K507" s="26"/>
      <c r="L507" s="26"/>
    </row>
    <row r="508" spans="1:12" x14ac:dyDescent="0.25">
      <c r="A508" s="25" t="s">
        <v>811</v>
      </c>
      <c r="B508" s="26"/>
      <c r="C508" s="64"/>
      <c r="D508" s="26"/>
      <c r="E508" s="65"/>
      <c r="F508" s="26"/>
      <c r="G508" s="66"/>
      <c r="H508" s="66"/>
      <c r="I508" s="26"/>
      <c r="J508" s="26"/>
      <c r="K508" s="26"/>
      <c r="L508" s="26"/>
    </row>
    <row r="509" spans="1:12" x14ac:dyDescent="0.25">
      <c r="A509" s="25" t="s">
        <v>812</v>
      </c>
      <c r="B509" s="26"/>
      <c r="C509" s="64"/>
      <c r="D509" s="26"/>
      <c r="E509" s="65"/>
      <c r="F509" s="26"/>
      <c r="G509" s="66"/>
      <c r="H509" s="66"/>
      <c r="I509" s="26"/>
      <c r="J509" s="26"/>
      <c r="K509" s="26"/>
      <c r="L509" s="26"/>
    </row>
    <row r="510" spans="1:12" x14ac:dyDescent="0.25">
      <c r="A510" s="25" t="s">
        <v>813</v>
      </c>
      <c r="B510" s="26"/>
      <c r="C510" s="64"/>
      <c r="D510" s="26"/>
      <c r="E510" s="65"/>
      <c r="F510" s="26"/>
      <c r="G510" s="66"/>
      <c r="H510" s="66"/>
      <c r="I510" s="26"/>
      <c r="J510" s="26"/>
      <c r="K510" s="26"/>
      <c r="L510" s="26"/>
    </row>
    <row r="511" spans="1:12" x14ac:dyDescent="0.25">
      <c r="A511" s="25" t="s">
        <v>814</v>
      </c>
      <c r="B511" s="26"/>
      <c r="C511" s="64"/>
      <c r="D511" s="26"/>
      <c r="E511" s="65"/>
      <c r="F511" s="26"/>
      <c r="G511" s="66"/>
      <c r="H511" s="66"/>
      <c r="I511" s="26"/>
      <c r="J511" s="26"/>
      <c r="K511" s="26"/>
      <c r="L511" s="26"/>
    </row>
    <row r="512" spans="1:12" x14ac:dyDescent="0.25">
      <c r="A512" s="25" t="s">
        <v>815</v>
      </c>
      <c r="B512" s="26"/>
      <c r="C512" s="64"/>
      <c r="D512" s="26"/>
      <c r="E512" s="65"/>
      <c r="F512" s="26"/>
      <c r="G512" s="66"/>
      <c r="H512" s="66"/>
      <c r="I512" s="26"/>
      <c r="J512" s="26"/>
      <c r="K512" s="26"/>
      <c r="L512" s="26"/>
    </row>
    <row r="513" spans="1:12" x14ac:dyDescent="0.25">
      <c r="A513" s="25" t="s">
        <v>816</v>
      </c>
      <c r="B513" s="26"/>
      <c r="C513" s="64"/>
      <c r="D513" s="26"/>
      <c r="E513" s="65"/>
      <c r="F513" s="26"/>
      <c r="G513" s="66"/>
      <c r="H513" s="66"/>
      <c r="I513" s="26"/>
      <c r="J513" s="26"/>
      <c r="K513" s="26"/>
      <c r="L513" s="26"/>
    </row>
    <row r="514" spans="1:12" x14ac:dyDescent="0.25">
      <c r="A514" s="25" t="s">
        <v>817</v>
      </c>
      <c r="B514" s="26"/>
      <c r="C514" s="64"/>
      <c r="D514" s="26"/>
      <c r="E514" s="65"/>
      <c r="F514" s="26"/>
      <c r="G514" s="66"/>
      <c r="H514" s="66"/>
      <c r="I514" s="26"/>
      <c r="J514" s="26"/>
      <c r="K514" s="26"/>
      <c r="L514" s="26"/>
    </row>
    <row r="515" spans="1:12" x14ac:dyDescent="0.25">
      <c r="A515" s="25" t="s">
        <v>818</v>
      </c>
      <c r="B515" s="26"/>
      <c r="C515" s="64"/>
      <c r="D515" s="26"/>
      <c r="E515" s="65"/>
      <c r="F515" s="26"/>
      <c r="G515" s="66"/>
      <c r="H515" s="66"/>
      <c r="I515" s="26"/>
      <c r="J515" s="26"/>
      <c r="K515" s="26"/>
      <c r="L515" s="26"/>
    </row>
    <row r="516" spans="1:12" x14ac:dyDescent="0.25">
      <c r="A516" s="25" t="s">
        <v>819</v>
      </c>
      <c r="B516" s="26"/>
      <c r="C516" s="64"/>
      <c r="D516" s="26"/>
      <c r="E516" s="65"/>
      <c r="F516" s="26"/>
      <c r="G516" s="66"/>
      <c r="H516" s="66"/>
      <c r="I516" s="26"/>
      <c r="J516" s="26"/>
      <c r="K516" s="26"/>
      <c r="L516" s="26"/>
    </row>
    <row r="517" spans="1:12" x14ac:dyDescent="0.25">
      <c r="A517" s="25" t="s">
        <v>820</v>
      </c>
      <c r="B517" s="26"/>
      <c r="C517" s="64"/>
      <c r="D517" s="26"/>
      <c r="E517" s="65"/>
      <c r="F517" s="26"/>
      <c r="G517" s="66"/>
      <c r="H517" s="66"/>
      <c r="I517" s="26"/>
      <c r="J517" s="26"/>
      <c r="K517" s="26"/>
      <c r="L517" s="26"/>
    </row>
    <row r="518" spans="1:12" x14ac:dyDescent="0.25">
      <c r="A518" s="25" t="s">
        <v>821</v>
      </c>
      <c r="B518" s="26"/>
      <c r="C518" s="64"/>
      <c r="D518" s="26"/>
      <c r="E518" s="65"/>
      <c r="F518" s="26"/>
      <c r="G518" s="66"/>
      <c r="H518" s="66"/>
      <c r="I518" s="26"/>
      <c r="J518" s="26"/>
      <c r="K518" s="26"/>
      <c r="L518" s="26"/>
    </row>
    <row r="519" spans="1:12" x14ac:dyDescent="0.25">
      <c r="A519" s="25" t="s">
        <v>822</v>
      </c>
      <c r="B519" s="26"/>
      <c r="C519" s="64"/>
      <c r="D519" s="26"/>
      <c r="E519" s="65"/>
      <c r="F519" s="26"/>
      <c r="G519" s="66"/>
      <c r="H519" s="66"/>
      <c r="I519" s="26"/>
      <c r="J519" s="26"/>
      <c r="K519" s="26"/>
      <c r="L519" s="26"/>
    </row>
    <row r="520" spans="1:12" x14ac:dyDescent="0.25">
      <c r="A520" s="25" t="s">
        <v>823</v>
      </c>
      <c r="B520" s="26"/>
      <c r="C520" s="64"/>
      <c r="D520" s="26"/>
      <c r="E520" s="65"/>
      <c r="F520" s="26"/>
      <c r="G520" s="66"/>
      <c r="H520" s="66"/>
      <c r="I520" s="26"/>
      <c r="J520" s="26"/>
      <c r="K520" s="26"/>
      <c r="L520" s="26"/>
    </row>
    <row r="521" spans="1:12" x14ac:dyDescent="0.25">
      <c r="A521" s="25" t="s">
        <v>824</v>
      </c>
      <c r="B521" s="26"/>
      <c r="C521" s="64"/>
      <c r="D521" s="26"/>
      <c r="E521" s="65"/>
      <c r="F521" s="26"/>
      <c r="G521" s="66"/>
      <c r="H521" s="66"/>
      <c r="I521" s="26"/>
      <c r="J521" s="26"/>
      <c r="K521" s="26"/>
      <c r="L521" s="26"/>
    </row>
    <row r="522" spans="1:12" x14ac:dyDescent="0.25">
      <c r="A522" s="25" t="s">
        <v>825</v>
      </c>
      <c r="B522" s="26"/>
      <c r="C522" s="64"/>
      <c r="D522" s="26"/>
      <c r="E522" s="65"/>
      <c r="F522" s="26"/>
      <c r="G522" s="66"/>
      <c r="H522" s="66"/>
      <c r="I522" s="26"/>
      <c r="J522" s="26"/>
      <c r="K522" s="26"/>
      <c r="L522" s="26"/>
    </row>
    <row r="523" spans="1:12" x14ac:dyDescent="0.25">
      <c r="A523" s="25" t="s">
        <v>826</v>
      </c>
      <c r="B523" s="26"/>
      <c r="C523" s="64"/>
      <c r="D523" s="26"/>
      <c r="E523" s="65"/>
      <c r="F523" s="26"/>
      <c r="G523" s="66"/>
      <c r="H523" s="66"/>
      <c r="I523" s="26"/>
      <c r="J523" s="26"/>
      <c r="K523" s="26"/>
      <c r="L523" s="26"/>
    </row>
    <row r="524" spans="1:12" x14ac:dyDescent="0.25">
      <c r="A524" s="25" t="s">
        <v>827</v>
      </c>
      <c r="B524" s="26"/>
      <c r="C524" s="64"/>
      <c r="D524" s="26"/>
      <c r="E524" s="65"/>
      <c r="F524" s="26"/>
      <c r="G524" s="66"/>
      <c r="H524" s="66"/>
      <c r="I524" s="26"/>
      <c r="J524" s="26"/>
      <c r="K524" s="26"/>
      <c r="L524" s="26"/>
    </row>
    <row r="525" spans="1:12" x14ac:dyDescent="0.25">
      <c r="A525" s="25" t="s">
        <v>828</v>
      </c>
      <c r="B525" s="26"/>
      <c r="C525" s="64"/>
      <c r="D525" s="26"/>
      <c r="E525" s="65"/>
      <c r="F525" s="26"/>
      <c r="G525" s="66"/>
      <c r="H525" s="66"/>
      <c r="I525" s="26"/>
      <c r="J525" s="26"/>
      <c r="K525" s="26"/>
      <c r="L525" s="26"/>
    </row>
    <row r="526" spans="1:12" x14ac:dyDescent="0.25">
      <c r="A526" s="25" t="s">
        <v>829</v>
      </c>
      <c r="B526" s="26"/>
      <c r="C526" s="64"/>
      <c r="D526" s="26"/>
      <c r="E526" s="65"/>
      <c r="F526" s="26"/>
      <c r="G526" s="66"/>
      <c r="H526" s="66"/>
      <c r="I526" s="26"/>
      <c r="J526" s="26"/>
      <c r="K526" s="26"/>
      <c r="L526" s="26"/>
    </row>
    <row r="527" spans="1:12" x14ac:dyDescent="0.25">
      <c r="A527" s="25" t="s">
        <v>830</v>
      </c>
      <c r="B527" s="26"/>
      <c r="C527" s="64"/>
      <c r="D527" s="26"/>
      <c r="E527" s="65"/>
      <c r="F527" s="26"/>
      <c r="G527" s="66"/>
      <c r="H527" s="66"/>
      <c r="I527" s="26"/>
      <c r="J527" s="26"/>
      <c r="K527" s="26"/>
      <c r="L527" s="26"/>
    </row>
    <row r="528" spans="1:12" x14ac:dyDescent="0.25">
      <c r="A528" s="25" t="s">
        <v>831</v>
      </c>
      <c r="B528" s="26"/>
      <c r="C528" s="64"/>
      <c r="D528" s="26"/>
      <c r="E528" s="65"/>
      <c r="F528" s="26"/>
      <c r="G528" s="66"/>
      <c r="H528" s="66"/>
      <c r="I528" s="26"/>
      <c r="J528" s="26"/>
      <c r="K528" s="26"/>
      <c r="L528" s="26"/>
    </row>
    <row r="529" spans="1:12" x14ac:dyDescent="0.25">
      <c r="A529" s="25" t="s">
        <v>832</v>
      </c>
      <c r="B529" s="26"/>
      <c r="C529" s="64"/>
      <c r="D529" s="26"/>
      <c r="E529" s="65"/>
      <c r="F529" s="26"/>
      <c r="G529" s="66"/>
      <c r="H529" s="66"/>
      <c r="I529" s="26"/>
      <c r="J529" s="26"/>
      <c r="K529" s="26"/>
      <c r="L529" s="26"/>
    </row>
    <row r="530" spans="1:12" x14ac:dyDescent="0.25">
      <c r="A530" s="25" t="s">
        <v>833</v>
      </c>
      <c r="B530" s="26"/>
      <c r="C530" s="64"/>
      <c r="D530" s="26"/>
      <c r="E530" s="65"/>
      <c r="F530" s="26"/>
      <c r="G530" s="66"/>
      <c r="H530" s="66"/>
      <c r="I530" s="26"/>
      <c r="J530" s="26"/>
      <c r="K530" s="26"/>
      <c r="L530" s="26"/>
    </row>
    <row r="531" spans="1:12" x14ac:dyDescent="0.25">
      <c r="A531" s="25" t="s">
        <v>834</v>
      </c>
      <c r="B531" s="26"/>
      <c r="C531" s="64"/>
      <c r="D531" s="26"/>
      <c r="E531" s="65"/>
      <c r="F531" s="26"/>
      <c r="G531" s="66"/>
      <c r="H531" s="66"/>
      <c r="I531" s="26"/>
      <c r="J531" s="26"/>
      <c r="K531" s="26"/>
      <c r="L531" s="26"/>
    </row>
    <row r="532" spans="1:12" x14ac:dyDescent="0.25">
      <c r="A532" s="25" t="s">
        <v>835</v>
      </c>
      <c r="B532" s="26"/>
      <c r="C532" s="64"/>
      <c r="D532" s="26"/>
      <c r="E532" s="65"/>
      <c r="F532" s="26"/>
      <c r="G532" s="66"/>
      <c r="H532" s="66"/>
      <c r="I532" s="26"/>
      <c r="J532" s="26"/>
      <c r="K532" s="26"/>
      <c r="L532" s="26"/>
    </row>
    <row r="533" spans="1:12" x14ac:dyDescent="0.25">
      <c r="A533" s="25" t="s">
        <v>836</v>
      </c>
      <c r="B533" s="26"/>
      <c r="C533" s="64"/>
      <c r="D533" s="26"/>
      <c r="E533" s="65"/>
      <c r="F533" s="26"/>
      <c r="G533" s="66"/>
      <c r="H533" s="66"/>
      <c r="I533" s="26"/>
      <c r="J533" s="26"/>
      <c r="K533" s="26"/>
      <c r="L533" s="26"/>
    </row>
    <row r="534" spans="1:12" x14ac:dyDescent="0.25">
      <c r="A534" s="25" t="s">
        <v>837</v>
      </c>
      <c r="B534" s="26"/>
      <c r="C534" s="64"/>
      <c r="D534" s="26"/>
      <c r="E534" s="65"/>
      <c r="F534" s="26"/>
      <c r="G534" s="66"/>
      <c r="H534" s="66"/>
      <c r="I534" s="26"/>
      <c r="J534" s="26"/>
      <c r="K534" s="26"/>
      <c r="L534" s="26"/>
    </row>
    <row r="535" spans="1:12" x14ac:dyDescent="0.25">
      <c r="A535" s="25" t="s">
        <v>838</v>
      </c>
      <c r="B535" s="26"/>
      <c r="C535" s="64"/>
      <c r="D535" s="26"/>
      <c r="E535" s="65"/>
      <c r="F535" s="26"/>
      <c r="G535" s="66"/>
      <c r="H535" s="66"/>
      <c r="I535" s="26"/>
      <c r="J535" s="26"/>
      <c r="K535" s="26"/>
      <c r="L535" s="26"/>
    </row>
    <row r="536" spans="1:12" x14ac:dyDescent="0.25">
      <c r="A536" s="25" t="s">
        <v>839</v>
      </c>
      <c r="B536" s="26"/>
      <c r="C536" s="64"/>
      <c r="D536" s="26"/>
      <c r="E536" s="65"/>
      <c r="F536" s="26"/>
      <c r="G536" s="66"/>
      <c r="H536" s="66"/>
      <c r="I536" s="26"/>
      <c r="J536" s="26"/>
      <c r="K536" s="26"/>
      <c r="L536" s="26"/>
    </row>
    <row r="537" spans="1:12" x14ac:dyDescent="0.25">
      <c r="A537" s="25" t="s">
        <v>840</v>
      </c>
      <c r="B537" s="26"/>
      <c r="C537" s="64"/>
      <c r="D537" s="26"/>
      <c r="E537" s="65"/>
      <c r="F537" s="26"/>
      <c r="G537" s="66"/>
      <c r="H537" s="66"/>
      <c r="I537" s="26"/>
      <c r="J537" s="26"/>
      <c r="K537" s="26"/>
      <c r="L537" s="26"/>
    </row>
    <row r="538" spans="1:12" x14ac:dyDescent="0.25">
      <c r="A538" s="25" t="s">
        <v>841</v>
      </c>
      <c r="B538" s="26"/>
      <c r="C538" s="64"/>
      <c r="D538" s="26"/>
      <c r="E538" s="65"/>
      <c r="F538" s="26"/>
      <c r="G538" s="66"/>
      <c r="H538" s="66"/>
      <c r="I538" s="26"/>
      <c r="J538" s="26"/>
      <c r="K538" s="26"/>
      <c r="L538" s="26"/>
    </row>
    <row r="539" spans="1:12" x14ac:dyDescent="0.25">
      <c r="A539" s="25" t="s">
        <v>842</v>
      </c>
      <c r="B539" s="26"/>
      <c r="C539" s="64"/>
      <c r="D539" s="26"/>
      <c r="E539" s="65"/>
      <c r="F539" s="26"/>
      <c r="G539" s="66"/>
      <c r="H539" s="66"/>
      <c r="I539" s="26"/>
      <c r="J539" s="26"/>
      <c r="K539" s="26"/>
      <c r="L539" s="26"/>
    </row>
    <row r="540" spans="1:12" x14ac:dyDescent="0.25">
      <c r="A540" s="25" t="s">
        <v>843</v>
      </c>
      <c r="B540" s="26"/>
      <c r="C540" s="64"/>
      <c r="D540" s="26"/>
      <c r="E540" s="65"/>
      <c r="F540" s="26"/>
      <c r="G540" s="66"/>
      <c r="H540" s="66"/>
      <c r="I540" s="26"/>
      <c r="J540" s="26"/>
      <c r="K540" s="26"/>
      <c r="L540" s="26"/>
    </row>
    <row r="541" spans="1:12" x14ac:dyDescent="0.25">
      <c r="A541" s="25" t="s">
        <v>844</v>
      </c>
      <c r="B541" s="26"/>
      <c r="C541" s="64"/>
      <c r="D541" s="26"/>
      <c r="E541" s="65"/>
      <c r="F541" s="26"/>
      <c r="G541" s="66"/>
      <c r="H541" s="66"/>
      <c r="I541" s="26"/>
      <c r="J541" s="26"/>
      <c r="K541" s="26"/>
      <c r="L541" s="26"/>
    </row>
    <row r="542" spans="1:12" x14ac:dyDescent="0.25">
      <c r="A542" s="25" t="s">
        <v>845</v>
      </c>
      <c r="B542" s="26"/>
      <c r="C542" s="64"/>
      <c r="D542" s="26"/>
      <c r="E542" s="65"/>
      <c r="F542" s="26"/>
      <c r="G542" s="66"/>
      <c r="H542" s="66"/>
      <c r="I542" s="26"/>
      <c r="J542" s="26"/>
      <c r="K542" s="26"/>
      <c r="L542" s="26"/>
    </row>
    <row r="543" spans="1:12" x14ac:dyDescent="0.25">
      <c r="A543" s="25" t="s">
        <v>846</v>
      </c>
      <c r="B543" s="26"/>
      <c r="C543" s="64"/>
      <c r="D543" s="26"/>
      <c r="E543" s="65"/>
      <c r="F543" s="26"/>
      <c r="G543" s="66"/>
      <c r="H543" s="66"/>
      <c r="I543" s="26"/>
      <c r="J543" s="26"/>
      <c r="K543" s="26"/>
      <c r="L543" s="26"/>
    </row>
    <row r="544" spans="1:12" x14ac:dyDescent="0.25">
      <c r="A544" s="25" t="s">
        <v>847</v>
      </c>
      <c r="B544" s="26"/>
      <c r="C544" s="64"/>
      <c r="D544" s="26"/>
      <c r="E544" s="65"/>
      <c r="F544" s="26"/>
      <c r="G544" s="66"/>
      <c r="H544" s="66"/>
      <c r="I544" s="26"/>
      <c r="J544" s="26"/>
      <c r="K544" s="26"/>
      <c r="L544" s="26"/>
    </row>
    <row r="545" spans="1:12" x14ac:dyDescent="0.25">
      <c r="A545" s="25" t="s">
        <v>848</v>
      </c>
      <c r="B545" s="26"/>
      <c r="C545" s="64"/>
      <c r="D545" s="26"/>
      <c r="E545" s="65"/>
      <c r="F545" s="26"/>
      <c r="G545" s="66"/>
      <c r="H545" s="66"/>
      <c r="I545" s="26"/>
      <c r="J545" s="26"/>
      <c r="K545" s="26"/>
      <c r="L545" s="26"/>
    </row>
    <row r="546" spans="1:12" x14ac:dyDescent="0.25">
      <c r="A546" s="25" t="s">
        <v>849</v>
      </c>
      <c r="B546" s="26"/>
      <c r="C546" s="64"/>
      <c r="D546" s="26"/>
      <c r="E546" s="65"/>
      <c r="F546" s="26"/>
      <c r="G546" s="66"/>
      <c r="H546" s="66"/>
      <c r="I546" s="26"/>
      <c r="J546" s="26"/>
      <c r="K546" s="26"/>
      <c r="L546" s="26"/>
    </row>
    <row r="547" spans="1:12" x14ac:dyDescent="0.25">
      <c r="A547" s="25" t="s">
        <v>850</v>
      </c>
      <c r="B547" s="26"/>
      <c r="C547" s="64"/>
      <c r="D547" s="26"/>
      <c r="E547" s="65"/>
      <c r="F547" s="26"/>
      <c r="G547" s="66"/>
      <c r="H547" s="66"/>
      <c r="I547" s="26"/>
      <c r="J547" s="26"/>
      <c r="K547" s="26"/>
      <c r="L547" s="26"/>
    </row>
    <row r="548" spans="1:12" x14ac:dyDescent="0.25">
      <c r="A548" s="25" t="s">
        <v>851</v>
      </c>
      <c r="B548" s="26"/>
      <c r="C548" s="64"/>
      <c r="D548" s="26"/>
      <c r="E548" s="65"/>
      <c r="F548" s="26"/>
      <c r="G548" s="66"/>
      <c r="H548" s="66"/>
      <c r="I548" s="26"/>
      <c r="J548" s="26"/>
      <c r="K548" s="26"/>
      <c r="L548" s="26"/>
    </row>
    <row r="549" spans="1:12" x14ac:dyDescent="0.25">
      <c r="A549" s="25" t="s">
        <v>852</v>
      </c>
      <c r="B549" s="26"/>
      <c r="C549" s="64"/>
      <c r="D549" s="26"/>
      <c r="E549" s="65"/>
      <c r="F549" s="26"/>
      <c r="G549" s="66"/>
      <c r="H549" s="66"/>
      <c r="I549" s="26"/>
      <c r="J549" s="26"/>
      <c r="K549" s="26"/>
      <c r="L549" s="26"/>
    </row>
    <row r="550" spans="1:12" x14ac:dyDescent="0.25">
      <c r="A550" s="25" t="s">
        <v>853</v>
      </c>
      <c r="B550" s="26"/>
      <c r="C550" s="64"/>
      <c r="D550" s="26"/>
      <c r="E550" s="65"/>
      <c r="F550" s="26"/>
      <c r="G550" s="66"/>
      <c r="H550" s="66"/>
      <c r="I550" s="26"/>
      <c r="J550" s="26"/>
      <c r="K550" s="26"/>
      <c r="L550" s="26"/>
    </row>
    <row r="551" spans="1:12" x14ac:dyDescent="0.25">
      <c r="A551" s="25" t="s">
        <v>854</v>
      </c>
      <c r="B551" s="26"/>
      <c r="C551" s="64"/>
      <c r="D551" s="26"/>
      <c r="E551" s="65"/>
      <c r="F551" s="26"/>
      <c r="G551" s="66"/>
      <c r="H551" s="66"/>
      <c r="I551" s="26"/>
      <c r="J551" s="26"/>
      <c r="K551" s="26"/>
      <c r="L551" s="26"/>
    </row>
    <row r="552" spans="1:12" x14ac:dyDescent="0.25">
      <c r="A552" s="25" t="s">
        <v>855</v>
      </c>
      <c r="B552" s="26"/>
      <c r="C552" s="64"/>
      <c r="D552" s="26"/>
      <c r="E552" s="65"/>
      <c r="F552" s="26"/>
      <c r="G552" s="66"/>
      <c r="H552" s="66"/>
      <c r="I552" s="26"/>
      <c r="J552" s="26"/>
      <c r="K552" s="26"/>
      <c r="L552" s="26"/>
    </row>
    <row r="553" spans="1:12" x14ac:dyDescent="0.25">
      <c r="A553" s="25" t="s">
        <v>856</v>
      </c>
      <c r="B553" s="26"/>
      <c r="C553" s="64"/>
      <c r="D553" s="26"/>
      <c r="E553" s="65"/>
      <c r="F553" s="26"/>
      <c r="G553" s="66"/>
      <c r="H553" s="66"/>
      <c r="I553" s="26"/>
      <c r="J553" s="26"/>
      <c r="K553" s="26"/>
      <c r="L553" s="26"/>
    </row>
    <row r="554" spans="1:12" x14ac:dyDescent="0.25">
      <c r="A554" s="25" t="s">
        <v>857</v>
      </c>
      <c r="B554" s="26"/>
      <c r="C554" s="64"/>
      <c r="D554" s="26"/>
      <c r="E554" s="65"/>
      <c r="F554" s="26"/>
      <c r="G554" s="66"/>
      <c r="H554" s="66"/>
      <c r="I554" s="26"/>
      <c r="J554" s="26"/>
      <c r="K554" s="26"/>
      <c r="L554" s="26"/>
    </row>
    <row r="555" spans="1:12" x14ac:dyDescent="0.25">
      <c r="A555" s="25" t="s">
        <v>858</v>
      </c>
      <c r="B555" s="26"/>
      <c r="C555" s="64"/>
      <c r="D555" s="26"/>
      <c r="E555" s="65"/>
      <c r="F555" s="26"/>
      <c r="G555" s="66"/>
      <c r="H555" s="66"/>
      <c r="I555" s="26"/>
      <c r="J555" s="26"/>
      <c r="K555" s="26"/>
      <c r="L555" s="26"/>
    </row>
    <row r="556" spans="1:12" x14ac:dyDescent="0.25">
      <c r="A556" s="25" t="s">
        <v>859</v>
      </c>
      <c r="B556" s="26"/>
      <c r="C556" s="64"/>
      <c r="D556" s="26"/>
      <c r="E556" s="65"/>
      <c r="F556" s="26"/>
      <c r="G556" s="66"/>
      <c r="H556" s="66"/>
      <c r="I556" s="26"/>
      <c r="J556" s="26"/>
      <c r="K556" s="26"/>
      <c r="L556" s="26"/>
    </row>
    <row r="557" spans="1:12" x14ac:dyDescent="0.25">
      <c r="A557" s="25" t="s">
        <v>860</v>
      </c>
      <c r="B557" s="26"/>
      <c r="C557" s="64"/>
      <c r="D557" s="26"/>
      <c r="E557" s="65"/>
      <c r="F557" s="26"/>
      <c r="G557" s="66"/>
      <c r="H557" s="66"/>
      <c r="I557" s="26"/>
      <c r="J557" s="26"/>
      <c r="K557" s="26"/>
      <c r="L557" s="26"/>
    </row>
    <row r="558" spans="1:12" x14ac:dyDescent="0.25">
      <c r="A558" s="25" t="s">
        <v>861</v>
      </c>
      <c r="B558" s="26"/>
      <c r="C558" s="64"/>
      <c r="D558" s="26"/>
      <c r="E558" s="65"/>
      <c r="F558" s="26"/>
      <c r="G558" s="66"/>
      <c r="H558" s="66"/>
      <c r="I558" s="26"/>
      <c r="J558" s="26"/>
      <c r="K558" s="26"/>
      <c r="L558" s="26"/>
    </row>
    <row r="559" spans="1:12" x14ac:dyDescent="0.25">
      <c r="A559" s="25" t="s">
        <v>862</v>
      </c>
      <c r="B559" s="26"/>
      <c r="C559" s="64"/>
      <c r="D559" s="26"/>
      <c r="E559" s="65"/>
      <c r="F559" s="26"/>
      <c r="G559" s="66"/>
      <c r="H559" s="66"/>
      <c r="I559" s="26"/>
      <c r="J559" s="26"/>
      <c r="K559" s="26"/>
      <c r="L559" s="26"/>
    </row>
    <row r="560" spans="1:12" x14ac:dyDescent="0.25">
      <c r="A560" s="25" t="s">
        <v>863</v>
      </c>
      <c r="B560" s="26"/>
      <c r="C560" s="64"/>
      <c r="D560" s="26"/>
      <c r="E560" s="65"/>
      <c r="F560" s="26"/>
      <c r="G560" s="66"/>
      <c r="H560" s="66"/>
      <c r="I560" s="26"/>
      <c r="J560" s="26"/>
      <c r="K560" s="26"/>
      <c r="L560" s="26"/>
    </row>
    <row r="561" spans="1:12" x14ac:dyDescent="0.25">
      <c r="A561" s="25" t="s">
        <v>864</v>
      </c>
      <c r="B561" s="26"/>
      <c r="C561" s="64"/>
      <c r="D561" s="26"/>
      <c r="E561" s="65"/>
      <c r="F561" s="26"/>
      <c r="G561" s="66"/>
      <c r="H561" s="66"/>
      <c r="I561" s="26"/>
      <c r="J561" s="26"/>
      <c r="K561" s="26"/>
      <c r="L561" s="26"/>
    </row>
    <row r="562" spans="1:12" x14ac:dyDescent="0.25">
      <c r="A562" s="25" t="s">
        <v>865</v>
      </c>
      <c r="B562" s="26"/>
      <c r="C562" s="64"/>
      <c r="D562" s="26"/>
      <c r="E562" s="65"/>
      <c r="F562" s="26"/>
      <c r="G562" s="66"/>
      <c r="H562" s="66"/>
      <c r="I562" s="26"/>
      <c r="J562" s="26"/>
      <c r="K562" s="26"/>
      <c r="L562" s="26"/>
    </row>
    <row r="563" spans="1:12" x14ac:dyDescent="0.25">
      <c r="A563" s="25" t="s">
        <v>866</v>
      </c>
      <c r="B563" s="26"/>
      <c r="C563" s="64"/>
      <c r="D563" s="26"/>
      <c r="E563" s="65"/>
      <c r="F563" s="26"/>
      <c r="G563" s="66"/>
      <c r="H563" s="66"/>
      <c r="I563" s="26"/>
      <c r="J563" s="26"/>
      <c r="K563" s="26"/>
      <c r="L563" s="26"/>
    </row>
    <row r="564" spans="1:12" x14ac:dyDescent="0.25">
      <c r="A564" s="25" t="s">
        <v>867</v>
      </c>
      <c r="B564" s="26"/>
      <c r="C564" s="64"/>
      <c r="D564" s="26"/>
      <c r="E564" s="65"/>
      <c r="F564" s="26"/>
      <c r="G564" s="66"/>
      <c r="H564" s="66"/>
      <c r="I564" s="26"/>
      <c r="J564" s="26"/>
      <c r="K564" s="26"/>
      <c r="L564" s="26"/>
    </row>
    <row r="565" spans="1:12" x14ac:dyDescent="0.25">
      <c r="A565" s="25" t="s">
        <v>868</v>
      </c>
      <c r="B565" s="26"/>
      <c r="C565" s="64"/>
      <c r="D565" s="26"/>
      <c r="E565" s="65"/>
      <c r="F565" s="26"/>
      <c r="G565" s="66"/>
      <c r="H565" s="66"/>
      <c r="I565" s="26"/>
      <c r="J565" s="26"/>
      <c r="K565" s="26"/>
      <c r="L565" s="26"/>
    </row>
    <row r="566" spans="1:12" x14ac:dyDescent="0.25">
      <c r="A566" s="25" t="s">
        <v>869</v>
      </c>
      <c r="B566" s="26"/>
      <c r="C566" s="64"/>
      <c r="D566" s="26"/>
      <c r="E566" s="65"/>
      <c r="F566" s="26"/>
      <c r="G566" s="66"/>
      <c r="H566" s="66"/>
      <c r="I566" s="26"/>
      <c r="J566" s="26"/>
      <c r="K566" s="26"/>
      <c r="L566" s="26"/>
    </row>
    <row r="567" spans="1:12" x14ac:dyDescent="0.25">
      <c r="A567" s="25" t="s">
        <v>870</v>
      </c>
      <c r="B567" s="26"/>
      <c r="C567" s="64"/>
      <c r="D567" s="26"/>
      <c r="E567" s="65"/>
      <c r="F567" s="26"/>
      <c r="G567" s="66"/>
      <c r="H567" s="66"/>
      <c r="I567" s="26"/>
      <c r="J567" s="26"/>
      <c r="K567" s="26"/>
      <c r="L567" s="26"/>
    </row>
    <row r="568" spans="1:12" x14ac:dyDescent="0.25">
      <c r="A568" s="25" t="s">
        <v>871</v>
      </c>
      <c r="B568" s="26"/>
      <c r="C568" s="64"/>
      <c r="D568" s="26"/>
      <c r="E568" s="65"/>
      <c r="F568" s="26"/>
      <c r="G568" s="66"/>
      <c r="H568" s="66"/>
      <c r="I568" s="26"/>
      <c r="J568" s="26"/>
      <c r="K568" s="26"/>
      <c r="L568" s="26"/>
    </row>
    <row r="569" spans="1:12" x14ac:dyDescent="0.25">
      <c r="A569" s="25" t="s">
        <v>872</v>
      </c>
      <c r="B569" s="26"/>
      <c r="C569" s="64"/>
      <c r="D569" s="26"/>
      <c r="E569" s="65"/>
      <c r="F569" s="26"/>
      <c r="G569" s="66"/>
      <c r="H569" s="66"/>
      <c r="I569" s="26"/>
      <c r="J569" s="26"/>
      <c r="K569" s="26"/>
      <c r="L569" s="26"/>
    </row>
    <row r="570" spans="1:12" x14ac:dyDescent="0.25">
      <c r="A570" s="25" t="s">
        <v>873</v>
      </c>
      <c r="B570" s="26"/>
      <c r="C570" s="64"/>
      <c r="D570" s="26"/>
      <c r="E570" s="65"/>
      <c r="F570" s="26"/>
      <c r="G570" s="66"/>
      <c r="H570" s="66"/>
      <c r="I570" s="26"/>
      <c r="J570" s="26"/>
      <c r="K570" s="26"/>
      <c r="L570" s="26"/>
    </row>
    <row r="571" spans="1:12" x14ac:dyDescent="0.25">
      <c r="A571" s="25" t="s">
        <v>874</v>
      </c>
      <c r="B571" s="26"/>
      <c r="C571" s="64"/>
      <c r="D571" s="26"/>
      <c r="E571" s="65"/>
      <c r="F571" s="26"/>
      <c r="G571" s="66"/>
      <c r="H571" s="66"/>
      <c r="I571" s="26"/>
      <c r="J571" s="26"/>
      <c r="K571" s="26"/>
      <c r="L571" s="26"/>
    </row>
    <row r="572" spans="1:12" x14ac:dyDescent="0.25">
      <c r="A572" s="25" t="s">
        <v>875</v>
      </c>
      <c r="B572" s="26"/>
      <c r="C572" s="64"/>
      <c r="D572" s="26"/>
      <c r="E572" s="65"/>
      <c r="F572" s="26"/>
      <c r="G572" s="66"/>
      <c r="H572" s="66"/>
      <c r="I572" s="26"/>
      <c r="J572" s="26"/>
      <c r="K572" s="26"/>
      <c r="L572" s="26"/>
    </row>
    <row r="573" spans="1:12" x14ac:dyDescent="0.25">
      <c r="A573" s="25" t="s">
        <v>876</v>
      </c>
      <c r="B573" s="26"/>
      <c r="C573" s="64"/>
      <c r="D573" s="26"/>
      <c r="E573" s="65"/>
      <c r="F573" s="26"/>
      <c r="G573" s="66"/>
      <c r="H573" s="66"/>
      <c r="I573" s="26"/>
      <c r="J573" s="26"/>
      <c r="K573" s="26"/>
      <c r="L573" s="26"/>
    </row>
    <row r="574" spans="1:12" x14ac:dyDescent="0.25">
      <c r="A574" s="25" t="s">
        <v>877</v>
      </c>
      <c r="B574" s="26"/>
      <c r="C574" s="64"/>
      <c r="D574" s="26"/>
      <c r="E574" s="65"/>
      <c r="F574" s="26"/>
      <c r="G574" s="66"/>
      <c r="H574" s="66"/>
      <c r="I574" s="26"/>
      <c r="J574" s="26"/>
      <c r="K574" s="26"/>
      <c r="L574" s="26"/>
    </row>
    <row r="575" spans="1:12" x14ac:dyDescent="0.25">
      <c r="A575" s="25" t="s">
        <v>878</v>
      </c>
      <c r="B575" s="26"/>
      <c r="C575" s="64"/>
      <c r="D575" s="26"/>
      <c r="E575" s="65"/>
      <c r="F575" s="26"/>
      <c r="G575" s="66"/>
      <c r="H575" s="66"/>
      <c r="I575" s="26"/>
      <c r="J575" s="26"/>
      <c r="K575" s="26"/>
      <c r="L575" s="26"/>
    </row>
    <row r="576" spans="1:12" x14ac:dyDescent="0.25">
      <c r="A576" s="25" t="s">
        <v>879</v>
      </c>
      <c r="B576" s="26"/>
      <c r="C576" s="64"/>
      <c r="D576" s="26"/>
      <c r="E576" s="65"/>
      <c r="F576" s="26"/>
      <c r="G576" s="66"/>
      <c r="H576" s="66"/>
      <c r="I576" s="26"/>
      <c r="J576" s="26"/>
      <c r="K576" s="26"/>
      <c r="L576" s="26"/>
    </row>
    <row r="577" spans="1:12" x14ac:dyDescent="0.25">
      <c r="A577" s="25" t="s">
        <v>880</v>
      </c>
      <c r="B577" s="26"/>
      <c r="C577" s="64"/>
      <c r="D577" s="26"/>
      <c r="E577" s="65"/>
      <c r="F577" s="26"/>
      <c r="G577" s="66"/>
      <c r="H577" s="66"/>
      <c r="I577" s="26"/>
      <c r="J577" s="26"/>
      <c r="K577" s="26"/>
      <c r="L577" s="26"/>
    </row>
    <row r="578" spans="1:12" x14ac:dyDescent="0.25">
      <c r="A578" s="25" t="s">
        <v>881</v>
      </c>
      <c r="B578" s="26"/>
      <c r="C578" s="64"/>
      <c r="D578" s="26"/>
      <c r="E578" s="65"/>
      <c r="F578" s="26"/>
      <c r="G578" s="66"/>
      <c r="H578" s="66"/>
      <c r="I578" s="26"/>
      <c r="J578" s="26"/>
      <c r="K578" s="26"/>
      <c r="L578" s="26"/>
    </row>
    <row r="579" spans="1:12" x14ac:dyDescent="0.25">
      <c r="A579" s="25" t="s">
        <v>882</v>
      </c>
      <c r="B579" s="26"/>
      <c r="C579" s="64"/>
      <c r="D579" s="26"/>
      <c r="E579" s="65"/>
      <c r="F579" s="26"/>
      <c r="G579" s="66"/>
      <c r="H579" s="66"/>
      <c r="I579" s="26"/>
      <c r="J579" s="26"/>
      <c r="K579" s="26"/>
      <c r="L579" s="26"/>
    </row>
    <row r="580" spans="1:12" x14ac:dyDescent="0.25">
      <c r="A580" s="25" t="s">
        <v>883</v>
      </c>
      <c r="B580" s="26"/>
      <c r="C580" s="64"/>
      <c r="D580" s="26"/>
      <c r="E580" s="65"/>
      <c r="F580" s="26"/>
      <c r="G580" s="66"/>
      <c r="H580" s="66"/>
      <c r="I580" s="26"/>
      <c r="J580" s="26"/>
      <c r="K580" s="26"/>
      <c r="L580" s="26"/>
    </row>
    <row r="581" spans="1:12" x14ac:dyDescent="0.25">
      <c r="A581" s="25" t="s">
        <v>884</v>
      </c>
      <c r="B581" s="26"/>
      <c r="C581" s="64"/>
      <c r="D581" s="26"/>
      <c r="E581" s="65"/>
      <c r="F581" s="26"/>
      <c r="G581" s="66"/>
      <c r="H581" s="66"/>
      <c r="I581" s="26"/>
      <c r="J581" s="26"/>
      <c r="K581" s="26"/>
      <c r="L581" s="26"/>
    </row>
    <row r="582" spans="1:12" x14ac:dyDescent="0.25">
      <c r="A582" s="25" t="s">
        <v>885</v>
      </c>
      <c r="B582" s="26"/>
      <c r="C582" s="64"/>
      <c r="D582" s="26"/>
      <c r="E582" s="65"/>
      <c r="F582" s="26"/>
      <c r="G582" s="66"/>
      <c r="H582" s="66"/>
      <c r="I582" s="26"/>
      <c r="J582" s="26"/>
      <c r="K582" s="26"/>
      <c r="L582" s="26"/>
    </row>
    <row r="583" spans="1:12" x14ac:dyDescent="0.25">
      <c r="A583" s="25" t="s">
        <v>886</v>
      </c>
      <c r="B583" s="26"/>
      <c r="C583" s="64"/>
      <c r="D583" s="26"/>
      <c r="E583" s="65"/>
      <c r="F583" s="26"/>
      <c r="G583" s="66"/>
      <c r="H583" s="66"/>
      <c r="I583" s="26"/>
      <c r="J583" s="26"/>
      <c r="K583" s="26"/>
      <c r="L583" s="26"/>
    </row>
    <row r="584" spans="1:12" x14ac:dyDescent="0.25">
      <c r="A584" s="25" t="s">
        <v>887</v>
      </c>
      <c r="B584" s="26"/>
      <c r="C584" s="64"/>
      <c r="D584" s="26"/>
      <c r="E584" s="65"/>
      <c r="F584" s="26"/>
      <c r="G584" s="66"/>
      <c r="H584" s="66"/>
      <c r="I584" s="26"/>
      <c r="J584" s="26"/>
      <c r="K584" s="26"/>
      <c r="L584" s="26"/>
    </row>
    <row r="585" spans="1:12" x14ac:dyDescent="0.25">
      <c r="A585" s="25" t="s">
        <v>888</v>
      </c>
      <c r="B585" s="26"/>
      <c r="C585" s="64"/>
      <c r="D585" s="26"/>
      <c r="E585" s="65"/>
      <c r="F585" s="26"/>
      <c r="G585" s="66"/>
      <c r="H585" s="66"/>
      <c r="I585" s="26"/>
      <c r="J585" s="26"/>
      <c r="K585" s="26"/>
      <c r="L585" s="26"/>
    </row>
    <row r="586" spans="1:12" x14ac:dyDescent="0.25">
      <c r="A586" s="25" t="s">
        <v>889</v>
      </c>
      <c r="B586" s="26"/>
      <c r="C586" s="64"/>
      <c r="D586" s="26"/>
      <c r="E586" s="65"/>
      <c r="F586" s="26"/>
      <c r="G586" s="66"/>
      <c r="H586" s="66"/>
      <c r="I586" s="26"/>
      <c r="J586" s="26"/>
      <c r="K586" s="26"/>
      <c r="L586" s="26"/>
    </row>
    <row r="587" spans="1:12" x14ac:dyDescent="0.25">
      <c r="A587" s="25" t="s">
        <v>890</v>
      </c>
      <c r="B587" s="26"/>
      <c r="C587" s="64"/>
      <c r="D587" s="26"/>
      <c r="E587" s="65"/>
      <c r="F587" s="26"/>
      <c r="G587" s="66"/>
      <c r="H587" s="66"/>
      <c r="I587" s="26"/>
      <c r="J587" s="26"/>
      <c r="K587" s="26"/>
      <c r="L587" s="26"/>
    </row>
    <row r="588" spans="1:12" x14ac:dyDescent="0.25">
      <c r="A588" s="25" t="s">
        <v>891</v>
      </c>
      <c r="B588" s="26"/>
      <c r="C588" s="64"/>
      <c r="D588" s="26"/>
      <c r="E588" s="65"/>
      <c r="F588" s="26"/>
      <c r="G588" s="66"/>
      <c r="H588" s="66"/>
      <c r="I588" s="26"/>
      <c r="J588" s="26"/>
      <c r="K588" s="26"/>
      <c r="L588" s="26"/>
    </row>
    <row r="589" spans="1:12" x14ac:dyDescent="0.25">
      <c r="A589" s="25" t="s">
        <v>892</v>
      </c>
      <c r="B589" s="26"/>
      <c r="C589" s="64"/>
      <c r="D589" s="26"/>
      <c r="E589" s="65"/>
      <c r="F589" s="26"/>
      <c r="G589" s="66"/>
      <c r="H589" s="66"/>
      <c r="I589" s="26"/>
      <c r="J589" s="26"/>
      <c r="K589" s="26"/>
      <c r="L589" s="26"/>
    </row>
    <row r="590" spans="1:12" x14ac:dyDescent="0.25">
      <c r="A590" s="25" t="s">
        <v>893</v>
      </c>
      <c r="B590" s="26"/>
      <c r="C590" s="64"/>
      <c r="D590" s="26"/>
      <c r="E590" s="65"/>
      <c r="F590" s="26"/>
      <c r="G590" s="66"/>
      <c r="H590" s="66"/>
      <c r="I590" s="26"/>
      <c r="J590" s="26"/>
      <c r="K590" s="26"/>
      <c r="L590" s="26"/>
    </row>
    <row r="591" spans="1:12" x14ac:dyDescent="0.25">
      <c r="A591" s="25" t="s">
        <v>894</v>
      </c>
      <c r="B591" s="26"/>
      <c r="C591" s="64"/>
      <c r="D591" s="26"/>
      <c r="E591" s="65"/>
      <c r="F591" s="26"/>
      <c r="G591" s="66"/>
      <c r="H591" s="66"/>
      <c r="I591" s="26"/>
      <c r="J591" s="26"/>
      <c r="K591" s="26"/>
      <c r="L591" s="26"/>
    </row>
    <row r="592" spans="1:12" x14ac:dyDescent="0.25">
      <c r="A592" s="25" t="s">
        <v>895</v>
      </c>
      <c r="B592" s="26"/>
      <c r="C592" s="64"/>
      <c r="D592" s="26"/>
      <c r="E592" s="65"/>
      <c r="F592" s="26"/>
      <c r="G592" s="66"/>
      <c r="H592" s="66"/>
      <c r="I592" s="26"/>
      <c r="J592" s="26"/>
      <c r="K592" s="26"/>
      <c r="L592" s="26"/>
    </row>
    <row r="593" spans="1:12" x14ac:dyDescent="0.25">
      <c r="A593" s="25" t="s">
        <v>896</v>
      </c>
      <c r="B593" s="26"/>
      <c r="C593" s="64"/>
      <c r="D593" s="26"/>
      <c r="E593" s="65"/>
      <c r="F593" s="26"/>
      <c r="G593" s="66"/>
      <c r="H593" s="66"/>
      <c r="I593" s="26"/>
      <c r="J593" s="26"/>
      <c r="K593" s="26"/>
      <c r="L593" s="26"/>
    </row>
    <row r="594" spans="1:12" x14ac:dyDescent="0.25">
      <c r="A594" s="25" t="s">
        <v>897</v>
      </c>
      <c r="B594" s="26"/>
      <c r="C594" s="64"/>
      <c r="D594" s="26"/>
      <c r="E594" s="65"/>
      <c r="F594" s="26"/>
      <c r="G594" s="66"/>
      <c r="H594" s="66"/>
      <c r="I594" s="26"/>
      <c r="J594" s="26"/>
      <c r="K594" s="26"/>
      <c r="L594" s="26"/>
    </row>
    <row r="595" spans="1:12" x14ac:dyDescent="0.25">
      <c r="A595" s="25" t="s">
        <v>898</v>
      </c>
      <c r="B595" s="26"/>
      <c r="C595" s="64"/>
      <c r="D595" s="26"/>
      <c r="E595" s="65"/>
      <c r="F595" s="26"/>
      <c r="G595" s="66"/>
      <c r="H595" s="66"/>
      <c r="I595" s="26"/>
      <c r="J595" s="26"/>
      <c r="K595" s="26"/>
      <c r="L595" s="26"/>
    </row>
    <row r="596" spans="1:12" x14ac:dyDescent="0.25">
      <c r="A596" s="25" t="s">
        <v>899</v>
      </c>
      <c r="B596" s="26"/>
      <c r="C596" s="64"/>
      <c r="D596" s="26"/>
      <c r="E596" s="65"/>
      <c r="F596" s="26"/>
      <c r="G596" s="66"/>
      <c r="H596" s="66"/>
      <c r="I596" s="26"/>
      <c r="J596" s="26"/>
      <c r="K596" s="26"/>
      <c r="L596" s="26"/>
    </row>
    <row r="597" spans="1:12" x14ac:dyDescent="0.25">
      <c r="A597" s="25" t="s">
        <v>900</v>
      </c>
      <c r="B597" s="26"/>
      <c r="C597" s="64"/>
      <c r="D597" s="26"/>
      <c r="E597" s="65"/>
      <c r="F597" s="26"/>
      <c r="G597" s="66"/>
      <c r="H597" s="66"/>
      <c r="I597" s="26"/>
      <c r="J597" s="26"/>
      <c r="K597" s="26"/>
      <c r="L597" s="26"/>
    </row>
    <row r="598" spans="1:12" x14ac:dyDescent="0.25">
      <c r="A598" s="25" t="s">
        <v>901</v>
      </c>
      <c r="B598" s="26"/>
      <c r="C598" s="64"/>
      <c r="D598" s="26"/>
      <c r="E598" s="65"/>
      <c r="F598" s="26"/>
      <c r="G598" s="66"/>
      <c r="H598" s="66"/>
      <c r="I598" s="26"/>
      <c r="J598" s="26"/>
      <c r="K598" s="26"/>
      <c r="L598" s="26"/>
    </row>
    <row r="599" spans="1:12" x14ac:dyDescent="0.25">
      <c r="A599" s="25" t="s">
        <v>902</v>
      </c>
      <c r="B599" s="26"/>
      <c r="C599" s="64"/>
      <c r="D599" s="26"/>
      <c r="E599" s="65"/>
      <c r="F599" s="26"/>
      <c r="G599" s="66"/>
      <c r="H599" s="66"/>
      <c r="I599" s="26"/>
      <c r="J599" s="26"/>
      <c r="K599" s="26"/>
      <c r="L599" s="26"/>
    </row>
    <row r="600" spans="1:12" x14ac:dyDescent="0.25">
      <c r="A600" s="25" t="s">
        <v>903</v>
      </c>
      <c r="B600" s="26"/>
      <c r="C600" s="64"/>
      <c r="D600" s="26"/>
      <c r="E600" s="65"/>
      <c r="F600" s="26"/>
      <c r="G600" s="66"/>
      <c r="H600" s="66"/>
      <c r="I600" s="26"/>
      <c r="J600" s="26"/>
      <c r="K600" s="26"/>
      <c r="L600" s="26"/>
    </row>
    <row r="601" spans="1:12" x14ac:dyDescent="0.25">
      <c r="A601" s="25" t="s">
        <v>904</v>
      </c>
      <c r="B601" s="26"/>
      <c r="C601" s="64"/>
      <c r="D601" s="26"/>
      <c r="E601" s="65"/>
      <c r="F601" s="26"/>
      <c r="G601" s="66"/>
      <c r="H601" s="66"/>
      <c r="I601" s="26"/>
      <c r="J601" s="26"/>
      <c r="K601" s="26"/>
      <c r="L601" s="26"/>
    </row>
    <row r="602" spans="1:12" x14ac:dyDescent="0.25">
      <c r="A602" s="25" t="s">
        <v>905</v>
      </c>
      <c r="B602" s="26"/>
      <c r="C602" s="64"/>
      <c r="D602" s="26"/>
      <c r="E602" s="65"/>
      <c r="F602" s="26"/>
      <c r="G602" s="66"/>
      <c r="H602" s="66"/>
      <c r="I602" s="26"/>
      <c r="J602" s="26"/>
      <c r="K602" s="26"/>
      <c r="L602" s="26"/>
    </row>
    <row r="603" spans="1:12" x14ac:dyDescent="0.25">
      <c r="A603" s="25" t="s">
        <v>906</v>
      </c>
      <c r="B603" s="26"/>
      <c r="C603" s="64"/>
      <c r="D603" s="26"/>
      <c r="E603" s="65"/>
      <c r="F603" s="26"/>
      <c r="G603" s="66"/>
      <c r="H603" s="66"/>
      <c r="I603" s="26"/>
      <c r="J603" s="26"/>
      <c r="K603" s="26"/>
      <c r="L603" s="26"/>
    </row>
    <row r="604" spans="1:12" x14ac:dyDescent="0.25">
      <c r="A604" s="25" t="s">
        <v>907</v>
      </c>
      <c r="B604" s="26"/>
      <c r="C604" s="64"/>
      <c r="D604" s="26"/>
      <c r="E604" s="65"/>
      <c r="F604" s="26"/>
      <c r="G604" s="66"/>
      <c r="H604" s="66"/>
      <c r="I604" s="26"/>
      <c r="J604" s="26"/>
      <c r="K604" s="26"/>
      <c r="L604" s="26"/>
    </row>
    <row r="605" spans="1:12" x14ac:dyDescent="0.25">
      <c r="A605" s="25" t="s">
        <v>908</v>
      </c>
      <c r="B605" s="26"/>
      <c r="C605" s="64"/>
      <c r="D605" s="26"/>
      <c r="E605" s="65"/>
      <c r="F605" s="26"/>
      <c r="G605" s="66"/>
      <c r="H605" s="66"/>
      <c r="I605" s="26"/>
      <c r="J605" s="26"/>
      <c r="K605" s="26"/>
      <c r="L605" s="26"/>
    </row>
    <row r="606" spans="1:12" x14ac:dyDescent="0.25">
      <c r="A606" s="25" t="s">
        <v>909</v>
      </c>
      <c r="B606" s="26"/>
      <c r="C606" s="64"/>
      <c r="D606" s="26"/>
      <c r="E606" s="65"/>
      <c r="F606" s="26"/>
      <c r="G606" s="66"/>
      <c r="H606" s="66"/>
      <c r="I606" s="26"/>
      <c r="J606" s="26"/>
      <c r="K606" s="26"/>
      <c r="L606" s="26"/>
    </row>
    <row r="607" spans="1:12" x14ac:dyDescent="0.25">
      <c r="A607" s="25" t="s">
        <v>910</v>
      </c>
      <c r="B607" s="26"/>
      <c r="C607" s="64"/>
      <c r="D607" s="26"/>
      <c r="E607" s="65"/>
      <c r="F607" s="26"/>
      <c r="G607" s="66"/>
      <c r="H607" s="66"/>
      <c r="I607" s="26"/>
      <c r="J607" s="26"/>
      <c r="K607" s="26"/>
      <c r="L607" s="26"/>
    </row>
    <row r="608" spans="1:12" x14ac:dyDescent="0.25">
      <c r="A608" s="25" t="s">
        <v>911</v>
      </c>
      <c r="B608" s="26"/>
      <c r="C608" s="64"/>
      <c r="D608" s="26"/>
      <c r="E608" s="65"/>
      <c r="F608" s="26"/>
      <c r="G608" s="66"/>
      <c r="H608" s="66"/>
      <c r="I608" s="26"/>
      <c r="J608" s="26"/>
      <c r="K608" s="26"/>
      <c r="L608" s="26"/>
    </row>
    <row r="609" spans="1:12" x14ac:dyDescent="0.25">
      <c r="A609" s="25" t="s">
        <v>912</v>
      </c>
      <c r="B609" s="26"/>
      <c r="C609" s="64"/>
      <c r="D609" s="26"/>
      <c r="E609" s="65"/>
      <c r="F609" s="26"/>
      <c r="G609" s="66"/>
      <c r="H609" s="66"/>
      <c r="I609" s="26"/>
      <c r="J609" s="26"/>
      <c r="K609" s="26"/>
      <c r="L609" s="26"/>
    </row>
    <row r="610" spans="1:12" x14ac:dyDescent="0.25">
      <c r="A610" s="25" t="s">
        <v>913</v>
      </c>
      <c r="B610" s="26"/>
      <c r="C610" s="64"/>
      <c r="D610" s="26"/>
      <c r="E610" s="65"/>
      <c r="F610" s="26"/>
      <c r="G610" s="66"/>
      <c r="H610" s="66"/>
      <c r="I610" s="26"/>
      <c r="J610" s="26"/>
      <c r="K610" s="26"/>
      <c r="L610" s="26"/>
    </row>
    <row r="611" spans="1:12" x14ac:dyDescent="0.25">
      <c r="A611" s="25" t="s">
        <v>914</v>
      </c>
      <c r="B611" s="26"/>
      <c r="C611" s="64"/>
      <c r="D611" s="26"/>
      <c r="E611" s="65"/>
      <c r="F611" s="26"/>
      <c r="G611" s="66"/>
      <c r="H611" s="66"/>
      <c r="I611" s="26"/>
      <c r="J611" s="26"/>
      <c r="K611" s="26"/>
      <c r="L611" s="26"/>
    </row>
    <row r="612" spans="1:12" x14ac:dyDescent="0.25">
      <c r="A612" s="25" t="s">
        <v>915</v>
      </c>
      <c r="B612" s="26"/>
      <c r="C612" s="64"/>
      <c r="D612" s="26"/>
      <c r="E612" s="65"/>
      <c r="F612" s="26"/>
      <c r="G612" s="66"/>
      <c r="H612" s="66"/>
      <c r="I612" s="26"/>
      <c r="J612" s="26"/>
      <c r="K612" s="26"/>
      <c r="L612" s="26"/>
    </row>
    <row r="613" spans="1:12" x14ac:dyDescent="0.25">
      <c r="A613" s="25" t="s">
        <v>916</v>
      </c>
      <c r="B613" s="26"/>
      <c r="C613" s="64"/>
      <c r="D613" s="26"/>
      <c r="E613" s="65"/>
      <c r="F613" s="26"/>
      <c r="G613" s="66"/>
      <c r="H613" s="66"/>
      <c r="I613" s="26"/>
      <c r="J613" s="26"/>
      <c r="K613" s="26"/>
      <c r="L613" s="26"/>
    </row>
    <row r="614" spans="1:12" x14ac:dyDescent="0.25">
      <c r="A614" s="25" t="s">
        <v>917</v>
      </c>
      <c r="B614" s="26"/>
      <c r="C614" s="64"/>
      <c r="D614" s="26"/>
      <c r="E614" s="65"/>
      <c r="F614" s="26"/>
      <c r="G614" s="66"/>
      <c r="H614" s="66"/>
      <c r="I614" s="26"/>
      <c r="J614" s="26"/>
      <c r="K614" s="26"/>
      <c r="L614" s="26"/>
    </row>
    <row r="615" spans="1:12" x14ac:dyDescent="0.25">
      <c r="A615" s="25" t="s">
        <v>918</v>
      </c>
      <c r="B615" s="26"/>
      <c r="C615" s="64"/>
      <c r="D615" s="26"/>
      <c r="E615" s="65"/>
      <c r="F615" s="26"/>
      <c r="G615" s="66"/>
      <c r="H615" s="66"/>
      <c r="I615" s="26"/>
      <c r="J615" s="26"/>
      <c r="K615" s="26"/>
      <c r="L615" s="26"/>
    </row>
    <row r="616" spans="1:12" x14ac:dyDescent="0.25">
      <c r="A616" s="25" t="s">
        <v>919</v>
      </c>
      <c r="B616" s="26"/>
      <c r="C616" s="64"/>
      <c r="D616" s="26"/>
      <c r="E616" s="65"/>
      <c r="F616" s="26"/>
      <c r="G616" s="66"/>
      <c r="H616" s="66"/>
      <c r="I616" s="26"/>
      <c r="J616" s="26"/>
      <c r="K616" s="26"/>
      <c r="L616" s="26"/>
    </row>
    <row r="617" spans="1:12" x14ac:dyDescent="0.25">
      <c r="A617" s="25" t="s">
        <v>920</v>
      </c>
      <c r="B617" s="26"/>
      <c r="C617" s="64"/>
      <c r="D617" s="26"/>
      <c r="E617" s="65"/>
      <c r="F617" s="26"/>
      <c r="G617" s="66"/>
      <c r="H617" s="66"/>
      <c r="I617" s="26"/>
      <c r="J617" s="26"/>
      <c r="K617" s="26"/>
      <c r="L617" s="26"/>
    </row>
    <row r="618" spans="1:12" x14ac:dyDescent="0.25">
      <c r="A618" s="25" t="s">
        <v>921</v>
      </c>
      <c r="B618" s="26"/>
      <c r="C618" s="64"/>
      <c r="D618" s="26"/>
      <c r="E618" s="65"/>
      <c r="F618" s="26"/>
      <c r="G618" s="66"/>
      <c r="H618" s="66"/>
      <c r="I618" s="26"/>
      <c r="J618" s="26"/>
      <c r="K618" s="26"/>
      <c r="L618" s="26"/>
    </row>
    <row r="619" spans="1:12" x14ac:dyDescent="0.25">
      <c r="A619" s="25" t="s">
        <v>922</v>
      </c>
      <c r="B619" s="26"/>
      <c r="C619" s="64"/>
      <c r="D619" s="26"/>
      <c r="E619" s="65"/>
      <c r="F619" s="26"/>
      <c r="G619" s="66"/>
      <c r="H619" s="66"/>
      <c r="I619" s="26"/>
      <c r="J619" s="26"/>
      <c r="K619" s="26"/>
      <c r="L619" s="26"/>
    </row>
    <row r="620" spans="1:12" x14ac:dyDescent="0.25">
      <c r="A620" s="25" t="s">
        <v>923</v>
      </c>
      <c r="B620" s="26"/>
      <c r="C620" s="64"/>
      <c r="D620" s="26"/>
      <c r="E620" s="65"/>
      <c r="F620" s="26"/>
      <c r="G620" s="66"/>
      <c r="H620" s="66"/>
      <c r="I620" s="26"/>
      <c r="J620" s="26"/>
      <c r="K620" s="26"/>
      <c r="L620" s="26"/>
    </row>
    <row r="621" spans="1:12" x14ac:dyDescent="0.25">
      <c r="A621" s="25" t="s">
        <v>924</v>
      </c>
      <c r="B621" s="26"/>
      <c r="C621" s="64"/>
      <c r="D621" s="26"/>
      <c r="E621" s="65"/>
      <c r="F621" s="26"/>
      <c r="G621" s="66"/>
      <c r="H621" s="66"/>
      <c r="I621" s="26"/>
      <c r="J621" s="26"/>
      <c r="K621" s="26"/>
      <c r="L621" s="26"/>
    </row>
    <row r="622" spans="1:12" x14ac:dyDescent="0.25">
      <c r="A622" s="25" t="s">
        <v>925</v>
      </c>
      <c r="B622" s="26"/>
      <c r="C622" s="64"/>
      <c r="D622" s="26"/>
      <c r="E622" s="65"/>
      <c r="F622" s="26"/>
      <c r="G622" s="66"/>
      <c r="H622" s="66"/>
      <c r="I622" s="26"/>
      <c r="J622" s="26"/>
      <c r="K622" s="26"/>
      <c r="L622" s="26"/>
    </row>
    <row r="623" spans="1:12" x14ac:dyDescent="0.25">
      <c r="A623" s="25" t="s">
        <v>926</v>
      </c>
      <c r="B623" s="26"/>
      <c r="C623" s="64"/>
      <c r="D623" s="26"/>
      <c r="E623" s="65"/>
      <c r="F623" s="26"/>
      <c r="G623" s="66"/>
      <c r="H623" s="66"/>
      <c r="I623" s="26"/>
      <c r="J623" s="26"/>
      <c r="K623" s="26"/>
      <c r="L623" s="26"/>
    </row>
    <row r="624" spans="1:12" x14ac:dyDescent="0.25">
      <c r="A624" s="25" t="s">
        <v>927</v>
      </c>
      <c r="B624" s="26"/>
      <c r="C624" s="64"/>
      <c r="D624" s="26"/>
      <c r="E624" s="65"/>
      <c r="F624" s="26"/>
      <c r="G624" s="66"/>
      <c r="H624" s="66"/>
      <c r="I624" s="26"/>
      <c r="J624" s="26"/>
      <c r="K624" s="26"/>
      <c r="L624" s="26"/>
    </row>
    <row r="625" spans="1:12" x14ac:dyDescent="0.25">
      <c r="A625" s="25" t="s">
        <v>928</v>
      </c>
      <c r="B625" s="26"/>
      <c r="C625" s="64"/>
      <c r="D625" s="26"/>
      <c r="E625" s="65"/>
      <c r="F625" s="26"/>
      <c r="G625" s="66"/>
      <c r="H625" s="66"/>
      <c r="I625" s="26"/>
      <c r="J625" s="26"/>
      <c r="K625" s="26"/>
      <c r="L625" s="26"/>
    </row>
    <row r="626" spans="1:12" x14ac:dyDescent="0.25">
      <c r="A626" s="25" t="s">
        <v>929</v>
      </c>
      <c r="B626" s="26"/>
      <c r="C626" s="64"/>
      <c r="D626" s="26"/>
      <c r="E626" s="65"/>
      <c r="F626" s="26"/>
      <c r="G626" s="66"/>
      <c r="H626" s="66"/>
      <c r="I626" s="26"/>
      <c r="J626" s="26"/>
      <c r="K626" s="26"/>
      <c r="L626" s="26"/>
    </row>
    <row r="627" spans="1:12" x14ac:dyDescent="0.25">
      <c r="A627" s="25" t="s">
        <v>930</v>
      </c>
      <c r="B627" s="26"/>
      <c r="C627" s="64"/>
      <c r="D627" s="26"/>
      <c r="E627" s="65"/>
      <c r="F627" s="26"/>
      <c r="G627" s="66"/>
      <c r="H627" s="66"/>
      <c r="I627" s="26"/>
      <c r="J627" s="26"/>
      <c r="K627" s="26"/>
      <c r="L627" s="26"/>
    </row>
    <row r="628" spans="1:12" x14ac:dyDescent="0.25">
      <c r="A628" s="25" t="s">
        <v>931</v>
      </c>
      <c r="B628" s="26"/>
      <c r="C628" s="64"/>
      <c r="D628" s="26"/>
      <c r="E628" s="65"/>
      <c r="F628" s="26"/>
      <c r="G628" s="66"/>
      <c r="H628" s="66"/>
      <c r="I628" s="26"/>
      <c r="J628" s="26"/>
      <c r="K628" s="26"/>
      <c r="L628" s="26"/>
    </row>
    <row r="629" spans="1:12" x14ac:dyDescent="0.25">
      <c r="A629" s="25" t="s">
        <v>932</v>
      </c>
      <c r="B629" s="26"/>
      <c r="C629" s="64"/>
      <c r="D629" s="26"/>
      <c r="E629" s="65"/>
      <c r="F629" s="26"/>
      <c r="G629" s="66"/>
      <c r="H629" s="66"/>
      <c r="I629" s="26"/>
      <c r="J629" s="26"/>
      <c r="K629" s="26"/>
      <c r="L629" s="26"/>
    </row>
    <row r="630" spans="1:12" x14ac:dyDescent="0.25">
      <c r="A630" s="25" t="s">
        <v>933</v>
      </c>
      <c r="B630" s="26"/>
      <c r="C630" s="64"/>
      <c r="D630" s="26"/>
      <c r="E630" s="65"/>
      <c r="F630" s="26"/>
      <c r="G630" s="66"/>
      <c r="H630" s="66"/>
      <c r="I630" s="26"/>
      <c r="J630" s="26"/>
      <c r="K630" s="26"/>
      <c r="L630" s="26"/>
    </row>
    <row r="631" spans="1:12" x14ac:dyDescent="0.25">
      <c r="A631" s="25" t="s">
        <v>934</v>
      </c>
      <c r="B631" s="26"/>
      <c r="C631" s="64"/>
      <c r="D631" s="26"/>
      <c r="E631" s="65"/>
      <c r="F631" s="26"/>
      <c r="G631" s="66"/>
      <c r="H631" s="66"/>
      <c r="I631" s="26"/>
      <c r="J631" s="26"/>
      <c r="K631" s="26"/>
      <c r="L631" s="26"/>
    </row>
    <row r="632" spans="1:12" x14ac:dyDescent="0.25">
      <c r="A632" s="25" t="s">
        <v>935</v>
      </c>
      <c r="B632" s="26"/>
      <c r="C632" s="64"/>
      <c r="D632" s="26"/>
      <c r="E632" s="65"/>
      <c r="F632" s="26"/>
      <c r="G632" s="66"/>
      <c r="H632" s="66"/>
      <c r="I632" s="26"/>
      <c r="J632" s="26"/>
      <c r="K632" s="26"/>
      <c r="L632" s="26"/>
    </row>
    <row r="633" spans="1:12" x14ac:dyDescent="0.25">
      <c r="A633" s="25" t="s">
        <v>936</v>
      </c>
      <c r="B633" s="26"/>
      <c r="C633" s="64"/>
      <c r="D633" s="26"/>
      <c r="E633" s="65"/>
      <c r="F633" s="26"/>
      <c r="G633" s="66"/>
      <c r="H633" s="66"/>
      <c r="I633" s="26"/>
      <c r="J633" s="26"/>
      <c r="K633" s="26"/>
      <c r="L633" s="26"/>
    </row>
    <row r="634" spans="1:12" x14ac:dyDescent="0.25">
      <c r="A634" s="25" t="s">
        <v>937</v>
      </c>
      <c r="B634" s="26"/>
      <c r="C634" s="64"/>
      <c r="D634" s="26"/>
      <c r="E634" s="65"/>
      <c r="F634" s="26"/>
      <c r="G634" s="66"/>
      <c r="H634" s="66"/>
      <c r="I634" s="26"/>
      <c r="J634" s="26"/>
      <c r="K634" s="26"/>
      <c r="L634" s="26"/>
    </row>
    <row r="635" spans="1:12" x14ac:dyDescent="0.25">
      <c r="A635" s="25" t="s">
        <v>938</v>
      </c>
      <c r="B635" s="26"/>
      <c r="C635" s="64"/>
      <c r="D635" s="26"/>
      <c r="E635" s="65"/>
      <c r="F635" s="26"/>
      <c r="G635" s="66"/>
      <c r="H635" s="66"/>
      <c r="I635" s="26"/>
      <c r="J635" s="26"/>
      <c r="K635" s="26"/>
      <c r="L635" s="26"/>
    </row>
    <row r="636" spans="1:12" x14ac:dyDescent="0.25">
      <c r="A636" s="25" t="s">
        <v>939</v>
      </c>
      <c r="B636" s="26"/>
      <c r="C636" s="64"/>
      <c r="D636" s="26"/>
      <c r="E636" s="65"/>
      <c r="F636" s="26"/>
      <c r="G636" s="66"/>
      <c r="H636" s="66"/>
      <c r="I636" s="26"/>
      <c r="J636" s="26"/>
      <c r="K636" s="26"/>
      <c r="L636" s="26"/>
    </row>
    <row r="637" spans="1:12" x14ac:dyDescent="0.25">
      <c r="A637" s="25" t="s">
        <v>940</v>
      </c>
      <c r="B637" s="26"/>
      <c r="C637" s="64"/>
      <c r="D637" s="26"/>
      <c r="E637" s="65"/>
      <c r="F637" s="26"/>
      <c r="G637" s="66"/>
      <c r="H637" s="66"/>
      <c r="I637" s="26"/>
      <c r="J637" s="26"/>
      <c r="K637" s="26"/>
      <c r="L637" s="26"/>
    </row>
    <row r="638" spans="1:12" x14ac:dyDescent="0.25">
      <c r="A638" s="25" t="s">
        <v>941</v>
      </c>
      <c r="B638" s="26"/>
      <c r="C638" s="64"/>
      <c r="D638" s="26"/>
      <c r="E638" s="65"/>
      <c r="F638" s="26"/>
      <c r="G638" s="66"/>
      <c r="H638" s="66"/>
      <c r="I638" s="26"/>
      <c r="J638" s="26"/>
      <c r="K638" s="26"/>
      <c r="L638" s="26"/>
    </row>
    <row r="639" spans="1:12" x14ac:dyDescent="0.25">
      <c r="A639" s="25" t="s">
        <v>942</v>
      </c>
      <c r="B639" s="26"/>
      <c r="C639" s="64"/>
      <c r="D639" s="26"/>
      <c r="E639" s="65"/>
      <c r="F639" s="26"/>
      <c r="G639" s="66"/>
      <c r="H639" s="66"/>
      <c r="I639" s="26"/>
      <c r="J639" s="26"/>
      <c r="K639" s="26"/>
      <c r="L639" s="26"/>
    </row>
    <row r="640" spans="1:12" x14ac:dyDescent="0.25">
      <c r="A640" s="25" t="s">
        <v>943</v>
      </c>
      <c r="B640" s="26"/>
      <c r="C640" s="64"/>
      <c r="D640" s="26"/>
      <c r="E640" s="65"/>
      <c r="F640" s="26"/>
      <c r="G640" s="66"/>
      <c r="H640" s="66"/>
      <c r="I640" s="26"/>
      <c r="J640" s="26"/>
      <c r="K640" s="26"/>
      <c r="L640" s="26"/>
    </row>
    <row r="641" spans="1:12" x14ac:dyDescent="0.25">
      <c r="A641" s="25" t="s">
        <v>944</v>
      </c>
      <c r="B641" s="26"/>
      <c r="C641" s="64"/>
      <c r="D641" s="26"/>
      <c r="E641" s="65"/>
      <c r="F641" s="26"/>
      <c r="G641" s="66"/>
      <c r="H641" s="66"/>
      <c r="I641" s="26"/>
      <c r="J641" s="26"/>
      <c r="K641" s="26"/>
      <c r="L641" s="26"/>
    </row>
    <row r="642" spans="1:12" x14ac:dyDescent="0.25">
      <c r="A642" s="25" t="s">
        <v>945</v>
      </c>
      <c r="B642" s="26"/>
      <c r="C642" s="64"/>
      <c r="D642" s="26"/>
      <c r="E642" s="65"/>
      <c r="F642" s="26"/>
      <c r="G642" s="66"/>
      <c r="H642" s="66"/>
      <c r="I642" s="26"/>
      <c r="J642" s="26"/>
      <c r="K642" s="26"/>
      <c r="L642" s="26"/>
    </row>
    <row r="643" spans="1:12" x14ac:dyDescent="0.25">
      <c r="A643" s="25" t="s">
        <v>946</v>
      </c>
      <c r="B643" s="26"/>
      <c r="C643" s="64"/>
      <c r="D643" s="26"/>
      <c r="E643" s="65"/>
      <c r="F643" s="26"/>
      <c r="G643" s="66"/>
      <c r="H643" s="66"/>
      <c r="I643" s="26"/>
      <c r="J643" s="26"/>
      <c r="K643" s="26"/>
      <c r="L643" s="26"/>
    </row>
    <row r="644" spans="1:12" x14ac:dyDescent="0.25">
      <c r="A644" s="25" t="s">
        <v>947</v>
      </c>
      <c r="B644" s="26"/>
      <c r="C644" s="64"/>
      <c r="D644" s="26"/>
      <c r="E644" s="65"/>
      <c r="F644" s="26"/>
      <c r="G644" s="66"/>
      <c r="H644" s="66"/>
      <c r="I644" s="26"/>
      <c r="J644" s="26"/>
      <c r="K644" s="26"/>
      <c r="L644" s="26"/>
    </row>
    <row r="645" spans="1:12" x14ac:dyDescent="0.25">
      <c r="A645" s="25" t="s">
        <v>948</v>
      </c>
      <c r="B645" s="26"/>
      <c r="C645" s="64"/>
      <c r="D645" s="26"/>
      <c r="E645" s="65"/>
      <c r="F645" s="26"/>
      <c r="G645" s="66"/>
      <c r="H645" s="66"/>
      <c r="I645" s="26"/>
      <c r="J645" s="26"/>
      <c r="K645" s="26"/>
      <c r="L645" s="26"/>
    </row>
    <row r="646" spans="1:12" x14ac:dyDescent="0.25">
      <c r="A646" s="25" t="s">
        <v>949</v>
      </c>
      <c r="B646" s="26"/>
      <c r="C646" s="64"/>
      <c r="D646" s="26"/>
      <c r="E646" s="65"/>
      <c r="F646" s="26"/>
      <c r="G646" s="66"/>
      <c r="H646" s="66"/>
      <c r="I646" s="26"/>
      <c r="J646" s="26"/>
      <c r="K646" s="26"/>
      <c r="L646" s="26"/>
    </row>
    <row r="647" spans="1:12" x14ac:dyDescent="0.25">
      <c r="A647" s="25" t="s">
        <v>950</v>
      </c>
      <c r="B647" s="26"/>
      <c r="C647" s="64"/>
      <c r="D647" s="26"/>
      <c r="E647" s="65"/>
      <c r="F647" s="26"/>
      <c r="G647" s="66"/>
      <c r="H647" s="66"/>
      <c r="I647" s="26"/>
      <c r="J647" s="26"/>
      <c r="K647" s="26"/>
      <c r="L647" s="26"/>
    </row>
    <row r="648" spans="1:12" x14ac:dyDescent="0.25">
      <c r="A648" s="25" t="s">
        <v>951</v>
      </c>
      <c r="B648" s="26"/>
      <c r="C648" s="64"/>
      <c r="D648" s="26"/>
      <c r="E648" s="65"/>
      <c r="F648" s="26"/>
      <c r="G648" s="66"/>
      <c r="H648" s="66"/>
      <c r="I648" s="26"/>
      <c r="J648" s="26"/>
      <c r="K648" s="26"/>
      <c r="L648" s="26"/>
    </row>
    <row r="649" spans="1:12" x14ac:dyDescent="0.25">
      <c r="A649" s="25" t="s">
        <v>952</v>
      </c>
      <c r="B649" s="26"/>
      <c r="C649" s="64"/>
      <c r="D649" s="26"/>
      <c r="E649" s="65"/>
      <c r="F649" s="26"/>
      <c r="G649" s="66"/>
      <c r="H649" s="66"/>
      <c r="I649" s="26"/>
      <c r="J649" s="26"/>
      <c r="K649" s="26"/>
      <c r="L649" s="26"/>
    </row>
    <row r="650" spans="1:12" x14ac:dyDescent="0.25">
      <c r="A650" s="25" t="s">
        <v>953</v>
      </c>
      <c r="B650" s="26"/>
      <c r="C650" s="64"/>
      <c r="D650" s="26"/>
      <c r="E650" s="65"/>
      <c r="F650" s="26"/>
      <c r="G650" s="66"/>
      <c r="H650" s="66"/>
      <c r="I650" s="26"/>
      <c r="J650" s="26"/>
      <c r="K650" s="26"/>
      <c r="L650" s="26"/>
    </row>
    <row r="651" spans="1:12" x14ac:dyDescent="0.25">
      <c r="A651" s="25" t="s">
        <v>954</v>
      </c>
      <c r="B651" s="26"/>
      <c r="C651" s="64"/>
      <c r="D651" s="26"/>
      <c r="E651" s="65"/>
      <c r="F651" s="26"/>
      <c r="G651" s="66"/>
      <c r="H651" s="66"/>
      <c r="I651" s="26"/>
      <c r="J651" s="26"/>
      <c r="K651" s="26"/>
      <c r="L651" s="26"/>
    </row>
    <row r="652" spans="1:12" x14ac:dyDescent="0.25">
      <c r="A652" s="25" t="s">
        <v>955</v>
      </c>
      <c r="B652" s="26"/>
      <c r="C652" s="64"/>
      <c r="D652" s="26"/>
      <c r="E652" s="65"/>
      <c r="F652" s="26"/>
      <c r="G652" s="66"/>
      <c r="H652" s="66"/>
      <c r="I652" s="26"/>
      <c r="J652" s="26"/>
      <c r="K652" s="26"/>
      <c r="L652" s="26"/>
    </row>
    <row r="653" spans="1:12" x14ac:dyDescent="0.25">
      <c r="A653" s="25" t="s">
        <v>956</v>
      </c>
      <c r="B653" s="26"/>
      <c r="C653" s="64"/>
      <c r="D653" s="26"/>
      <c r="E653" s="65"/>
      <c r="F653" s="26"/>
      <c r="G653" s="66"/>
      <c r="H653" s="66"/>
      <c r="I653" s="26"/>
      <c r="J653" s="26"/>
      <c r="K653" s="26"/>
      <c r="L653" s="26"/>
    </row>
    <row r="654" spans="1:12" x14ac:dyDescent="0.25">
      <c r="A654" s="25" t="s">
        <v>957</v>
      </c>
      <c r="B654" s="26"/>
      <c r="C654" s="64"/>
      <c r="D654" s="26"/>
      <c r="E654" s="65"/>
      <c r="F654" s="26"/>
      <c r="G654" s="66"/>
      <c r="H654" s="66"/>
      <c r="I654" s="26"/>
      <c r="J654" s="26"/>
      <c r="K654" s="26"/>
      <c r="L654" s="26"/>
    </row>
    <row r="655" spans="1:12" x14ac:dyDescent="0.25">
      <c r="A655" s="25" t="s">
        <v>958</v>
      </c>
      <c r="B655" s="26"/>
      <c r="C655" s="64"/>
      <c r="D655" s="26"/>
      <c r="E655" s="65"/>
      <c r="F655" s="26"/>
      <c r="G655" s="66"/>
      <c r="H655" s="66"/>
      <c r="I655" s="26"/>
      <c r="J655" s="26"/>
      <c r="K655" s="26"/>
      <c r="L655" s="26"/>
    </row>
    <row r="656" spans="1:12" x14ac:dyDescent="0.25">
      <c r="A656" s="25" t="s">
        <v>959</v>
      </c>
      <c r="B656" s="26"/>
      <c r="C656" s="64"/>
      <c r="D656" s="26"/>
      <c r="E656" s="65"/>
      <c r="F656" s="26"/>
      <c r="G656" s="66"/>
      <c r="H656" s="66"/>
      <c r="I656" s="26"/>
      <c r="J656" s="26"/>
      <c r="K656" s="26"/>
      <c r="L656" s="26"/>
    </row>
    <row r="657" spans="1:12" x14ac:dyDescent="0.25">
      <c r="A657" s="25" t="s">
        <v>960</v>
      </c>
      <c r="B657" s="26"/>
      <c r="C657" s="64"/>
      <c r="D657" s="26"/>
      <c r="E657" s="65"/>
      <c r="F657" s="26"/>
      <c r="G657" s="66"/>
      <c r="H657" s="66"/>
      <c r="I657" s="26"/>
      <c r="J657" s="26"/>
      <c r="K657" s="26"/>
      <c r="L657" s="26"/>
    </row>
    <row r="658" spans="1:12" x14ac:dyDescent="0.25">
      <c r="A658" s="25" t="s">
        <v>961</v>
      </c>
      <c r="B658" s="26"/>
      <c r="C658" s="64"/>
      <c r="D658" s="26"/>
      <c r="E658" s="65"/>
      <c r="F658" s="26"/>
      <c r="G658" s="66"/>
      <c r="H658" s="66"/>
      <c r="I658" s="26"/>
      <c r="J658" s="26"/>
      <c r="K658" s="26"/>
      <c r="L658" s="26"/>
    </row>
    <row r="659" spans="1:12" x14ac:dyDescent="0.25">
      <c r="A659" s="25" t="s">
        <v>962</v>
      </c>
      <c r="B659" s="26"/>
      <c r="C659" s="64"/>
      <c r="D659" s="26"/>
      <c r="E659" s="65"/>
      <c r="F659" s="26"/>
      <c r="G659" s="66"/>
      <c r="H659" s="66"/>
      <c r="I659" s="26"/>
      <c r="J659" s="26"/>
      <c r="K659" s="26"/>
      <c r="L659" s="26"/>
    </row>
    <row r="660" spans="1:12" x14ac:dyDescent="0.25">
      <c r="A660" s="25" t="s">
        <v>963</v>
      </c>
      <c r="B660" s="26"/>
      <c r="C660" s="64"/>
      <c r="D660" s="26"/>
      <c r="E660" s="65"/>
      <c r="F660" s="26"/>
      <c r="G660" s="66"/>
      <c r="H660" s="66"/>
      <c r="I660" s="26"/>
      <c r="J660" s="26"/>
      <c r="K660" s="26"/>
      <c r="L660" s="26"/>
    </row>
    <row r="661" spans="1:12" x14ac:dyDescent="0.25">
      <c r="A661" s="25" t="s">
        <v>964</v>
      </c>
      <c r="B661" s="26"/>
      <c r="C661" s="64"/>
      <c r="D661" s="26"/>
      <c r="E661" s="65"/>
      <c r="F661" s="26"/>
      <c r="G661" s="66"/>
      <c r="H661" s="66"/>
      <c r="I661" s="26"/>
      <c r="J661" s="26"/>
      <c r="K661" s="26"/>
      <c r="L661" s="26"/>
    </row>
    <row r="662" spans="1:12" x14ac:dyDescent="0.25">
      <c r="A662" s="25" t="s">
        <v>965</v>
      </c>
      <c r="B662" s="26"/>
      <c r="C662" s="64"/>
      <c r="D662" s="26"/>
      <c r="E662" s="65"/>
      <c r="F662" s="26"/>
      <c r="G662" s="66"/>
      <c r="H662" s="66"/>
      <c r="I662" s="26"/>
      <c r="J662" s="26"/>
      <c r="K662" s="26"/>
      <c r="L662" s="26"/>
    </row>
    <row r="663" spans="1:12" x14ac:dyDescent="0.25">
      <c r="A663" s="25" t="s">
        <v>966</v>
      </c>
      <c r="B663" s="26"/>
      <c r="C663" s="64"/>
      <c r="D663" s="26"/>
      <c r="E663" s="65"/>
      <c r="F663" s="26"/>
      <c r="G663" s="66"/>
      <c r="H663" s="66"/>
      <c r="I663" s="26"/>
      <c r="J663" s="26"/>
      <c r="K663" s="26"/>
      <c r="L663" s="26"/>
    </row>
    <row r="664" spans="1:12" x14ac:dyDescent="0.25">
      <c r="A664" s="25" t="s">
        <v>967</v>
      </c>
      <c r="B664" s="26"/>
      <c r="C664" s="64"/>
      <c r="D664" s="26"/>
      <c r="E664" s="65"/>
      <c r="F664" s="26"/>
      <c r="G664" s="66"/>
      <c r="H664" s="66"/>
      <c r="I664" s="26"/>
      <c r="J664" s="26"/>
      <c r="K664" s="26"/>
      <c r="L664" s="26"/>
    </row>
    <row r="665" spans="1:12" x14ac:dyDescent="0.25">
      <c r="A665" s="25" t="s">
        <v>968</v>
      </c>
      <c r="B665" s="26"/>
      <c r="C665" s="64"/>
      <c r="D665" s="26"/>
      <c r="E665" s="65"/>
      <c r="F665" s="26"/>
      <c r="G665" s="66"/>
      <c r="H665" s="66"/>
      <c r="I665" s="26"/>
      <c r="J665" s="26"/>
      <c r="K665" s="26"/>
      <c r="L665" s="26"/>
    </row>
    <row r="666" spans="1:12" x14ac:dyDescent="0.25">
      <c r="A666" s="25" t="s">
        <v>969</v>
      </c>
      <c r="B666" s="26"/>
      <c r="C666" s="64"/>
      <c r="D666" s="26"/>
      <c r="E666" s="65"/>
      <c r="F666" s="26"/>
      <c r="G666" s="66"/>
      <c r="H666" s="66"/>
      <c r="I666" s="26"/>
      <c r="J666" s="26"/>
      <c r="K666" s="26"/>
      <c r="L666" s="26"/>
    </row>
    <row r="667" spans="1:12" x14ac:dyDescent="0.25">
      <c r="A667" s="25" t="s">
        <v>970</v>
      </c>
      <c r="B667" s="26"/>
      <c r="C667" s="64"/>
      <c r="D667" s="26"/>
      <c r="E667" s="65"/>
      <c r="F667" s="26"/>
      <c r="G667" s="66"/>
      <c r="H667" s="66"/>
      <c r="I667" s="26"/>
      <c r="J667" s="26"/>
      <c r="K667" s="26"/>
      <c r="L667" s="26"/>
    </row>
    <row r="668" spans="1:12" x14ac:dyDescent="0.25">
      <c r="A668" s="25" t="s">
        <v>971</v>
      </c>
      <c r="B668" s="26"/>
      <c r="C668" s="64"/>
      <c r="D668" s="26"/>
      <c r="E668" s="65"/>
      <c r="F668" s="26"/>
      <c r="G668" s="66"/>
      <c r="H668" s="66"/>
      <c r="I668" s="26"/>
      <c r="J668" s="26"/>
      <c r="K668" s="26"/>
      <c r="L668" s="26"/>
    </row>
    <row r="669" spans="1:12" x14ac:dyDescent="0.25">
      <c r="A669" s="25" t="s">
        <v>972</v>
      </c>
      <c r="B669" s="26"/>
      <c r="C669" s="64"/>
      <c r="D669" s="26"/>
      <c r="E669" s="65"/>
      <c r="F669" s="26"/>
      <c r="G669" s="66"/>
      <c r="H669" s="66"/>
      <c r="I669" s="26"/>
      <c r="J669" s="26"/>
      <c r="K669" s="26"/>
      <c r="L669" s="26"/>
    </row>
    <row r="670" spans="1:12" x14ac:dyDescent="0.25">
      <c r="A670" s="25" t="s">
        <v>973</v>
      </c>
      <c r="B670" s="26"/>
      <c r="C670" s="64"/>
      <c r="D670" s="26"/>
      <c r="E670" s="65"/>
      <c r="F670" s="26"/>
      <c r="G670" s="66"/>
      <c r="H670" s="66"/>
      <c r="I670" s="26"/>
      <c r="J670" s="26"/>
      <c r="K670" s="26"/>
      <c r="L670" s="26"/>
    </row>
    <row r="671" spans="1:12" x14ac:dyDescent="0.25">
      <c r="A671" s="25" t="s">
        <v>974</v>
      </c>
      <c r="B671" s="26"/>
      <c r="C671" s="64"/>
      <c r="D671" s="26"/>
      <c r="E671" s="65"/>
      <c r="F671" s="26"/>
      <c r="G671" s="66"/>
      <c r="H671" s="66"/>
      <c r="I671" s="26"/>
      <c r="J671" s="26"/>
      <c r="K671" s="26"/>
      <c r="L671" s="26"/>
    </row>
    <row r="672" spans="1:12" x14ac:dyDescent="0.25">
      <c r="A672" s="25" t="s">
        <v>975</v>
      </c>
      <c r="B672" s="26"/>
      <c r="C672" s="64"/>
      <c r="D672" s="26"/>
      <c r="E672" s="65"/>
      <c r="F672" s="26"/>
      <c r="G672" s="66"/>
      <c r="H672" s="66"/>
      <c r="I672" s="26"/>
      <c r="J672" s="26"/>
      <c r="K672" s="26"/>
      <c r="L672" s="26"/>
    </row>
    <row r="673" spans="1:12" x14ac:dyDescent="0.25">
      <c r="A673" s="25" t="s">
        <v>976</v>
      </c>
      <c r="B673" s="26"/>
      <c r="C673" s="64"/>
      <c r="D673" s="26"/>
      <c r="E673" s="65"/>
      <c r="F673" s="26"/>
      <c r="G673" s="66"/>
      <c r="H673" s="66"/>
      <c r="I673" s="26"/>
      <c r="J673" s="26"/>
      <c r="K673" s="26"/>
      <c r="L673" s="26"/>
    </row>
    <row r="674" spans="1:12" x14ac:dyDescent="0.25">
      <c r="A674" s="25" t="s">
        <v>977</v>
      </c>
      <c r="B674" s="26"/>
      <c r="C674" s="64"/>
      <c r="D674" s="26"/>
      <c r="E674" s="65"/>
      <c r="F674" s="26"/>
      <c r="G674" s="66"/>
      <c r="H674" s="66"/>
      <c r="I674" s="26"/>
      <c r="J674" s="26"/>
      <c r="K674" s="26"/>
      <c r="L674" s="26"/>
    </row>
    <row r="675" spans="1:12" x14ac:dyDescent="0.25">
      <c r="A675" s="25" t="s">
        <v>978</v>
      </c>
      <c r="B675" s="26"/>
      <c r="C675" s="64"/>
      <c r="D675" s="26"/>
      <c r="E675" s="65"/>
      <c r="F675" s="26"/>
      <c r="G675" s="66"/>
      <c r="H675" s="66"/>
      <c r="I675" s="26"/>
      <c r="J675" s="26"/>
      <c r="K675" s="26"/>
      <c r="L675" s="26"/>
    </row>
    <row r="676" spans="1:12" x14ac:dyDescent="0.25">
      <c r="A676" s="25" t="s">
        <v>979</v>
      </c>
      <c r="B676" s="26"/>
      <c r="C676" s="64"/>
      <c r="D676" s="26"/>
      <c r="E676" s="65"/>
      <c r="F676" s="26"/>
      <c r="G676" s="66"/>
      <c r="H676" s="66"/>
      <c r="I676" s="26"/>
      <c r="J676" s="26"/>
      <c r="K676" s="26"/>
      <c r="L676" s="26"/>
    </row>
    <row r="677" spans="1:12" x14ac:dyDescent="0.25">
      <c r="A677" s="25" t="s">
        <v>980</v>
      </c>
      <c r="B677" s="26"/>
      <c r="C677" s="64"/>
      <c r="D677" s="26"/>
      <c r="E677" s="65"/>
      <c r="F677" s="26"/>
      <c r="G677" s="66"/>
      <c r="H677" s="66"/>
      <c r="I677" s="26"/>
      <c r="J677" s="26"/>
      <c r="K677" s="26"/>
      <c r="L677" s="26"/>
    </row>
    <row r="678" spans="1:12" x14ac:dyDescent="0.25">
      <c r="A678" s="25" t="s">
        <v>981</v>
      </c>
      <c r="B678" s="26"/>
      <c r="C678" s="64"/>
      <c r="D678" s="26"/>
      <c r="E678" s="65"/>
      <c r="F678" s="26"/>
      <c r="G678" s="66"/>
      <c r="H678" s="66"/>
      <c r="I678" s="26"/>
      <c r="J678" s="26"/>
      <c r="K678" s="26"/>
      <c r="L678" s="26"/>
    </row>
    <row r="679" spans="1:12" x14ac:dyDescent="0.25">
      <c r="A679" s="25" t="s">
        <v>982</v>
      </c>
      <c r="B679" s="26"/>
      <c r="C679" s="64"/>
      <c r="D679" s="26"/>
      <c r="E679" s="65"/>
      <c r="F679" s="26"/>
      <c r="G679" s="66"/>
      <c r="H679" s="66"/>
      <c r="I679" s="26"/>
      <c r="J679" s="26"/>
      <c r="K679" s="26"/>
      <c r="L679" s="26"/>
    </row>
    <row r="680" spans="1:12" x14ac:dyDescent="0.25">
      <c r="A680" s="25" t="s">
        <v>983</v>
      </c>
      <c r="B680" s="26"/>
      <c r="C680" s="64"/>
      <c r="D680" s="26"/>
      <c r="E680" s="65"/>
      <c r="F680" s="26"/>
      <c r="G680" s="66"/>
      <c r="H680" s="66"/>
      <c r="I680" s="26"/>
      <c r="J680" s="26"/>
      <c r="K680" s="26"/>
      <c r="L680" s="26"/>
    </row>
    <row r="681" spans="1:12" x14ac:dyDescent="0.25">
      <c r="A681" s="25" t="s">
        <v>984</v>
      </c>
      <c r="B681" s="26"/>
      <c r="C681" s="64"/>
      <c r="D681" s="26"/>
      <c r="E681" s="65"/>
      <c r="F681" s="26"/>
      <c r="G681" s="66"/>
      <c r="H681" s="66"/>
      <c r="I681" s="26"/>
      <c r="J681" s="26"/>
      <c r="K681" s="26"/>
      <c r="L681" s="26"/>
    </row>
    <row r="682" spans="1:12" x14ac:dyDescent="0.25">
      <c r="A682" s="25" t="s">
        <v>985</v>
      </c>
      <c r="B682" s="26"/>
      <c r="C682" s="64"/>
      <c r="D682" s="26"/>
      <c r="E682" s="65"/>
      <c r="F682" s="26"/>
      <c r="G682" s="66"/>
      <c r="H682" s="66"/>
      <c r="I682" s="26"/>
      <c r="J682" s="26"/>
      <c r="K682" s="26"/>
      <c r="L682" s="26"/>
    </row>
    <row r="683" spans="1:12" x14ac:dyDescent="0.25">
      <c r="A683" s="25" t="s">
        <v>986</v>
      </c>
      <c r="B683" s="26"/>
      <c r="C683" s="64"/>
      <c r="D683" s="26"/>
      <c r="E683" s="65"/>
      <c r="F683" s="26"/>
      <c r="G683" s="66"/>
      <c r="H683" s="66"/>
      <c r="I683" s="26"/>
      <c r="J683" s="26"/>
      <c r="K683" s="26"/>
      <c r="L683" s="26"/>
    </row>
    <row r="684" spans="1:12" x14ac:dyDescent="0.25">
      <c r="A684" s="25" t="s">
        <v>987</v>
      </c>
      <c r="B684" s="26"/>
      <c r="C684" s="64"/>
      <c r="D684" s="26"/>
      <c r="E684" s="65"/>
      <c r="F684" s="26"/>
      <c r="G684" s="66"/>
      <c r="H684" s="66"/>
      <c r="I684" s="26"/>
      <c r="J684" s="26"/>
      <c r="K684" s="26"/>
      <c r="L684" s="26"/>
    </row>
    <row r="685" spans="1:12" x14ac:dyDescent="0.25">
      <c r="A685" s="25" t="s">
        <v>988</v>
      </c>
      <c r="B685" s="26"/>
      <c r="C685" s="64"/>
      <c r="D685" s="26"/>
      <c r="E685" s="65"/>
      <c r="F685" s="26"/>
      <c r="G685" s="66"/>
      <c r="H685" s="66"/>
      <c r="I685" s="26"/>
      <c r="J685" s="26"/>
      <c r="K685" s="26"/>
      <c r="L685" s="26"/>
    </row>
    <row r="686" spans="1:12" x14ac:dyDescent="0.25">
      <c r="A686" s="25" t="s">
        <v>989</v>
      </c>
      <c r="B686" s="26"/>
      <c r="C686" s="64"/>
      <c r="D686" s="26"/>
      <c r="E686" s="65"/>
      <c r="F686" s="26"/>
      <c r="G686" s="66"/>
      <c r="H686" s="66"/>
      <c r="I686" s="26"/>
      <c r="J686" s="26"/>
      <c r="K686" s="26"/>
      <c r="L686" s="26"/>
    </row>
    <row r="687" spans="1:12" x14ac:dyDescent="0.25">
      <c r="A687" s="25" t="s">
        <v>990</v>
      </c>
      <c r="B687" s="26"/>
      <c r="C687" s="64"/>
      <c r="D687" s="26"/>
      <c r="E687" s="65"/>
      <c r="F687" s="26"/>
      <c r="G687" s="66"/>
      <c r="H687" s="66"/>
      <c r="I687" s="26"/>
      <c r="J687" s="26"/>
      <c r="K687" s="26"/>
      <c r="L687" s="26"/>
    </row>
    <row r="688" spans="1:12" x14ac:dyDescent="0.25">
      <c r="A688" s="25" t="s">
        <v>991</v>
      </c>
      <c r="B688" s="26"/>
      <c r="C688" s="64"/>
      <c r="D688" s="26"/>
      <c r="E688" s="65"/>
      <c r="F688" s="26"/>
      <c r="G688" s="66"/>
      <c r="H688" s="66"/>
      <c r="I688" s="26"/>
      <c r="J688" s="26"/>
      <c r="K688" s="26"/>
      <c r="L688" s="26"/>
    </row>
    <row r="689" spans="1:12" x14ac:dyDescent="0.25">
      <c r="A689" s="25" t="s">
        <v>992</v>
      </c>
      <c r="B689" s="26"/>
      <c r="C689" s="64"/>
      <c r="D689" s="26"/>
      <c r="E689" s="65"/>
      <c r="F689" s="26"/>
      <c r="G689" s="66"/>
      <c r="H689" s="66"/>
      <c r="I689" s="26"/>
      <c r="J689" s="26"/>
      <c r="K689" s="26"/>
      <c r="L689" s="26"/>
    </row>
    <row r="690" spans="1:12" x14ac:dyDescent="0.25">
      <c r="A690" s="25" t="s">
        <v>993</v>
      </c>
      <c r="B690" s="26"/>
      <c r="C690" s="64"/>
      <c r="D690" s="26"/>
      <c r="E690" s="65"/>
      <c r="F690" s="26"/>
      <c r="G690" s="66"/>
      <c r="H690" s="66"/>
      <c r="I690" s="26"/>
      <c r="J690" s="26"/>
      <c r="K690" s="26"/>
      <c r="L690" s="26"/>
    </row>
    <row r="691" spans="1:12" x14ac:dyDescent="0.25">
      <c r="A691" s="25" t="s">
        <v>994</v>
      </c>
      <c r="B691" s="26"/>
      <c r="C691" s="64"/>
      <c r="D691" s="26"/>
      <c r="E691" s="65"/>
      <c r="F691" s="26"/>
      <c r="G691" s="66"/>
      <c r="H691" s="66"/>
      <c r="I691" s="26"/>
      <c r="J691" s="26"/>
      <c r="K691" s="26"/>
      <c r="L691" s="26"/>
    </row>
    <row r="692" spans="1:12" x14ac:dyDescent="0.25">
      <c r="A692" s="25" t="s">
        <v>995</v>
      </c>
      <c r="B692" s="26"/>
      <c r="C692" s="64"/>
      <c r="D692" s="26"/>
      <c r="E692" s="65"/>
      <c r="F692" s="26"/>
      <c r="G692" s="66"/>
      <c r="H692" s="66"/>
      <c r="I692" s="26"/>
      <c r="J692" s="26"/>
      <c r="K692" s="26"/>
      <c r="L692" s="26"/>
    </row>
    <row r="693" spans="1:12" x14ac:dyDescent="0.25">
      <c r="A693" s="25" t="s">
        <v>996</v>
      </c>
      <c r="B693" s="26"/>
      <c r="C693" s="64"/>
      <c r="D693" s="26"/>
      <c r="E693" s="65"/>
      <c r="F693" s="26"/>
      <c r="G693" s="66"/>
      <c r="H693" s="66"/>
      <c r="I693" s="26"/>
      <c r="J693" s="26"/>
      <c r="K693" s="26"/>
      <c r="L693" s="26"/>
    </row>
    <row r="694" spans="1:12" x14ac:dyDescent="0.25">
      <c r="A694" s="25" t="s">
        <v>997</v>
      </c>
      <c r="B694" s="26"/>
      <c r="C694" s="64"/>
      <c r="D694" s="26"/>
      <c r="E694" s="65"/>
      <c r="F694" s="26"/>
      <c r="G694" s="66"/>
      <c r="H694" s="66"/>
      <c r="I694" s="26"/>
      <c r="J694" s="26"/>
      <c r="K694" s="26"/>
      <c r="L694" s="26"/>
    </row>
    <row r="695" spans="1:12" x14ac:dyDescent="0.25">
      <c r="A695" s="25" t="s">
        <v>998</v>
      </c>
      <c r="B695" s="26"/>
      <c r="C695" s="64"/>
      <c r="D695" s="26"/>
      <c r="E695" s="65"/>
      <c r="F695" s="26"/>
      <c r="G695" s="66"/>
      <c r="H695" s="66"/>
      <c r="I695" s="26"/>
      <c r="J695" s="26"/>
      <c r="K695" s="26"/>
      <c r="L695" s="26"/>
    </row>
    <row r="696" spans="1:12" x14ac:dyDescent="0.25">
      <c r="A696" s="25" t="s">
        <v>999</v>
      </c>
      <c r="B696" s="26"/>
      <c r="C696" s="64"/>
      <c r="D696" s="26"/>
      <c r="E696" s="65"/>
      <c r="F696" s="26"/>
      <c r="G696" s="66"/>
      <c r="H696" s="66"/>
      <c r="I696" s="26"/>
      <c r="J696" s="26"/>
      <c r="K696" s="26"/>
      <c r="L696" s="26"/>
    </row>
    <row r="697" spans="1:12" x14ac:dyDescent="0.25">
      <c r="A697" s="25" t="s">
        <v>1000</v>
      </c>
      <c r="B697" s="26"/>
      <c r="C697" s="64"/>
      <c r="D697" s="26"/>
      <c r="E697" s="65"/>
      <c r="F697" s="26"/>
      <c r="G697" s="66"/>
      <c r="H697" s="66"/>
      <c r="I697" s="26"/>
      <c r="J697" s="26"/>
      <c r="K697" s="26"/>
      <c r="L697" s="26"/>
    </row>
    <row r="698" spans="1:12" x14ac:dyDescent="0.25">
      <c r="A698" s="25" t="s">
        <v>1001</v>
      </c>
      <c r="B698" s="26"/>
      <c r="C698" s="64"/>
      <c r="D698" s="26"/>
      <c r="E698" s="65"/>
      <c r="F698" s="26"/>
      <c r="G698" s="66"/>
      <c r="H698" s="66"/>
      <c r="I698" s="26"/>
      <c r="J698" s="26"/>
      <c r="K698" s="26"/>
      <c r="L698" s="26"/>
    </row>
    <row r="699" spans="1:12" x14ac:dyDescent="0.25">
      <c r="A699" s="25" t="s">
        <v>1002</v>
      </c>
      <c r="B699" s="26"/>
      <c r="C699" s="64"/>
      <c r="D699" s="26"/>
      <c r="E699" s="65"/>
      <c r="F699" s="26"/>
      <c r="G699" s="66"/>
      <c r="H699" s="66"/>
      <c r="I699" s="26"/>
      <c r="J699" s="26"/>
      <c r="K699" s="26"/>
      <c r="L699" s="26"/>
    </row>
    <row r="700" spans="1:12" x14ac:dyDescent="0.25">
      <c r="A700" s="25" t="s">
        <v>1003</v>
      </c>
      <c r="B700" s="26"/>
      <c r="C700" s="64"/>
      <c r="D700" s="26"/>
      <c r="E700" s="65"/>
      <c r="F700" s="26"/>
      <c r="G700" s="66"/>
      <c r="H700" s="66"/>
      <c r="I700" s="26"/>
      <c r="J700" s="26"/>
      <c r="K700" s="26"/>
      <c r="L700" s="26"/>
    </row>
    <row r="701" spans="1:12" x14ac:dyDescent="0.25">
      <c r="A701" s="25" t="s">
        <v>1004</v>
      </c>
      <c r="B701" s="26"/>
      <c r="C701" s="64"/>
      <c r="D701" s="26"/>
      <c r="E701" s="65"/>
      <c r="F701" s="26"/>
      <c r="G701" s="66"/>
      <c r="H701" s="66"/>
      <c r="I701" s="26"/>
      <c r="J701" s="26"/>
      <c r="K701" s="26"/>
      <c r="L701" s="26"/>
    </row>
    <row r="702" spans="1:12" x14ac:dyDescent="0.25">
      <c r="A702" s="25" t="s">
        <v>1005</v>
      </c>
      <c r="B702" s="26"/>
      <c r="C702" s="64"/>
      <c r="D702" s="26"/>
      <c r="E702" s="65"/>
      <c r="F702" s="26"/>
      <c r="G702" s="66"/>
      <c r="H702" s="66"/>
      <c r="I702" s="26"/>
      <c r="J702" s="26"/>
      <c r="K702" s="26"/>
      <c r="L702" s="26"/>
    </row>
    <row r="703" spans="1:12" x14ac:dyDescent="0.25">
      <c r="A703" s="25" t="s">
        <v>1006</v>
      </c>
      <c r="B703" s="26"/>
      <c r="C703" s="64"/>
      <c r="D703" s="26"/>
      <c r="E703" s="65"/>
      <c r="F703" s="26"/>
      <c r="G703" s="66"/>
      <c r="H703" s="66"/>
      <c r="I703" s="26"/>
      <c r="J703" s="26"/>
      <c r="K703" s="26"/>
      <c r="L703" s="26"/>
    </row>
    <row r="704" spans="1:12" x14ac:dyDescent="0.25">
      <c r="A704" s="25" t="s">
        <v>1007</v>
      </c>
      <c r="B704" s="26"/>
      <c r="C704" s="64"/>
      <c r="D704" s="26"/>
      <c r="E704" s="65"/>
      <c r="F704" s="26"/>
      <c r="G704" s="66"/>
      <c r="H704" s="66"/>
      <c r="I704" s="26"/>
      <c r="J704" s="26"/>
      <c r="K704" s="26"/>
      <c r="L704" s="26"/>
    </row>
    <row r="705" spans="1:12" x14ac:dyDescent="0.25">
      <c r="A705" s="25" t="s">
        <v>1008</v>
      </c>
      <c r="B705" s="26"/>
      <c r="C705" s="64"/>
      <c r="D705" s="26"/>
      <c r="E705" s="65"/>
      <c r="F705" s="26"/>
      <c r="G705" s="66"/>
      <c r="H705" s="66"/>
      <c r="I705" s="26"/>
      <c r="J705" s="26"/>
      <c r="K705" s="26"/>
      <c r="L705" s="26"/>
    </row>
    <row r="706" spans="1:12" x14ac:dyDescent="0.25">
      <c r="A706" s="25" t="s">
        <v>1009</v>
      </c>
      <c r="B706" s="26"/>
      <c r="C706" s="64"/>
      <c r="D706" s="26"/>
      <c r="E706" s="65"/>
      <c r="F706" s="26"/>
      <c r="G706" s="66"/>
      <c r="H706" s="66"/>
      <c r="I706" s="26"/>
      <c r="J706" s="26"/>
      <c r="K706" s="26"/>
      <c r="L706" s="26"/>
    </row>
    <row r="707" spans="1:12" x14ac:dyDescent="0.25">
      <c r="A707" s="25" t="s">
        <v>1010</v>
      </c>
      <c r="B707" s="26"/>
      <c r="C707" s="64"/>
      <c r="D707" s="26"/>
      <c r="E707" s="65"/>
      <c r="F707" s="26"/>
      <c r="G707" s="66"/>
      <c r="H707" s="66"/>
      <c r="I707" s="26"/>
      <c r="J707" s="26"/>
      <c r="K707" s="26"/>
      <c r="L707" s="26"/>
    </row>
    <row r="708" spans="1:12" x14ac:dyDescent="0.25">
      <c r="A708" s="25" t="s">
        <v>1011</v>
      </c>
      <c r="B708" s="26"/>
      <c r="C708" s="64"/>
      <c r="D708" s="26"/>
      <c r="E708" s="65"/>
      <c r="F708" s="26"/>
      <c r="G708" s="66"/>
      <c r="H708" s="66"/>
      <c r="I708" s="26"/>
      <c r="J708" s="26"/>
      <c r="K708" s="26"/>
      <c r="L708" s="26"/>
    </row>
    <row r="709" spans="1:12" x14ac:dyDescent="0.25">
      <c r="A709" s="25" t="s">
        <v>1012</v>
      </c>
      <c r="B709" s="26"/>
      <c r="C709" s="64"/>
      <c r="D709" s="26"/>
      <c r="E709" s="65"/>
      <c r="F709" s="26"/>
      <c r="G709" s="66"/>
      <c r="H709" s="66"/>
      <c r="I709" s="26"/>
      <c r="J709" s="26"/>
      <c r="K709" s="26"/>
      <c r="L709" s="26"/>
    </row>
    <row r="710" spans="1:12" x14ac:dyDescent="0.25">
      <c r="A710" s="25" t="s">
        <v>1013</v>
      </c>
      <c r="B710" s="26"/>
      <c r="C710" s="64"/>
      <c r="D710" s="26"/>
      <c r="E710" s="65"/>
      <c r="F710" s="26"/>
      <c r="G710" s="66"/>
      <c r="H710" s="66"/>
      <c r="I710" s="26"/>
      <c r="J710" s="26"/>
      <c r="K710" s="26"/>
      <c r="L710" s="26"/>
    </row>
    <row r="711" spans="1:12" x14ac:dyDescent="0.25">
      <c r="A711" s="25" t="s">
        <v>1014</v>
      </c>
      <c r="B711" s="26"/>
      <c r="C711" s="64"/>
      <c r="D711" s="26"/>
      <c r="E711" s="65"/>
      <c r="F711" s="26"/>
      <c r="G711" s="66"/>
      <c r="H711" s="66"/>
      <c r="I711" s="26"/>
      <c r="J711" s="26"/>
      <c r="K711" s="26"/>
      <c r="L711" s="26"/>
    </row>
    <row r="712" spans="1:12" x14ac:dyDescent="0.25">
      <c r="A712" s="25" t="s">
        <v>1015</v>
      </c>
      <c r="B712" s="26"/>
      <c r="C712" s="64"/>
      <c r="D712" s="26"/>
      <c r="E712" s="65"/>
      <c r="F712" s="26"/>
      <c r="G712" s="66"/>
      <c r="H712" s="66"/>
      <c r="I712" s="26"/>
      <c r="J712" s="26"/>
      <c r="K712" s="26"/>
      <c r="L712" s="26"/>
    </row>
    <row r="713" spans="1:12" x14ac:dyDescent="0.25">
      <c r="A713" s="25" t="s">
        <v>1016</v>
      </c>
      <c r="B713" s="26"/>
      <c r="C713" s="64"/>
      <c r="D713" s="26"/>
      <c r="E713" s="65"/>
      <c r="F713" s="26"/>
      <c r="G713" s="66"/>
      <c r="H713" s="66"/>
      <c r="I713" s="26"/>
      <c r="J713" s="26"/>
      <c r="K713" s="26"/>
      <c r="L713" s="26"/>
    </row>
    <row r="714" spans="1:12" x14ac:dyDescent="0.25">
      <c r="A714" s="25" t="s">
        <v>1017</v>
      </c>
      <c r="B714" s="26"/>
      <c r="C714" s="64"/>
      <c r="D714" s="26"/>
      <c r="E714" s="65"/>
      <c r="F714" s="26"/>
      <c r="G714" s="66"/>
      <c r="H714" s="66"/>
      <c r="I714" s="26"/>
      <c r="J714" s="26"/>
      <c r="K714" s="26"/>
      <c r="L714" s="26"/>
    </row>
    <row r="715" spans="1:12" x14ac:dyDescent="0.25">
      <c r="A715" s="25" t="s">
        <v>1018</v>
      </c>
      <c r="B715" s="26"/>
      <c r="C715" s="64"/>
      <c r="D715" s="26"/>
      <c r="E715" s="65"/>
      <c r="F715" s="26"/>
      <c r="G715" s="66"/>
      <c r="H715" s="66"/>
      <c r="I715" s="26"/>
      <c r="J715" s="26"/>
      <c r="K715" s="26"/>
      <c r="L715" s="26"/>
    </row>
    <row r="716" spans="1:12" x14ac:dyDescent="0.25">
      <c r="A716" s="25" t="s">
        <v>1019</v>
      </c>
      <c r="B716" s="26"/>
      <c r="C716" s="64"/>
      <c r="D716" s="26"/>
      <c r="E716" s="65"/>
      <c r="F716" s="26"/>
      <c r="G716" s="66"/>
      <c r="H716" s="66"/>
      <c r="I716" s="26"/>
      <c r="J716" s="26"/>
      <c r="K716" s="26"/>
      <c r="L716" s="26"/>
    </row>
    <row r="717" spans="1:12" x14ac:dyDescent="0.25">
      <c r="A717" s="25" t="s">
        <v>1020</v>
      </c>
      <c r="B717" s="26"/>
      <c r="C717" s="64"/>
      <c r="D717" s="26"/>
      <c r="E717" s="65"/>
      <c r="F717" s="26"/>
      <c r="G717" s="66"/>
      <c r="H717" s="66"/>
      <c r="I717" s="26"/>
      <c r="J717" s="26"/>
      <c r="K717" s="26"/>
      <c r="L717" s="26"/>
    </row>
    <row r="718" spans="1:12" x14ac:dyDescent="0.25">
      <c r="A718" s="25" t="s">
        <v>1021</v>
      </c>
      <c r="B718" s="26"/>
      <c r="C718" s="64"/>
      <c r="D718" s="26"/>
      <c r="E718" s="65"/>
      <c r="F718" s="26"/>
      <c r="G718" s="66"/>
      <c r="H718" s="66"/>
      <c r="I718" s="26"/>
      <c r="J718" s="26"/>
      <c r="K718" s="26"/>
      <c r="L718" s="26"/>
    </row>
    <row r="719" spans="1:12" x14ac:dyDescent="0.25">
      <c r="A719" s="25" t="s">
        <v>1022</v>
      </c>
      <c r="B719" s="26"/>
      <c r="C719" s="64"/>
      <c r="D719" s="26"/>
      <c r="E719" s="65"/>
      <c r="F719" s="26"/>
      <c r="G719" s="66"/>
      <c r="H719" s="66"/>
      <c r="I719" s="26"/>
      <c r="J719" s="26"/>
      <c r="K719" s="26"/>
      <c r="L719" s="26"/>
    </row>
    <row r="720" spans="1:12" x14ac:dyDescent="0.25">
      <c r="A720" s="25" t="s">
        <v>1023</v>
      </c>
      <c r="B720" s="26"/>
      <c r="C720" s="64"/>
      <c r="D720" s="26"/>
      <c r="E720" s="65"/>
      <c r="F720" s="26"/>
      <c r="G720" s="66"/>
      <c r="H720" s="66"/>
      <c r="I720" s="26"/>
      <c r="J720" s="26"/>
      <c r="K720" s="26"/>
      <c r="L720" s="26"/>
    </row>
    <row r="721" spans="1:12" x14ac:dyDescent="0.25">
      <c r="A721" s="25" t="s">
        <v>1024</v>
      </c>
      <c r="B721" s="26"/>
      <c r="C721" s="64"/>
      <c r="D721" s="26"/>
      <c r="E721" s="65"/>
      <c r="F721" s="26"/>
      <c r="G721" s="66"/>
      <c r="H721" s="66"/>
      <c r="I721" s="26"/>
      <c r="J721" s="26"/>
      <c r="K721" s="26"/>
      <c r="L721" s="26"/>
    </row>
    <row r="722" spans="1:12" x14ac:dyDescent="0.25">
      <c r="A722" s="25" t="s">
        <v>1025</v>
      </c>
      <c r="B722" s="26"/>
      <c r="C722" s="64"/>
      <c r="D722" s="26"/>
      <c r="E722" s="65"/>
      <c r="F722" s="26"/>
      <c r="G722" s="66"/>
      <c r="H722" s="66"/>
      <c r="I722" s="26"/>
      <c r="J722" s="26"/>
      <c r="K722" s="26"/>
      <c r="L722" s="26"/>
    </row>
    <row r="723" spans="1:12" x14ac:dyDescent="0.25">
      <c r="A723" s="25" t="s">
        <v>1026</v>
      </c>
      <c r="B723" s="26"/>
      <c r="C723" s="64"/>
      <c r="D723" s="26"/>
      <c r="E723" s="65"/>
      <c r="F723" s="26"/>
      <c r="G723" s="66"/>
      <c r="H723" s="66"/>
      <c r="I723" s="26"/>
      <c r="J723" s="26"/>
      <c r="K723" s="26"/>
      <c r="L723" s="26"/>
    </row>
    <row r="724" spans="1:12" x14ac:dyDescent="0.25">
      <c r="A724" s="25" t="s">
        <v>1027</v>
      </c>
      <c r="B724" s="26"/>
      <c r="C724" s="64"/>
      <c r="D724" s="26"/>
      <c r="E724" s="65"/>
      <c r="F724" s="26"/>
      <c r="G724" s="66"/>
      <c r="H724" s="66"/>
      <c r="I724" s="26"/>
      <c r="J724" s="26"/>
      <c r="K724" s="26"/>
      <c r="L724" s="26"/>
    </row>
    <row r="725" spans="1:12" x14ac:dyDescent="0.25">
      <c r="A725" s="25" t="s">
        <v>1028</v>
      </c>
      <c r="B725" s="26"/>
      <c r="C725" s="64"/>
      <c r="D725" s="26"/>
      <c r="E725" s="65"/>
      <c r="F725" s="26"/>
      <c r="G725" s="66"/>
      <c r="H725" s="66"/>
      <c r="I725" s="26"/>
      <c r="J725" s="26"/>
      <c r="K725" s="26"/>
      <c r="L725" s="26"/>
    </row>
    <row r="726" spans="1:12" x14ac:dyDescent="0.25">
      <c r="A726" s="25" t="s">
        <v>1029</v>
      </c>
      <c r="B726" s="26"/>
      <c r="C726" s="64"/>
      <c r="D726" s="26"/>
      <c r="E726" s="65"/>
      <c r="F726" s="26"/>
      <c r="G726" s="66"/>
      <c r="H726" s="66"/>
      <c r="I726" s="26"/>
      <c r="J726" s="26"/>
      <c r="K726" s="26"/>
      <c r="L726" s="26"/>
    </row>
    <row r="727" spans="1:12" x14ac:dyDescent="0.25">
      <c r="A727" s="25" t="s">
        <v>1030</v>
      </c>
      <c r="B727" s="26"/>
      <c r="C727" s="64"/>
      <c r="D727" s="26"/>
      <c r="E727" s="65"/>
      <c r="F727" s="26"/>
      <c r="G727" s="66"/>
      <c r="H727" s="66"/>
      <c r="I727" s="26"/>
      <c r="J727" s="26"/>
      <c r="K727" s="26"/>
      <c r="L727" s="26"/>
    </row>
    <row r="728" spans="1:12" x14ac:dyDescent="0.25">
      <c r="A728" s="25" t="s">
        <v>1031</v>
      </c>
      <c r="B728" s="26"/>
      <c r="C728" s="64"/>
      <c r="D728" s="26"/>
      <c r="E728" s="65"/>
      <c r="F728" s="26"/>
      <c r="G728" s="66"/>
      <c r="H728" s="66"/>
      <c r="I728" s="26"/>
      <c r="J728" s="26"/>
      <c r="K728" s="26"/>
      <c r="L728" s="26"/>
    </row>
    <row r="729" spans="1:12" x14ac:dyDescent="0.25">
      <c r="A729" s="25" t="s">
        <v>1032</v>
      </c>
      <c r="B729" s="26"/>
      <c r="C729" s="64"/>
      <c r="D729" s="26"/>
      <c r="E729" s="65"/>
      <c r="F729" s="26"/>
      <c r="G729" s="66"/>
      <c r="H729" s="66"/>
      <c r="I729" s="26"/>
      <c r="J729" s="26"/>
      <c r="K729" s="26"/>
      <c r="L729" s="26"/>
    </row>
    <row r="730" spans="1:12" x14ac:dyDescent="0.25">
      <c r="A730" s="25" t="s">
        <v>1033</v>
      </c>
      <c r="B730" s="26"/>
      <c r="C730" s="64"/>
      <c r="D730" s="26"/>
      <c r="E730" s="65"/>
      <c r="F730" s="26"/>
      <c r="G730" s="66"/>
      <c r="H730" s="66"/>
      <c r="I730" s="26"/>
      <c r="J730" s="26"/>
      <c r="K730" s="26"/>
      <c r="L730" s="26"/>
    </row>
    <row r="731" spans="1:12" x14ac:dyDescent="0.25">
      <c r="A731" s="25" t="s">
        <v>1034</v>
      </c>
      <c r="B731" s="26"/>
      <c r="C731" s="64"/>
      <c r="D731" s="26"/>
      <c r="E731" s="65"/>
      <c r="F731" s="26"/>
      <c r="G731" s="66"/>
      <c r="H731" s="66"/>
      <c r="I731" s="26"/>
      <c r="J731" s="26"/>
      <c r="K731" s="26"/>
      <c r="L731" s="26"/>
    </row>
    <row r="732" spans="1:12" x14ac:dyDescent="0.25">
      <c r="A732" s="25" t="s">
        <v>1035</v>
      </c>
      <c r="B732" s="26"/>
      <c r="C732" s="64"/>
      <c r="D732" s="26"/>
      <c r="E732" s="65"/>
      <c r="F732" s="26"/>
      <c r="G732" s="66"/>
      <c r="H732" s="66"/>
      <c r="I732" s="26"/>
      <c r="J732" s="26"/>
      <c r="K732" s="26"/>
      <c r="L732" s="26"/>
    </row>
    <row r="733" spans="1:12" x14ac:dyDescent="0.25">
      <c r="A733" s="25" t="s">
        <v>1036</v>
      </c>
      <c r="B733" s="26"/>
      <c r="C733" s="64"/>
      <c r="D733" s="26"/>
      <c r="E733" s="65"/>
      <c r="F733" s="26"/>
      <c r="G733" s="66"/>
      <c r="H733" s="66"/>
      <c r="I733" s="26"/>
      <c r="J733" s="26"/>
      <c r="K733" s="26"/>
      <c r="L733" s="26"/>
    </row>
    <row r="734" spans="1:12" x14ac:dyDescent="0.25">
      <c r="A734" s="25" t="s">
        <v>1037</v>
      </c>
      <c r="B734" s="26"/>
      <c r="C734" s="64"/>
      <c r="D734" s="26"/>
      <c r="E734" s="65"/>
      <c r="F734" s="26"/>
      <c r="G734" s="66"/>
      <c r="H734" s="66"/>
      <c r="I734" s="26"/>
      <c r="J734" s="26"/>
      <c r="K734" s="26"/>
      <c r="L734" s="26"/>
    </row>
    <row r="735" spans="1:12" x14ac:dyDescent="0.25">
      <c r="A735" s="25" t="s">
        <v>1038</v>
      </c>
      <c r="B735" s="26"/>
      <c r="C735" s="64"/>
      <c r="D735" s="26"/>
      <c r="E735" s="65"/>
      <c r="F735" s="26"/>
      <c r="G735" s="66"/>
      <c r="H735" s="66"/>
      <c r="I735" s="26"/>
      <c r="J735" s="26"/>
      <c r="K735" s="26"/>
      <c r="L735" s="26"/>
    </row>
    <row r="736" spans="1:12" x14ac:dyDescent="0.25">
      <c r="A736" s="25" t="s">
        <v>1039</v>
      </c>
      <c r="B736" s="26"/>
      <c r="C736" s="64"/>
      <c r="D736" s="26"/>
      <c r="E736" s="65"/>
      <c r="F736" s="26"/>
      <c r="G736" s="66"/>
      <c r="H736" s="66"/>
      <c r="I736" s="26"/>
      <c r="J736" s="26"/>
      <c r="K736" s="26"/>
      <c r="L736" s="26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1557A-491B-451C-91B8-B30E9D282123}">
  <sheetPr codeName="Feuil13">
    <tabColor theme="9"/>
  </sheetPr>
  <dimension ref="A1:ALQ318"/>
  <sheetViews>
    <sheetView workbookViewId="0">
      <selection activeCell="J2" sqref="J2"/>
    </sheetView>
  </sheetViews>
  <sheetFormatPr baseColWidth="10" defaultColWidth="0" defaultRowHeight="15" x14ac:dyDescent="0.25"/>
  <cols>
    <col min="1" max="1" width="39.85546875" customWidth="1"/>
    <col min="2" max="2" width="19" style="9" customWidth="1"/>
    <col min="3" max="205" width="17.28515625" style="9" customWidth="1"/>
    <col min="206" max="1005" width="0" hidden="1" customWidth="1"/>
    <col min="1006" max="16384" width="17.28515625" hidden="1"/>
  </cols>
  <sheetData>
    <row r="1" spans="1:205" s="57" customFormat="1" ht="21" x14ac:dyDescent="0.25">
      <c r="A1" s="7" t="s">
        <v>1040</v>
      </c>
      <c r="B1" s="68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</row>
    <row r="2" spans="1:205" s="57" customFormat="1" ht="18.75" x14ac:dyDescent="0.25">
      <c r="A2" s="13" t="s">
        <v>1041</v>
      </c>
      <c r="B2" s="69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51"/>
      <c r="BG2" s="51"/>
      <c r="BH2" s="51"/>
      <c r="BI2" s="51"/>
      <c r="BJ2" s="51"/>
      <c r="BK2" s="51"/>
      <c r="BL2" s="51"/>
      <c r="BM2" s="51"/>
      <c r="BN2" s="51"/>
      <c r="BO2" s="51"/>
      <c r="BP2" s="51"/>
      <c r="BQ2" s="51"/>
      <c r="BR2" s="51"/>
      <c r="BS2" s="51"/>
      <c r="BT2" s="51"/>
      <c r="BU2" s="51"/>
      <c r="BV2" s="51"/>
      <c r="BW2" s="51"/>
      <c r="BX2" s="51"/>
      <c r="BY2" s="51"/>
      <c r="BZ2" s="51"/>
      <c r="CA2" s="51"/>
      <c r="CB2" s="51"/>
      <c r="CC2" s="51"/>
      <c r="CD2" s="51"/>
      <c r="CE2" s="51"/>
      <c r="CF2" s="51"/>
      <c r="CG2" s="51"/>
      <c r="CH2" s="51"/>
      <c r="CI2" s="51"/>
      <c r="CJ2" s="51"/>
      <c r="CK2" s="51"/>
      <c r="CL2" s="51"/>
      <c r="CM2" s="51"/>
      <c r="CN2" s="51"/>
      <c r="CO2" s="51"/>
      <c r="CP2" s="51"/>
      <c r="CQ2" s="51"/>
      <c r="CR2" s="51"/>
      <c r="CS2" s="51"/>
      <c r="CT2" s="51"/>
      <c r="CU2" s="51"/>
      <c r="CV2" s="51"/>
      <c r="CW2" s="51"/>
      <c r="CX2" s="51"/>
      <c r="CY2" s="51"/>
      <c r="CZ2" s="51"/>
      <c r="DA2" s="51"/>
      <c r="DB2" s="51"/>
      <c r="DC2" s="51"/>
      <c r="DD2" s="51"/>
      <c r="DE2" s="51"/>
      <c r="DF2" s="51"/>
      <c r="DG2" s="51"/>
      <c r="DH2" s="51"/>
      <c r="DI2" s="51"/>
      <c r="DJ2" s="51"/>
      <c r="DK2" s="51"/>
      <c r="DL2" s="51"/>
      <c r="DM2" s="51"/>
      <c r="DN2" s="51"/>
      <c r="DO2" s="51"/>
      <c r="DP2" s="51"/>
      <c r="DQ2" s="51"/>
      <c r="DR2" s="51"/>
      <c r="DS2" s="51"/>
      <c r="DT2" s="51"/>
      <c r="DU2" s="51"/>
      <c r="DV2" s="51"/>
      <c r="DW2" s="51"/>
      <c r="DX2" s="51"/>
      <c r="DY2" s="51"/>
      <c r="DZ2" s="51"/>
      <c r="EA2" s="51"/>
      <c r="EB2" s="51"/>
      <c r="EC2" s="51"/>
      <c r="ED2" s="51"/>
      <c r="EE2" s="51"/>
      <c r="EF2" s="51"/>
      <c r="EG2" s="51"/>
      <c r="EH2" s="51"/>
      <c r="EI2" s="51"/>
      <c r="EJ2" s="51"/>
      <c r="EK2" s="51"/>
      <c r="EL2" s="51"/>
      <c r="EM2" s="51"/>
      <c r="EN2" s="51"/>
      <c r="EO2" s="51"/>
      <c r="EP2" s="51"/>
      <c r="EQ2" s="51"/>
      <c r="ER2" s="51"/>
      <c r="ES2" s="51"/>
      <c r="ET2" s="51"/>
      <c r="EU2" s="51"/>
      <c r="EV2" s="51"/>
      <c r="EW2" s="51"/>
      <c r="EX2" s="51"/>
      <c r="EY2" s="51"/>
      <c r="EZ2" s="51"/>
      <c r="FA2" s="51"/>
      <c r="FB2" s="51"/>
      <c r="FC2" s="51"/>
      <c r="FD2" s="51"/>
      <c r="FE2" s="51"/>
      <c r="FF2" s="51"/>
      <c r="FG2" s="51"/>
      <c r="FH2" s="51"/>
      <c r="FI2" s="51"/>
      <c r="FJ2" s="51"/>
      <c r="FK2" s="51"/>
      <c r="FL2" s="51"/>
      <c r="FM2" s="51"/>
      <c r="FN2" s="51"/>
      <c r="FO2" s="51"/>
      <c r="FP2" s="51"/>
      <c r="FQ2" s="51"/>
      <c r="FR2" s="51"/>
      <c r="FS2" s="51"/>
      <c r="FT2" s="51"/>
      <c r="FU2" s="51"/>
      <c r="FV2" s="51"/>
      <c r="FW2" s="51"/>
      <c r="FX2" s="51"/>
      <c r="FY2" s="51"/>
      <c r="FZ2" s="51"/>
      <c r="GA2" s="51"/>
      <c r="GB2" s="51"/>
      <c r="GC2" s="51"/>
      <c r="GD2" s="51"/>
      <c r="GE2" s="51"/>
      <c r="GF2" s="51"/>
      <c r="GG2" s="51"/>
      <c r="GH2" s="51"/>
      <c r="GI2" s="51"/>
      <c r="GJ2" s="51"/>
      <c r="GK2" s="51"/>
      <c r="GL2" s="51"/>
      <c r="GM2" s="51"/>
      <c r="GN2" s="51"/>
      <c r="GO2" s="51"/>
      <c r="GP2" s="51"/>
      <c r="GQ2" s="51"/>
      <c r="GR2" s="51"/>
      <c r="GS2" s="51"/>
      <c r="GT2" s="51"/>
      <c r="GU2" s="51"/>
      <c r="GV2" s="51"/>
      <c r="GW2" s="51"/>
    </row>
    <row r="3" spans="1:205" s="57" customFormat="1" ht="21" x14ac:dyDescent="0.25">
      <c r="A3" s="70"/>
      <c r="B3" s="71"/>
      <c r="C3" s="72" t="s">
        <v>1042</v>
      </c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  <c r="AM3" s="51"/>
      <c r="AN3" s="51"/>
      <c r="AO3" s="51"/>
      <c r="AP3" s="51"/>
      <c r="AQ3" s="51"/>
      <c r="AR3" s="51"/>
      <c r="AS3" s="51"/>
      <c r="AT3" s="51"/>
      <c r="AU3" s="51"/>
      <c r="AV3" s="51"/>
      <c r="AW3" s="51"/>
      <c r="AX3" s="51"/>
      <c r="AY3" s="51"/>
      <c r="AZ3" s="51"/>
      <c r="BA3" s="51"/>
      <c r="BB3" s="51"/>
      <c r="BC3" s="51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51"/>
      <c r="CD3" s="51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1"/>
      <c r="CQ3" s="51"/>
      <c r="CR3" s="51"/>
      <c r="CS3" s="51"/>
      <c r="CT3" s="51"/>
      <c r="CU3" s="51"/>
      <c r="CV3" s="51"/>
      <c r="CW3" s="51"/>
      <c r="CX3" s="51"/>
      <c r="CY3" s="51"/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  <c r="DO3" s="51"/>
      <c r="DP3" s="51"/>
      <c r="DQ3" s="51"/>
      <c r="DR3" s="51"/>
      <c r="DS3" s="51"/>
      <c r="DT3" s="51"/>
      <c r="DU3" s="51"/>
      <c r="DV3" s="51"/>
      <c r="DW3" s="51"/>
      <c r="DX3" s="51"/>
      <c r="DY3" s="51"/>
      <c r="DZ3" s="51"/>
      <c r="EA3" s="51"/>
      <c r="EB3" s="51"/>
      <c r="EC3" s="51"/>
      <c r="ED3" s="51"/>
      <c r="EE3" s="51"/>
      <c r="EF3" s="51"/>
      <c r="EG3" s="51"/>
      <c r="EH3" s="51"/>
      <c r="EI3" s="51"/>
      <c r="EJ3" s="51"/>
      <c r="EK3" s="51"/>
      <c r="EL3" s="51"/>
      <c r="EM3" s="51"/>
      <c r="EN3" s="51"/>
      <c r="EO3" s="51"/>
      <c r="EP3" s="51"/>
      <c r="EQ3" s="51"/>
      <c r="ER3" s="51"/>
      <c r="ES3" s="51"/>
      <c r="ET3" s="51"/>
      <c r="EU3" s="51"/>
      <c r="EV3" s="51"/>
      <c r="EW3" s="51"/>
      <c r="EX3" s="51"/>
      <c r="EY3" s="51"/>
      <c r="EZ3" s="51"/>
      <c r="FA3" s="51"/>
      <c r="FB3" s="51"/>
      <c r="FC3" s="51"/>
      <c r="FD3" s="51"/>
      <c r="FE3" s="51"/>
      <c r="FF3" s="51"/>
      <c r="FG3" s="51"/>
      <c r="FH3" s="51"/>
      <c r="FI3" s="51"/>
      <c r="FJ3" s="51"/>
      <c r="FK3" s="51"/>
      <c r="FL3" s="51"/>
      <c r="FM3" s="51"/>
      <c r="FN3" s="51"/>
      <c r="FO3" s="51"/>
      <c r="FP3" s="51"/>
      <c r="FQ3" s="51"/>
      <c r="FR3" s="51"/>
      <c r="FS3" s="51"/>
      <c r="FT3" s="51"/>
      <c r="FU3" s="51"/>
      <c r="FV3" s="51"/>
      <c r="FW3" s="51"/>
      <c r="FX3" s="51"/>
      <c r="FY3" s="51"/>
      <c r="FZ3" s="51"/>
      <c r="GA3" s="51"/>
      <c r="GB3" s="51"/>
      <c r="GC3" s="51"/>
      <c r="GD3" s="51"/>
      <c r="GE3" s="51"/>
      <c r="GF3" s="51"/>
      <c r="GG3" s="51"/>
      <c r="GH3" s="51"/>
      <c r="GI3" s="51"/>
      <c r="GJ3" s="51"/>
      <c r="GK3" s="51"/>
      <c r="GL3" s="51"/>
      <c r="GM3" s="51"/>
      <c r="GN3" s="51"/>
      <c r="GO3" s="51"/>
      <c r="GP3" s="51"/>
      <c r="GQ3" s="51"/>
      <c r="GR3" s="51"/>
      <c r="GS3" s="51"/>
      <c r="GT3" s="51"/>
      <c r="GU3" s="51"/>
      <c r="GV3" s="51"/>
      <c r="GW3" s="51"/>
    </row>
    <row r="4" spans="1:205" s="57" customFormat="1" ht="18.75" customHeight="1" x14ac:dyDescent="0.25">
      <c r="A4" s="73"/>
      <c r="B4" s="579" t="s">
        <v>1043</v>
      </c>
      <c r="C4" s="74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42"/>
      <c r="BC4" s="42"/>
      <c r="BD4" s="42"/>
      <c r="BE4" s="42"/>
      <c r="BF4" s="42"/>
      <c r="BG4" s="42"/>
      <c r="BH4" s="42"/>
      <c r="BI4" s="42"/>
      <c r="BJ4" s="42"/>
      <c r="BK4" s="42"/>
      <c r="BL4" s="42"/>
      <c r="BM4" s="42"/>
      <c r="BN4" s="42"/>
      <c r="BO4" s="42"/>
      <c r="BP4" s="42"/>
      <c r="BQ4" s="42"/>
      <c r="BR4" s="42"/>
      <c r="BS4" s="42"/>
      <c r="BT4" s="42"/>
      <c r="BU4" s="42"/>
      <c r="BV4" s="42"/>
      <c r="BW4" s="42"/>
      <c r="BX4" s="42"/>
      <c r="BY4" s="42"/>
      <c r="BZ4" s="42"/>
      <c r="CA4" s="42"/>
      <c r="CB4" s="42"/>
      <c r="CC4" s="42"/>
      <c r="CD4" s="42"/>
      <c r="CE4" s="42"/>
      <c r="CF4" s="42"/>
      <c r="CG4" s="42"/>
      <c r="CH4" s="42"/>
      <c r="CI4" s="42"/>
      <c r="CJ4" s="42"/>
      <c r="CK4" s="42"/>
      <c r="CL4" s="42"/>
      <c r="CM4" s="42"/>
      <c r="CN4" s="42"/>
      <c r="CO4" s="42"/>
      <c r="CP4" s="42"/>
      <c r="CQ4" s="42"/>
      <c r="CR4" s="42"/>
      <c r="CS4" s="42"/>
      <c r="CT4" s="42"/>
      <c r="CU4" s="42"/>
      <c r="CV4" s="42"/>
      <c r="CW4" s="42"/>
      <c r="CX4" s="42"/>
      <c r="CY4" s="42"/>
      <c r="CZ4" s="42"/>
      <c r="DA4" s="42"/>
      <c r="DB4" s="42"/>
      <c r="DC4" s="42"/>
      <c r="DD4" s="42"/>
      <c r="DE4" s="42"/>
      <c r="DF4" s="42"/>
      <c r="DG4" s="42"/>
      <c r="DH4" s="42"/>
      <c r="DI4" s="42"/>
      <c r="DJ4" s="42"/>
      <c r="DK4" s="42"/>
      <c r="DL4" s="42"/>
      <c r="DM4" s="42"/>
      <c r="DN4" s="42"/>
      <c r="DO4" s="42"/>
      <c r="DP4" s="42"/>
      <c r="DQ4" s="42"/>
      <c r="DR4" s="42"/>
      <c r="DS4" s="42"/>
      <c r="DT4" s="42"/>
      <c r="DU4" s="42"/>
      <c r="DV4" s="42"/>
      <c r="DW4" s="42"/>
      <c r="DX4" s="42"/>
      <c r="DY4" s="42"/>
      <c r="DZ4" s="42"/>
      <c r="EA4" s="42"/>
      <c r="EB4" s="42"/>
      <c r="EC4" s="42"/>
      <c r="ED4" s="42"/>
      <c r="EE4" s="42"/>
      <c r="EF4" s="42"/>
      <c r="EG4" s="42"/>
      <c r="EH4" s="42"/>
      <c r="EI4" s="42"/>
      <c r="EJ4" s="42"/>
      <c r="EK4" s="42"/>
      <c r="EL4" s="42"/>
      <c r="EM4" s="42"/>
      <c r="EN4" s="42"/>
      <c r="EO4" s="42"/>
      <c r="EP4" s="42"/>
      <c r="EQ4" s="42"/>
      <c r="ER4" s="42"/>
      <c r="ES4" s="42"/>
      <c r="ET4" s="42"/>
      <c r="EU4" s="42"/>
      <c r="EV4" s="42"/>
      <c r="EW4" s="42"/>
      <c r="EX4" s="42"/>
      <c r="EY4" s="42"/>
      <c r="EZ4" s="42"/>
      <c r="FA4" s="42"/>
      <c r="FB4" s="42"/>
      <c r="FC4" s="42"/>
      <c r="FD4" s="42"/>
      <c r="FE4" s="42"/>
      <c r="FF4" s="42"/>
      <c r="FG4" s="42"/>
      <c r="FH4" s="42"/>
      <c r="FI4" s="42"/>
      <c r="FJ4" s="42"/>
      <c r="FK4" s="42"/>
      <c r="FL4" s="42"/>
      <c r="FM4" s="42"/>
      <c r="FN4" s="42"/>
      <c r="FO4" s="42"/>
      <c r="FP4" s="42"/>
      <c r="FQ4" s="42"/>
      <c r="FR4" s="42"/>
      <c r="FS4" s="42"/>
      <c r="FT4" s="42"/>
      <c r="FU4" s="42"/>
      <c r="FV4" s="42"/>
      <c r="FW4" s="42"/>
      <c r="FX4" s="42"/>
      <c r="FY4" s="42"/>
      <c r="FZ4" s="42"/>
      <c r="GA4" s="42"/>
      <c r="GB4" s="42"/>
      <c r="GC4" s="42"/>
      <c r="GD4" s="42"/>
      <c r="GE4" s="42"/>
      <c r="GF4" s="42"/>
      <c r="GG4" s="42"/>
      <c r="GH4" s="42"/>
      <c r="GI4" s="42"/>
      <c r="GJ4" s="42"/>
      <c r="GK4" s="42"/>
      <c r="GL4" s="42"/>
      <c r="GM4" s="42"/>
      <c r="GN4" s="42"/>
      <c r="GO4" s="42"/>
      <c r="GP4" s="42"/>
      <c r="GQ4" s="42"/>
      <c r="GR4" s="42"/>
      <c r="GS4" s="42"/>
      <c r="GT4" s="42"/>
      <c r="GU4" s="51"/>
      <c r="GV4" s="51"/>
      <c r="GW4" s="51"/>
    </row>
    <row r="5" spans="1:205" s="78" customFormat="1" ht="32.25" customHeight="1" x14ac:dyDescent="0.25">
      <c r="A5" s="75" t="s">
        <v>1044</v>
      </c>
      <c r="B5" s="580"/>
      <c r="C5" s="76" t="s">
        <v>1045</v>
      </c>
      <c r="D5" s="76" t="s">
        <v>1046</v>
      </c>
      <c r="E5" s="76" t="s">
        <v>1047</v>
      </c>
      <c r="F5" s="76" t="s">
        <v>1048</v>
      </c>
      <c r="G5" s="76" t="s">
        <v>1049</v>
      </c>
      <c r="H5" s="76" t="s">
        <v>1050</v>
      </c>
      <c r="I5" s="76" t="s">
        <v>1051</v>
      </c>
      <c r="J5" s="76" t="s">
        <v>1052</v>
      </c>
      <c r="K5" s="76" t="s">
        <v>1053</v>
      </c>
      <c r="L5" s="76" t="s">
        <v>1054</v>
      </c>
      <c r="M5" s="76" t="s">
        <v>1055</v>
      </c>
      <c r="N5" s="76" t="s">
        <v>1056</v>
      </c>
      <c r="O5" s="76" t="s">
        <v>1057</v>
      </c>
      <c r="P5" s="76" t="s">
        <v>1058</v>
      </c>
      <c r="Q5" s="76" t="s">
        <v>1059</v>
      </c>
      <c r="R5" s="76" t="s">
        <v>1060</v>
      </c>
      <c r="S5" s="76" t="s">
        <v>1061</v>
      </c>
      <c r="T5" s="76" t="s">
        <v>1062</v>
      </c>
      <c r="U5" s="76" t="s">
        <v>1063</v>
      </c>
      <c r="V5" s="76" t="s">
        <v>1064</v>
      </c>
      <c r="W5" s="76" t="s">
        <v>1065</v>
      </c>
      <c r="X5" s="76" t="s">
        <v>1066</v>
      </c>
      <c r="Y5" s="76" t="s">
        <v>1067</v>
      </c>
      <c r="Z5" s="76" t="s">
        <v>1068</v>
      </c>
      <c r="AA5" s="76" t="s">
        <v>1069</v>
      </c>
      <c r="AB5" s="76" t="s">
        <v>1070</v>
      </c>
      <c r="AC5" s="76" t="s">
        <v>1071</v>
      </c>
      <c r="AD5" s="76" t="s">
        <v>1072</v>
      </c>
      <c r="AE5" s="76" t="s">
        <v>1073</v>
      </c>
      <c r="AF5" s="76" t="s">
        <v>1074</v>
      </c>
      <c r="AG5" s="76" t="s">
        <v>1075</v>
      </c>
      <c r="AH5" s="76" t="s">
        <v>1076</v>
      </c>
      <c r="AI5" s="76" t="s">
        <v>1077</v>
      </c>
      <c r="AJ5" s="76" t="s">
        <v>1078</v>
      </c>
      <c r="AK5" s="76" t="s">
        <v>1079</v>
      </c>
      <c r="AL5" s="76" t="s">
        <v>1080</v>
      </c>
      <c r="AM5" s="76" t="s">
        <v>1081</v>
      </c>
      <c r="AN5" s="76" t="s">
        <v>1082</v>
      </c>
      <c r="AO5" s="76" t="s">
        <v>1083</v>
      </c>
      <c r="AP5" s="76" t="s">
        <v>1084</v>
      </c>
      <c r="AQ5" s="76" t="s">
        <v>1085</v>
      </c>
      <c r="AR5" s="76" t="s">
        <v>1086</v>
      </c>
      <c r="AS5" s="76" t="s">
        <v>1087</v>
      </c>
      <c r="AT5" s="76" t="s">
        <v>1088</v>
      </c>
      <c r="AU5" s="76" t="s">
        <v>1089</v>
      </c>
      <c r="AV5" s="76" t="s">
        <v>1090</v>
      </c>
      <c r="AW5" s="76" t="s">
        <v>1091</v>
      </c>
      <c r="AX5" s="76" t="s">
        <v>1092</v>
      </c>
      <c r="AY5" s="76" t="s">
        <v>1093</v>
      </c>
      <c r="AZ5" s="76" t="s">
        <v>1094</v>
      </c>
      <c r="BA5" s="76" t="s">
        <v>1095</v>
      </c>
      <c r="BB5" s="76" t="s">
        <v>1096</v>
      </c>
      <c r="BC5" s="76" t="s">
        <v>1097</v>
      </c>
      <c r="BD5" s="76" t="s">
        <v>1098</v>
      </c>
      <c r="BE5" s="76" t="s">
        <v>1099</v>
      </c>
      <c r="BF5" s="76" t="s">
        <v>1100</v>
      </c>
      <c r="BG5" s="76" t="s">
        <v>1101</v>
      </c>
      <c r="BH5" s="76" t="s">
        <v>1102</v>
      </c>
      <c r="BI5" s="76" t="s">
        <v>1103</v>
      </c>
      <c r="BJ5" s="76" t="s">
        <v>1104</v>
      </c>
      <c r="BK5" s="76" t="s">
        <v>1105</v>
      </c>
      <c r="BL5" s="76" t="s">
        <v>1106</v>
      </c>
      <c r="BM5" s="76" t="s">
        <v>1107</v>
      </c>
      <c r="BN5" s="76" t="s">
        <v>1108</v>
      </c>
      <c r="BO5" s="76" t="s">
        <v>1109</v>
      </c>
      <c r="BP5" s="76" t="s">
        <v>1110</v>
      </c>
      <c r="BQ5" s="76" t="s">
        <v>1111</v>
      </c>
      <c r="BR5" s="76" t="s">
        <v>1112</v>
      </c>
      <c r="BS5" s="76" t="s">
        <v>1113</v>
      </c>
      <c r="BT5" s="76" t="s">
        <v>1114</v>
      </c>
      <c r="BU5" s="76" t="s">
        <v>1115</v>
      </c>
      <c r="BV5" s="76" t="s">
        <v>1116</v>
      </c>
      <c r="BW5" s="76" t="s">
        <v>1117</v>
      </c>
      <c r="BX5" s="76" t="s">
        <v>1118</v>
      </c>
      <c r="BY5" s="76" t="s">
        <v>1119</v>
      </c>
      <c r="BZ5" s="76" t="s">
        <v>1120</v>
      </c>
      <c r="CA5" s="76" t="s">
        <v>1121</v>
      </c>
      <c r="CB5" s="76" t="s">
        <v>1122</v>
      </c>
      <c r="CC5" s="76" t="s">
        <v>1123</v>
      </c>
      <c r="CD5" s="76" t="s">
        <v>1124</v>
      </c>
      <c r="CE5" s="76" t="s">
        <v>1125</v>
      </c>
      <c r="CF5" s="76" t="s">
        <v>1126</v>
      </c>
      <c r="CG5" s="76" t="s">
        <v>1127</v>
      </c>
      <c r="CH5" s="76" t="s">
        <v>1128</v>
      </c>
      <c r="CI5" s="76" t="s">
        <v>1129</v>
      </c>
      <c r="CJ5" s="76" t="s">
        <v>1130</v>
      </c>
      <c r="CK5" s="76" t="s">
        <v>1131</v>
      </c>
      <c r="CL5" s="76" t="s">
        <v>1132</v>
      </c>
      <c r="CM5" s="76" t="s">
        <v>1133</v>
      </c>
      <c r="CN5" s="76" t="s">
        <v>1134</v>
      </c>
      <c r="CO5" s="76" t="s">
        <v>1135</v>
      </c>
      <c r="CP5" s="76" t="s">
        <v>1136</v>
      </c>
      <c r="CQ5" s="76" t="s">
        <v>1137</v>
      </c>
      <c r="CR5" s="76" t="s">
        <v>1138</v>
      </c>
      <c r="CS5" s="76" t="s">
        <v>1139</v>
      </c>
      <c r="CT5" s="76" t="s">
        <v>1140</v>
      </c>
      <c r="CU5" s="76" t="s">
        <v>1141</v>
      </c>
      <c r="CV5" s="76" t="s">
        <v>1142</v>
      </c>
      <c r="CW5" s="76" t="s">
        <v>1143</v>
      </c>
      <c r="CX5" s="76" t="s">
        <v>1144</v>
      </c>
      <c r="CY5" s="76" t="s">
        <v>1145</v>
      </c>
      <c r="CZ5" s="76" t="s">
        <v>1146</v>
      </c>
      <c r="DA5" s="76" t="s">
        <v>1147</v>
      </c>
      <c r="DB5" s="76" t="s">
        <v>1148</v>
      </c>
      <c r="DC5" s="76" t="s">
        <v>1149</v>
      </c>
      <c r="DD5" s="76" t="s">
        <v>1150</v>
      </c>
      <c r="DE5" s="76" t="s">
        <v>1151</v>
      </c>
      <c r="DF5" s="76" t="s">
        <v>1152</v>
      </c>
      <c r="DG5" s="76" t="s">
        <v>1153</v>
      </c>
      <c r="DH5" s="76" t="s">
        <v>1154</v>
      </c>
      <c r="DI5" s="76" t="s">
        <v>1155</v>
      </c>
      <c r="DJ5" s="76" t="s">
        <v>1156</v>
      </c>
      <c r="DK5" s="76" t="s">
        <v>1157</v>
      </c>
      <c r="DL5" s="76" t="s">
        <v>1158</v>
      </c>
      <c r="DM5" s="76" t="s">
        <v>1159</v>
      </c>
      <c r="DN5" s="76" t="s">
        <v>1160</v>
      </c>
      <c r="DO5" s="76" t="s">
        <v>1161</v>
      </c>
      <c r="DP5" s="76" t="s">
        <v>1162</v>
      </c>
      <c r="DQ5" s="76" t="s">
        <v>1163</v>
      </c>
      <c r="DR5" s="76" t="s">
        <v>1164</v>
      </c>
      <c r="DS5" s="76" t="s">
        <v>1165</v>
      </c>
      <c r="DT5" s="76" t="s">
        <v>1166</v>
      </c>
      <c r="DU5" s="76" t="s">
        <v>1167</v>
      </c>
      <c r="DV5" s="76" t="s">
        <v>1168</v>
      </c>
      <c r="DW5" s="76" t="s">
        <v>1169</v>
      </c>
      <c r="DX5" s="76" t="s">
        <v>1170</v>
      </c>
      <c r="DY5" s="76" t="s">
        <v>1171</v>
      </c>
      <c r="DZ5" s="76" t="s">
        <v>1172</v>
      </c>
      <c r="EA5" s="76" t="s">
        <v>1173</v>
      </c>
      <c r="EB5" s="76" t="s">
        <v>1174</v>
      </c>
      <c r="EC5" s="76" t="s">
        <v>1175</v>
      </c>
      <c r="ED5" s="76" t="s">
        <v>1176</v>
      </c>
      <c r="EE5" s="76" t="s">
        <v>1177</v>
      </c>
      <c r="EF5" s="76" t="s">
        <v>1178</v>
      </c>
      <c r="EG5" s="76" t="s">
        <v>1179</v>
      </c>
      <c r="EH5" s="76" t="s">
        <v>1180</v>
      </c>
      <c r="EI5" s="76" t="s">
        <v>1181</v>
      </c>
      <c r="EJ5" s="76" t="s">
        <v>1182</v>
      </c>
      <c r="EK5" s="76" t="s">
        <v>1183</v>
      </c>
      <c r="EL5" s="76" t="s">
        <v>1184</v>
      </c>
      <c r="EM5" s="76" t="s">
        <v>1185</v>
      </c>
      <c r="EN5" s="76" t="s">
        <v>1186</v>
      </c>
      <c r="EO5" s="76" t="s">
        <v>1187</v>
      </c>
      <c r="EP5" s="76" t="s">
        <v>1188</v>
      </c>
      <c r="EQ5" s="76" t="s">
        <v>1189</v>
      </c>
      <c r="ER5" s="76" t="s">
        <v>1190</v>
      </c>
      <c r="ES5" s="76" t="s">
        <v>1191</v>
      </c>
      <c r="ET5" s="76" t="s">
        <v>1192</v>
      </c>
      <c r="EU5" s="76" t="s">
        <v>1193</v>
      </c>
      <c r="EV5" s="76" t="s">
        <v>1194</v>
      </c>
      <c r="EW5" s="76" t="s">
        <v>1195</v>
      </c>
      <c r="EX5" s="76" t="s">
        <v>1196</v>
      </c>
      <c r="EY5" s="76" t="s">
        <v>1197</v>
      </c>
      <c r="EZ5" s="76" t="s">
        <v>1198</v>
      </c>
      <c r="FA5" s="76" t="s">
        <v>1199</v>
      </c>
      <c r="FB5" s="76" t="s">
        <v>1200</v>
      </c>
      <c r="FC5" s="76" t="s">
        <v>1201</v>
      </c>
      <c r="FD5" s="76" t="s">
        <v>1202</v>
      </c>
      <c r="FE5" s="76" t="s">
        <v>1203</v>
      </c>
      <c r="FF5" s="76" t="s">
        <v>1204</v>
      </c>
      <c r="FG5" s="76" t="s">
        <v>1205</v>
      </c>
      <c r="FH5" s="76" t="s">
        <v>1206</v>
      </c>
      <c r="FI5" s="76" t="s">
        <v>1207</v>
      </c>
      <c r="FJ5" s="76" t="s">
        <v>1208</v>
      </c>
      <c r="FK5" s="76" t="s">
        <v>1209</v>
      </c>
      <c r="FL5" s="76" t="s">
        <v>1210</v>
      </c>
      <c r="FM5" s="76" t="s">
        <v>1211</v>
      </c>
      <c r="FN5" s="76" t="s">
        <v>1212</v>
      </c>
      <c r="FO5" s="76" t="s">
        <v>1213</v>
      </c>
      <c r="FP5" s="76" t="s">
        <v>1214</v>
      </c>
      <c r="FQ5" s="76" t="s">
        <v>1215</v>
      </c>
      <c r="FR5" s="76" t="s">
        <v>1216</v>
      </c>
      <c r="FS5" s="76" t="s">
        <v>1217</v>
      </c>
      <c r="FT5" s="76" t="s">
        <v>1218</v>
      </c>
      <c r="FU5" s="76" t="s">
        <v>1219</v>
      </c>
      <c r="FV5" s="76" t="s">
        <v>1220</v>
      </c>
      <c r="FW5" s="76" t="s">
        <v>1221</v>
      </c>
      <c r="FX5" s="76" t="s">
        <v>1222</v>
      </c>
      <c r="FY5" s="76" t="s">
        <v>1223</v>
      </c>
      <c r="FZ5" s="76" t="s">
        <v>1224</v>
      </c>
      <c r="GA5" s="76" t="s">
        <v>1225</v>
      </c>
      <c r="GB5" s="76" t="s">
        <v>1226</v>
      </c>
      <c r="GC5" s="76" t="s">
        <v>1227</v>
      </c>
      <c r="GD5" s="76" t="s">
        <v>1228</v>
      </c>
      <c r="GE5" s="76" t="s">
        <v>1229</v>
      </c>
      <c r="GF5" s="76" t="s">
        <v>1230</v>
      </c>
      <c r="GG5" s="76" t="s">
        <v>1231</v>
      </c>
      <c r="GH5" s="76" t="s">
        <v>1232</v>
      </c>
      <c r="GI5" s="76" t="s">
        <v>1233</v>
      </c>
      <c r="GJ5" s="76" t="s">
        <v>1234</v>
      </c>
      <c r="GK5" s="76" t="s">
        <v>1235</v>
      </c>
      <c r="GL5" s="76" t="s">
        <v>1236</v>
      </c>
      <c r="GM5" s="76" t="s">
        <v>1237</v>
      </c>
      <c r="GN5" s="76" t="s">
        <v>1238</v>
      </c>
      <c r="GO5" s="76" t="s">
        <v>1239</v>
      </c>
      <c r="GP5" s="76" t="s">
        <v>1240</v>
      </c>
      <c r="GQ5" s="76" t="s">
        <v>1241</v>
      </c>
      <c r="GR5" s="76" t="s">
        <v>1242</v>
      </c>
      <c r="GS5" s="76" t="s">
        <v>1243</v>
      </c>
      <c r="GT5" s="76" t="s">
        <v>1244</v>
      </c>
      <c r="GU5" s="77"/>
      <c r="GV5" s="77"/>
      <c r="GW5" s="77"/>
    </row>
    <row r="6" spans="1:205" s="63" customFormat="1" ht="26.25" customHeight="1" x14ac:dyDescent="0.25">
      <c r="A6" s="79" t="s">
        <v>1245</v>
      </c>
      <c r="B6" s="80"/>
      <c r="C6" s="80" t="s">
        <v>297</v>
      </c>
      <c r="D6" s="80" t="s">
        <v>301</v>
      </c>
      <c r="E6" s="80" t="s">
        <v>297</v>
      </c>
      <c r="F6" s="80" t="s">
        <v>301</v>
      </c>
      <c r="G6" s="80" t="s">
        <v>293</v>
      </c>
      <c r="H6" s="80" t="s">
        <v>301</v>
      </c>
      <c r="I6" s="80" t="s">
        <v>309</v>
      </c>
      <c r="J6" s="80" t="s">
        <v>305</v>
      </c>
      <c r="K6" s="80" t="s">
        <v>309</v>
      </c>
      <c r="L6" s="80" t="s">
        <v>301</v>
      </c>
      <c r="M6" s="80" t="s">
        <v>311</v>
      </c>
      <c r="N6" s="80" t="s">
        <v>309</v>
      </c>
      <c r="O6" s="80" t="s">
        <v>293</v>
      </c>
      <c r="P6" s="80" t="s">
        <v>311</v>
      </c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  <c r="AJ6" s="80"/>
      <c r="AK6" s="80"/>
      <c r="AL6" s="80"/>
      <c r="AM6" s="80"/>
      <c r="AN6" s="80"/>
      <c r="AO6" s="80"/>
      <c r="AP6" s="80"/>
      <c r="AQ6" s="80"/>
      <c r="AR6" s="80"/>
      <c r="AS6" s="80"/>
      <c r="AT6" s="80"/>
      <c r="AU6" s="80"/>
      <c r="AV6" s="80"/>
      <c r="AW6" s="80"/>
      <c r="AX6" s="80"/>
      <c r="AY6" s="80"/>
      <c r="AZ6" s="80"/>
      <c r="BA6" s="80"/>
      <c r="BB6" s="80"/>
      <c r="BC6" s="80"/>
      <c r="BD6" s="80"/>
      <c r="BE6" s="80"/>
      <c r="BF6" s="80"/>
      <c r="BG6" s="80"/>
      <c r="BH6" s="80"/>
      <c r="BI6" s="80"/>
      <c r="BJ6" s="80"/>
      <c r="BK6" s="80"/>
      <c r="BL6" s="80"/>
      <c r="BM6" s="80"/>
      <c r="BN6" s="80"/>
      <c r="BO6" s="80"/>
      <c r="BP6" s="80"/>
      <c r="BQ6" s="80"/>
      <c r="BR6" s="80"/>
      <c r="BS6" s="80"/>
      <c r="BT6" s="80"/>
      <c r="BU6" s="80"/>
      <c r="BV6" s="80"/>
      <c r="BW6" s="80"/>
      <c r="BX6" s="80"/>
      <c r="BY6" s="80"/>
      <c r="BZ6" s="80"/>
      <c r="CA6" s="80"/>
      <c r="CB6" s="80"/>
      <c r="CC6" s="80"/>
      <c r="CD6" s="80"/>
      <c r="CE6" s="80"/>
      <c r="CF6" s="80"/>
      <c r="CG6" s="80"/>
      <c r="CH6" s="80"/>
      <c r="CI6" s="80"/>
      <c r="CJ6" s="80"/>
      <c r="CK6" s="80"/>
      <c r="CL6" s="80"/>
      <c r="CM6" s="80"/>
      <c r="CN6" s="80"/>
      <c r="CO6" s="80"/>
      <c r="CP6" s="80"/>
      <c r="CQ6" s="80"/>
      <c r="CR6" s="80"/>
      <c r="CS6" s="80"/>
      <c r="CT6" s="80"/>
      <c r="CU6" s="80"/>
      <c r="CV6" s="80"/>
      <c r="CW6" s="80"/>
      <c r="CX6" s="80"/>
      <c r="CY6" s="80"/>
      <c r="CZ6" s="80"/>
      <c r="DA6" s="80"/>
      <c r="DB6" s="80"/>
      <c r="DC6" s="80"/>
      <c r="DD6" s="80"/>
      <c r="DE6" s="80"/>
      <c r="DF6" s="80"/>
      <c r="DG6" s="80"/>
      <c r="DH6" s="80"/>
      <c r="DI6" s="80"/>
      <c r="DJ6" s="80"/>
      <c r="DK6" s="80"/>
      <c r="DL6" s="80"/>
      <c r="DM6" s="80"/>
      <c r="DN6" s="80"/>
      <c r="DO6" s="80"/>
      <c r="DP6" s="80"/>
      <c r="DQ6" s="80"/>
      <c r="DR6" s="80"/>
      <c r="DS6" s="80"/>
      <c r="DT6" s="80"/>
      <c r="DU6" s="80"/>
      <c r="DV6" s="80"/>
      <c r="DW6" s="80"/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0"/>
      <c r="EL6" s="80"/>
      <c r="EM6" s="80"/>
      <c r="EN6" s="80"/>
      <c r="EO6" s="80"/>
      <c r="EP6" s="80"/>
      <c r="EQ6" s="80"/>
      <c r="ER6" s="80"/>
      <c r="ES6" s="80"/>
      <c r="ET6" s="80"/>
      <c r="EU6" s="80"/>
      <c r="EV6" s="80"/>
      <c r="EW6" s="80"/>
      <c r="EX6" s="80"/>
      <c r="EY6" s="80"/>
      <c r="EZ6" s="80"/>
      <c r="FA6" s="80"/>
      <c r="FB6" s="80"/>
      <c r="FC6" s="80"/>
      <c r="FD6" s="80"/>
      <c r="FE6" s="80"/>
      <c r="FF6" s="80"/>
      <c r="FG6" s="80"/>
      <c r="FH6" s="80"/>
      <c r="FI6" s="80"/>
      <c r="FJ6" s="80"/>
      <c r="FK6" s="80"/>
      <c r="FL6" s="80"/>
      <c r="FM6" s="80"/>
      <c r="FN6" s="80"/>
      <c r="FO6" s="80"/>
      <c r="FP6" s="80"/>
      <c r="FQ6" s="80"/>
      <c r="FR6" s="80"/>
      <c r="FS6" s="80"/>
      <c r="FT6" s="80"/>
      <c r="FU6" s="80"/>
      <c r="FV6" s="80"/>
      <c r="FW6" s="80"/>
      <c r="FX6" s="80"/>
      <c r="FY6" s="80"/>
      <c r="FZ6" s="80"/>
      <c r="GA6" s="80"/>
      <c r="GB6" s="80"/>
      <c r="GC6" s="80"/>
      <c r="GD6" s="80"/>
      <c r="GE6" s="80"/>
      <c r="GF6" s="80"/>
      <c r="GG6" s="80"/>
      <c r="GH6" s="80"/>
      <c r="GI6" s="80"/>
      <c r="GJ6" s="80"/>
      <c r="GK6" s="80"/>
      <c r="GL6" s="80"/>
      <c r="GM6" s="80"/>
      <c r="GN6" s="80"/>
      <c r="GO6" s="80"/>
      <c r="GP6" s="80"/>
      <c r="GQ6" s="80"/>
      <c r="GR6" s="80"/>
      <c r="GS6" s="80"/>
      <c r="GT6" s="80"/>
      <c r="GU6" s="81"/>
      <c r="GV6" s="81"/>
      <c r="GW6" s="81"/>
    </row>
    <row r="7" spans="1:205" s="85" customFormat="1" ht="37.5" customHeight="1" x14ac:dyDescent="0.25">
      <c r="A7" s="82" t="s">
        <v>1246</v>
      </c>
      <c r="B7" s="83" t="s">
        <v>274</v>
      </c>
      <c r="C7" s="83" t="s">
        <v>298</v>
      </c>
      <c r="D7" s="83" t="s">
        <v>302</v>
      </c>
      <c r="E7" s="83" t="s">
        <v>298</v>
      </c>
      <c r="F7" s="83" t="s">
        <v>302</v>
      </c>
      <c r="G7" s="83" t="s">
        <v>294</v>
      </c>
      <c r="H7" s="83" t="s">
        <v>302</v>
      </c>
      <c r="I7" s="83" t="s">
        <v>310</v>
      </c>
      <c r="J7" s="83" t="s">
        <v>306</v>
      </c>
      <c r="K7" s="83" t="s">
        <v>310</v>
      </c>
      <c r="L7" s="83" t="s">
        <v>302</v>
      </c>
      <c r="M7" s="83" t="s">
        <v>312</v>
      </c>
      <c r="N7" s="83" t="s">
        <v>310</v>
      </c>
      <c r="O7" s="83" t="s">
        <v>294</v>
      </c>
      <c r="P7" s="83" t="s">
        <v>312</v>
      </c>
      <c r="Q7" s="83" t="s">
        <v>274</v>
      </c>
      <c r="R7" s="83" t="s">
        <v>274</v>
      </c>
      <c r="S7" s="83" t="s">
        <v>274</v>
      </c>
      <c r="T7" s="83" t="s">
        <v>274</v>
      </c>
      <c r="U7" s="83" t="s">
        <v>274</v>
      </c>
      <c r="V7" s="83" t="s">
        <v>274</v>
      </c>
      <c r="W7" s="83" t="s">
        <v>274</v>
      </c>
      <c r="X7" s="83" t="s">
        <v>274</v>
      </c>
      <c r="Y7" s="83" t="s">
        <v>274</v>
      </c>
      <c r="Z7" s="83" t="s">
        <v>274</v>
      </c>
      <c r="AA7" s="83" t="s">
        <v>274</v>
      </c>
      <c r="AB7" s="83" t="s">
        <v>274</v>
      </c>
      <c r="AC7" s="83" t="s">
        <v>274</v>
      </c>
      <c r="AD7" s="83" t="s">
        <v>274</v>
      </c>
      <c r="AE7" s="83" t="s">
        <v>274</v>
      </c>
      <c r="AF7" s="83" t="s">
        <v>274</v>
      </c>
      <c r="AG7" s="83" t="s">
        <v>274</v>
      </c>
      <c r="AH7" s="83" t="s">
        <v>274</v>
      </c>
      <c r="AI7" s="83" t="s">
        <v>274</v>
      </c>
      <c r="AJ7" s="83" t="s">
        <v>274</v>
      </c>
      <c r="AK7" s="83" t="s">
        <v>274</v>
      </c>
      <c r="AL7" s="83" t="s">
        <v>274</v>
      </c>
      <c r="AM7" s="83" t="s">
        <v>274</v>
      </c>
      <c r="AN7" s="83" t="s">
        <v>274</v>
      </c>
      <c r="AO7" s="83" t="s">
        <v>274</v>
      </c>
      <c r="AP7" s="83" t="s">
        <v>274</v>
      </c>
      <c r="AQ7" s="83" t="s">
        <v>274</v>
      </c>
      <c r="AR7" s="83" t="s">
        <v>274</v>
      </c>
      <c r="AS7" s="83" t="s">
        <v>274</v>
      </c>
      <c r="AT7" s="83" t="s">
        <v>274</v>
      </c>
      <c r="AU7" s="83" t="s">
        <v>274</v>
      </c>
      <c r="AV7" s="83" t="s">
        <v>274</v>
      </c>
      <c r="AW7" s="83" t="s">
        <v>274</v>
      </c>
      <c r="AX7" s="83" t="s">
        <v>274</v>
      </c>
      <c r="AY7" s="83" t="s">
        <v>274</v>
      </c>
      <c r="AZ7" s="83" t="s">
        <v>274</v>
      </c>
      <c r="BA7" s="83" t="s">
        <v>274</v>
      </c>
      <c r="BB7" s="83" t="s">
        <v>274</v>
      </c>
      <c r="BC7" s="83" t="s">
        <v>274</v>
      </c>
      <c r="BD7" s="83" t="s">
        <v>274</v>
      </c>
      <c r="BE7" s="83" t="s">
        <v>274</v>
      </c>
      <c r="BF7" s="83" t="s">
        <v>274</v>
      </c>
      <c r="BG7" s="83" t="s">
        <v>274</v>
      </c>
      <c r="BH7" s="83" t="s">
        <v>274</v>
      </c>
      <c r="BI7" s="83" t="s">
        <v>274</v>
      </c>
      <c r="BJ7" s="83" t="s">
        <v>274</v>
      </c>
      <c r="BK7" s="83" t="s">
        <v>274</v>
      </c>
      <c r="BL7" s="83" t="s">
        <v>274</v>
      </c>
      <c r="BM7" s="83" t="s">
        <v>274</v>
      </c>
      <c r="BN7" s="83" t="s">
        <v>274</v>
      </c>
      <c r="BO7" s="83" t="s">
        <v>274</v>
      </c>
      <c r="BP7" s="83" t="s">
        <v>274</v>
      </c>
      <c r="BQ7" s="83" t="s">
        <v>274</v>
      </c>
      <c r="BR7" s="83" t="s">
        <v>274</v>
      </c>
      <c r="BS7" s="83" t="s">
        <v>274</v>
      </c>
      <c r="BT7" s="83" t="s">
        <v>274</v>
      </c>
      <c r="BU7" s="83" t="s">
        <v>274</v>
      </c>
      <c r="BV7" s="83" t="s">
        <v>274</v>
      </c>
      <c r="BW7" s="83" t="s">
        <v>274</v>
      </c>
      <c r="BX7" s="83" t="s">
        <v>274</v>
      </c>
      <c r="BY7" s="83" t="s">
        <v>274</v>
      </c>
      <c r="BZ7" s="83" t="s">
        <v>274</v>
      </c>
      <c r="CA7" s="83" t="s">
        <v>274</v>
      </c>
      <c r="CB7" s="83" t="s">
        <v>274</v>
      </c>
      <c r="CC7" s="83" t="s">
        <v>274</v>
      </c>
      <c r="CD7" s="83" t="s">
        <v>274</v>
      </c>
      <c r="CE7" s="83" t="s">
        <v>274</v>
      </c>
      <c r="CF7" s="83" t="s">
        <v>274</v>
      </c>
      <c r="CG7" s="83" t="s">
        <v>274</v>
      </c>
      <c r="CH7" s="83" t="s">
        <v>274</v>
      </c>
      <c r="CI7" s="83" t="s">
        <v>274</v>
      </c>
      <c r="CJ7" s="83" t="s">
        <v>274</v>
      </c>
      <c r="CK7" s="83" t="s">
        <v>274</v>
      </c>
      <c r="CL7" s="83" t="s">
        <v>274</v>
      </c>
      <c r="CM7" s="83" t="s">
        <v>274</v>
      </c>
      <c r="CN7" s="83" t="s">
        <v>274</v>
      </c>
      <c r="CO7" s="83" t="s">
        <v>274</v>
      </c>
      <c r="CP7" s="83" t="s">
        <v>274</v>
      </c>
      <c r="CQ7" s="83" t="s">
        <v>274</v>
      </c>
      <c r="CR7" s="83" t="s">
        <v>274</v>
      </c>
      <c r="CS7" s="83" t="s">
        <v>274</v>
      </c>
      <c r="CT7" s="83" t="s">
        <v>274</v>
      </c>
      <c r="CU7" s="83" t="s">
        <v>274</v>
      </c>
      <c r="CV7" s="83" t="s">
        <v>274</v>
      </c>
      <c r="CW7" s="83" t="s">
        <v>274</v>
      </c>
      <c r="CX7" s="83" t="s">
        <v>274</v>
      </c>
      <c r="CY7" s="83" t="s">
        <v>274</v>
      </c>
      <c r="CZ7" s="83" t="s">
        <v>274</v>
      </c>
      <c r="DA7" s="83" t="s">
        <v>274</v>
      </c>
      <c r="DB7" s="83" t="s">
        <v>274</v>
      </c>
      <c r="DC7" s="83" t="s">
        <v>274</v>
      </c>
      <c r="DD7" s="83" t="s">
        <v>274</v>
      </c>
      <c r="DE7" s="83" t="s">
        <v>274</v>
      </c>
      <c r="DF7" s="83" t="s">
        <v>274</v>
      </c>
      <c r="DG7" s="83" t="s">
        <v>274</v>
      </c>
      <c r="DH7" s="83" t="s">
        <v>274</v>
      </c>
      <c r="DI7" s="83" t="s">
        <v>274</v>
      </c>
      <c r="DJ7" s="83" t="s">
        <v>274</v>
      </c>
      <c r="DK7" s="83" t="s">
        <v>274</v>
      </c>
      <c r="DL7" s="83" t="s">
        <v>274</v>
      </c>
      <c r="DM7" s="83" t="s">
        <v>274</v>
      </c>
      <c r="DN7" s="83" t="s">
        <v>274</v>
      </c>
      <c r="DO7" s="83" t="s">
        <v>274</v>
      </c>
      <c r="DP7" s="83" t="s">
        <v>274</v>
      </c>
      <c r="DQ7" s="83" t="s">
        <v>274</v>
      </c>
      <c r="DR7" s="83" t="s">
        <v>274</v>
      </c>
      <c r="DS7" s="83" t="s">
        <v>274</v>
      </c>
      <c r="DT7" s="83" t="s">
        <v>274</v>
      </c>
      <c r="DU7" s="83" t="s">
        <v>274</v>
      </c>
      <c r="DV7" s="83" t="s">
        <v>274</v>
      </c>
      <c r="DW7" s="83" t="s">
        <v>274</v>
      </c>
      <c r="DX7" s="83" t="s">
        <v>274</v>
      </c>
      <c r="DY7" s="83" t="s">
        <v>274</v>
      </c>
      <c r="DZ7" s="83" t="s">
        <v>274</v>
      </c>
      <c r="EA7" s="83" t="s">
        <v>274</v>
      </c>
      <c r="EB7" s="83" t="s">
        <v>274</v>
      </c>
      <c r="EC7" s="83" t="s">
        <v>274</v>
      </c>
      <c r="ED7" s="83" t="s">
        <v>274</v>
      </c>
      <c r="EE7" s="83" t="s">
        <v>274</v>
      </c>
      <c r="EF7" s="83" t="s">
        <v>274</v>
      </c>
      <c r="EG7" s="83" t="s">
        <v>274</v>
      </c>
      <c r="EH7" s="83" t="s">
        <v>274</v>
      </c>
      <c r="EI7" s="83" t="s">
        <v>274</v>
      </c>
      <c r="EJ7" s="83" t="s">
        <v>274</v>
      </c>
      <c r="EK7" s="83" t="s">
        <v>274</v>
      </c>
      <c r="EL7" s="83" t="s">
        <v>274</v>
      </c>
      <c r="EM7" s="83" t="s">
        <v>274</v>
      </c>
      <c r="EN7" s="83" t="s">
        <v>274</v>
      </c>
      <c r="EO7" s="83" t="s">
        <v>274</v>
      </c>
      <c r="EP7" s="83" t="s">
        <v>274</v>
      </c>
      <c r="EQ7" s="83" t="s">
        <v>274</v>
      </c>
      <c r="ER7" s="83" t="s">
        <v>274</v>
      </c>
      <c r="ES7" s="83" t="s">
        <v>274</v>
      </c>
      <c r="ET7" s="83" t="s">
        <v>274</v>
      </c>
      <c r="EU7" s="83" t="s">
        <v>274</v>
      </c>
      <c r="EV7" s="83" t="s">
        <v>274</v>
      </c>
      <c r="EW7" s="83" t="s">
        <v>274</v>
      </c>
      <c r="EX7" s="83" t="s">
        <v>274</v>
      </c>
      <c r="EY7" s="83" t="s">
        <v>274</v>
      </c>
      <c r="EZ7" s="83" t="s">
        <v>274</v>
      </c>
      <c r="FA7" s="83" t="s">
        <v>274</v>
      </c>
      <c r="FB7" s="83" t="s">
        <v>274</v>
      </c>
      <c r="FC7" s="83" t="s">
        <v>274</v>
      </c>
      <c r="FD7" s="83" t="s">
        <v>274</v>
      </c>
      <c r="FE7" s="83" t="s">
        <v>274</v>
      </c>
      <c r="FF7" s="83" t="s">
        <v>274</v>
      </c>
      <c r="FG7" s="83" t="s">
        <v>274</v>
      </c>
      <c r="FH7" s="83" t="s">
        <v>274</v>
      </c>
      <c r="FI7" s="83" t="s">
        <v>274</v>
      </c>
      <c r="FJ7" s="83" t="s">
        <v>274</v>
      </c>
      <c r="FK7" s="83" t="s">
        <v>274</v>
      </c>
      <c r="FL7" s="83" t="s">
        <v>274</v>
      </c>
      <c r="FM7" s="83" t="s">
        <v>274</v>
      </c>
      <c r="FN7" s="83" t="s">
        <v>274</v>
      </c>
      <c r="FO7" s="83" t="s">
        <v>274</v>
      </c>
      <c r="FP7" s="83" t="s">
        <v>274</v>
      </c>
      <c r="FQ7" s="83" t="s">
        <v>274</v>
      </c>
      <c r="FR7" s="83" t="s">
        <v>274</v>
      </c>
      <c r="FS7" s="83" t="s">
        <v>274</v>
      </c>
      <c r="FT7" s="83" t="s">
        <v>274</v>
      </c>
      <c r="FU7" s="83" t="s">
        <v>274</v>
      </c>
      <c r="FV7" s="83" t="s">
        <v>274</v>
      </c>
      <c r="FW7" s="83" t="s">
        <v>274</v>
      </c>
      <c r="FX7" s="83" t="s">
        <v>274</v>
      </c>
      <c r="FY7" s="83" t="s">
        <v>274</v>
      </c>
      <c r="FZ7" s="83" t="s">
        <v>274</v>
      </c>
      <c r="GA7" s="83" t="s">
        <v>274</v>
      </c>
      <c r="GB7" s="83" t="s">
        <v>274</v>
      </c>
      <c r="GC7" s="83" t="s">
        <v>274</v>
      </c>
      <c r="GD7" s="83" t="s">
        <v>274</v>
      </c>
      <c r="GE7" s="83" t="s">
        <v>274</v>
      </c>
      <c r="GF7" s="83" t="s">
        <v>274</v>
      </c>
      <c r="GG7" s="83" t="s">
        <v>274</v>
      </c>
      <c r="GH7" s="83" t="s">
        <v>274</v>
      </c>
      <c r="GI7" s="83" t="s">
        <v>274</v>
      </c>
      <c r="GJ7" s="83" t="s">
        <v>274</v>
      </c>
      <c r="GK7" s="83" t="s">
        <v>274</v>
      </c>
      <c r="GL7" s="83" t="s">
        <v>274</v>
      </c>
      <c r="GM7" s="83" t="s">
        <v>274</v>
      </c>
      <c r="GN7" s="83" t="s">
        <v>274</v>
      </c>
      <c r="GO7" s="83" t="s">
        <v>274</v>
      </c>
      <c r="GP7" s="83" t="s">
        <v>274</v>
      </c>
      <c r="GQ7" s="83" t="s">
        <v>274</v>
      </c>
      <c r="GR7" s="83" t="s">
        <v>274</v>
      </c>
      <c r="GS7" s="83" t="s">
        <v>274</v>
      </c>
      <c r="GT7" s="83" t="s">
        <v>274</v>
      </c>
      <c r="GU7" s="84"/>
      <c r="GV7" s="84"/>
      <c r="GW7" s="84"/>
    </row>
    <row r="8" spans="1:205" s="90" customFormat="1" ht="31.5" customHeight="1" x14ac:dyDescent="0.25">
      <c r="A8" s="86" t="s">
        <v>1247</v>
      </c>
      <c r="B8" s="87"/>
      <c r="C8" s="87">
        <v>43101</v>
      </c>
      <c r="D8" s="87">
        <v>43108</v>
      </c>
      <c r="E8" s="87">
        <v>43136</v>
      </c>
      <c r="F8" s="87">
        <v>43136</v>
      </c>
      <c r="G8" s="87">
        <v>43191</v>
      </c>
      <c r="H8" s="87">
        <v>43194</v>
      </c>
      <c r="I8" s="87">
        <v>43231</v>
      </c>
      <c r="J8" s="87">
        <v>43238</v>
      </c>
      <c r="K8" s="87">
        <v>43266</v>
      </c>
      <c r="L8" s="87">
        <v>43340</v>
      </c>
      <c r="M8" s="87">
        <v>43346</v>
      </c>
      <c r="N8" s="87">
        <v>43371</v>
      </c>
      <c r="O8" s="87">
        <v>43371</v>
      </c>
      <c r="P8" s="87">
        <v>43371</v>
      </c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  <c r="AK8" s="88"/>
      <c r="AL8" s="88"/>
      <c r="AM8" s="88"/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/>
      <c r="AZ8" s="88"/>
      <c r="BA8" s="88"/>
      <c r="BB8" s="88"/>
      <c r="BC8" s="88"/>
      <c r="BD8" s="88"/>
      <c r="BE8" s="88"/>
      <c r="BF8" s="88"/>
      <c r="BG8" s="88"/>
      <c r="BH8" s="88"/>
      <c r="BI8" s="88"/>
      <c r="BJ8" s="88"/>
      <c r="BK8" s="88"/>
      <c r="BL8" s="88"/>
      <c r="BM8" s="88"/>
      <c r="BN8" s="88"/>
      <c r="BO8" s="88"/>
      <c r="BP8" s="88"/>
      <c r="BQ8" s="88"/>
      <c r="BR8" s="88"/>
      <c r="BS8" s="88"/>
      <c r="BT8" s="88"/>
      <c r="BU8" s="88"/>
      <c r="BV8" s="88"/>
      <c r="BW8" s="88"/>
      <c r="BX8" s="88"/>
      <c r="BY8" s="88"/>
      <c r="BZ8" s="88"/>
      <c r="CA8" s="88"/>
      <c r="CB8" s="88"/>
      <c r="CC8" s="88"/>
      <c r="CD8" s="88"/>
      <c r="CE8" s="88"/>
      <c r="CF8" s="88"/>
      <c r="CG8" s="88"/>
      <c r="CH8" s="88"/>
      <c r="CI8" s="88"/>
      <c r="CJ8" s="88"/>
      <c r="CK8" s="88"/>
      <c r="CL8" s="88"/>
      <c r="CM8" s="88"/>
      <c r="CN8" s="88"/>
      <c r="CO8" s="88"/>
      <c r="CP8" s="88"/>
      <c r="CQ8" s="88"/>
      <c r="CR8" s="88"/>
      <c r="CS8" s="88"/>
      <c r="CT8" s="88"/>
      <c r="CU8" s="88"/>
      <c r="CV8" s="88"/>
      <c r="CW8" s="88"/>
      <c r="CX8" s="88"/>
      <c r="CY8" s="88"/>
      <c r="CZ8" s="88"/>
      <c r="DA8" s="88"/>
      <c r="DB8" s="88"/>
      <c r="DC8" s="88"/>
      <c r="DD8" s="88"/>
      <c r="DE8" s="88"/>
      <c r="DF8" s="88"/>
      <c r="DG8" s="88"/>
      <c r="DH8" s="88"/>
      <c r="DI8" s="88"/>
      <c r="DJ8" s="88"/>
      <c r="DK8" s="88"/>
      <c r="DL8" s="88"/>
      <c r="DM8" s="88"/>
      <c r="DN8" s="88"/>
      <c r="DO8" s="88"/>
      <c r="DP8" s="88"/>
      <c r="DQ8" s="88"/>
      <c r="DR8" s="88"/>
      <c r="DS8" s="88"/>
      <c r="DT8" s="88"/>
      <c r="DU8" s="88"/>
      <c r="DV8" s="88"/>
      <c r="DW8" s="88"/>
      <c r="DX8" s="88"/>
      <c r="DY8" s="88"/>
      <c r="DZ8" s="88"/>
      <c r="EA8" s="88"/>
      <c r="EB8" s="88"/>
      <c r="EC8" s="88"/>
      <c r="ED8" s="88"/>
      <c r="EE8" s="88"/>
      <c r="EF8" s="88"/>
      <c r="EG8" s="88"/>
      <c r="EH8" s="88"/>
      <c r="EI8" s="88"/>
      <c r="EJ8" s="88"/>
      <c r="EK8" s="88"/>
      <c r="EL8" s="88"/>
      <c r="EM8" s="88"/>
      <c r="EN8" s="88"/>
      <c r="EO8" s="88"/>
      <c r="EP8" s="88"/>
      <c r="EQ8" s="88"/>
      <c r="ER8" s="88"/>
      <c r="ES8" s="88"/>
      <c r="ET8" s="88"/>
      <c r="EU8" s="88"/>
      <c r="EV8" s="88"/>
      <c r="EW8" s="88"/>
      <c r="EX8" s="88"/>
      <c r="EY8" s="88"/>
      <c r="EZ8" s="88"/>
      <c r="FA8" s="88"/>
      <c r="FB8" s="88"/>
      <c r="FC8" s="88"/>
      <c r="FD8" s="88"/>
      <c r="FE8" s="88"/>
      <c r="FF8" s="88"/>
      <c r="FG8" s="88"/>
      <c r="FH8" s="88"/>
      <c r="FI8" s="88"/>
      <c r="FJ8" s="88"/>
      <c r="FK8" s="88"/>
      <c r="FL8" s="88"/>
      <c r="FM8" s="88"/>
      <c r="FN8" s="88"/>
      <c r="FO8" s="88"/>
      <c r="FP8" s="88"/>
      <c r="FQ8" s="88"/>
      <c r="FR8" s="88"/>
      <c r="FS8" s="88"/>
      <c r="FT8" s="88"/>
      <c r="FU8" s="88"/>
      <c r="FV8" s="88"/>
      <c r="FW8" s="88"/>
      <c r="FX8" s="88"/>
      <c r="FY8" s="88"/>
      <c r="FZ8" s="88"/>
      <c r="GA8" s="88"/>
      <c r="GB8" s="88"/>
      <c r="GC8" s="88"/>
      <c r="GD8" s="88"/>
      <c r="GE8" s="88"/>
      <c r="GF8" s="88"/>
      <c r="GG8" s="88"/>
      <c r="GH8" s="88"/>
      <c r="GI8" s="88"/>
      <c r="GJ8" s="88"/>
      <c r="GK8" s="88"/>
      <c r="GL8" s="88"/>
      <c r="GM8" s="88"/>
      <c r="GN8" s="88"/>
      <c r="GO8" s="88"/>
      <c r="GP8" s="88"/>
      <c r="GQ8" s="88"/>
      <c r="GR8" s="88"/>
      <c r="GS8" s="88"/>
      <c r="GT8" s="88"/>
      <c r="GU8" s="89"/>
      <c r="GV8" s="89"/>
      <c r="GW8" s="89"/>
    </row>
    <row r="9" spans="1:205" s="90" customFormat="1" ht="31.5" customHeight="1" x14ac:dyDescent="0.25">
      <c r="A9" s="86" t="s">
        <v>1248</v>
      </c>
      <c r="B9" s="87"/>
      <c r="C9" s="91">
        <v>1822515</v>
      </c>
      <c r="D9" s="91"/>
      <c r="E9" s="91">
        <v>1822517</v>
      </c>
      <c r="F9" s="91"/>
      <c r="G9" s="91"/>
      <c r="H9" s="91"/>
      <c r="I9" s="91"/>
      <c r="J9" s="91"/>
      <c r="K9" s="91"/>
      <c r="L9" s="91"/>
      <c r="M9" s="91">
        <v>2318640</v>
      </c>
      <c r="N9" s="91"/>
      <c r="O9" s="91">
        <v>2318642</v>
      </c>
      <c r="P9" s="91"/>
      <c r="Q9" s="91"/>
      <c r="R9" s="91"/>
      <c r="S9" s="91"/>
      <c r="T9" s="91"/>
      <c r="U9" s="91"/>
      <c r="V9" s="91"/>
      <c r="W9" s="91"/>
      <c r="X9" s="91"/>
      <c r="Y9" s="91"/>
      <c r="Z9" s="91"/>
      <c r="AA9" s="91"/>
      <c r="AB9" s="91"/>
      <c r="AC9" s="91"/>
      <c r="AD9" s="91"/>
      <c r="AE9" s="91"/>
      <c r="AF9" s="91"/>
      <c r="AG9" s="91"/>
      <c r="AH9" s="91"/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/>
      <c r="AU9" s="91"/>
      <c r="AV9" s="91"/>
      <c r="AW9" s="91"/>
      <c r="AX9" s="91"/>
      <c r="AY9" s="91"/>
      <c r="AZ9" s="91"/>
      <c r="BA9" s="91"/>
      <c r="BB9" s="91"/>
      <c r="BC9" s="91"/>
      <c r="BD9" s="91"/>
      <c r="BE9" s="91"/>
      <c r="BF9" s="91"/>
      <c r="BG9" s="91"/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/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  <c r="DS9" s="91"/>
      <c r="DT9" s="91"/>
      <c r="DU9" s="91"/>
      <c r="DV9" s="91"/>
      <c r="DW9" s="91"/>
      <c r="DX9" s="91"/>
      <c r="DY9" s="91"/>
      <c r="DZ9" s="91"/>
      <c r="EA9" s="91"/>
      <c r="EB9" s="91"/>
      <c r="EC9" s="91"/>
      <c r="ED9" s="91"/>
      <c r="EE9" s="91"/>
      <c r="EF9" s="91"/>
      <c r="EG9" s="91"/>
      <c r="EH9" s="91"/>
      <c r="EI9" s="91"/>
      <c r="EJ9" s="91"/>
      <c r="EK9" s="91"/>
      <c r="EL9" s="91"/>
      <c r="EM9" s="91"/>
      <c r="EN9" s="91"/>
      <c r="EO9" s="91"/>
      <c r="EP9" s="91"/>
      <c r="EQ9" s="91"/>
      <c r="ER9" s="91"/>
      <c r="ES9" s="91"/>
      <c r="ET9" s="91"/>
      <c r="EU9" s="91"/>
      <c r="EV9" s="91"/>
      <c r="EW9" s="91"/>
      <c r="EX9" s="91"/>
      <c r="EY9" s="91"/>
      <c r="EZ9" s="91"/>
      <c r="FA9" s="91"/>
      <c r="FB9" s="91"/>
      <c r="FC9" s="91"/>
      <c r="FD9" s="91"/>
      <c r="FE9" s="91"/>
      <c r="FF9" s="91"/>
      <c r="FG9" s="91"/>
      <c r="FH9" s="91"/>
      <c r="FI9" s="91"/>
      <c r="FJ9" s="91"/>
      <c r="FK9" s="91"/>
      <c r="FL9" s="91"/>
      <c r="FM9" s="91"/>
      <c r="FN9" s="91"/>
      <c r="FO9" s="91"/>
      <c r="FP9" s="91"/>
      <c r="FQ9" s="91"/>
      <c r="FR9" s="91"/>
      <c r="FS9" s="91"/>
      <c r="FT9" s="91"/>
      <c r="FU9" s="91"/>
      <c r="FV9" s="91"/>
      <c r="FW9" s="91"/>
      <c r="FX9" s="91"/>
      <c r="FY9" s="91"/>
      <c r="FZ9" s="91"/>
      <c r="GA9" s="91"/>
      <c r="GB9" s="91"/>
      <c r="GC9" s="91"/>
      <c r="GD9" s="91"/>
      <c r="GE9" s="91"/>
      <c r="GF9" s="91"/>
      <c r="GG9" s="91"/>
      <c r="GH9" s="91"/>
      <c r="GI9" s="91"/>
      <c r="GJ9" s="91"/>
      <c r="GK9" s="91"/>
      <c r="GL9" s="91"/>
      <c r="GM9" s="91"/>
      <c r="GN9" s="91"/>
      <c r="GO9" s="91"/>
      <c r="GP9" s="91"/>
      <c r="GQ9" s="91"/>
      <c r="GR9" s="91"/>
      <c r="GS9" s="91"/>
      <c r="GT9" s="91"/>
      <c r="GU9" s="89"/>
      <c r="GV9" s="89"/>
      <c r="GW9" s="89"/>
    </row>
    <row r="10" spans="1:205" s="90" customFormat="1" ht="31.5" customHeight="1" x14ac:dyDescent="0.25">
      <c r="A10" s="86" t="s">
        <v>1249</v>
      </c>
      <c r="B10" s="87"/>
      <c r="C10" s="87" t="s">
        <v>1250</v>
      </c>
      <c r="D10" s="87" t="s">
        <v>1251</v>
      </c>
      <c r="E10" s="88" t="s">
        <v>1250</v>
      </c>
      <c r="F10" s="88" t="s">
        <v>1251</v>
      </c>
      <c r="G10" s="88"/>
      <c r="H10" s="88"/>
      <c r="I10" s="88" t="s">
        <v>1251</v>
      </c>
      <c r="J10" s="88" t="s">
        <v>1251</v>
      </c>
      <c r="K10" s="88"/>
      <c r="L10" s="88" t="s">
        <v>1251</v>
      </c>
      <c r="M10" s="88" t="s">
        <v>1250</v>
      </c>
      <c r="N10" s="88" t="s">
        <v>1251</v>
      </c>
      <c r="O10" s="88" t="s">
        <v>1250</v>
      </c>
      <c r="P10" s="88" t="s">
        <v>1251</v>
      </c>
      <c r="Q10" s="88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8"/>
      <c r="AJ10" s="88"/>
      <c r="AK10" s="88"/>
      <c r="AL10" s="88"/>
      <c r="AM10" s="88"/>
      <c r="AN10" s="88"/>
      <c r="AO10" s="88"/>
      <c r="AP10" s="88"/>
      <c r="AQ10" s="88"/>
      <c r="AR10" s="88"/>
      <c r="AS10" s="88"/>
      <c r="AT10" s="88"/>
      <c r="AU10" s="88"/>
      <c r="AV10" s="88"/>
      <c r="AW10" s="88"/>
      <c r="AX10" s="88"/>
      <c r="AY10" s="88"/>
      <c r="AZ10" s="88"/>
      <c r="BA10" s="88"/>
      <c r="BB10" s="88"/>
      <c r="BC10" s="88"/>
      <c r="BD10" s="88"/>
      <c r="BE10" s="88"/>
      <c r="BF10" s="88"/>
      <c r="BG10" s="88"/>
      <c r="BH10" s="88"/>
      <c r="BI10" s="88"/>
      <c r="BJ10" s="88"/>
      <c r="BK10" s="88"/>
      <c r="BL10" s="88"/>
      <c r="BM10" s="88"/>
      <c r="BN10" s="88"/>
      <c r="BO10" s="88"/>
      <c r="BP10" s="88"/>
      <c r="BQ10" s="88"/>
      <c r="BR10" s="88"/>
      <c r="BS10" s="88"/>
      <c r="BT10" s="88"/>
      <c r="BU10" s="88"/>
      <c r="BV10" s="88"/>
      <c r="BW10" s="88"/>
      <c r="BX10" s="88"/>
      <c r="BY10" s="88"/>
      <c r="BZ10" s="88"/>
      <c r="CA10" s="88"/>
      <c r="CB10" s="88"/>
      <c r="CC10" s="88"/>
      <c r="CD10" s="88"/>
      <c r="CE10" s="88"/>
      <c r="CF10" s="88"/>
      <c r="CG10" s="88"/>
      <c r="CH10" s="88"/>
      <c r="CI10" s="88"/>
      <c r="CJ10" s="88"/>
      <c r="CK10" s="88"/>
      <c r="CL10" s="88"/>
      <c r="CM10" s="88"/>
      <c r="CN10" s="88"/>
      <c r="CO10" s="88"/>
      <c r="CP10" s="88"/>
      <c r="CQ10" s="88"/>
      <c r="CR10" s="88"/>
      <c r="CS10" s="88"/>
      <c r="CT10" s="88"/>
      <c r="CU10" s="88"/>
      <c r="CV10" s="88"/>
      <c r="CW10" s="88"/>
      <c r="CX10" s="88"/>
      <c r="CY10" s="88"/>
      <c r="CZ10" s="88"/>
      <c r="DA10" s="88"/>
      <c r="DB10" s="88"/>
      <c r="DC10" s="88"/>
      <c r="DD10" s="88"/>
      <c r="DE10" s="88"/>
      <c r="DF10" s="88"/>
      <c r="DG10" s="88"/>
      <c r="DH10" s="88"/>
      <c r="DI10" s="88"/>
      <c r="DJ10" s="88"/>
      <c r="DK10" s="88"/>
      <c r="DL10" s="88"/>
      <c r="DM10" s="88"/>
      <c r="DN10" s="88"/>
      <c r="DO10" s="88"/>
      <c r="DP10" s="88"/>
      <c r="DQ10" s="88"/>
      <c r="DR10" s="88"/>
      <c r="DS10" s="88"/>
      <c r="DT10" s="88"/>
      <c r="DU10" s="88"/>
      <c r="DV10" s="88"/>
      <c r="DW10" s="88"/>
      <c r="DX10" s="88"/>
      <c r="DY10" s="88"/>
      <c r="DZ10" s="88"/>
      <c r="EA10" s="88"/>
      <c r="EB10" s="88"/>
      <c r="EC10" s="88"/>
      <c r="ED10" s="88"/>
      <c r="EE10" s="88"/>
      <c r="EF10" s="88"/>
      <c r="EG10" s="88"/>
      <c r="EH10" s="88"/>
      <c r="EI10" s="88"/>
      <c r="EJ10" s="88"/>
      <c r="EK10" s="88"/>
      <c r="EL10" s="88"/>
      <c r="EM10" s="88"/>
      <c r="EN10" s="88"/>
      <c r="EO10" s="88"/>
      <c r="EP10" s="88"/>
      <c r="EQ10" s="88"/>
      <c r="ER10" s="88"/>
      <c r="ES10" s="88"/>
      <c r="ET10" s="88"/>
      <c r="EU10" s="88"/>
      <c r="EV10" s="88"/>
      <c r="EW10" s="88"/>
      <c r="EX10" s="88"/>
      <c r="EY10" s="88"/>
      <c r="EZ10" s="88"/>
      <c r="FA10" s="88"/>
      <c r="FB10" s="88"/>
      <c r="FC10" s="88"/>
      <c r="FD10" s="88"/>
      <c r="FE10" s="88"/>
      <c r="FF10" s="88"/>
      <c r="FG10" s="88"/>
      <c r="FH10" s="88"/>
      <c r="FI10" s="88"/>
      <c r="FJ10" s="88"/>
      <c r="FK10" s="88"/>
      <c r="FL10" s="88"/>
      <c r="FM10" s="88"/>
      <c r="FN10" s="88"/>
      <c r="FO10" s="88"/>
      <c r="FP10" s="88"/>
      <c r="FQ10" s="88"/>
      <c r="FR10" s="88"/>
      <c r="FS10" s="88"/>
      <c r="FT10" s="88"/>
      <c r="FU10" s="88"/>
      <c r="FV10" s="88"/>
      <c r="FW10" s="88"/>
      <c r="FX10" s="88"/>
      <c r="FY10" s="88"/>
      <c r="FZ10" s="88"/>
      <c r="GA10" s="88"/>
      <c r="GB10" s="88"/>
      <c r="GC10" s="88"/>
      <c r="GD10" s="88"/>
      <c r="GE10" s="88"/>
      <c r="GF10" s="88"/>
      <c r="GG10" s="88"/>
      <c r="GH10" s="88"/>
      <c r="GI10" s="88"/>
      <c r="GJ10" s="88"/>
      <c r="GK10" s="88"/>
      <c r="GL10" s="88"/>
      <c r="GM10" s="88"/>
      <c r="GN10" s="88"/>
      <c r="GO10" s="88"/>
      <c r="GP10" s="88"/>
      <c r="GQ10" s="88"/>
      <c r="GR10" s="88"/>
      <c r="GS10" s="88"/>
      <c r="GT10" s="88"/>
      <c r="GU10" s="89"/>
      <c r="GV10" s="89"/>
      <c r="GW10" s="89"/>
    </row>
    <row r="11" spans="1:205" s="90" customFormat="1" ht="31.5" hidden="1" customHeight="1" x14ac:dyDescent="0.25">
      <c r="A11" s="86" t="s">
        <v>1252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  <c r="CH11" s="92"/>
      <c r="CI11" s="92"/>
      <c r="CJ11" s="92"/>
      <c r="CK11" s="92"/>
      <c r="CL11" s="92"/>
      <c r="CM11" s="92"/>
      <c r="CN11" s="92"/>
      <c r="CO11" s="92"/>
      <c r="CP11" s="92"/>
      <c r="CQ11" s="92"/>
      <c r="CR11" s="92"/>
      <c r="CS11" s="92"/>
      <c r="CT11" s="92"/>
      <c r="CU11" s="92"/>
      <c r="CV11" s="92"/>
      <c r="CW11" s="92"/>
      <c r="CX11" s="92"/>
      <c r="CY11" s="92"/>
      <c r="CZ11" s="92"/>
      <c r="DA11" s="92"/>
      <c r="DB11" s="92"/>
      <c r="DC11" s="92"/>
      <c r="DD11" s="92"/>
      <c r="DE11" s="92"/>
      <c r="DF11" s="92"/>
      <c r="DG11" s="92"/>
      <c r="DH11" s="92"/>
      <c r="DI11" s="92"/>
      <c r="DJ11" s="92"/>
      <c r="DK11" s="92"/>
      <c r="DL11" s="92"/>
      <c r="DM11" s="92"/>
      <c r="DN11" s="92"/>
      <c r="DO11" s="92"/>
      <c r="DP11" s="92"/>
      <c r="DQ11" s="92"/>
      <c r="DR11" s="92"/>
      <c r="DS11" s="92"/>
      <c r="DT11" s="92"/>
      <c r="DU11" s="92"/>
      <c r="DV11" s="92"/>
      <c r="DW11" s="92"/>
      <c r="DX11" s="92"/>
      <c r="DY11" s="92"/>
      <c r="DZ11" s="92"/>
      <c r="EA11" s="92"/>
      <c r="EB11" s="92"/>
      <c r="EC11" s="92"/>
      <c r="ED11" s="92"/>
      <c r="EE11" s="92"/>
      <c r="EF11" s="92"/>
      <c r="EG11" s="92"/>
      <c r="EH11" s="92"/>
      <c r="EI11" s="92"/>
      <c r="EJ11" s="92"/>
      <c r="EK11" s="92"/>
      <c r="EL11" s="92"/>
      <c r="EM11" s="92"/>
      <c r="EN11" s="92"/>
      <c r="EO11" s="92"/>
      <c r="EP11" s="92"/>
      <c r="EQ11" s="92"/>
      <c r="ER11" s="92"/>
      <c r="ES11" s="92"/>
      <c r="ET11" s="92"/>
      <c r="EU11" s="92"/>
      <c r="EV11" s="92"/>
      <c r="EW11" s="92"/>
      <c r="EX11" s="92"/>
      <c r="EY11" s="92"/>
      <c r="EZ11" s="92"/>
      <c r="FA11" s="92"/>
      <c r="FB11" s="92"/>
      <c r="FC11" s="92"/>
      <c r="FD11" s="92"/>
      <c r="FE11" s="92"/>
      <c r="FF11" s="92"/>
      <c r="FG11" s="92"/>
      <c r="FH11" s="92"/>
      <c r="FI11" s="92"/>
      <c r="FJ11" s="92"/>
      <c r="FK11" s="92"/>
      <c r="FL11" s="92"/>
      <c r="FM11" s="92"/>
      <c r="FN11" s="92"/>
      <c r="FO11" s="92"/>
      <c r="FP11" s="92"/>
      <c r="FQ11" s="92"/>
      <c r="FR11" s="92"/>
      <c r="FS11" s="92"/>
      <c r="FT11" s="92"/>
      <c r="FU11" s="92"/>
      <c r="FV11" s="92"/>
      <c r="FW11" s="92"/>
      <c r="FX11" s="92"/>
      <c r="FY11" s="92"/>
      <c r="FZ11" s="92"/>
      <c r="GA11" s="92"/>
      <c r="GB11" s="92"/>
      <c r="GC11" s="92"/>
      <c r="GD11" s="92"/>
      <c r="GE11" s="92"/>
      <c r="GF11" s="92"/>
      <c r="GG11" s="92"/>
      <c r="GH11" s="92"/>
      <c r="GI11" s="92"/>
      <c r="GJ11" s="92"/>
      <c r="GK11" s="92"/>
      <c r="GL11" s="92"/>
      <c r="GM11" s="92"/>
      <c r="GN11" s="92"/>
      <c r="GO11" s="92"/>
      <c r="GP11" s="92"/>
      <c r="GQ11" s="92"/>
      <c r="GR11" s="92"/>
      <c r="GS11" s="92"/>
      <c r="GT11" s="92"/>
      <c r="GU11" s="89"/>
      <c r="GV11" s="89"/>
      <c r="GW11" s="89"/>
    </row>
    <row r="12" spans="1:205" s="57" customFormat="1" ht="31.5" customHeight="1" x14ac:dyDescent="0.25">
      <c r="A12" s="93" t="s">
        <v>1433</v>
      </c>
      <c r="B12" s="94"/>
      <c r="C12" s="94"/>
      <c r="D12" s="94">
        <v>45</v>
      </c>
      <c r="E12" s="94"/>
      <c r="F12" s="94"/>
      <c r="G12" s="94"/>
      <c r="H12" s="94">
        <v>24</v>
      </c>
      <c r="I12" s="94">
        <v>31</v>
      </c>
      <c r="J12" s="94">
        <v>80</v>
      </c>
      <c r="K12" s="94">
        <v>9</v>
      </c>
      <c r="L12" s="94"/>
      <c r="M12" s="94"/>
      <c r="N12" s="94">
        <v>40</v>
      </c>
      <c r="O12" s="94"/>
      <c r="P12" s="94"/>
      <c r="Q12" s="94"/>
      <c r="R12" s="94"/>
      <c r="S12" s="94"/>
      <c r="T12" s="94"/>
      <c r="U12" s="94"/>
      <c r="V12" s="94"/>
      <c r="W12" s="94"/>
      <c r="X12" s="94"/>
      <c r="Y12" s="94"/>
      <c r="Z12" s="94"/>
      <c r="AA12" s="94"/>
      <c r="AB12" s="94"/>
      <c r="AC12" s="94"/>
      <c r="AD12" s="94"/>
      <c r="AE12" s="94"/>
      <c r="AF12" s="94"/>
      <c r="AG12" s="94"/>
      <c r="AH12" s="94"/>
      <c r="AI12" s="94"/>
      <c r="AJ12" s="94"/>
      <c r="AK12" s="94"/>
      <c r="AL12" s="94"/>
      <c r="AM12" s="94"/>
      <c r="AN12" s="94"/>
      <c r="AO12" s="94"/>
      <c r="AP12" s="94"/>
      <c r="AQ12" s="94"/>
      <c r="AR12" s="94"/>
      <c r="AS12" s="94"/>
      <c r="AT12" s="94"/>
      <c r="AU12" s="94"/>
      <c r="AV12" s="94"/>
      <c r="AW12" s="94"/>
      <c r="AX12" s="94"/>
      <c r="AY12" s="94"/>
      <c r="AZ12" s="94"/>
      <c r="BA12" s="94"/>
      <c r="BB12" s="94"/>
      <c r="BC12" s="94"/>
      <c r="BD12" s="94"/>
      <c r="BE12" s="94"/>
      <c r="BF12" s="94"/>
      <c r="BG12" s="94"/>
      <c r="BH12" s="94"/>
      <c r="BI12" s="94"/>
      <c r="BJ12" s="94"/>
      <c r="BK12" s="94"/>
      <c r="BL12" s="94"/>
      <c r="BM12" s="94"/>
      <c r="BN12" s="94"/>
      <c r="BO12" s="94"/>
      <c r="BP12" s="94"/>
      <c r="BQ12" s="94"/>
      <c r="BR12" s="94"/>
      <c r="BS12" s="94"/>
      <c r="BT12" s="94"/>
      <c r="BU12" s="94"/>
      <c r="BV12" s="94"/>
      <c r="BW12" s="94"/>
      <c r="BX12" s="94"/>
      <c r="BY12" s="94"/>
      <c r="BZ12" s="94"/>
      <c r="CA12" s="94"/>
      <c r="CB12" s="94"/>
      <c r="CC12" s="94"/>
      <c r="CD12" s="94"/>
      <c r="CE12" s="94"/>
      <c r="CF12" s="94"/>
      <c r="CG12" s="94"/>
      <c r="CH12" s="94"/>
      <c r="CI12" s="94"/>
      <c r="CJ12" s="94"/>
      <c r="CK12" s="94"/>
      <c r="CL12" s="94"/>
      <c r="CM12" s="94"/>
      <c r="CN12" s="94"/>
      <c r="CO12" s="94"/>
      <c r="CP12" s="94"/>
      <c r="CQ12" s="94"/>
      <c r="CR12" s="94"/>
      <c r="CS12" s="94"/>
      <c r="CT12" s="94"/>
      <c r="CU12" s="94"/>
      <c r="CV12" s="94"/>
      <c r="CW12" s="94"/>
      <c r="CX12" s="94"/>
      <c r="CY12" s="94"/>
      <c r="CZ12" s="94"/>
      <c r="DA12" s="94"/>
      <c r="DB12" s="94"/>
      <c r="DC12" s="94"/>
      <c r="DD12" s="94"/>
      <c r="DE12" s="94"/>
      <c r="DF12" s="94"/>
      <c r="DG12" s="94"/>
      <c r="DH12" s="94"/>
      <c r="DI12" s="94"/>
      <c r="DJ12" s="94"/>
      <c r="DK12" s="94"/>
      <c r="DL12" s="94"/>
      <c r="DM12" s="94"/>
      <c r="DN12" s="94"/>
      <c r="DO12" s="94"/>
      <c r="DP12" s="94"/>
      <c r="DQ12" s="94"/>
      <c r="DR12" s="94"/>
      <c r="DS12" s="94"/>
      <c r="DT12" s="94"/>
      <c r="DU12" s="94"/>
      <c r="DV12" s="94"/>
      <c r="DW12" s="94"/>
      <c r="DX12" s="94"/>
      <c r="DY12" s="94"/>
      <c r="DZ12" s="94"/>
      <c r="EA12" s="94"/>
      <c r="EB12" s="94"/>
      <c r="EC12" s="94"/>
      <c r="ED12" s="94"/>
      <c r="EE12" s="94"/>
      <c r="EF12" s="94"/>
      <c r="EG12" s="94"/>
      <c r="EH12" s="94"/>
      <c r="EI12" s="94"/>
      <c r="EJ12" s="94"/>
      <c r="EK12" s="94"/>
      <c r="EL12" s="94"/>
      <c r="EM12" s="94"/>
      <c r="EN12" s="94"/>
      <c r="EO12" s="94"/>
      <c r="EP12" s="94"/>
      <c r="EQ12" s="94"/>
      <c r="ER12" s="94"/>
      <c r="ES12" s="94"/>
      <c r="ET12" s="94"/>
      <c r="EU12" s="94"/>
      <c r="EV12" s="94"/>
      <c r="EW12" s="94"/>
      <c r="EX12" s="94"/>
      <c r="EY12" s="94"/>
      <c r="EZ12" s="94"/>
      <c r="FA12" s="94"/>
      <c r="FB12" s="94"/>
      <c r="FC12" s="94"/>
      <c r="FD12" s="94"/>
      <c r="FE12" s="94"/>
      <c r="FF12" s="94"/>
      <c r="FG12" s="94"/>
      <c r="FH12" s="94"/>
      <c r="FI12" s="94"/>
      <c r="FJ12" s="94"/>
      <c r="FK12" s="94"/>
      <c r="FL12" s="94"/>
      <c r="FM12" s="94"/>
      <c r="FN12" s="94"/>
      <c r="FO12" s="94"/>
      <c r="FP12" s="94"/>
      <c r="FQ12" s="94"/>
      <c r="FR12" s="94"/>
      <c r="FS12" s="94"/>
      <c r="FT12" s="94"/>
      <c r="FU12" s="94"/>
      <c r="FV12" s="94"/>
      <c r="FW12" s="94"/>
      <c r="FX12" s="94"/>
      <c r="FY12" s="94"/>
      <c r="FZ12" s="94"/>
      <c r="GA12" s="94"/>
      <c r="GB12" s="94"/>
      <c r="GC12" s="94"/>
      <c r="GD12" s="94"/>
      <c r="GE12" s="94"/>
      <c r="GF12" s="94"/>
      <c r="GG12" s="94"/>
      <c r="GH12" s="94"/>
      <c r="GI12" s="94"/>
      <c r="GJ12" s="94"/>
      <c r="GK12" s="94"/>
      <c r="GL12" s="94"/>
      <c r="GM12" s="94"/>
      <c r="GN12" s="94"/>
      <c r="GO12" s="94"/>
      <c r="GP12" s="94"/>
      <c r="GQ12" s="94"/>
      <c r="GR12" s="94"/>
      <c r="GS12" s="94"/>
      <c r="GT12" s="94"/>
      <c r="GU12" s="51"/>
      <c r="GV12" s="51"/>
      <c r="GW12" s="51"/>
    </row>
    <row r="13" spans="1:205" s="57" customFormat="1" ht="31.5" customHeight="1" x14ac:dyDescent="0.25">
      <c r="A13" s="93" t="s">
        <v>1434</v>
      </c>
      <c r="B13" s="94"/>
      <c r="C13" s="94"/>
      <c r="D13" s="94"/>
      <c r="E13" s="94"/>
      <c r="F13" s="94"/>
      <c r="G13" s="94">
        <v>36</v>
      </c>
      <c r="H13" s="94"/>
      <c r="I13" s="94"/>
      <c r="J13" s="94"/>
      <c r="K13" s="94"/>
      <c r="L13" s="94"/>
      <c r="M13" s="94"/>
      <c r="N13" s="94"/>
      <c r="O13" s="94">
        <v>96</v>
      </c>
      <c r="P13" s="94"/>
      <c r="Q13" s="94"/>
      <c r="R13" s="94"/>
      <c r="S13" s="94"/>
      <c r="T13" s="94"/>
      <c r="U13" s="94"/>
      <c r="V13" s="94"/>
      <c r="W13" s="94"/>
      <c r="X13" s="94"/>
      <c r="Y13" s="94"/>
      <c r="Z13" s="94"/>
      <c r="AA13" s="94"/>
      <c r="AB13" s="94"/>
      <c r="AC13" s="94"/>
      <c r="AD13" s="94"/>
      <c r="AE13" s="94"/>
      <c r="AF13" s="94"/>
      <c r="AG13" s="94"/>
      <c r="AH13" s="94"/>
      <c r="AI13" s="94"/>
      <c r="AJ13" s="94"/>
      <c r="AK13" s="94"/>
      <c r="AL13" s="94"/>
      <c r="AM13" s="94"/>
      <c r="AN13" s="94"/>
      <c r="AO13" s="94"/>
      <c r="AP13" s="94"/>
      <c r="AQ13" s="94"/>
      <c r="AR13" s="94"/>
      <c r="AS13" s="94"/>
      <c r="AT13" s="94"/>
      <c r="AU13" s="94"/>
      <c r="AV13" s="94"/>
      <c r="AW13" s="94"/>
      <c r="AX13" s="94"/>
      <c r="AY13" s="94"/>
      <c r="AZ13" s="94"/>
      <c r="BA13" s="94"/>
      <c r="BB13" s="94"/>
      <c r="BC13" s="94"/>
      <c r="BD13" s="94"/>
      <c r="BE13" s="94"/>
      <c r="BF13" s="94"/>
      <c r="BG13" s="94"/>
      <c r="BH13" s="94"/>
      <c r="BI13" s="94"/>
      <c r="BJ13" s="94"/>
      <c r="BK13" s="94"/>
      <c r="BL13" s="94"/>
      <c r="BM13" s="94"/>
      <c r="BN13" s="94"/>
      <c r="BO13" s="94"/>
      <c r="BP13" s="94"/>
      <c r="BQ13" s="94"/>
      <c r="BR13" s="94"/>
      <c r="BS13" s="94"/>
      <c r="BT13" s="94"/>
      <c r="BU13" s="94"/>
      <c r="BV13" s="94"/>
      <c r="BW13" s="94"/>
      <c r="BX13" s="94"/>
      <c r="BY13" s="94"/>
      <c r="BZ13" s="94"/>
      <c r="CA13" s="94"/>
      <c r="CB13" s="94"/>
      <c r="CC13" s="94"/>
      <c r="CD13" s="94"/>
      <c r="CE13" s="94"/>
      <c r="CF13" s="94"/>
      <c r="CG13" s="94"/>
      <c r="CH13" s="94"/>
      <c r="CI13" s="94"/>
      <c r="CJ13" s="94"/>
      <c r="CK13" s="94"/>
      <c r="CL13" s="94"/>
      <c r="CM13" s="94"/>
      <c r="CN13" s="94"/>
      <c r="CO13" s="94"/>
      <c r="CP13" s="94"/>
      <c r="CQ13" s="94"/>
      <c r="CR13" s="94"/>
      <c r="CS13" s="94"/>
      <c r="CT13" s="94"/>
      <c r="CU13" s="94"/>
      <c r="CV13" s="94"/>
      <c r="CW13" s="94"/>
      <c r="CX13" s="94"/>
      <c r="CY13" s="94"/>
      <c r="CZ13" s="94"/>
      <c r="DA13" s="94"/>
      <c r="DB13" s="94"/>
      <c r="DC13" s="94"/>
      <c r="DD13" s="94"/>
      <c r="DE13" s="94"/>
      <c r="DF13" s="94"/>
      <c r="DG13" s="94"/>
      <c r="DH13" s="94"/>
      <c r="DI13" s="94"/>
      <c r="DJ13" s="94"/>
      <c r="DK13" s="94"/>
      <c r="DL13" s="94"/>
      <c r="DM13" s="94"/>
      <c r="DN13" s="94"/>
      <c r="DO13" s="94"/>
      <c r="DP13" s="94"/>
      <c r="DQ13" s="94"/>
      <c r="DR13" s="94"/>
      <c r="DS13" s="94"/>
      <c r="DT13" s="94"/>
      <c r="DU13" s="94"/>
      <c r="DV13" s="94"/>
      <c r="DW13" s="94"/>
      <c r="DX13" s="94"/>
      <c r="DY13" s="94"/>
      <c r="DZ13" s="94"/>
      <c r="EA13" s="94"/>
      <c r="EB13" s="94"/>
      <c r="EC13" s="94"/>
      <c r="ED13" s="94"/>
      <c r="EE13" s="94"/>
      <c r="EF13" s="94"/>
      <c r="EG13" s="94"/>
      <c r="EH13" s="94"/>
      <c r="EI13" s="94"/>
      <c r="EJ13" s="94"/>
      <c r="EK13" s="94"/>
      <c r="EL13" s="94"/>
      <c r="EM13" s="94"/>
      <c r="EN13" s="94"/>
      <c r="EO13" s="94"/>
      <c r="EP13" s="94"/>
      <c r="EQ13" s="94"/>
      <c r="ER13" s="94"/>
      <c r="ES13" s="94"/>
      <c r="ET13" s="94"/>
      <c r="EU13" s="94"/>
      <c r="EV13" s="94"/>
      <c r="EW13" s="94"/>
      <c r="EX13" s="94"/>
      <c r="EY13" s="94"/>
      <c r="EZ13" s="94"/>
      <c r="FA13" s="94"/>
      <c r="FB13" s="94"/>
      <c r="FC13" s="94"/>
      <c r="FD13" s="94"/>
      <c r="FE13" s="94"/>
      <c r="FF13" s="94"/>
      <c r="FG13" s="94"/>
      <c r="FH13" s="94"/>
      <c r="FI13" s="94"/>
      <c r="FJ13" s="94"/>
      <c r="FK13" s="94"/>
      <c r="FL13" s="94"/>
      <c r="FM13" s="94"/>
      <c r="FN13" s="94"/>
      <c r="FO13" s="94"/>
      <c r="FP13" s="94"/>
      <c r="FQ13" s="94"/>
      <c r="FR13" s="94"/>
      <c r="FS13" s="94"/>
      <c r="FT13" s="94"/>
      <c r="FU13" s="94"/>
      <c r="FV13" s="94"/>
      <c r="FW13" s="94"/>
      <c r="FX13" s="94"/>
      <c r="FY13" s="94"/>
      <c r="FZ13" s="94"/>
      <c r="GA13" s="94"/>
      <c r="GB13" s="94"/>
      <c r="GC13" s="94"/>
      <c r="GD13" s="94"/>
      <c r="GE13" s="94"/>
      <c r="GF13" s="94"/>
      <c r="GG13" s="94"/>
      <c r="GH13" s="94"/>
      <c r="GI13" s="94"/>
      <c r="GJ13" s="94"/>
      <c r="GK13" s="94"/>
      <c r="GL13" s="94"/>
      <c r="GM13" s="94"/>
      <c r="GN13" s="94"/>
      <c r="GO13" s="94"/>
      <c r="GP13" s="94"/>
      <c r="GQ13" s="94"/>
      <c r="GR13" s="94"/>
      <c r="GS13" s="94"/>
      <c r="GT13" s="94"/>
      <c r="GU13" s="51"/>
      <c r="GV13" s="51"/>
      <c r="GW13" s="51"/>
    </row>
    <row r="14" spans="1:205" s="57" customFormat="1" ht="31.5" customHeight="1" x14ac:dyDescent="0.25">
      <c r="A14" s="93" t="s">
        <v>1435</v>
      </c>
      <c r="B14" s="95"/>
      <c r="C14" s="95"/>
      <c r="D14" s="95"/>
      <c r="E14" s="94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94"/>
      <c r="T14" s="94"/>
      <c r="U14" s="94"/>
      <c r="V14" s="94"/>
      <c r="W14" s="94"/>
      <c r="X14" s="94"/>
      <c r="Y14" s="94"/>
      <c r="Z14" s="94"/>
      <c r="AA14" s="94"/>
      <c r="AB14" s="94"/>
      <c r="AC14" s="94"/>
      <c r="AD14" s="94"/>
      <c r="AE14" s="94"/>
      <c r="AF14" s="94"/>
      <c r="AG14" s="94"/>
      <c r="AH14" s="94"/>
      <c r="AI14" s="94"/>
      <c r="AJ14" s="94"/>
      <c r="AK14" s="94"/>
      <c r="AL14" s="94"/>
      <c r="AM14" s="94"/>
      <c r="AN14" s="94"/>
      <c r="AO14" s="94"/>
      <c r="AP14" s="94"/>
      <c r="AQ14" s="94"/>
      <c r="AR14" s="94"/>
      <c r="AS14" s="94"/>
      <c r="AT14" s="94"/>
      <c r="AU14" s="94"/>
      <c r="AV14" s="94"/>
      <c r="AW14" s="94"/>
      <c r="AX14" s="94"/>
      <c r="AY14" s="94"/>
      <c r="AZ14" s="94"/>
      <c r="BA14" s="94"/>
      <c r="BB14" s="94"/>
      <c r="BC14" s="94"/>
      <c r="BD14" s="94"/>
      <c r="BE14" s="94"/>
      <c r="BF14" s="94"/>
      <c r="BG14" s="94"/>
      <c r="BH14" s="94"/>
      <c r="BI14" s="94"/>
      <c r="BJ14" s="94"/>
      <c r="BK14" s="94"/>
      <c r="BL14" s="94"/>
      <c r="BM14" s="94"/>
      <c r="BN14" s="94"/>
      <c r="BO14" s="94"/>
      <c r="BP14" s="94"/>
      <c r="BQ14" s="94"/>
      <c r="BR14" s="94"/>
      <c r="BS14" s="94"/>
      <c r="BT14" s="94"/>
      <c r="BU14" s="94"/>
      <c r="BV14" s="94"/>
      <c r="BW14" s="94"/>
      <c r="BX14" s="94"/>
      <c r="BY14" s="94"/>
      <c r="BZ14" s="94"/>
      <c r="CA14" s="94"/>
      <c r="CB14" s="94"/>
      <c r="CC14" s="94"/>
      <c r="CD14" s="94"/>
      <c r="CE14" s="94"/>
      <c r="CF14" s="94"/>
      <c r="CG14" s="94"/>
      <c r="CH14" s="94"/>
      <c r="CI14" s="94"/>
      <c r="CJ14" s="94"/>
      <c r="CK14" s="94"/>
      <c r="CL14" s="94"/>
      <c r="CM14" s="94"/>
      <c r="CN14" s="94"/>
      <c r="CO14" s="94"/>
      <c r="CP14" s="94"/>
      <c r="CQ14" s="94"/>
      <c r="CR14" s="94"/>
      <c r="CS14" s="94"/>
      <c r="CT14" s="94"/>
      <c r="CU14" s="94"/>
      <c r="CV14" s="94"/>
      <c r="CW14" s="94"/>
      <c r="CX14" s="94"/>
      <c r="CY14" s="94"/>
      <c r="CZ14" s="94"/>
      <c r="DA14" s="94"/>
      <c r="DB14" s="94"/>
      <c r="DC14" s="94"/>
      <c r="DD14" s="94"/>
      <c r="DE14" s="94"/>
      <c r="DF14" s="94"/>
      <c r="DG14" s="94"/>
      <c r="DH14" s="94"/>
      <c r="DI14" s="94"/>
      <c r="DJ14" s="94"/>
      <c r="DK14" s="94"/>
      <c r="DL14" s="94"/>
      <c r="DM14" s="94"/>
      <c r="DN14" s="94"/>
      <c r="DO14" s="94"/>
      <c r="DP14" s="94"/>
      <c r="DQ14" s="94"/>
      <c r="DR14" s="94"/>
      <c r="DS14" s="94"/>
      <c r="DT14" s="94"/>
      <c r="DU14" s="94"/>
      <c r="DV14" s="94"/>
      <c r="DW14" s="94"/>
      <c r="DX14" s="94"/>
      <c r="DY14" s="94"/>
      <c r="DZ14" s="94"/>
      <c r="EA14" s="94"/>
      <c r="EB14" s="94"/>
      <c r="EC14" s="94"/>
      <c r="ED14" s="94"/>
      <c r="EE14" s="94"/>
      <c r="EF14" s="94"/>
      <c r="EG14" s="94"/>
      <c r="EH14" s="94"/>
      <c r="EI14" s="94"/>
      <c r="EJ14" s="94"/>
      <c r="EK14" s="94"/>
      <c r="EL14" s="94"/>
      <c r="EM14" s="94"/>
      <c r="EN14" s="94"/>
      <c r="EO14" s="94"/>
      <c r="EP14" s="94"/>
      <c r="EQ14" s="94"/>
      <c r="ER14" s="94"/>
      <c r="ES14" s="94"/>
      <c r="ET14" s="94"/>
      <c r="EU14" s="94"/>
      <c r="EV14" s="94"/>
      <c r="EW14" s="94"/>
      <c r="EX14" s="94"/>
      <c r="EY14" s="94"/>
      <c r="EZ14" s="94"/>
      <c r="FA14" s="94"/>
      <c r="FB14" s="94"/>
      <c r="FC14" s="94"/>
      <c r="FD14" s="94"/>
      <c r="FE14" s="94"/>
      <c r="FF14" s="94"/>
      <c r="FG14" s="94"/>
      <c r="FH14" s="94"/>
      <c r="FI14" s="94"/>
      <c r="FJ14" s="94"/>
      <c r="FK14" s="94"/>
      <c r="FL14" s="94"/>
      <c r="FM14" s="94"/>
      <c r="FN14" s="94"/>
      <c r="FO14" s="94"/>
      <c r="FP14" s="94"/>
      <c r="FQ14" s="94"/>
      <c r="FR14" s="94"/>
      <c r="FS14" s="94"/>
      <c r="FT14" s="94"/>
      <c r="FU14" s="94"/>
      <c r="FV14" s="94"/>
      <c r="FW14" s="94"/>
      <c r="FX14" s="94"/>
      <c r="FY14" s="94"/>
      <c r="FZ14" s="94"/>
      <c r="GA14" s="94"/>
      <c r="GB14" s="94"/>
      <c r="GC14" s="94"/>
      <c r="GD14" s="94"/>
      <c r="GE14" s="94"/>
      <c r="GF14" s="94"/>
      <c r="GG14" s="94"/>
      <c r="GH14" s="94"/>
      <c r="GI14" s="94"/>
      <c r="GJ14" s="94"/>
      <c r="GK14" s="94"/>
      <c r="GL14" s="94"/>
      <c r="GM14" s="94"/>
      <c r="GN14" s="94"/>
      <c r="GO14" s="94"/>
      <c r="GP14" s="94"/>
      <c r="GQ14" s="94"/>
      <c r="GR14" s="94"/>
      <c r="GS14" s="94"/>
      <c r="GT14" s="94"/>
      <c r="GU14" s="51"/>
      <c r="GV14" s="51"/>
      <c r="GW14" s="51"/>
    </row>
    <row r="15" spans="1:205" s="57" customFormat="1" ht="31.5" customHeight="1" x14ac:dyDescent="0.25">
      <c r="A15" s="93" t="s">
        <v>1436</v>
      </c>
      <c r="B15" s="95"/>
      <c r="C15" s="95"/>
      <c r="D15" s="95"/>
      <c r="E15" s="94"/>
      <c r="F15" s="94"/>
      <c r="G15" s="94"/>
      <c r="H15" s="94"/>
      <c r="I15" s="94"/>
      <c r="J15" s="94"/>
      <c r="K15" s="94"/>
      <c r="L15" s="94"/>
      <c r="M15" s="94"/>
      <c r="N15" s="94"/>
      <c r="O15" s="94"/>
      <c r="P15" s="94"/>
      <c r="Q15" s="94"/>
      <c r="R15" s="94"/>
      <c r="S15" s="94"/>
      <c r="T15" s="94"/>
      <c r="U15" s="94"/>
      <c r="V15" s="94"/>
      <c r="W15" s="94"/>
      <c r="X15" s="94"/>
      <c r="Y15" s="94"/>
      <c r="Z15" s="94"/>
      <c r="AA15" s="94"/>
      <c r="AB15" s="94"/>
      <c r="AC15" s="94"/>
      <c r="AD15" s="94"/>
      <c r="AE15" s="94"/>
      <c r="AF15" s="94"/>
      <c r="AG15" s="94"/>
      <c r="AH15" s="94"/>
      <c r="AI15" s="94"/>
      <c r="AJ15" s="94"/>
      <c r="AK15" s="94"/>
      <c r="AL15" s="94"/>
      <c r="AM15" s="94"/>
      <c r="AN15" s="94"/>
      <c r="AO15" s="94"/>
      <c r="AP15" s="94"/>
      <c r="AQ15" s="94"/>
      <c r="AR15" s="94"/>
      <c r="AS15" s="94"/>
      <c r="AT15" s="94"/>
      <c r="AU15" s="94"/>
      <c r="AV15" s="94"/>
      <c r="AW15" s="94"/>
      <c r="AX15" s="94"/>
      <c r="AY15" s="94"/>
      <c r="AZ15" s="94"/>
      <c r="BA15" s="94"/>
      <c r="BB15" s="94"/>
      <c r="BC15" s="94"/>
      <c r="BD15" s="94"/>
      <c r="BE15" s="94"/>
      <c r="BF15" s="94"/>
      <c r="BG15" s="94"/>
      <c r="BH15" s="94"/>
      <c r="BI15" s="94"/>
      <c r="BJ15" s="94"/>
      <c r="BK15" s="94"/>
      <c r="BL15" s="94"/>
      <c r="BM15" s="94"/>
      <c r="BN15" s="94"/>
      <c r="BO15" s="94"/>
      <c r="BP15" s="94"/>
      <c r="BQ15" s="94"/>
      <c r="BR15" s="94"/>
      <c r="BS15" s="94"/>
      <c r="BT15" s="94"/>
      <c r="BU15" s="94"/>
      <c r="BV15" s="94"/>
      <c r="BW15" s="94"/>
      <c r="BX15" s="94"/>
      <c r="BY15" s="94"/>
      <c r="BZ15" s="94"/>
      <c r="CA15" s="94"/>
      <c r="CB15" s="94"/>
      <c r="CC15" s="94"/>
      <c r="CD15" s="94"/>
      <c r="CE15" s="94"/>
      <c r="CF15" s="94"/>
      <c r="CG15" s="94"/>
      <c r="CH15" s="94"/>
      <c r="CI15" s="94"/>
      <c r="CJ15" s="94"/>
      <c r="CK15" s="94"/>
      <c r="CL15" s="94"/>
      <c r="CM15" s="94"/>
      <c r="CN15" s="94"/>
      <c r="CO15" s="94"/>
      <c r="CP15" s="94"/>
      <c r="CQ15" s="94"/>
      <c r="CR15" s="94"/>
      <c r="CS15" s="94"/>
      <c r="CT15" s="94"/>
      <c r="CU15" s="94"/>
      <c r="CV15" s="94"/>
      <c r="CW15" s="94"/>
      <c r="CX15" s="94"/>
      <c r="CY15" s="94"/>
      <c r="CZ15" s="94"/>
      <c r="DA15" s="94"/>
      <c r="DB15" s="94"/>
      <c r="DC15" s="94"/>
      <c r="DD15" s="94"/>
      <c r="DE15" s="94"/>
      <c r="DF15" s="94"/>
      <c r="DG15" s="94"/>
      <c r="DH15" s="94"/>
      <c r="DI15" s="94"/>
      <c r="DJ15" s="94"/>
      <c r="DK15" s="94"/>
      <c r="DL15" s="94"/>
      <c r="DM15" s="94"/>
      <c r="DN15" s="94"/>
      <c r="DO15" s="94"/>
      <c r="DP15" s="94"/>
      <c r="DQ15" s="94"/>
      <c r="DR15" s="94"/>
      <c r="DS15" s="94"/>
      <c r="DT15" s="94"/>
      <c r="DU15" s="94"/>
      <c r="DV15" s="94"/>
      <c r="DW15" s="94"/>
      <c r="DX15" s="94"/>
      <c r="DY15" s="94"/>
      <c r="DZ15" s="94"/>
      <c r="EA15" s="94"/>
      <c r="EB15" s="94"/>
      <c r="EC15" s="94"/>
      <c r="ED15" s="94"/>
      <c r="EE15" s="94"/>
      <c r="EF15" s="94"/>
      <c r="EG15" s="94"/>
      <c r="EH15" s="94"/>
      <c r="EI15" s="94"/>
      <c r="EJ15" s="94"/>
      <c r="EK15" s="94"/>
      <c r="EL15" s="94"/>
      <c r="EM15" s="94"/>
      <c r="EN15" s="94"/>
      <c r="EO15" s="94"/>
      <c r="EP15" s="94"/>
      <c r="EQ15" s="94"/>
      <c r="ER15" s="94"/>
      <c r="ES15" s="94"/>
      <c r="ET15" s="94"/>
      <c r="EU15" s="94"/>
      <c r="EV15" s="94"/>
      <c r="EW15" s="94"/>
      <c r="EX15" s="94"/>
      <c r="EY15" s="94"/>
      <c r="EZ15" s="94"/>
      <c r="FA15" s="94"/>
      <c r="FB15" s="94"/>
      <c r="FC15" s="94"/>
      <c r="FD15" s="94"/>
      <c r="FE15" s="94"/>
      <c r="FF15" s="94"/>
      <c r="FG15" s="94"/>
      <c r="FH15" s="94"/>
      <c r="FI15" s="94"/>
      <c r="FJ15" s="94"/>
      <c r="FK15" s="94"/>
      <c r="FL15" s="94"/>
      <c r="FM15" s="94"/>
      <c r="FN15" s="94"/>
      <c r="FO15" s="94"/>
      <c r="FP15" s="94"/>
      <c r="FQ15" s="94"/>
      <c r="FR15" s="94"/>
      <c r="FS15" s="94"/>
      <c r="FT15" s="94"/>
      <c r="FU15" s="94"/>
      <c r="FV15" s="94"/>
      <c r="FW15" s="94"/>
      <c r="FX15" s="94"/>
      <c r="FY15" s="94"/>
      <c r="FZ15" s="94"/>
      <c r="GA15" s="94"/>
      <c r="GB15" s="94"/>
      <c r="GC15" s="94"/>
      <c r="GD15" s="94"/>
      <c r="GE15" s="94"/>
      <c r="GF15" s="94"/>
      <c r="GG15" s="94"/>
      <c r="GH15" s="94"/>
      <c r="GI15" s="94"/>
      <c r="GJ15" s="94"/>
      <c r="GK15" s="94"/>
      <c r="GL15" s="94"/>
      <c r="GM15" s="94"/>
      <c r="GN15" s="94"/>
      <c r="GO15" s="94"/>
      <c r="GP15" s="94"/>
      <c r="GQ15" s="94"/>
      <c r="GR15" s="94"/>
      <c r="GS15" s="94"/>
      <c r="GT15" s="94"/>
      <c r="GU15" s="51"/>
      <c r="GV15" s="51"/>
      <c r="GW15" s="51"/>
    </row>
    <row r="16" spans="1:205" s="57" customFormat="1" ht="31.5" customHeight="1" x14ac:dyDescent="0.25">
      <c r="A16" s="93" t="s">
        <v>1437</v>
      </c>
      <c r="B16" s="95"/>
      <c r="C16" s="95"/>
      <c r="D16" s="95"/>
      <c r="E16" s="94"/>
      <c r="F16" s="94"/>
      <c r="G16" s="94"/>
      <c r="H16" s="94"/>
      <c r="I16" s="94"/>
      <c r="J16" s="94">
        <v>29</v>
      </c>
      <c r="K16" s="94"/>
      <c r="L16" s="94"/>
      <c r="M16" s="94"/>
      <c r="N16" s="94">
        <v>13</v>
      </c>
      <c r="O16" s="94"/>
      <c r="P16" s="94"/>
      <c r="Q16" s="94"/>
      <c r="R16" s="94"/>
      <c r="S16" s="94"/>
      <c r="T16" s="94"/>
      <c r="U16" s="94"/>
      <c r="V16" s="94"/>
      <c r="W16" s="94"/>
      <c r="X16" s="94"/>
      <c r="Y16" s="94"/>
      <c r="Z16" s="94"/>
      <c r="AA16" s="94"/>
      <c r="AB16" s="94"/>
      <c r="AC16" s="94"/>
      <c r="AD16" s="94"/>
      <c r="AE16" s="94"/>
      <c r="AF16" s="94"/>
      <c r="AG16" s="94"/>
      <c r="AH16" s="94"/>
      <c r="AI16" s="94"/>
      <c r="AJ16" s="94"/>
      <c r="AK16" s="94"/>
      <c r="AL16" s="94"/>
      <c r="AM16" s="94"/>
      <c r="AN16" s="94"/>
      <c r="AO16" s="94"/>
      <c r="AP16" s="94"/>
      <c r="AQ16" s="94"/>
      <c r="AR16" s="94"/>
      <c r="AS16" s="94"/>
      <c r="AT16" s="94"/>
      <c r="AU16" s="94"/>
      <c r="AV16" s="94"/>
      <c r="AW16" s="94"/>
      <c r="AX16" s="94"/>
      <c r="AY16" s="94"/>
      <c r="AZ16" s="94"/>
      <c r="BA16" s="94"/>
      <c r="BB16" s="94"/>
      <c r="BC16" s="94"/>
      <c r="BD16" s="94"/>
      <c r="BE16" s="94"/>
      <c r="BF16" s="94"/>
      <c r="BG16" s="94"/>
      <c r="BH16" s="94"/>
      <c r="BI16" s="94"/>
      <c r="BJ16" s="94"/>
      <c r="BK16" s="94"/>
      <c r="BL16" s="94"/>
      <c r="BM16" s="94"/>
      <c r="BN16" s="94"/>
      <c r="BO16" s="94"/>
      <c r="BP16" s="94"/>
      <c r="BQ16" s="94"/>
      <c r="BR16" s="94"/>
      <c r="BS16" s="94"/>
      <c r="BT16" s="94"/>
      <c r="BU16" s="94"/>
      <c r="BV16" s="94"/>
      <c r="BW16" s="94"/>
      <c r="BX16" s="94"/>
      <c r="BY16" s="94"/>
      <c r="BZ16" s="94"/>
      <c r="CA16" s="94"/>
      <c r="CB16" s="94"/>
      <c r="CC16" s="94"/>
      <c r="CD16" s="94"/>
      <c r="CE16" s="94"/>
      <c r="CF16" s="94"/>
      <c r="CG16" s="94"/>
      <c r="CH16" s="94"/>
      <c r="CI16" s="94"/>
      <c r="CJ16" s="94"/>
      <c r="CK16" s="94"/>
      <c r="CL16" s="94"/>
      <c r="CM16" s="94"/>
      <c r="CN16" s="94"/>
      <c r="CO16" s="94"/>
      <c r="CP16" s="94"/>
      <c r="CQ16" s="94"/>
      <c r="CR16" s="94"/>
      <c r="CS16" s="94"/>
      <c r="CT16" s="94"/>
      <c r="CU16" s="94"/>
      <c r="CV16" s="94"/>
      <c r="CW16" s="94"/>
      <c r="CX16" s="94"/>
      <c r="CY16" s="94"/>
      <c r="CZ16" s="94"/>
      <c r="DA16" s="94"/>
      <c r="DB16" s="94"/>
      <c r="DC16" s="94"/>
      <c r="DD16" s="94"/>
      <c r="DE16" s="94"/>
      <c r="DF16" s="94"/>
      <c r="DG16" s="94"/>
      <c r="DH16" s="94"/>
      <c r="DI16" s="94"/>
      <c r="DJ16" s="94"/>
      <c r="DK16" s="94"/>
      <c r="DL16" s="94"/>
      <c r="DM16" s="94"/>
      <c r="DN16" s="94"/>
      <c r="DO16" s="94"/>
      <c r="DP16" s="94"/>
      <c r="DQ16" s="94"/>
      <c r="DR16" s="94"/>
      <c r="DS16" s="94"/>
      <c r="DT16" s="94"/>
      <c r="DU16" s="94"/>
      <c r="DV16" s="94"/>
      <c r="DW16" s="94"/>
      <c r="DX16" s="94"/>
      <c r="DY16" s="94"/>
      <c r="DZ16" s="94"/>
      <c r="EA16" s="94"/>
      <c r="EB16" s="94"/>
      <c r="EC16" s="94"/>
      <c r="ED16" s="94"/>
      <c r="EE16" s="94"/>
      <c r="EF16" s="94"/>
      <c r="EG16" s="94"/>
      <c r="EH16" s="94"/>
      <c r="EI16" s="94"/>
      <c r="EJ16" s="94"/>
      <c r="EK16" s="94"/>
      <c r="EL16" s="94"/>
      <c r="EM16" s="94"/>
      <c r="EN16" s="94"/>
      <c r="EO16" s="94"/>
      <c r="EP16" s="94"/>
      <c r="EQ16" s="94"/>
      <c r="ER16" s="94"/>
      <c r="ES16" s="94"/>
      <c r="ET16" s="94"/>
      <c r="EU16" s="94"/>
      <c r="EV16" s="94"/>
      <c r="EW16" s="94"/>
      <c r="EX16" s="94"/>
      <c r="EY16" s="94"/>
      <c r="EZ16" s="94"/>
      <c r="FA16" s="94"/>
      <c r="FB16" s="94"/>
      <c r="FC16" s="94"/>
      <c r="FD16" s="94"/>
      <c r="FE16" s="94"/>
      <c r="FF16" s="94"/>
      <c r="FG16" s="94"/>
      <c r="FH16" s="94"/>
      <c r="FI16" s="94"/>
      <c r="FJ16" s="94"/>
      <c r="FK16" s="94"/>
      <c r="FL16" s="94"/>
      <c r="FM16" s="94"/>
      <c r="FN16" s="94"/>
      <c r="FO16" s="94"/>
      <c r="FP16" s="94"/>
      <c r="FQ16" s="94"/>
      <c r="FR16" s="94"/>
      <c r="FS16" s="94"/>
      <c r="FT16" s="94"/>
      <c r="FU16" s="94"/>
      <c r="FV16" s="94"/>
      <c r="FW16" s="94"/>
      <c r="FX16" s="94"/>
      <c r="FY16" s="94"/>
      <c r="FZ16" s="94"/>
      <c r="GA16" s="94"/>
      <c r="GB16" s="94"/>
      <c r="GC16" s="94"/>
      <c r="GD16" s="94"/>
      <c r="GE16" s="94"/>
      <c r="GF16" s="94"/>
      <c r="GG16" s="94"/>
      <c r="GH16" s="94"/>
      <c r="GI16" s="94"/>
      <c r="GJ16" s="94"/>
      <c r="GK16" s="94"/>
      <c r="GL16" s="94"/>
      <c r="GM16" s="94"/>
      <c r="GN16" s="94"/>
      <c r="GO16" s="94"/>
      <c r="GP16" s="94"/>
      <c r="GQ16" s="94"/>
      <c r="GR16" s="94"/>
      <c r="GS16" s="94"/>
      <c r="GT16" s="94"/>
      <c r="GU16" s="51"/>
      <c r="GV16" s="51"/>
      <c r="GW16" s="51"/>
    </row>
    <row r="17" spans="1:205" s="57" customFormat="1" ht="31.5" customHeight="1" x14ac:dyDescent="0.25">
      <c r="A17" s="93" t="s">
        <v>1438</v>
      </c>
      <c r="B17" s="95"/>
      <c r="C17" s="95">
        <v>36</v>
      </c>
      <c r="D17" s="95"/>
      <c r="E17" s="94">
        <v>36</v>
      </c>
      <c r="F17" s="94"/>
      <c r="G17" s="94"/>
      <c r="H17" s="94"/>
      <c r="I17" s="94"/>
      <c r="J17" s="94"/>
      <c r="K17" s="94"/>
      <c r="L17" s="94"/>
      <c r="M17" s="94"/>
      <c r="N17" s="94"/>
      <c r="O17" s="94"/>
      <c r="P17" s="94"/>
      <c r="Q17" s="94"/>
      <c r="R17" s="94"/>
      <c r="S17" s="94"/>
      <c r="T17" s="94"/>
      <c r="U17" s="94"/>
      <c r="V17" s="94"/>
      <c r="W17" s="94"/>
      <c r="X17" s="94"/>
      <c r="Y17" s="94"/>
      <c r="Z17" s="94"/>
      <c r="AA17" s="94"/>
      <c r="AB17" s="94"/>
      <c r="AC17" s="94"/>
      <c r="AD17" s="94"/>
      <c r="AE17" s="94"/>
      <c r="AF17" s="94"/>
      <c r="AG17" s="94"/>
      <c r="AH17" s="94"/>
      <c r="AI17" s="94"/>
      <c r="AJ17" s="94"/>
      <c r="AK17" s="94"/>
      <c r="AL17" s="94"/>
      <c r="AM17" s="94"/>
      <c r="AN17" s="94"/>
      <c r="AO17" s="94"/>
      <c r="AP17" s="94"/>
      <c r="AQ17" s="94"/>
      <c r="AR17" s="94"/>
      <c r="AS17" s="94"/>
      <c r="AT17" s="94"/>
      <c r="AU17" s="94"/>
      <c r="AV17" s="94"/>
      <c r="AW17" s="94"/>
      <c r="AX17" s="94"/>
      <c r="AY17" s="94"/>
      <c r="AZ17" s="94"/>
      <c r="BA17" s="94"/>
      <c r="BB17" s="94"/>
      <c r="BC17" s="94"/>
      <c r="BD17" s="94"/>
      <c r="BE17" s="94"/>
      <c r="BF17" s="94"/>
      <c r="BG17" s="94"/>
      <c r="BH17" s="94"/>
      <c r="BI17" s="94"/>
      <c r="BJ17" s="94"/>
      <c r="BK17" s="94"/>
      <c r="BL17" s="94"/>
      <c r="BM17" s="94"/>
      <c r="BN17" s="94"/>
      <c r="BO17" s="94"/>
      <c r="BP17" s="94"/>
      <c r="BQ17" s="94"/>
      <c r="BR17" s="94"/>
      <c r="BS17" s="94"/>
      <c r="BT17" s="94"/>
      <c r="BU17" s="94"/>
      <c r="BV17" s="94"/>
      <c r="BW17" s="94"/>
      <c r="BX17" s="94"/>
      <c r="BY17" s="94"/>
      <c r="BZ17" s="94"/>
      <c r="CA17" s="94"/>
      <c r="CB17" s="94"/>
      <c r="CC17" s="94"/>
      <c r="CD17" s="94"/>
      <c r="CE17" s="94"/>
      <c r="CF17" s="94"/>
      <c r="CG17" s="94"/>
      <c r="CH17" s="94"/>
      <c r="CI17" s="94"/>
      <c r="CJ17" s="94"/>
      <c r="CK17" s="94"/>
      <c r="CL17" s="94"/>
      <c r="CM17" s="94"/>
      <c r="CN17" s="94"/>
      <c r="CO17" s="94"/>
      <c r="CP17" s="94"/>
      <c r="CQ17" s="94"/>
      <c r="CR17" s="94"/>
      <c r="CS17" s="94"/>
      <c r="CT17" s="94"/>
      <c r="CU17" s="94"/>
      <c r="CV17" s="94"/>
      <c r="CW17" s="94"/>
      <c r="CX17" s="94"/>
      <c r="CY17" s="94"/>
      <c r="CZ17" s="94"/>
      <c r="DA17" s="94"/>
      <c r="DB17" s="94"/>
      <c r="DC17" s="94"/>
      <c r="DD17" s="94"/>
      <c r="DE17" s="94"/>
      <c r="DF17" s="94"/>
      <c r="DG17" s="94"/>
      <c r="DH17" s="94"/>
      <c r="DI17" s="94"/>
      <c r="DJ17" s="94"/>
      <c r="DK17" s="94"/>
      <c r="DL17" s="94"/>
      <c r="DM17" s="94"/>
      <c r="DN17" s="94"/>
      <c r="DO17" s="94"/>
      <c r="DP17" s="94"/>
      <c r="DQ17" s="94"/>
      <c r="DR17" s="94"/>
      <c r="DS17" s="94"/>
      <c r="DT17" s="94"/>
      <c r="DU17" s="94"/>
      <c r="DV17" s="94"/>
      <c r="DW17" s="94"/>
      <c r="DX17" s="94"/>
      <c r="DY17" s="94"/>
      <c r="DZ17" s="94"/>
      <c r="EA17" s="94"/>
      <c r="EB17" s="94"/>
      <c r="EC17" s="94"/>
      <c r="ED17" s="94"/>
      <c r="EE17" s="94"/>
      <c r="EF17" s="94"/>
      <c r="EG17" s="94"/>
      <c r="EH17" s="94"/>
      <c r="EI17" s="94"/>
      <c r="EJ17" s="94"/>
      <c r="EK17" s="94"/>
      <c r="EL17" s="94"/>
      <c r="EM17" s="94"/>
      <c r="EN17" s="94"/>
      <c r="EO17" s="94"/>
      <c r="EP17" s="94"/>
      <c r="EQ17" s="94"/>
      <c r="ER17" s="94"/>
      <c r="ES17" s="94"/>
      <c r="ET17" s="94"/>
      <c r="EU17" s="94"/>
      <c r="EV17" s="94"/>
      <c r="EW17" s="94"/>
      <c r="EX17" s="94"/>
      <c r="EY17" s="94"/>
      <c r="EZ17" s="94"/>
      <c r="FA17" s="94"/>
      <c r="FB17" s="94"/>
      <c r="FC17" s="94"/>
      <c r="FD17" s="94"/>
      <c r="FE17" s="94"/>
      <c r="FF17" s="94"/>
      <c r="FG17" s="94"/>
      <c r="FH17" s="94"/>
      <c r="FI17" s="94"/>
      <c r="FJ17" s="94"/>
      <c r="FK17" s="94"/>
      <c r="FL17" s="94"/>
      <c r="FM17" s="94"/>
      <c r="FN17" s="94"/>
      <c r="FO17" s="94"/>
      <c r="FP17" s="94"/>
      <c r="FQ17" s="94"/>
      <c r="FR17" s="94"/>
      <c r="FS17" s="94"/>
      <c r="FT17" s="94"/>
      <c r="FU17" s="94"/>
      <c r="FV17" s="94"/>
      <c r="FW17" s="94"/>
      <c r="FX17" s="94"/>
      <c r="FY17" s="94"/>
      <c r="FZ17" s="94"/>
      <c r="GA17" s="94"/>
      <c r="GB17" s="94"/>
      <c r="GC17" s="94"/>
      <c r="GD17" s="94"/>
      <c r="GE17" s="94"/>
      <c r="GF17" s="94"/>
      <c r="GG17" s="94"/>
      <c r="GH17" s="94"/>
      <c r="GI17" s="94"/>
      <c r="GJ17" s="94"/>
      <c r="GK17" s="94"/>
      <c r="GL17" s="94"/>
      <c r="GM17" s="94"/>
      <c r="GN17" s="94"/>
      <c r="GO17" s="94"/>
      <c r="GP17" s="94"/>
      <c r="GQ17" s="94"/>
      <c r="GR17" s="94"/>
      <c r="GS17" s="94"/>
      <c r="GT17" s="94"/>
      <c r="GU17" s="51"/>
      <c r="GV17" s="51"/>
      <c r="GW17" s="51"/>
    </row>
    <row r="18" spans="1:205" s="57" customFormat="1" ht="31.5" customHeight="1" x14ac:dyDescent="0.25">
      <c r="A18" s="93" t="s">
        <v>1439</v>
      </c>
      <c r="B18" s="95"/>
      <c r="C18" s="95"/>
      <c r="D18" s="95"/>
      <c r="E18" s="94"/>
      <c r="F18" s="94"/>
      <c r="G18" s="94"/>
      <c r="H18" s="94"/>
      <c r="I18" s="94"/>
      <c r="J18" s="94"/>
      <c r="K18" s="94"/>
      <c r="L18" s="94"/>
      <c r="M18" s="94"/>
      <c r="N18" s="94"/>
      <c r="O18" s="94"/>
      <c r="P18" s="94"/>
      <c r="Q18" s="94"/>
      <c r="R18" s="94"/>
      <c r="S18" s="94"/>
      <c r="T18" s="94"/>
      <c r="U18" s="94"/>
      <c r="V18" s="94"/>
      <c r="W18" s="94"/>
      <c r="X18" s="94"/>
      <c r="Y18" s="94"/>
      <c r="Z18" s="94"/>
      <c r="AA18" s="94"/>
      <c r="AB18" s="94"/>
      <c r="AC18" s="94"/>
      <c r="AD18" s="94"/>
      <c r="AE18" s="94"/>
      <c r="AF18" s="94"/>
      <c r="AG18" s="94"/>
      <c r="AH18" s="94"/>
      <c r="AI18" s="94"/>
      <c r="AJ18" s="94"/>
      <c r="AK18" s="94"/>
      <c r="AL18" s="94"/>
      <c r="AM18" s="94"/>
      <c r="AN18" s="94"/>
      <c r="AO18" s="94"/>
      <c r="AP18" s="94"/>
      <c r="AQ18" s="94"/>
      <c r="AR18" s="94"/>
      <c r="AS18" s="94"/>
      <c r="AT18" s="94"/>
      <c r="AU18" s="94"/>
      <c r="AV18" s="94"/>
      <c r="AW18" s="94"/>
      <c r="AX18" s="94"/>
      <c r="AY18" s="94"/>
      <c r="AZ18" s="94"/>
      <c r="BA18" s="94"/>
      <c r="BB18" s="94"/>
      <c r="BC18" s="94"/>
      <c r="BD18" s="94"/>
      <c r="BE18" s="94"/>
      <c r="BF18" s="94"/>
      <c r="BG18" s="94"/>
      <c r="BH18" s="94"/>
      <c r="BI18" s="94"/>
      <c r="BJ18" s="94"/>
      <c r="BK18" s="94"/>
      <c r="BL18" s="94"/>
      <c r="BM18" s="94"/>
      <c r="BN18" s="94"/>
      <c r="BO18" s="94"/>
      <c r="BP18" s="94"/>
      <c r="BQ18" s="94"/>
      <c r="BR18" s="94"/>
      <c r="BS18" s="94"/>
      <c r="BT18" s="94"/>
      <c r="BU18" s="94"/>
      <c r="BV18" s="94"/>
      <c r="BW18" s="94"/>
      <c r="BX18" s="94"/>
      <c r="BY18" s="94"/>
      <c r="BZ18" s="94"/>
      <c r="CA18" s="94"/>
      <c r="CB18" s="94"/>
      <c r="CC18" s="94"/>
      <c r="CD18" s="94"/>
      <c r="CE18" s="94"/>
      <c r="CF18" s="94"/>
      <c r="CG18" s="94"/>
      <c r="CH18" s="94"/>
      <c r="CI18" s="94"/>
      <c r="CJ18" s="94"/>
      <c r="CK18" s="94"/>
      <c r="CL18" s="94"/>
      <c r="CM18" s="94"/>
      <c r="CN18" s="94"/>
      <c r="CO18" s="94"/>
      <c r="CP18" s="94"/>
      <c r="CQ18" s="94"/>
      <c r="CR18" s="94"/>
      <c r="CS18" s="94"/>
      <c r="CT18" s="94"/>
      <c r="CU18" s="94"/>
      <c r="CV18" s="94"/>
      <c r="CW18" s="94"/>
      <c r="CX18" s="94"/>
      <c r="CY18" s="94"/>
      <c r="CZ18" s="94"/>
      <c r="DA18" s="94"/>
      <c r="DB18" s="94"/>
      <c r="DC18" s="94"/>
      <c r="DD18" s="94"/>
      <c r="DE18" s="94"/>
      <c r="DF18" s="94"/>
      <c r="DG18" s="94"/>
      <c r="DH18" s="94"/>
      <c r="DI18" s="94"/>
      <c r="DJ18" s="94"/>
      <c r="DK18" s="94"/>
      <c r="DL18" s="94"/>
      <c r="DM18" s="94"/>
      <c r="DN18" s="94"/>
      <c r="DO18" s="94"/>
      <c r="DP18" s="94"/>
      <c r="DQ18" s="94"/>
      <c r="DR18" s="94"/>
      <c r="DS18" s="94"/>
      <c r="DT18" s="94"/>
      <c r="DU18" s="94"/>
      <c r="DV18" s="94"/>
      <c r="DW18" s="94"/>
      <c r="DX18" s="94"/>
      <c r="DY18" s="94"/>
      <c r="DZ18" s="94"/>
      <c r="EA18" s="94"/>
      <c r="EB18" s="94"/>
      <c r="EC18" s="94"/>
      <c r="ED18" s="94"/>
      <c r="EE18" s="94"/>
      <c r="EF18" s="94"/>
      <c r="EG18" s="94"/>
      <c r="EH18" s="94"/>
      <c r="EI18" s="94"/>
      <c r="EJ18" s="94"/>
      <c r="EK18" s="94"/>
      <c r="EL18" s="94"/>
      <c r="EM18" s="94"/>
      <c r="EN18" s="94"/>
      <c r="EO18" s="94"/>
      <c r="EP18" s="94"/>
      <c r="EQ18" s="94"/>
      <c r="ER18" s="94"/>
      <c r="ES18" s="94"/>
      <c r="ET18" s="94"/>
      <c r="EU18" s="94"/>
      <c r="EV18" s="94"/>
      <c r="EW18" s="94"/>
      <c r="EX18" s="94"/>
      <c r="EY18" s="94"/>
      <c r="EZ18" s="94"/>
      <c r="FA18" s="94"/>
      <c r="FB18" s="94"/>
      <c r="FC18" s="94"/>
      <c r="FD18" s="94"/>
      <c r="FE18" s="94"/>
      <c r="FF18" s="94"/>
      <c r="FG18" s="94"/>
      <c r="FH18" s="94"/>
      <c r="FI18" s="94"/>
      <c r="FJ18" s="94"/>
      <c r="FK18" s="94"/>
      <c r="FL18" s="94"/>
      <c r="FM18" s="94"/>
      <c r="FN18" s="94"/>
      <c r="FO18" s="94"/>
      <c r="FP18" s="94"/>
      <c r="FQ18" s="94"/>
      <c r="FR18" s="94"/>
      <c r="FS18" s="94"/>
      <c r="FT18" s="94"/>
      <c r="FU18" s="94"/>
      <c r="FV18" s="94"/>
      <c r="FW18" s="94"/>
      <c r="FX18" s="94"/>
      <c r="FY18" s="94"/>
      <c r="FZ18" s="94"/>
      <c r="GA18" s="94"/>
      <c r="GB18" s="94"/>
      <c r="GC18" s="94"/>
      <c r="GD18" s="94"/>
      <c r="GE18" s="94"/>
      <c r="GF18" s="94"/>
      <c r="GG18" s="94"/>
      <c r="GH18" s="94"/>
      <c r="GI18" s="94"/>
      <c r="GJ18" s="94"/>
      <c r="GK18" s="94"/>
      <c r="GL18" s="94"/>
      <c r="GM18" s="94"/>
      <c r="GN18" s="94"/>
      <c r="GO18" s="94"/>
      <c r="GP18" s="94"/>
      <c r="GQ18" s="94"/>
      <c r="GR18" s="94"/>
      <c r="GS18" s="94"/>
      <c r="GT18" s="94"/>
      <c r="GU18" s="51"/>
      <c r="GV18" s="51"/>
      <c r="GW18" s="51"/>
    </row>
    <row r="19" spans="1:205" s="57" customFormat="1" ht="31.5" customHeight="1" x14ac:dyDescent="0.25">
      <c r="A19" s="93" t="s">
        <v>1440</v>
      </c>
      <c r="B19" s="95"/>
      <c r="C19" s="95"/>
      <c r="D19" s="95">
        <v>45</v>
      </c>
      <c r="E19" s="94"/>
      <c r="F19" s="94"/>
      <c r="G19" s="94"/>
      <c r="H19" s="94">
        <v>18</v>
      </c>
      <c r="I19" s="94"/>
      <c r="J19" s="94">
        <v>24</v>
      </c>
      <c r="K19" s="94">
        <v>22</v>
      </c>
      <c r="L19" s="94"/>
      <c r="M19" s="94"/>
      <c r="N19" s="94">
        <v>32</v>
      </c>
      <c r="O19" s="94"/>
      <c r="P19" s="94"/>
      <c r="Q19" s="94"/>
      <c r="R19" s="94"/>
      <c r="S19" s="94"/>
      <c r="T19" s="94"/>
      <c r="U19" s="94"/>
      <c r="V19" s="94"/>
      <c r="W19" s="94"/>
      <c r="X19" s="94"/>
      <c r="Y19" s="94"/>
      <c r="Z19" s="94"/>
      <c r="AA19" s="94"/>
      <c r="AB19" s="94"/>
      <c r="AC19" s="94"/>
      <c r="AD19" s="94"/>
      <c r="AE19" s="94"/>
      <c r="AF19" s="94"/>
      <c r="AG19" s="94"/>
      <c r="AH19" s="94"/>
      <c r="AI19" s="94"/>
      <c r="AJ19" s="94"/>
      <c r="AK19" s="94"/>
      <c r="AL19" s="94"/>
      <c r="AM19" s="94"/>
      <c r="AN19" s="94"/>
      <c r="AO19" s="94"/>
      <c r="AP19" s="94"/>
      <c r="AQ19" s="94"/>
      <c r="AR19" s="94"/>
      <c r="AS19" s="94"/>
      <c r="AT19" s="94"/>
      <c r="AU19" s="94"/>
      <c r="AV19" s="94"/>
      <c r="AW19" s="94"/>
      <c r="AX19" s="94"/>
      <c r="AY19" s="94"/>
      <c r="AZ19" s="94"/>
      <c r="BA19" s="94"/>
      <c r="BB19" s="94"/>
      <c r="BC19" s="94"/>
      <c r="BD19" s="94"/>
      <c r="BE19" s="94"/>
      <c r="BF19" s="94"/>
      <c r="BG19" s="94"/>
      <c r="BH19" s="94"/>
      <c r="BI19" s="94"/>
      <c r="BJ19" s="94"/>
      <c r="BK19" s="94"/>
      <c r="BL19" s="94"/>
      <c r="BM19" s="94"/>
      <c r="BN19" s="94"/>
      <c r="BO19" s="94"/>
      <c r="BP19" s="94"/>
      <c r="BQ19" s="94"/>
      <c r="BR19" s="94"/>
      <c r="BS19" s="94"/>
      <c r="BT19" s="94"/>
      <c r="BU19" s="94"/>
      <c r="BV19" s="94"/>
      <c r="BW19" s="94"/>
      <c r="BX19" s="94"/>
      <c r="BY19" s="94"/>
      <c r="BZ19" s="94"/>
      <c r="CA19" s="94"/>
      <c r="CB19" s="94"/>
      <c r="CC19" s="94"/>
      <c r="CD19" s="94"/>
      <c r="CE19" s="94"/>
      <c r="CF19" s="94"/>
      <c r="CG19" s="94"/>
      <c r="CH19" s="94"/>
      <c r="CI19" s="94"/>
      <c r="CJ19" s="94"/>
      <c r="CK19" s="94"/>
      <c r="CL19" s="94"/>
      <c r="CM19" s="94"/>
      <c r="CN19" s="94"/>
      <c r="CO19" s="94"/>
      <c r="CP19" s="94"/>
      <c r="CQ19" s="94"/>
      <c r="CR19" s="94"/>
      <c r="CS19" s="94"/>
      <c r="CT19" s="94"/>
      <c r="CU19" s="94"/>
      <c r="CV19" s="94"/>
      <c r="CW19" s="94"/>
      <c r="CX19" s="94"/>
      <c r="CY19" s="94"/>
      <c r="CZ19" s="94"/>
      <c r="DA19" s="94"/>
      <c r="DB19" s="94"/>
      <c r="DC19" s="94"/>
      <c r="DD19" s="94"/>
      <c r="DE19" s="94"/>
      <c r="DF19" s="94"/>
      <c r="DG19" s="94"/>
      <c r="DH19" s="94"/>
      <c r="DI19" s="94"/>
      <c r="DJ19" s="94"/>
      <c r="DK19" s="94"/>
      <c r="DL19" s="94"/>
      <c r="DM19" s="94"/>
      <c r="DN19" s="94"/>
      <c r="DO19" s="94"/>
      <c r="DP19" s="94"/>
      <c r="DQ19" s="94"/>
      <c r="DR19" s="94"/>
      <c r="DS19" s="94"/>
      <c r="DT19" s="94"/>
      <c r="DU19" s="94"/>
      <c r="DV19" s="94"/>
      <c r="DW19" s="94"/>
      <c r="DX19" s="94"/>
      <c r="DY19" s="94"/>
      <c r="DZ19" s="94"/>
      <c r="EA19" s="94"/>
      <c r="EB19" s="94"/>
      <c r="EC19" s="94"/>
      <c r="ED19" s="94"/>
      <c r="EE19" s="94"/>
      <c r="EF19" s="94"/>
      <c r="EG19" s="94"/>
      <c r="EH19" s="94"/>
      <c r="EI19" s="94"/>
      <c r="EJ19" s="94"/>
      <c r="EK19" s="94"/>
      <c r="EL19" s="94"/>
      <c r="EM19" s="94"/>
      <c r="EN19" s="94"/>
      <c r="EO19" s="94"/>
      <c r="EP19" s="94"/>
      <c r="EQ19" s="94"/>
      <c r="ER19" s="94"/>
      <c r="ES19" s="94"/>
      <c r="ET19" s="94"/>
      <c r="EU19" s="94"/>
      <c r="EV19" s="94"/>
      <c r="EW19" s="94"/>
      <c r="EX19" s="94"/>
      <c r="EY19" s="94"/>
      <c r="EZ19" s="94"/>
      <c r="FA19" s="94"/>
      <c r="FB19" s="94"/>
      <c r="FC19" s="94"/>
      <c r="FD19" s="94"/>
      <c r="FE19" s="94"/>
      <c r="FF19" s="94"/>
      <c r="FG19" s="94"/>
      <c r="FH19" s="94"/>
      <c r="FI19" s="94"/>
      <c r="FJ19" s="94"/>
      <c r="FK19" s="94"/>
      <c r="FL19" s="94"/>
      <c r="FM19" s="94"/>
      <c r="FN19" s="94"/>
      <c r="FO19" s="94"/>
      <c r="FP19" s="94"/>
      <c r="FQ19" s="94"/>
      <c r="FR19" s="94"/>
      <c r="FS19" s="94"/>
      <c r="FT19" s="94"/>
      <c r="FU19" s="94"/>
      <c r="FV19" s="94"/>
      <c r="FW19" s="94"/>
      <c r="FX19" s="94"/>
      <c r="FY19" s="94"/>
      <c r="FZ19" s="94"/>
      <c r="GA19" s="94"/>
      <c r="GB19" s="94"/>
      <c r="GC19" s="94"/>
      <c r="GD19" s="94"/>
      <c r="GE19" s="94"/>
      <c r="GF19" s="94"/>
      <c r="GG19" s="94"/>
      <c r="GH19" s="94"/>
      <c r="GI19" s="94"/>
      <c r="GJ19" s="94"/>
      <c r="GK19" s="94"/>
      <c r="GL19" s="94"/>
      <c r="GM19" s="94"/>
      <c r="GN19" s="94"/>
      <c r="GO19" s="94"/>
      <c r="GP19" s="94"/>
      <c r="GQ19" s="94"/>
      <c r="GR19" s="94"/>
      <c r="GS19" s="94"/>
      <c r="GT19" s="94"/>
      <c r="GU19" s="51"/>
      <c r="GV19" s="51"/>
      <c r="GW19" s="51"/>
    </row>
    <row r="20" spans="1:205" s="57" customFormat="1" ht="31.5" customHeight="1" x14ac:dyDescent="0.25">
      <c r="A20" s="93" t="s">
        <v>1441</v>
      </c>
      <c r="B20" s="95"/>
      <c r="C20" s="95"/>
      <c r="D20" s="95">
        <v>33</v>
      </c>
      <c r="E20" s="94"/>
      <c r="F20" s="94"/>
      <c r="G20" s="94"/>
      <c r="H20" s="94"/>
      <c r="I20" s="94">
        <v>12</v>
      </c>
      <c r="J20" s="94"/>
      <c r="K20" s="94">
        <v>10</v>
      </c>
      <c r="L20" s="94"/>
      <c r="M20" s="94"/>
      <c r="N20" s="94"/>
      <c r="O20" s="94"/>
      <c r="P20" s="94"/>
      <c r="Q20" s="94"/>
      <c r="R20" s="94"/>
      <c r="S20" s="94"/>
      <c r="T20" s="94"/>
      <c r="U20" s="94"/>
      <c r="V20" s="94"/>
      <c r="W20" s="94"/>
      <c r="X20" s="94"/>
      <c r="Y20" s="94"/>
      <c r="Z20" s="94"/>
      <c r="AA20" s="94"/>
      <c r="AB20" s="94"/>
      <c r="AC20" s="94"/>
      <c r="AD20" s="94"/>
      <c r="AE20" s="94"/>
      <c r="AF20" s="94"/>
      <c r="AG20" s="94"/>
      <c r="AH20" s="94"/>
      <c r="AI20" s="94"/>
      <c r="AJ20" s="94"/>
      <c r="AK20" s="94"/>
      <c r="AL20" s="94"/>
      <c r="AM20" s="94"/>
      <c r="AN20" s="94"/>
      <c r="AO20" s="94"/>
      <c r="AP20" s="94"/>
      <c r="AQ20" s="94"/>
      <c r="AR20" s="94"/>
      <c r="AS20" s="94"/>
      <c r="AT20" s="94"/>
      <c r="AU20" s="94"/>
      <c r="AV20" s="94"/>
      <c r="AW20" s="94"/>
      <c r="AX20" s="94"/>
      <c r="AY20" s="94"/>
      <c r="AZ20" s="94"/>
      <c r="BA20" s="94"/>
      <c r="BB20" s="94"/>
      <c r="BC20" s="94"/>
      <c r="BD20" s="94"/>
      <c r="BE20" s="94"/>
      <c r="BF20" s="94"/>
      <c r="BG20" s="94"/>
      <c r="BH20" s="94"/>
      <c r="BI20" s="94"/>
      <c r="BJ20" s="94"/>
      <c r="BK20" s="94"/>
      <c r="BL20" s="94"/>
      <c r="BM20" s="94"/>
      <c r="BN20" s="94"/>
      <c r="BO20" s="94"/>
      <c r="BP20" s="94"/>
      <c r="BQ20" s="94"/>
      <c r="BR20" s="94"/>
      <c r="BS20" s="94"/>
      <c r="BT20" s="94"/>
      <c r="BU20" s="94"/>
      <c r="BV20" s="94"/>
      <c r="BW20" s="94"/>
      <c r="BX20" s="94"/>
      <c r="BY20" s="94"/>
      <c r="BZ20" s="94"/>
      <c r="CA20" s="94"/>
      <c r="CB20" s="94"/>
      <c r="CC20" s="94"/>
      <c r="CD20" s="94"/>
      <c r="CE20" s="94"/>
      <c r="CF20" s="94"/>
      <c r="CG20" s="94"/>
      <c r="CH20" s="94"/>
      <c r="CI20" s="94"/>
      <c r="CJ20" s="94"/>
      <c r="CK20" s="94"/>
      <c r="CL20" s="94"/>
      <c r="CM20" s="94"/>
      <c r="CN20" s="94"/>
      <c r="CO20" s="94"/>
      <c r="CP20" s="94"/>
      <c r="CQ20" s="94"/>
      <c r="CR20" s="94"/>
      <c r="CS20" s="94"/>
      <c r="CT20" s="94"/>
      <c r="CU20" s="94"/>
      <c r="CV20" s="94"/>
      <c r="CW20" s="94"/>
      <c r="CX20" s="94"/>
      <c r="CY20" s="94"/>
      <c r="CZ20" s="94"/>
      <c r="DA20" s="94"/>
      <c r="DB20" s="94"/>
      <c r="DC20" s="94"/>
      <c r="DD20" s="94"/>
      <c r="DE20" s="94"/>
      <c r="DF20" s="94"/>
      <c r="DG20" s="94"/>
      <c r="DH20" s="94"/>
      <c r="DI20" s="94"/>
      <c r="DJ20" s="94"/>
      <c r="DK20" s="94"/>
      <c r="DL20" s="94"/>
      <c r="DM20" s="94"/>
      <c r="DN20" s="94"/>
      <c r="DO20" s="94"/>
      <c r="DP20" s="94"/>
      <c r="DQ20" s="94"/>
      <c r="DR20" s="94"/>
      <c r="DS20" s="94"/>
      <c r="DT20" s="94"/>
      <c r="DU20" s="94"/>
      <c r="DV20" s="94"/>
      <c r="DW20" s="94"/>
      <c r="DX20" s="94"/>
      <c r="DY20" s="94"/>
      <c r="DZ20" s="94"/>
      <c r="EA20" s="94"/>
      <c r="EB20" s="94"/>
      <c r="EC20" s="94"/>
      <c r="ED20" s="94"/>
      <c r="EE20" s="94"/>
      <c r="EF20" s="94"/>
      <c r="EG20" s="94"/>
      <c r="EH20" s="94"/>
      <c r="EI20" s="94"/>
      <c r="EJ20" s="94"/>
      <c r="EK20" s="94"/>
      <c r="EL20" s="94"/>
      <c r="EM20" s="94"/>
      <c r="EN20" s="94"/>
      <c r="EO20" s="94"/>
      <c r="EP20" s="94"/>
      <c r="EQ20" s="94"/>
      <c r="ER20" s="94"/>
      <c r="ES20" s="94"/>
      <c r="ET20" s="94"/>
      <c r="EU20" s="94"/>
      <c r="EV20" s="94"/>
      <c r="EW20" s="94"/>
      <c r="EX20" s="94"/>
      <c r="EY20" s="94"/>
      <c r="EZ20" s="94"/>
      <c r="FA20" s="94"/>
      <c r="FB20" s="94"/>
      <c r="FC20" s="94"/>
      <c r="FD20" s="94"/>
      <c r="FE20" s="94"/>
      <c r="FF20" s="94"/>
      <c r="FG20" s="94"/>
      <c r="FH20" s="94"/>
      <c r="FI20" s="94"/>
      <c r="FJ20" s="94"/>
      <c r="FK20" s="94"/>
      <c r="FL20" s="94"/>
      <c r="FM20" s="94"/>
      <c r="FN20" s="94"/>
      <c r="FO20" s="94"/>
      <c r="FP20" s="94"/>
      <c r="FQ20" s="94"/>
      <c r="FR20" s="94"/>
      <c r="FS20" s="94"/>
      <c r="FT20" s="94"/>
      <c r="FU20" s="94"/>
      <c r="FV20" s="94"/>
      <c r="FW20" s="94"/>
      <c r="FX20" s="94"/>
      <c r="FY20" s="94"/>
      <c r="FZ20" s="94"/>
      <c r="GA20" s="94"/>
      <c r="GB20" s="94"/>
      <c r="GC20" s="94"/>
      <c r="GD20" s="94"/>
      <c r="GE20" s="94"/>
      <c r="GF20" s="94"/>
      <c r="GG20" s="94"/>
      <c r="GH20" s="94"/>
      <c r="GI20" s="94"/>
      <c r="GJ20" s="94"/>
      <c r="GK20" s="94"/>
      <c r="GL20" s="94"/>
      <c r="GM20" s="94"/>
      <c r="GN20" s="94"/>
      <c r="GO20" s="94"/>
      <c r="GP20" s="94"/>
      <c r="GQ20" s="94"/>
      <c r="GR20" s="94"/>
      <c r="GS20" s="94"/>
      <c r="GT20" s="94"/>
      <c r="GU20" s="51"/>
      <c r="GV20" s="51"/>
      <c r="GW20" s="51"/>
    </row>
    <row r="21" spans="1:205" s="57" customFormat="1" ht="31.5" customHeight="1" x14ac:dyDescent="0.25">
      <c r="A21" s="93" t="s">
        <v>1442</v>
      </c>
      <c r="B21" s="95"/>
      <c r="C21" s="94"/>
      <c r="D21" s="94">
        <v>19</v>
      </c>
      <c r="E21" s="94"/>
      <c r="F21" s="94"/>
      <c r="G21" s="94"/>
      <c r="H21" s="94">
        <v>23</v>
      </c>
      <c r="I21" s="94">
        <v>26</v>
      </c>
      <c r="J21" s="94">
        <v>5</v>
      </c>
      <c r="K21" s="94">
        <v>14</v>
      </c>
      <c r="L21" s="94"/>
      <c r="M21" s="94"/>
      <c r="N21" s="94">
        <v>10</v>
      </c>
      <c r="O21" s="94"/>
      <c r="P21" s="94"/>
      <c r="Q21" s="94"/>
      <c r="R21" s="94"/>
      <c r="S21" s="94"/>
      <c r="T21" s="94"/>
      <c r="U21" s="94"/>
      <c r="V21" s="94"/>
      <c r="W21" s="94"/>
      <c r="X21" s="94"/>
      <c r="Y21" s="94"/>
      <c r="Z21" s="94"/>
      <c r="AA21" s="94"/>
      <c r="AB21" s="94"/>
      <c r="AC21" s="94"/>
      <c r="AD21" s="94"/>
      <c r="AE21" s="94"/>
      <c r="AF21" s="94"/>
      <c r="AG21" s="94"/>
      <c r="AH21" s="94"/>
      <c r="AI21" s="94"/>
      <c r="AJ21" s="94"/>
      <c r="AK21" s="94"/>
      <c r="AL21" s="94"/>
      <c r="AM21" s="94"/>
      <c r="AN21" s="94"/>
      <c r="AO21" s="94"/>
      <c r="AP21" s="94"/>
      <c r="AQ21" s="94"/>
      <c r="AR21" s="94"/>
      <c r="AS21" s="94"/>
      <c r="AT21" s="94"/>
      <c r="AU21" s="94"/>
      <c r="AV21" s="94"/>
      <c r="AW21" s="94"/>
      <c r="AX21" s="94"/>
      <c r="AY21" s="94"/>
      <c r="AZ21" s="94"/>
      <c r="BA21" s="94"/>
      <c r="BB21" s="94"/>
      <c r="BC21" s="94"/>
      <c r="BD21" s="94"/>
      <c r="BE21" s="94"/>
      <c r="BF21" s="94"/>
      <c r="BG21" s="94"/>
      <c r="BH21" s="94"/>
      <c r="BI21" s="94"/>
      <c r="BJ21" s="94"/>
      <c r="BK21" s="94"/>
      <c r="BL21" s="94"/>
      <c r="BM21" s="94"/>
      <c r="BN21" s="94"/>
      <c r="BO21" s="94"/>
      <c r="BP21" s="94"/>
      <c r="BQ21" s="94"/>
      <c r="BR21" s="94"/>
      <c r="BS21" s="94"/>
      <c r="BT21" s="94"/>
      <c r="BU21" s="94"/>
      <c r="BV21" s="94"/>
      <c r="BW21" s="94"/>
      <c r="BX21" s="94"/>
      <c r="BY21" s="94"/>
      <c r="BZ21" s="94"/>
      <c r="CA21" s="94"/>
      <c r="CB21" s="94"/>
      <c r="CC21" s="94"/>
      <c r="CD21" s="94"/>
      <c r="CE21" s="94"/>
      <c r="CF21" s="94"/>
      <c r="CG21" s="94"/>
      <c r="CH21" s="94"/>
      <c r="CI21" s="94"/>
      <c r="CJ21" s="94"/>
      <c r="CK21" s="94"/>
      <c r="CL21" s="94"/>
      <c r="CM21" s="94"/>
      <c r="CN21" s="94"/>
      <c r="CO21" s="94"/>
      <c r="CP21" s="94"/>
      <c r="CQ21" s="94"/>
      <c r="CR21" s="94"/>
      <c r="CS21" s="94"/>
      <c r="CT21" s="94"/>
      <c r="CU21" s="94"/>
      <c r="CV21" s="94"/>
      <c r="CW21" s="94"/>
      <c r="CX21" s="94"/>
      <c r="CY21" s="94"/>
      <c r="CZ21" s="94"/>
      <c r="DA21" s="94"/>
      <c r="DB21" s="94"/>
      <c r="DC21" s="94"/>
      <c r="DD21" s="94"/>
      <c r="DE21" s="94"/>
      <c r="DF21" s="94"/>
      <c r="DG21" s="94"/>
      <c r="DH21" s="94"/>
      <c r="DI21" s="94"/>
      <c r="DJ21" s="94"/>
      <c r="DK21" s="94"/>
      <c r="DL21" s="94"/>
      <c r="DM21" s="94"/>
      <c r="DN21" s="94"/>
      <c r="DO21" s="94"/>
      <c r="DP21" s="94"/>
      <c r="DQ21" s="94"/>
      <c r="DR21" s="94"/>
      <c r="DS21" s="94"/>
      <c r="DT21" s="94"/>
      <c r="DU21" s="94"/>
      <c r="DV21" s="94"/>
      <c r="DW21" s="94"/>
      <c r="DX21" s="94"/>
      <c r="DY21" s="94"/>
      <c r="DZ21" s="94"/>
      <c r="EA21" s="94"/>
      <c r="EB21" s="94"/>
      <c r="EC21" s="94"/>
      <c r="ED21" s="94"/>
      <c r="EE21" s="94"/>
      <c r="EF21" s="94"/>
      <c r="EG21" s="94"/>
      <c r="EH21" s="94"/>
      <c r="EI21" s="94"/>
      <c r="EJ21" s="94"/>
      <c r="EK21" s="94"/>
      <c r="EL21" s="94"/>
      <c r="EM21" s="94"/>
      <c r="EN21" s="94"/>
      <c r="EO21" s="94"/>
      <c r="EP21" s="94"/>
      <c r="EQ21" s="94"/>
      <c r="ER21" s="94"/>
      <c r="ES21" s="94"/>
      <c r="ET21" s="94"/>
      <c r="EU21" s="94"/>
      <c r="EV21" s="94"/>
      <c r="EW21" s="94"/>
      <c r="EX21" s="94"/>
      <c r="EY21" s="94"/>
      <c r="EZ21" s="94"/>
      <c r="FA21" s="94"/>
      <c r="FB21" s="94"/>
      <c r="FC21" s="94"/>
      <c r="FD21" s="94"/>
      <c r="FE21" s="94"/>
      <c r="FF21" s="94"/>
      <c r="FG21" s="94"/>
      <c r="FH21" s="94"/>
      <c r="FI21" s="94"/>
      <c r="FJ21" s="94"/>
      <c r="FK21" s="94"/>
      <c r="FL21" s="94"/>
      <c r="FM21" s="94"/>
      <c r="FN21" s="94"/>
      <c r="FO21" s="94"/>
      <c r="FP21" s="94"/>
      <c r="FQ21" s="94"/>
      <c r="FR21" s="94"/>
      <c r="FS21" s="94"/>
      <c r="FT21" s="94"/>
      <c r="FU21" s="94"/>
      <c r="FV21" s="94"/>
      <c r="FW21" s="94"/>
      <c r="FX21" s="94"/>
      <c r="FY21" s="94"/>
      <c r="FZ21" s="94"/>
      <c r="GA21" s="94"/>
      <c r="GB21" s="94"/>
      <c r="GC21" s="94"/>
      <c r="GD21" s="94"/>
      <c r="GE21" s="94"/>
      <c r="GF21" s="94"/>
      <c r="GG21" s="94"/>
      <c r="GH21" s="94"/>
      <c r="GI21" s="94"/>
      <c r="GJ21" s="94"/>
      <c r="GK21" s="94"/>
      <c r="GL21" s="94"/>
      <c r="GM21" s="94"/>
      <c r="GN21" s="94"/>
      <c r="GO21" s="94"/>
      <c r="GP21" s="94"/>
      <c r="GQ21" s="94"/>
      <c r="GR21" s="94"/>
      <c r="GS21" s="94"/>
      <c r="GT21" s="94"/>
      <c r="GU21" s="51"/>
      <c r="GV21" s="51"/>
      <c r="GW21" s="51"/>
    </row>
    <row r="22" spans="1:205" s="57" customFormat="1" ht="31.5" customHeight="1" x14ac:dyDescent="0.25">
      <c r="A22" s="93" t="s">
        <v>1443</v>
      </c>
      <c r="B22" s="95"/>
      <c r="C22" s="94"/>
      <c r="D22" s="94"/>
      <c r="E22" s="94"/>
      <c r="F22" s="94"/>
      <c r="G22" s="94"/>
      <c r="H22" s="94">
        <v>8</v>
      </c>
      <c r="I22" s="94"/>
      <c r="J22" s="94"/>
      <c r="K22" s="94"/>
      <c r="L22" s="94"/>
      <c r="M22" s="94"/>
      <c r="N22" s="94">
        <v>11</v>
      </c>
      <c r="O22" s="94"/>
      <c r="P22" s="94"/>
      <c r="Q22" s="94"/>
      <c r="R22" s="94"/>
      <c r="S22" s="94"/>
      <c r="T22" s="94"/>
      <c r="U22" s="94"/>
      <c r="V22" s="94"/>
      <c r="W22" s="94"/>
      <c r="X22" s="94"/>
      <c r="Y22" s="94"/>
      <c r="Z22" s="94"/>
      <c r="AA22" s="94"/>
      <c r="AB22" s="94"/>
      <c r="AC22" s="94"/>
      <c r="AD22" s="94"/>
      <c r="AE22" s="94"/>
      <c r="AF22" s="94"/>
      <c r="AG22" s="94"/>
      <c r="AH22" s="94"/>
      <c r="AI22" s="94"/>
      <c r="AJ22" s="94"/>
      <c r="AK22" s="94"/>
      <c r="AL22" s="94"/>
      <c r="AM22" s="94"/>
      <c r="AN22" s="94"/>
      <c r="AO22" s="94"/>
      <c r="AP22" s="94"/>
      <c r="AQ22" s="94"/>
      <c r="AR22" s="94"/>
      <c r="AS22" s="94"/>
      <c r="AT22" s="94"/>
      <c r="AU22" s="94"/>
      <c r="AV22" s="94"/>
      <c r="AW22" s="94"/>
      <c r="AX22" s="94"/>
      <c r="AY22" s="94"/>
      <c r="AZ22" s="94"/>
      <c r="BA22" s="94"/>
      <c r="BB22" s="94"/>
      <c r="BC22" s="94"/>
      <c r="BD22" s="94"/>
      <c r="BE22" s="94"/>
      <c r="BF22" s="94"/>
      <c r="BG22" s="94"/>
      <c r="BH22" s="94"/>
      <c r="BI22" s="94"/>
      <c r="BJ22" s="94"/>
      <c r="BK22" s="94"/>
      <c r="BL22" s="94"/>
      <c r="BM22" s="94"/>
      <c r="BN22" s="94"/>
      <c r="BO22" s="94"/>
      <c r="BP22" s="94"/>
      <c r="BQ22" s="94"/>
      <c r="BR22" s="94"/>
      <c r="BS22" s="94"/>
      <c r="BT22" s="94"/>
      <c r="BU22" s="94"/>
      <c r="BV22" s="94"/>
      <c r="BW22" s="94"/>
      <c r="BX22" s="94"/>
      <c r="BY22" s="94"/>
      <c r="BZ22" s="94"/>
      <c r="CA22" s="94"/>
      <c r="CB22" s="94"/>
      <c r="CC22" s="94"/>
      <c r="CD22" s="94"/>
      <c r="CE22" s="94"/>
      <c r="CF22" s="94"/>
      <c r="CG22" s="94"/>
      <c r="CH22" s="94"/>
      <c r="CI22" s="94"/>
      <c r="CJ22" s="94"/>
      <c r="CK22" s="94"/>
      <c r="CL22" s="94"/>
      <c r="CM22" s="94"/>
      <c r="CN22" s="94"/>
      <c r="CO22" s="94"/>
      <c r="CP22" s="94"/>
      <c r="CQ22" s="94"/>
      <c r="CR22" s="94"/>
      <c r="CS22" s="94"/>
      <c r="CT22" s="94"/>
      <c r="CU22" s="94"/>
      <c r="CV22" s="94"/>
      <c r="CW22" s="94"/>
      <c r="CX22" s="94"/>
      <c r="CY22" s="94"/>
      <c r="CZ22" s="94"/>
      <c r="DA22" s="94"/>
      <c r="DB22" s="94"/>
      <c r="DC22" s="94"/>
      <c r="DD22" s="94"/>
      <c r="DE22" s="94"/>
      <c r="DF22" s="94"/>
      <c r="DG22" s="94"/>
      <c r="DH22" s="94"/>
      <c r="DI22" s="94"/>
      <c r="DJ22" s="94"/>
      <c r="DK22" s="94"/>
      <c r="DL22" s="94"/>
      <c r="DM22" s="94"/>
      <c r="DN22" s="94"/>
      <c r="DO22" s="94"/>
      <c r="DP22" s="94"/>
      <c r="DQ22" s="94"/>
      <c r="DR22" s="94"/>
      <c r="DS22" s="94"/>
      <c r="DT22" s="94"/>
      <c r="DU22" s="94"/>
      <c r="DV22" s="94"/>
      <c r="DW22" s="94"/>
      <c r="DX22" s="94"/>
      <c r="DY22" s="94"/>
      <c r="DZ22" s="94"/>
      <c r="EA22" s="94"/>
      <c r="EB22" s="94"/>
      <c r="EC22" s="94"/>
      <c r="ED22" s="94"/>
      <c r="EE22" s="94"/>
      <c r="EF22" s="94"/>
      <c r="EG22" s="94"/>
      <c r="EH22" s="94"/>
      <c r="EI22" s="94"/>
      <c r="EJ22" s="94"/>
      <c r="EK22" s="94"/>
      <c r="EL22" s="94"/>
      <c r="EM22" s="94"/>
      <c r="EN22" s="94"/>
      <c r="EO22" s="94"/>
      <c r="EP22" s="94"/>
      <c r="EQ22" s="94"/>
      <c r="ER22" s="94"/>
      <c r="ES22" s="94"/>
      <c r="ET22" s="94"/>
      <c r="EU22" s="94"/>
      <c r="EV22" s="94"/>
      <c r="EW22" s="94"/>
      <c r="EX22" s="94"/>
      <c r="EY22" s="94"/>
      <c r="EZ22" s="94"/>
      <c r="FA22" s="94"/>
      <c r="FB22" s="94"/>
      <c r="FC22" s="94"/>
      <c r="FD22" s="94"/>
      <c r="FE22" s="94"/>
      <c r="FF22" s="94"/>
      <c r="FG22" s="94"/>
      <c r="FH22" s="94"/>
      <c r="FI22" s="94"/>
      <c r="FJ22" s="94"/>
      <c r="FK22" s="94"/>
      <c r="FL22" s="94"/>
      <c r="FM22" s="94"/>
      <c r="FN22" s="94"/>
      <c r="FO22" s="94"/>
      <c r="FP22" s="94"/>
      <c r="FQ22" s="94"/>
      <c r="FR22" s="94"/>
      <c r="FS22" s="94"/>
      <c r="FT22" s="94"/>
      <c r="FU22" s="94"/>
      <c r="FV22" s="94"/>
      <c r="FW22" s="94"/>
      <c r="FX22" s="94"/>
      <c r="FY22" s="94"/>
      <c r="FZ22" s="94"/>
      <c r="GA22" s="94"/>
      <c r="GB22" s="94"/>
      <c r="GC22" s="94"/>
      <c r="GD22" s="94"/>
      <c r="GE22" s="94"/>
      <c r="GF22" s="94"/>
      <c r="GG22" s="94"/>
      <c r="GH22" s="94"/>
      <c r="GI22" s="94"/>
      <c r="GJ22" s="94"/>
      <c r="GK22" s="94"/>
      <c r="GL22" s="94"/>
      <c r="GM22" s="94"/>
      <c r="GN22" s="94"/>
      <c r="GO22" s="94"/>
      <c r="GP22" s="94"/>
      <c r="GQ22" s="94"/>
      <c r="GR22" s="94"/>
      <c r="GS22" s="94"/>
      <c r="GT22" s="94"/>
      <c r="GU22" s="51"/>
      <c r="GV22" s="51"/>
      <c r="GW22" s="51"/>
    </row>
    <row r="23" spans="1:205" s="57" customFormat="1" ht="31.5" customHeight="1" x14ac:dyDescent="0.25">
      <c r="A23" s="93" t="s">
        <v>1444</v>
      </c>
      <c r="B23" s="95"/>
      <c r="C23" s="94"/>
      <c r="D23" s="94"/>
      <c r="E23" s="94"/>
      <c r="F23" s="94"/>
      <c r="G23" s="94"/>
      <c r="H23" s="94">
        <v>3</v>
      </c>
      <c r="I23" s="94"/>
      <c r="J23" s="94"/>
      <c r="K23" s="94"/>
      <c r="L23" s="94"/>
      <c r="M23" s="94"/>
      <c r="N23" s="94"/>
      <c r="O23" s="94"/>
      <c r="P23" s="94"/>
      <c r="Q23" s="94"/>
      <c r="R23" s="94"/>
      <c r="S23" s="94"/>
      <c r="T23" s="94"/>
      <c r="U23" s="94"/>
      <c r="V23" s="94"/>
      <c r="W23" s="94"/>
      <c r="X23" s="94"/>
      <c r="Y23" s="94"/>
      <c r="Z23" s="94"/>
      <c r="AA23" s="94"/>
      <c r="AB23" s="94"/>
      <c r="AC23" s="94"/>
      <c r="AD23" s="94"/>
      <c r="AE23" s="94"/>
      <c r="AF23" s="94"/>
      <c r="AG23" s="94"/>
      <c r="AH23" s="94"/>
      <c r="AI23" s="94"/>
      <c r="AJ23" s="94"/>
      <c r="AK23" s="94"/>
      <c r="AL23" s="94"/>
      <c r="AM23" s="94"/>
      <c r="AN23" s="94"/>
      <c r="AO23" s="94"/>
      <c r="AP23" s="94"/>
      <c r="AQ23" s="94"/>
      <c r="AR23" s="94"/>
      <c r="AS23" s="94"/>
      <c r="AT23" s="94"/>
      <c r="AU23" s="94"/>
      <c r="AV23" s="94"/>
      <c r="AW23" s="94"/>
      <c r="AX23" s="94"/>
      <c r="AY23" s="94"/>
      <c r="AZ23" s="94"/>
      <c r="BA23" s="94"/>
      <c r="BB23" s="94"/>
      <c r="BC23" s="94"/>
      <c r="BD23" s="94"/>
      <c r="BE23" s="94"/>
      <c r="BF23" s="94"/>
      <c r="BG23" s="94"/>
      <c r="BH23" s="94"/>
      <c r="BI23" s="94"/>
      <c r="BJ23" s="94"/>
      <c r="BK23" s="94"/>
      <c r="BL23" s="94"/>
      <c r="BM23" s="94"/>
      <c r="BN23" s="94"/>
      <c r="BO23" s="94"/>
      <c r="BP23" s="94"/>
      <c r="BQ23" s="94"/>
      <c r="BR23" s="94"/>
      <c r="BS23" s="94"/>
      <c r="BT23" s="94"/>
      <c r="BU23" s="94"/>
      <c r="BV23" s="94"/>
      <c r="BW23" s="94"/>
      <c r="BX23" s="94"/>
      <c r="BY23" s="94"/>
      <c r="BZ23" s="94"/>
      <c r="CA23" s="94"/>
      <c r="CB23" s="94"/>
      <c r="CC23" s="94"/>
      <c r="CD23" s="94"/>
      <c r="CE23" s="94"/>
      <c r="CF23" s="94"/>
      <c r="CG23" s="94"/>
      <c r="CH23" s="94"/>
      <c r="CI23" s="94"/>
      <c r="CJ23" s="94"/>
      <c r="CK23" s="94"/>
      <c r="CL23" s="94"/>
      <c r="CM23" s="94"/>
      <c r="CN23" s="94"/>
      <c r="CO23" s="94"/>
      <c r="CP23" s="94"/>
      <c r="CQ23" s="94"/>
      <c r="CR23" s="94"/>
      <c r="CS23" s="94"/>
      <c r="CT23" s="94"/>
      <c r="CU23" s="94"/>
      <c r="CV23" s="94"/>
      <c r="CW23" s="94"/>
      <c r="CX23" s="94"/>
      <c r="CY23" s="94"/>
      <c r="CZ23" s="94"/>
      <c r="DA23" s="94"/>
      <c r="DB23" s="94"/>
      <c r="DC23" s="94"/>
      <c r="DD23" s="94"/>
      <c r="DE23" s="94"/>
      <c r="DF23" s="94"/>
      <c r="DG23" s="94"/>
      <c r="DH23" s="94"/>
      <c r="DI23" s="94"/>
      <c r="DJ23" s="94"/>
      <c r="DK23" s="94"/>
      <c r="DL23" s="94"/>
      <c r="DM23" s="94"/>
      <c r="DN23" s="94"/>
      <c r="DO23" s="94"/>
      <c r="DP23" s="94"/>
      <c r="DQ23" s="94"/>
      <c r="DR23" s="94"/>
      <c r="DS23" s="94"/>
      <c r="DT23" s="94"/>
      <c r="DU23" s="94"/>
      <c r="DV23" s="94"/>
      <c r="DW23" s="94"/>
      <c r="DX23" s="94"/>
      <c r="DY23" s="94"/>
      <c r="DZ23" s="94"/>
      <c r="EA23" s="94"/>
      <c r="EB23" s="94"/>
      <c r="EC23" s="94"/>
      <c r="ED23" s="94"/>
      <c r="EE23" s="94"/>
      <c r="EF23" s="94"/>
      <c r="EG23" s="94"/>
      <c r="EH23" s="94"/>
      <c r="EI23" s="94"/>
      <c r="EJ23" s="94"/>
      <c r="EK23" s="94"/>
      <c r="EL23" s="94"/>
      <c r="EM23" s="94"/>
      <c r="EN23" s="94"/>
      <c r="EO23" s="94"/>
      <c r="EP23" s="94"/>
      <c r="EQ23" s="94"/>
      <c r="ER23" s="94"/>
      <c r="ES23" s="94"/>
      <c r="ET23" s="94"/>
      <c r="EU23" s="94"/>
      <c r="EV23" s="94"/>
      <c r="EW23" s="94"/>
      <c r="EX23" s="94"/>
      <c r="EY23" s="94"/>
      <c r="EZ23" s="94"/>
      <c r="FA23" s="94"/>
      <c r="FB23" s="94"/>
      <c r="FC23" s="94"/>
      <c r="FD23" s="94"/>
      <c r="FE23" s="94"/>
      <c r="FF23" s="94"/>
      <c r="FG23" s="94"/>
      <c r="FH23" s="94"/>
      <c r="FI23" s="94"/>
      <c r="FJ23" s="94"/>
      <c r="FK23" s="94"/>
      <c r="FL23" s="94"/>
      <c r="FM23" s="94"/>
      <c r="FN23" s="94"/>
      <c r="FO23" s="94"/>
      <c r="FP23" s="94"/>
      <c r="FQ23" s="94"/>
      <c r="FR23" s="94"/>
      <c r="FS23" s="94"/>
      <c r="FT23" s="94"/>
      <c r="FU23" s="94"/>
      <c r="FV23" s="94"/>
      <c r="FW23" s="94"/>
      <c r="FX23" s="94"/>
      <c r="FY23" s="94"/>
      <c r="FZ23" s="94"/>
      <c r="GA23" s="94"/>
      <c r="GB23" s="94"/>
      <c r="GC23" s="94"/>
      <c r="GD23" s="94"/>
      <c r="GE23" s="94"/>
      <c r="GF23" s="94"/>
      <c r="GG23" s="94"/>
      <c r="GH23" s="94"/>
      <c r="GI23" s="94"/>
      <c r="GJ23" s="94"/>
      <c r="GK23" s="94"/>
      <c r="GL23" s="94"/>
      <c r="GM23" s="94"/>
      <c r="GN23" s="94"/>
      <c r="GO23" s="94"/>
      <c r="GP23" s="94"/>
      <c r="GQ23" s="94"/>
      <c r="GR23" s="94"/>
      <c r="GS23" s="94"/>
      <c r="GT23" s="94"/>
      <c r="GU23" s="51"/>
      <c r="GV23" s="51"/>
      <c r="GW23" s="51"/>
    </row>
    <row r="24" spans="1:205" s="57" customFormat="1" ht="31.5" customHeight="1" x14ac:dyDescent="0.25">
      <c r="A24" s="93" t="s">
        <v>1445</v>
      </c>
      <c r="B24" s="95"/>
      <c r="C24" s="94"/>
      <c r="D24" s="94"/>
      <c r="E24" s="94"/>
      <c r="F24" s="94"/>
      <c r="G24" s="94"/>
      <c r="H24" s="94"/>
      <c r="I24" s="94"/>
      <c r="J24" s="94"/>
      <c r="K24" s="94"/>
      <c r="L24" s="94"/>
      <c r="M24" s="94"/>
      <c r="N24" s="94"/>
      <c r="O24" s="94"/>
      <c r="P24" s="94"/>
      <c r="Q24" s="94"/>
      <c r="R24" s="94"/>
      <c r="S24" s="94"/>
      <c r="T24" s="94"/>
      <c r="U24" s="94"/>
      <c r="V24" s="94"/>
      <c r="W24" s="94"/>
      <c r="X24" s="94"/>
      <c r="Y24" s="94"/>
      <c r="Z24" s="94"/>
      <c r="AA24" s="94"/>
      <c r="AB24" s="94"/>
      <c r="AC24" s="94"/>
      <c r="AD24" s="94"/>
      <c r="AE24" s="94"/>
      <c r="AF24" s="94"/>
      <c r="AG24" s="94"/>
      <c r="AH24" s="94"/>
      <c r="AI24" s="94"/>
      <c r="AJ24" s="94"/>
      <c r="AK24" s="94"/>
      <c r="AL24" s="94"/>
      <c r="AM24" s="94"/>
      <c r="AN24" s="94"/>
      <c r="AO24" s="94"/>
      <c r="AP24" s="94"/>
      <c r="AQ24" s="94"/>
      <c r="AR24" s="94"/>
      <c r="AS24" s="94"/>
      <c r="AT24" s="94"/>
      <c r="AU24" s="94"/>
      <c r="AV24" s="94"/>
      <c r="AW24" s="94"/>
      <c r="AX24" s="94"/>
      <c r="AY24" s="94"/>
      <c r="AZ24" s="94"/>
      <c r="BA24" s="94"/>
      <c r="BB24" s="94"/>
      <c r="BC24" s="94"/>
      <c r="BD24" s="94"/>
      <c r="BE24" s="94"/>
      <c r="BF24" s="94"/>
      <c r="BG24" s="94"/>
      <c r="BH24" s="94"/>
      <c r="BI24" s="94"/>
      <c r="BJ24" s="94"/>
      <c r="BK24" s="94"/>
      <c r="BL24" s="94"/>
      <c r="BM24" s="94"/>
      <c r="BN24" s="94"/>
      <c r="BO24" s="94"/>
      <c r="BP24" s="94"/>
      <c r="BQ24" s="94"/>
      <c r="BR24" s="94"/>
      <c r="BS24" s="94"/>
      <c r="BT24" s="94"/>
      <c r="BU24" s="94"/>
      <c r="BV24" s="94"/>
      <c r="BW24" s="94"/>
      <c r="BX24" s="94"/>
      <c r="BY24" s="94"/>
      <c r="BZ24" s="94"/>
      <c r="CA24" s="94"/>
      <c r="CB24" s="94"/>
      <c r="CC24" s="94"/>
      <c r="CD24" s="94"/>
      <c r="CE24" s="94"/>
      <c r="CF24" s="94"/>
      <c r="CG24" s="94"/>
      <c r="CH24" s="94"/>
      <c r="CI24" s="94"/>
      <c r="CJ24" s="94"/>
      <c r="CK24" s="94"/>
      <c r="CL24" s="94"/>
      <c r="CM24" s="94"/>
      <c r="CN24" s="94"/>
      <c r="CO24" s="94"/>
      <c r="CP24" s="94"/>
      <c r="CQ24" s="94"/>
      <c r="CR24" s="94"/>
      <c r="CS24" s="94"/>
      <c r="CT24" s="94"/>
      <c r="CU24" s="94"/>
      <c r="CV24" s="94"/>
      <c r="CW24" s="94"/>
      <c r="CX24" s="94"/>
      <c r="CY24" s="94"/>
      <c r="CZ24" s="94"/>
      <c r="DA24" s="94"/>
      <c r="DB24" s="94"/>
      <c r="DC24" s="94"/>
      <c r="DD24" s="94"/>
      <c r="DE24" s="94"/>
      <c r="DF24" s="94"/>
      <c r="DG24" s="94"/>
      <c r="DH24" s="94"/>
      <c r="DI24" s="94"/>
      <c r="DJ24" s="94"/>
      <c r="DK24" s="94"/>
      <c r="DL24" s="94"/>
      <c r="DM24" s="94"/>
      <c r="DN24" s="94"/>
      <c r="DO24" s="94"/>
      <c r="DP24" s="94"/>
      <c r="DQ24" s="94"/>
      <c r="DR24" s="94"/>
      <c r="DS24" s="94"/>
      <c r="DT24" s="94"/>
      <c r="DU24" s="94"/>
      <c r="DV24" s="94"/>
      <c r="DW24" s="94"/>
      <c r="DX24" s="94"/>
      <c r="DY24" s="94"/>
      <c r="DZ24" s="94"/>
      <c r="EA24" s="94"/>
      <c r="EB24" s="94"/>
      <c r="EC24" s="94"/>
      <c r="ED24" s="94"/>
      <c r="EE24" s="94"/>
      <c r="EF24" s="94"/>
      <c r="EG24" s="94"/>
      <c r="EH24" s="94"/>
      <c r="EI24" s="94"/>
      <c r="EJ24" s="94"/>
      <c r="EK24" s="94"/>
      <c r="EL24" s="94"/>
      <c r="EM24" s="94"/>
      <c r="EN24" s="94"/>
      <c r="EO24" s="94"/>
      <c r="EP24" s="94"/>
      <c r="EQ24" s="94"/>
      <c r="ER24" s="94"/>
      <c r="ES24" s="94"/>
      <c r="ET24" s="94"/>
      <c r="EU24" s="94"/>
      <c r="EV24" s="94"/>
      <c r="EW24" s="94"/>
      <c r="EX24" s="94"/>
      <c r="EY24" s="94"/>
      <c r="EZ24" s="94"/>
      <c r="FA24" s="94"/>
      <c r="FB24" s="94"/>
      <c r="FC24" s="94"/>
      <c r="FD24" s="94"/>
      <c r="FE24" s="94"/>
      <c r="FF24" s="94"/>
      <c r="FG24" s="94"/>
      <c r="FH24" s="94"/>
      <c r="FI24" s="94"/>
      <c r="FJ24" s="94"/>
      <c r="FK24" s="94"/>
      <c r="FL24" s="94"/>
      <c r="FM24" s="94"/>
      <c r="FN24" s="94"/>
      <c r="FO24" s="94"/>
      <c r="FP24" s="94"/>
      <c r="FQ24" s="94"/>
      <c r="FR24" s="94"/>
      <c r="FS24" s="94"/>
      <c r="FT24" s="94"/>
      <c r="FU24" s="94"/>
      <c r="FV24" s="94"/>
      <c r="FW24" s="94"/>
      <c r="FX24" s="94"/>
      <c r="FY24" s="94"/>
      <c r="FZ24" s="94"/>
      <c r="GA24" s="94"/>
      <c r="GB24" s="94"/>
      <c r="GC24" s="94"/>
      <c r="GD24" s="94"/>
      <c r="GE24" s="94"/>
      <c r="GF24" s="94"/>
      <c r="GG24" s="94"/>
      <c r="GH24" s="94"/>
      <c r="GI24" s="94"/>
      <c r="GJ24" s="94"/>
      <c r="GK24" s="94"/>
      <c r="GL24" s="94"/>
      <c r="GM24" s="94"/>
      <c r="GN24" s="94"/>
      <c r="GO24" s="94"/>
      <c r="GP24" s="94"/>
      <c r="GQ24" s="94"/>
      <c r="GR24" s="94"/>
      <c r="GS24" s="94"/>
      <c r="GT24" s="94"/>
      <c r="GU24" s="51"/>
      <c r="GV24" s="51"/>
      <c r="GW24" s="51"/>
    </row>
    <row r="25" spans="1:205" s="57" customFormat="1" ht="31.5" customHeight="1" x14ac:dyDescent="0.25">
      <c r="A25" s="93" t="s">
        <v>1446</v>
      </c>
      <c r="B25" s="95"/>
      <c r="C25" s="94"/>
      <c r="D25" s="94"/>
      <c r="E25" s="94"/>
      <c r="F25" s="94"/>
      <c r="G25" s="94"/>
      <c r="H25" s="94"/>
      <c r="I25" s="94">
        <v>18</v>
      </c>
      <c r="J25" s="94"/>
      <c r="K25" s="94">
        <v>17</v>
      </c>
      <c r="L25" s="94"/>
      <c r="M25" s="94"/>
      <c r="N25" s="94"/>
      <c r="O25" s="94"/>
      <c r="P25" s="94"/>
      <c r="Q25" s="94"/>
      <c r="R25" s="94"/>
      <c r="S25" s="94"/>
      <c r="T25" s="94"/>
      <c r="U25" s="94"/>
      <c r="V25" s="94"/>
      <c r="W25" s="94"/>
      <c r="X25" s="94"/>
      <c r="Y25" s="94"/>
      <c r="Z25" s="94"/>
      <c r="AA25" s="94"/>
      <c r="AB25" s="94"/>
      <c r="AC25" s="94"/>
      <c r="AD25" s="94"/>
      <c r="AE25" s="94"/>
      <c r="AF25" s="94"/>
      <c r="AG25" s="94"/>
      <c r="AH25" s="94"/>
      <c r="AI25" s="94"/>
      <c r="AJ25" s="94"/>
      <c r="AK25" s="94"/>
      <c r="AL25" s="94"/>
      <c r="AM25" s="94"/>
      <c r="AN25" s="94"/>
      <c r="AO25" s="94"/>
      <c r="AP25" s="94"/>
      <c r="AQ25" s="94"/>
      <c r="AR25" s="94"/>
      <c r="AS25" s="94"/>
      <c r="AT25" s="94"/>
      <c r="AU25" s="94"/>
      <c r="AV25" s="94"/>
      <c r="AW25" s="94"/>
      <c r="AX25" s="94"/>
      <c r="AY25" s="94"/>
      <c r="AZ25" s="94"/>
      <c r="BA25" s="94"/>
      <c r="BB25" s="94"/>
      <c r="BC25" s="94"/>
      <c r="BD25" s="94"/>
      <c r="BE25" s="94"/>
      <c r="BF25" s="94"/>
      <c r="BG25" s="94"/>
      <c r="BH25" s="94"/>
      <c r="BI25" s="94"/>
      <c r="BJ25" s="94"/>
      <c r="BK25" s="94"/>
      <c r="BL25" s="94"/>
      <c r="BM25" s="94"/>
      <c r="BN25" s="94"/>
      <c r="BO25" s="94"/>
      <c r="BP25" s="94"/>
      <c r="BQ25" s="94"/>
      <c r="BR25" s="94"/>
      <c r="BS25" s="94"/>
      <c r="BT25" s="94"/>
      <c r="BU25" s="94"/>
      <c r="BV25" s="94"/>
      <c r="BW25" s="94"/>
      <c r="BX25" s="94"/>
      <c r="BY25" s="94"/>
      <c r="BZ25" s="94"/>
      <c r="CA25" s="94"/>
      <c r="CB25" s="94"/>
      <c r="CC25" s="94"/>
      <c r="CD25" s="94"/>
      <c r="CE25" s="94"/>
      <c r="CF25" s="94"/>
      <c r="CG25" s="94"/>
      <c r="CH25" s="94"/>
      <c r="CI25" s="94"/>
      <c r="CJ25" s="94"/>
      <c r="CK25" s="94"/>
      <c r="CL25" s="94"/>
      <c r="CM25" s="94"/>
      <c r="CN25" s="94"/>
      <c r="CO25" s="94"/>
      <c r="CP25" s="94"/>
      <c r="CQ25" s="94"/>
      <c r="CR25" s="94"/>
      <c r="CS25" s="94"/>
      <c r="CT25" s="94"/>
      <c r="CU25" s="94"/>
      <c r="CV25" s="94"/>
      <c r="CW25" s="94"/>
      <c r="CX25" s="94"/>
      <c r="CY25" s="94"/>
      <c r="CZ25" s="94"/>
      <c r="DA25" s="94"/>
      <c r="DB25" s="94"/>
      <c r="DC25" s="94"/>
      <c r="DD25" s="94"/>
      <c r="DE25" s="94"/>
      <c r="DF25" s="94"/>
      <c r="DG25" s="94"/>
      <c r="DH25" s="94"/>
      <c r="DI25" s="94"/>
      <c r="DJ25" s="94"/>
      <c r="DK25" s="94"/>
      <c r="DL25" s="94"/>
      <c r="DM25" s="94"/>
      <c r="DN25" s="94"/>
      <c r="DO25" s="94"/>
      <c r="DP25" s="94"/>
      <c r="DQ25" s="94"/>
      <c r="DR25" s="94"/>
      <c r="DS25" s="94"/>
      <c r="DT25" s="94"/>
      <c r="DU25" s="94"/>
      <c r="DV25" s="94"/>
      <c r="DW25" s="94"/>
      <c r="DX25" s="94"/>
      <c r="DY25" s="94"/>
      <c r="DZ25" s="94"/>
      <c r="EA25" s="94"/>
      <c r="EB25" s="94"/>
      <c r="EC25" s="94"/>
      <c r="ED25" s="94"/>
      <c r="EE25" s="94"/>
      <c r="EF25" s="94"/>
      <c r="EG25" s="94"/>
      <c r="EH25" s="94"/>
      <c r="EI25" s="94"/>
      <c r="EJ25" s="94"/>
      <c r="EK25" s="94"/>
      <c r="EL25" s="94"/>
      <c r="EM25" s="94"/>
      <c r="EN25" s="94"/>
      <c r="EO25" s="94"/>
      <c r="EP25" s="94"/>
      <c r="EQ25" s="94"/>
      <c r="ER25" s="94"/>
      <c r="ES25" s="94"/>
      <c r="ET25" s="94"/>
      <c r="EU25" s="94"/>
      <c r="EV25" s="94"/>
      <c r="EW25" s="94"/>
      <c r="EX25" s="94"/>
      <c r="EY25" s="94"/>
      <c r="EZ25" s="94"/>
      <c r="FA25" s="94"/>
      <c r="FB25" s="94"/>
      <c r="FC25" s="94"/>
      <c r="FD25" s="94"/>
      <c r="FE25" s="94"/>
      <c r="FF25" s="94"/>
      <c r="FG25" s="94"/>
      <c r="FH25" s="94"/>
      <c r="FI25" s="94"/>
      <c r="FJ25" s="94"/>
      <c r="FK25" s="94"/>
      <c r="FL25" s="94"/>
      <c r="FM25" s="94"/>
      <c r="FN25" s="94"/>
      <c r="FO25" s="94"/>
      <c r="FP25" s="94"/>
      <c r="FQ25" s="94"/>
      <c r="FR25" s="94"/>
      <c r="FS25" s="94"/>
      <c r="FT25" s="94"/>
      <c r="FU25" s="94"/>
      <c r="FV25" s="94"/>
      <c r="FW25" s="94"/>
      <c r="FX25" s="94"/>
      <c r="FY25" s="94"/>
      <c r="FZ25" s="94"/>
      <c r="GA25" s="94"/>
      <c r="GB25" s="94"/>
      <c r="GC25" s="94"/>
      <c r="GD25" s="94"/>
      <c r="GE25" s="94"/>
      <c r="GF25" s="94"/>
      <c r="GG25" s="94"/>
      <c r="GH25" s="94"/>
      <c r="GI25" s="94"/>
      <c r="GJ25" s="94"/>
      <c r="GK25" s="94"/>
      <c r="GL25" s="94"/>
      <c r="GM25" s="94"/>
      <c r="GN25" s="94"/>
      <c r="GO25" s="94"/>
      <c r="GP25" s="94"/>
      <c r="GQ25" s="94"/>
      <c r="GR25" s="94"/>
      <c r="GS25" s="94"/>
      <c r="GT25" s="94"/>
      <c r="GU25" s="51"/>
      <c r="GV25" s="51"/>
      <c r="GW25" s="51"/>
    </row>
    <row r="26" spans="1:205" s="57" customFormat="1" ht="31.5" customHeight="1" x14ac:dyDescent="0.25">
      <c r="A26" s="93" t="s">
        <v>1447</v>
      </c>
      <c r="B26" s="95"/>
      <c r="C26" s="94"/>
      <c r="D26" s="94"/>
      <c r="E26" s="94"/>
      <c r="F26" s="94"/>
      <c r="G26" s="94"/>
      <c r="H26" s="94"/>
      <c r="I26" s="94"/>
      <c r="J26" s="94"/>
      <c r="K26" s="94"/>
      <c r="L26" s="94"/>
      <c r="M26" s="94">
        <v>19</v>
      </c>
      <c r="N26" s="94"/>
      <c r="O26" s="94"/>
      <c r="P26" s="94">
        <v>9</v>
      </c>
      <c r="Q26" s="94"/>
      <c r="R26" s="94"/>
      <c r="S26" s="94"/>
      <c r="T26" s="94"/>
      <c r="U26" s="94"/>
      <c r="V26" s="94"/>
      <c r="W26" s="94"/>
      <c r="X26" s="94"/>
      <c r="Y26" s="94"/>
      <c r="Z26" s="94"/>
      <c r="AA26" s="94"/>
      <c r="AB26" s="94"/>
      <c r="AC26" s="94"/>
      <c r="AD26" s="94"/>
      <c r="AE26" s="94"/>
      <c r="AF26" s="94"/>
      <c r="AG26" s="94"/>
      <c r="AH26" s="94"/>
      <c r="AI26" s="94"/>
      <c r="AJ26" s="94"/>
      <c r="AK26" s="94"/>
      <c r="AL26" s="94"/>
      <c r="AM26" s="94"/>
      <c r="AN26" s="94"/>
      <c r="AO26" s="94"/>
      <c r="AP26" s="94"/>
      <c r="AQ26" s="94"/>
      <c r="AR26" s="94"/>
      <c r="AS26" s="94"/>
      <c r="AT26" s="94"/>
      <c r="AU26" s="94"/>
      <c r="AV26" s="94"/>
      <c r="AW26" s="94"/>
      <c r="AX26" s="94"/>
      <c r="AY26" s="94"/>
      <c r="AZ26" s="94"/>
      <c r="BA26" s="94"/>
      <c r="BB26" s="94"/>
      <c r="BC26" s="94"/>
      <c r="BD26" s="94"/>
      <c r="BE26" s="94"/>
      <c r="BF26" s="94"/>
      <c r="BG26" s="94"/>
      <c r="BH26" s="94"/>
      <c r="BI26" s="94"/>
      <c r="BJ26" s="94"/>
      <c r="BK26" s="94"/>
      <c r="BL26" s="94"/>
      <c r="BM26" s="94"/>
      <c r="BN26" s="94"/>
      <c r="BO26" s="94"/>
      <c r="BP26" s="94"/>
      <c r="BQ26" s="94"/>
      <c r="BR26" s="94"/>
      <c r="BS26" s="94"/>
      <c r="BT26" s="94"/>
      <c r="BU26" s="94"/>
      <c r="BV26" s="94"/>
      <c r="BW26" s="94"/>
      <c r="BX26" s="94"/>
      <c r="BY26" s="94"/>
      <c r="BZ26" s="94"/>
      <c r="CA26" s="94"/>
      <c r="CB26" s="94"/>
      <c r="CC26" s="94"/>
      <c r="CD26" s="94"/>
      <c r="CE26" s="94"/>
      <c r="CF26" s="94"/>
      <c r="CG26" s="94"/>
      <c r="CH26" s="94"/>
      <c r="CI26" s="94"/>
      <c r="CJ26" s="94"/>
      <c r="CK26" s="94"/>
      <c r="CL26" s="94"/>
      <c r="CM26" s="94"/>
      <c r="CN26" s="94"/>
      <c r="CO26" s="94"/>
      <c r="CP26" s="94"/>
      <c r="CQ26" s="94"/>
      <c r="CR26" s="94"/>
      <c r="CS26" s="94"/>
      <c r="CT26" s="94"/>
      <c r="CU26" s="94"/>
      <c r="CV26" s="94"/>
      <c r="CW26" s="94"/>
      <c r="CX26" s="94"/>
      <c r="CY26" s="94"/>
      <c r="CZ26" s="94"/>
      <c r="DA26" s="94"/>
      <c r="DB26" s="94"/>
      <c r="DC26" s="94"/>
      <c r="DD26" s="94"/>
      <c r="DE26" s="94"/>
      <c r="DF26" s="94"/>
      <c r="DG26" s="94"/>
      <c r="DH26" s="94"/>
      <c r="DI26" s="94"/>
      <c r="DJ26" s="94"/>
      <c r="DK26" s="94"/>
      <c r="DL26" s="94"/>
      <c r="DM26" s="94"/>
      <c r="DN26" s="94"/>
      <c r="DO26" s="94"/>
      <c r="DP26" s="94"/>
      <c r="DQ26" s="94"/>
      <c r="DR26" s="94"/>
      <c r="DS26" s="94"/>
      <c r="DT26" s="94"/>
      <c r="DU26" s="94"/>
      <c r="DV26" s="94"/>
      <c r="DW26" s="94"/>
      <c r="DX26" s="94"/>
      <c r="DY26" s="94"/>
      <c r="DZ26" s="94"/>
      <c r="EA26" s="94"/>
      <c r="EB26" s="94"/>
      <c r="EC26" s="94"/>
      <c r="ED26" s="94"/>
      <c r="EE26" s="94"/>
      <c r="EF26" s="94"/>
      <c r="EG26" s="94"/>
      <c r="EH26" s="94"/>
      <c r="EI26" s="94"/>
      <c r="EJ26" s="94"/>
      <c r="EK26" s="94"/>
      <c r="EL26" s="94"/>
      <c r="EM26" s="94"/>
      <c r="EN26" s="94"/>
      <c r="EO26" s="94"/>
      <c r="EP26" s="94"/>
      <c r="EQ26" s="94"/>
      <c r="ER26" s="94"/>
      <c r="ES26" s="94"/>
      <c r="ET26" s="94"/>
      <c r="EU26" s="94"/>
      <c r="EV26" s="94"/>
      <c r="EW26" s="94"/>
      <c r="EX26" s="94"/>
      <c r="EY26" s="94"/>
      <c r="EZ26" s="94"/>
      <c r="FA26" s="94"/>
      <c r="FB26" s="94"/>
      <c r="FC26" s="94"/>
      <c r="FD26" s="94"/>
      <c r="FE26" s="94"/>
      <c r="FF26" s="94"/>
      <c r="FG26" s="94"/>
      <c r="FH26" s="94"/>
      <c r="FI26" s="94"/>
      <c r="FJ26" s="94"/>
      <c r="FK26" s="94"/>
      <c r="FL26" s="94"/>
      <c r="FM26" s="94"/>
      <c r="FN26" s="94"/>
      <c r="FO26" s="94"/>
      <c r="FP26" s="94"/>
      <c r="FQ26" s="94"/>
      <c r="FR26" s="94"/>
      <c r="FS26" s="94"/>
      <c r="FT26" s="94"/>
      <c r="FU26" s="94"/>
      <c r="FV26" s="94"/>
      <c r="FW26" s="94"/>
      <c r="FX26" s="94"/>
      <c r="FY26" s="94"/>
      <c r="FZ26" s="94"/>
      <c r="GA26" s="94"/>
      <c r="GB26" s="94"/>
      <c r="GC26" s="94"/>
      <c r="GD26" s="94"/>
      <c r="GE26" s="94"/>
      <c r="GF26" s="94"/>
      <c r="GG26" s="94"/>
      <c r="GH26" s="94"/>
      <c r="GI26" s="94"/>
      <c r="GJ26" s="94"/>
      <c r="GK26" s="94"/>
      <c r="GL26" s="94"/>
      <c r="GM26" s="94"/>
      <c r="GN26" s="94"/>
      <c r="GO26" s="94"/>
      <c r="GP26" s="94"/>
      <c r="GQ26" s="94"/>
      <c r="GR26" s="94"/>
      <c r="GS26" s="94"/>
      <c r="GT26" s="94"/>
      <c r="GU26" s="51"/>
      <c r="GV26" s="51"/>
      <c r="GW26" s="51"/>
    </row>
    <row r="27" spans="1:205" s="57" customFormat="1" ht="31.5" customHeight="1" x14ac:dyDescent="0.25">
      <c r="A27" s="93" t="s">
        <v>1448</v>
      </c>
      <c r="B27" s="95"/>
      <c r="C27" s="94"/>
      <c r="D27" s="94"/>
      <c r="E27" s="94"/>
      <c r="F27" s="94"/>
      <c r="G27" s="94"/>
      <c r="H27" s="94"/>
      <c r="I27" s="94"/>
      <c r="J27" s="94"/>
      <c r="K27" s="94"/>
      <c r="L27" s="94"/>
      <c r="M27" s="94"/>
      <c r="N27" s="94"/>
      <c r="O27" s="94"/>
      <c r="P27" s="94"/>
      <c r="Q27" s="94"/>
      <c r="R27" s="94"/>
      <c r="S27" s="94"/>
      <c r="T27" s="94"/>
      <c r="U27" s="94"/>
      <c r="V27" s="94"/>
      <c r="W27" s="94"/>
      <c r="X27" s="94"/>
      <c r="Y27" s="94"/>
      <c r="Z27" s="94"/>
      <c r="AA27" s="94"/>
      <c r="AB27" s="94"/>
      <c r="AC27" s="94"/>
      <c r="AD27" s="94"/>
      <c r="AE27" s="94"/>
      <c r="AF27" s="94"/>
      <c r="AG27" s="94"/>
      <c r="AH27" s="94"/>
      <c r="AI27" s="94"/>
      <c r="AJ27" s="94"/>
      <c r="AK27" s="94"/>
      <c r="AL27" s="94"/>
      <c r="AM27" s="94"/>
      <c r="AN27" s="94"/>
      <c r="AO27" s="94"/>
      <c r="AP27" s="94"/>
      <c r="AQ27" s="94"/>
      <c r="AR27" s="94"/>
      <c r="AS27" s="94"/>
      <c r="AT27" s="94"/>
      <c r="AU27" s="94"/>
      <c r="AV27" s="94"/>
      <c r="AW27" s="94"/>
      <c r="AX27" s="94"/>
      <c r="AY27" s="94"/>
      <c r="AZ27" s="94"/>
      <c r="BA27" s="94"/>
      <c r="BB27" s="94"/>
      <c r="BC27" s="94"/>
      <c r="BD27" s="94"/>
      <c r="BE27" s="94"/>
      <c r="BF27" s="94"/>
      <c r="BG27" s="94"/>
      <c r="BH27" s="94"/>
      <c r="BI27" s="94"/>
      <c r="BJ27" s="94"/>
      <c r="BK27" s="94"/>
      <c r="BL27" s="94"/>
      <c r="BM27" s="94"/>
      <c r="BN27" s="94"/>
      <c r="BO27" s="94"/>
      <c r="BP27" s="94"/>
      <c r="BQ27" s="94"/>
      <c r="BR27" s="94"/>
      <c r="BS27" s="94"/>
      <c r="BT27" s="94"/>
      <c r="BU27" s="94"/>
      <c r="BV27" s="94"/>
      <c r="BW27" s="94"/>
      <c r="BX27" s="94"/>
      <c r="BY27" s="94"/>
      <c r="BZ27" s="94"/>
      <c r="CA27" s="94"/>
      <c r="CB27" s="94"/>
      <c r="CC27" s="94"/>
      <c r="CD27" s="94"/>
      <c r="CE27" s="94"/>
      <c r="CF27" s="94"/>
      <c r="CG27" s="94"/>
      <c r="CH27" s="94"/>
      <c r="CI27" s="94"/>
      <c r="CJ27" s="94"/>
      <c r="CK27" s="94"/>
      <c r="CL27" s="94"/>
      <c r="CM27" s="94"/>
      <c r="CN27" s="94"/>
      <c r="CO27" s="94"/>
      <c r="CP27" s="94"/>
      <c r="CQ27" s="94"/>
      <c r="CR27" s="94"/>
      <c r="CS27" s="94"/>
      <c r="CT27" s="94"/>
      <c r="CU27" s="94"/>
      <c r="CV27" s="94"/>
      <c r="CW27" s="94"/>
      <c r="CX27" s="94"/>
      <c r="CY27" s="94"/>
      <c r="CZ27" s="94"/>
      <c r="DA27" s="94"/>
      <c r="DB27" s="94"/>
      <c r="DC27" s="94"/>
      <c r="DD27" s="94"/>
      <c r="DE27" s="94"/>
      <c r="DF27" s="94"/>
      <c r="DG27" s="94"/>
      <c r="DH27" s="94"/>
      <c r="DI27" s="94"/>
      <c r="DJ27" s="94"/>
      <c r="DK27" s="94"/>
      <c r="DL27" s="94"/>
      <c r="DM27" s="94"/>
      <c r="DN27" s="94"/>
      <c r="DO27" s="94"/>
      <c r="DP27" s="94"/>
      <c r="DQ27" s="94"/>
      <c r="DR27" s="94"/>
      <c r="DS27" s="94"/>
      <c r="DT27" s="94"/>
      <c r="DU27" s="94"/>
      <c r="DV27" s="94"/>
      <c r="DW27" s="94"/>
      <c r="DX27" s="94"/>
      <c r="DY27" s="94"/>
      <c r="DZ27" s="94"/>
      <c r="EA27" s="94"/>
      <c r="EB27" s="94"/>
      <c r="EC27" s="94"/>
      <c r="ED27" s="94"/>
      <c r="EE27" s="94"/>
      <c r="EF27" s="94"/>
      <c r="EG27" s="94"/>
      <c r="EH27" s="94"/>
      <c r="EI27" s="94"/>
      <c r="EJ27" s="94"/>
      <c r="EK27" s="94"/>
      <c r="EL27" s="94"/>
      <c r="EM27" s="94"/>
      <c r="EN27" s="94"/>
      <c r="EO27" s="94"/>
      <c r="EP27" s="94"/>
      <c r="EQ27" s="94"/>
      <c r="ER27" s="94"/>
      <c r="ES27" s="94"/>
      <c r="ET27" s="94"/>
      <c r="EU27" s="94"/>
      <c r="EV27" s="94"/>
      <c r="EW27" s="94"/>
      <c r="EX27" s="94"/>
      <c r="EY27" s="94"/>
      <c r="EZ27" s="94"/>
      <c r="FA27" s="94"/>
      <c r="FB27" s="94"/>
      <c r="FC27" s="94"/>
      <c r="FD27" s="94"/>
      <c r="FE27" s="94"/>
      <c r="FF27" s="94"/>
      <c r="FG27" s="94"/>
      <c r="FH27" s="94"/>
      <c r="FI27" s="94"/>
      <c r="FJ27" s="94"/>
      <c r="FK27" s="94"/>
      <c r="FL27" s="94"/>
      <c r="FM27" s="94"/>
      <c r="FN27" s="94"/>
      <c r="FO27" s="94"/>
      <c r="FP27" s="94"/>
      <c r="FQ27" s="94"/>
      <c r="FR27" s="94"/>
      <c r="FS27" s="94"/>
      <c r="FT27" s="94"/>
      <c r="FU27" s="94"/>
      <c r="FV27" s="94"/>
      <c r="FW27" s="94"/>
      <c r="FX27" s="94"/>
      <c r="FY27" s="94"/>
      <c r="FZ27" s="94"/>
      <c r="GA27" s="94"/>
      <c r="GB27" s="94"/>
      <c r="GC27" s="94"/>
      <c r="GD27" s="94"/>
      <c r="GE27" s="94"/>
      <c r="GF27" s="94"/>
      <c r="GG27" s="94"/>
      <c r="GH27" s="94"/>
      <c r="GI27" s="94"/>
      <c r="GJ27" s="94"/>
      <c r="GK27" s="94"/>
      <c r="GL27" s="94"/>
      <c r="GM27" s="94"/>
      <c r="GN27" s="94"/>
      <c r="GO27" s="94"/>
      <c r="GP27" s="94"/>
      <c r="GQ27" s="94"/>
      <c r="GR27" s="94"/>
      <c r="GS27" s="94"/>
      <c r="GT27" s="94"/>
      <c r="GU27" s="51"/>
      <c r="GV27" s="51"/>
      <c r="GW27" s="51"/>
    </row>
    <row r="28" spans="1:205" s="57" customFormat="1" ht="31.5" customHeight="1" x14ac:dyDescent="0.25">
      <c r="A28" s="93" t="s">
        <v>1449</v>
      </c>
      <c r="B28" s="95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4"/>
      <c r="AB28" s="94"/>
      <c r="AC28" s="94"/>
      <c r="AD28" s="94"/>
      <c r="AE28" s="94"/>
      <c r="AF28" s="94"/>
      <c r="AG28" s="94"/>
      <c r="AH28" s="94"/>
      <c r="AI28" s="94"/>
      <c r="AJ28" s="94"/>
      <c r="AK28" s="94"/>
      <c r="AL28" s="94"/>
      <c r="AM28" s="94"/>
      <c r="AN28" s="94"/>
      <c r="AO28" s="94"/>
      <c r="AP28" s="94"/>
      <c r="AQ28" s="94"/>
      <c r="AR28" s="94"/>
      <c r="AS28" s="94"/>
      <c r="AT28" s="94"/>
      <c r="AU28" s="94"/>
      <c r="AV28" s="94"/>
      <c r="AW28" s="94"/>
      <c r="AX28" s="94"/>
      <c r="AY28" s="94"/>
      <c r="AZ28" s="94"/>
      <c r="BA28" s="94"/>
      <c r="BB28" s="94"/>
      <c r="BC28" s="94"/>
      <c r="BD28" s="94"/>
      <c r="BE28" s="94"/>
      <c r="BF28" s="94"/>
      <c r="BG28" s="94"/>
      <c r="BH28" s="94"/>
      <c r="BI28" s="94"/>
      <c r="BJ28" s="94"/>
      <c r="BK28" s="94"/>
      <c r="BL28" s="94"/>
      <c r="BM28" s="94"/>
      <c r="BN28" s="94"/>
      <c r="BO28" s="94"/>
      <c r="BP28" s="94"/>
      <c r="BQ28" s="94"/>
      <c r="BR28" s="94"/>
      <c r="BS28" s="94"/>
      <c r="BT28" s="94"/>
      <c r="BU28" s="94"/>
      <c r="BV28" s="94"/>
      <c r="BW28" s="94"/>
      <c r="BX28" s="94"/>
      <c r="BY28" s="94"/>
      <c r="BZ28" s="94"/>
      <c r="CA28" s="94"/>
      <c r="CB28" s="94"/>
      <c r="CC28" s="94"/>
      <c r="CD28" s="94"/>
      <c r="CE28" s="94"/>
      <c r="CF28" s="94"/>
      <c r="CG28" s="94"/>
      <c r="CH28" s="94"/>
      <c r="CI28" s="94"/>
      <c r="CJ28" s="94"/>
      <c r="CK28" s="94"/>
      <c r="CL28" s="94"/>
      <c r="CM28" s="94"/>
      <c r="CN28" s="94"/>
      <c r="CO28" s="94"/>
      <c r="CP28" s="94"/>
      <c r="CQ28" s="94"/>
      <c r="CR28" s="94"/>
      <c r="CS28" s="94"/>
      <c r="CT28" s="94"/>
      <c r="CU28" s="94"/>
      <c r="CV28" s="94"/>
      <c r="CW28" s="94"/>
      <c r="CX28" s="94"/>
      <c r="CY28" s="94"/>
      <c r="CZ28" s="94"/>
      <c r="DA28" s="94"/>
      <c r="DB28" s="94"/>
      <c r="DC28" s="94"/>
      <c r="DD28" s="94"/>
      <c r="DE28" s="94"/>
      <c r="DF28" s="94"/>
      <c r="DG28" s="94"/>
      <c r="DH28" s="94"/>
      <c r="DI28" s="94"/>
      <c r="DJ28" s="94"/>
      <c r="DK28" s="94"/>
      <c r="DL28" s="94"/>
      <c r="DM28" s="94"/>
      <c r="DN28" s="94"/>
      <c r="DO28" s="94"/>
      <c r="DP28" s="94"/>
      <c r="DQ28" s="94"/>
      <c r="DR28" s="94"/>
      <c r="DS28" s="94"/>
      <c r="DT28" s="94"/>
      <c r="DU28" s="94"/>
      <c r="DV28" s="94"/>
      <c r="DW28" s="94"/>
      <c r="DX28" s="94"/>
      <c r="DY28" s="94"/>
      <c r="DZ28" s="94"/>
      <c r="EA28" s="94"/>
      <c r="EB28" s="94"/>
      <c r="EC28" s="94"/>
      <c r="ED28" s="94"/>
      <c r="EE28" s="94"/>
      <c r="EF28" s="94"/>
      <c r="EG28" s="94"/>
      <c r="EH28" s="94"/>
      <c r="EI28" s="94"/>
      <c r="EJ28" s="94"/>
      <c r="EK28" s="94"/>
      <c r="EL28" s="94"/>
      <c r="EM28" s="94"/>
      <c r="EN28" s="94"/>
      <c r="EO28" s="94"/>
      <c r="EP28" s="94"/>
      <c r="EQ28" s="94"/>
      <c r="ER28" s="94"/>
      <c r="ES28" s="94"/>
      <c r="ET28" s="94"/>
      <c r="EU28" s="94"/>
      <c r="EV28" s="94"/>
      <c r="EW28" s="94"/>
      <c r="EX28" s="94"/>
      <c r="EY28" s="94"/>
      <c r="EZ28" s="94"/>
      <c r="FA28" s="94"/>
      <c r="FB28" s="94"/>
      <c r="FC28" s="94"/>
      <c r="FD28" s="94"/>
      <c r="FE28" s="94"/>
      <c r="FF28" s="94"/>
      <c r="FG28" s="94"/>
      <c r="FH28" s="94"/>
      <c r="FI28" s="94"/>
      <c r="FJ28" s="94"/>
      <c r="FK28" s="94"/>
      <c r="FL28" s="94"/>
      <c r="FM28" s="94"/>
      <c r="FN28" s="94"/>
      <c r="FO28" s="94"/>
      <c r="FP28" s="94"/>
      <c r="FQ28" s="94"/>
      <c r="FR28" s="94"/>
      <c r="FS28" s="94"/>
      <c r="FT28" s="94"/>
      <c r="FU28" s="94"/>
      <c r="FV28" s="94"/>
      <c r="FW28" s="94"/>
      <c r="FX28" s="94"/>
      <c r="FY28" s="94"/>
      <c r="FZ28" s="94"/>
      <c r="GA28" s="94"/>
      <c r="GB28" s="94"/>
      <c r="GC28" s="94"/>
      <c r="GD28" s="94"/>
      <c r="GE28" s="94"/>
      <c r="GF28" s="94"/>
      <c r="GG28" s="94"/>
      <c r="GH28" s="94"/>
      <c r="GI28" s="94"/>
      <c r="GJ28" s="94"/>
      <c r="GK28" s="94"/>
      <c r="GL28" s="94"/>
      <c r="GM28" s="94"/>
      <c r="GN28" s="94"/>
      <c r="GO28" s="94"/>
      <c r="GP28" s="94"/>
      <c r="GQ28" s="94"/>
      <c r="GR28" s="94"/>
      <c r="GS28" s="94"/>
      <c r="GT28" s="94"/>
      <c r="GU28" s="51"/>
      <c r="GV28" s="51"/>
      <c r="GW28" s="51"/>
    </row>
    <row r="29" spans="1:205" s="57" customFormat="1" ht="31.5" customHeight="1" x14ac:dyDescent="0.25">
      <c r="A29" s="93" t="s">
        <v>1450</v>
      </c>
      <c r="B29" s="95"/>
      <c r="C29" s="94"/>
      <c r="D29" s="94"/>
      <c r="E29" s="94"/>
      <c r="F29" s="94"/>
      <c r="G29" s="94">
        <v>16</v>
      </c>
      <c r="H29" s="94"/>
      <c r="I29" s="94"/>
      <c r="J29" s="94"/>
      <c r="K29" s="94"/>
      <c r="L29" s="94"/>
      <c r="M29" s="94"/>
      <c r="N29" s="94"/>
      <c r="O29" s="94"/>
      <c r="P29" s="94"/>
      <c r="Q29" s="94"/>
      <c r="R29" s="94"/>
      <c r="S29" s="94"/>
      <c r="T29" s="94"/>
      <c r="U29" s="94"/>
      <c r="V29" s="94"/>
      <c r="W29" s="94"/>
      <c r="X29" s="94"/>
      <c r="Y29" s="94"/>
      <c r="Z29" s="94"/>
      <c r="AA29" s="94"/>
      <c r="AB29" s="94"/>
      <c r="AC29" s="94"/>
      <c r="AD29" s="94"/>
      <c r="AE29" s="94"/>
      <c r="AF29" s="94"/>
      <c r="AG29" s="94"/>
      <c r="AH29" s="94"/>
      <c r="AI29" s="94"/>
      <c r="AJ29" s="94"/>
      <c r="AK29" s="94"/>
      <c r="AL29" s="94"/>
      <c r="AM29" s="94"/>
      <c r="AN29" s="94"/>
      <c r="AO29" s="94"/>
      <c r="AP29" s="94"/>
      <c r="AQ29" s="94"/>
      <c r="AR29" s="94"/>
      <c r="AS29" s="94"/>
      <c r="AT29" s="94"/>
      <c r="AU29" s="94"/>
      <c r="AV29" s="94"/>
      <c r="AW29" s="94"/>
      <c r="AX29" s="94"/>
      <c r="AY29" s="94"/>
      <c r="AZ29" s="94"/>
      <c r="BA29" s="94"/>
      <c r="BB29" s="94"/>
      <c r="BC29" s="94"/>
      <c r="BD29" s="94"/>
      <c r="BE29" s="94"/>
      <c r="BF29" s="94"/>
      <c r="BG29" s="94"/>
      <c r="BH29" s="94"/>
      <c r="BI29" s="94"/>
      <c r="BJ29" s="94"/>
      <c r="BK29" s="94"/>
      <c r="BL29" s="94"/>
      <c r="BM29" s="94"/>
      <c r="BN29" s="94"/>
      <c r="BO29" s="94"/>
      <c r="BP29" s="94"/>
      <c r="BQ29" s="94"/>
      <c r="BR29" s="94"/>
      <c r="BS29" s="94"/>
      <c r="BT29" s="94"/>
      <c r="BU29" s="94"/>
      <c r="BV29" s="94"/>
      <c r="BW29" s="94"/>
      <c r="BX29" s="94"/>
      <c r="BY29" s="94"/>
      <c r="BZ29" s="94"/>
      <c r="CA29" s="94"/>
      <c r="CB29" s="94"/>
      <c r="CC29" s="94"/>
      <c r="CD29" s="94"/>
      <c r="CE29" s="94"/>
      <c r="CF29" s="94"/>
      <c r="CG29" s="94"/>
      <c r="CH29" s="94"/>
      <c r="CI29" s="94"/>
      <c r="CJ29" s="94"/>
      <c r="CK29" s="94"/>
      <c r="CL29" s="94"/>
      <c r="CM29" s="94"/>
      <c r="CN29" s="94"/>
      <c r="CO29" s="94"/>
      <c r="CP29" s="94"/>
      <c r="CQ29" s="94"/>
      <c r="CR29" s="94"/>
      <c r="CS29" s="94"/>
      <c r="CT29" s="94"/>
      <c r="CU29" s="94"/>
      <c r="CV29" s="94"/>
      <c r="CW29" s="94"/>
      <c r="CX29" s="94"/>
      <c r="CY29" s="94"/>
      <c r="CZ29" s="94"/>
      <c r="DA29" s="94"/>
      <c r="DB29" s="94"/>
      <c r="DC29" s="94"/>
      <c r="DD29" s="94"/>
      <c r="DE29" s="94"/>
      <c r="DF29" s="94"/>
      <c r="DG29" s="94"/>
      <c r="DH29" s="94"/>
      <c r="DI29" s="94"/>
      <c r="DJ29" s="94"/>
      <c r="DK29" s="94"/>
      <c r="DL29" s="94"/>
      <c r="DM29" s="94"/>
      <c r="DN29" s="94"/>
      <c r="DO29" s="94"/>
      <c r="DP29" s="94"/>
      <c r="DQ29" s="94"/>
      <c r="DR29" s="94"/>
      <c r="DS29" s="94"/>
      <c r="DT29" s="94"/>
      <c r="DU29" s="94"/>
      <c r="DV29" s="94"/>
      <c r="DW29" s="94"/>
      <c r="DX29" s="94"/>
      <c r="DY29" s="94"/>
      <c r="DZ29" s="94"/>
      <c r="EA29" s="94"/>
      <c r="EB29" s="94"/>
      <c r="EC29" s="94"/>
      <c r="ED29" s="94"/>
      <c r="EE29" s="94"/>
      <c r="EF29" s="94"/>
      <c r="EG29" s="94"/>
      <c r="EH29" s="94"/>
      <c r="EI29" s="94"/>
      <c r="EJ29" s="94"/>
      <c r="EK29" s="94"/>
      <c r="EL29" s="94"/>
      <c r="EM29" s="94"/>
      <c r="EN29" s="94"/>
      <c r="EO29" s="94"/>
      <c r="EP29" s="94"/>
      <c r="EQ29" s="94"/>
      <c r="ER29" s="94"/>
      <c r="ES29" s="94"/>
      <c r="ET29" s="94"/>
      <c r="EU29" s="94"/>
      <c r="EV29" s="94"/>
      <c r="EW29" s="94"/>
      <c r="EX29" s="94"/>
      <c r="EY29" s="94"/>
      <c r="EZ29" s="94"/>
      <c r="FA29" s="94"/>
      <c r="FB29" s="94"/>
      <c r="FC29" s="94"/>
      <c r="FD29" s="94"/>
      <c r="FE29" s="94"/>
      <c r="FF29" s="94"/>
      <c r="FG29" s="94"/>
      <c r="FH29" s="94"/>
      <c r="FI29" s="94"/>
      <c r="FJ29" s="94"/>
      <c r="FK29" s="94"/>
      <c r="FL29" s="94"/>
      <c r="FM29" s="94"/>
      <c r="FN29" s="94"/>
      <c r="FO29" s="94"/>
      <c r="FP29" s="94"/>
      <c r="FQ29" s="94"/>
      <c r="FR29" s="94"/>
      <c r="FS29" s="94"/>
      <c r="FT29" s="94"/>
      <c r="FU29" s="94"/>
      <c r="FV29" s="94"/>
      <c r="FW29" s="94"/>
      <c r="FX29" s="94"/>
      <c r="FY29" s="94"/>
      <c r="FZ29" s="94"/>
      <c r="GA29" s="94"/>
      <c r="GB29" s="94"/>
      <c r="GC29" s="94"/>
      <c r="GD29" s="94"/>
      <c r="GE29" s="94"/>
      <c r="GF29" s="94"/>
      <c r="GG29" s="94"/>
      <c r="GH29" s="94"/>
      <c r="GI29" s="94"/>
      <c r="GJ29" s="94"/>
      <c r="GK29" s="94"/>
      <c r="GL29" s="94"/>
      <c r="GM29" s="94"/>
      <c r="GN29" s="94"/>
      <c r="GO29" s="94"/>
      <c r="GP29" s="94"/>
      <c r="GQ29" s="94"/>
      <c r="GR29" s="94"/>
      <c r="GS29" s="94"/>
      <c r="GT29" s="94"/>
      <c r="GU29" s="51"/>
      <c r="GV29" s="51"/>
      <c r="GW29" s="51"/>
    </row>
    <row r="30" spans="1:205" s="57" customFormat="1" ht="31.5" customHeight="1" x14ac:dyDescent="0.25">
      <c r="A30" s="93" t="s">
        <v>1451</v>
      </c>
      <c r="B30" s="95"/>
      <c r="C30" s="94"/>
      <c r="D30" s="94"/>
      <c r="E30" s="94"/>
      <c r="F30" s="94"/>
      <c r="G30" s="94"/>
      <c r="H30" s="94"/>
      <c r="I30" s="94">
        <v>58</v>
      </c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94"/>
      <c r="Z30" s="94"/>
      <c r="AA30" s="94"/>
      <c r="AB30" s="94"/>
      <c r="AC30" s="94"/>
      <c r="AD30" s="94"/>
      <c r="AE30" s="94"/>
      <c r="AF30" s="94"/>
      <c r="AG30" s="94"/>
      <c r="AH30" s="94"/>
      <c r="AI30" s="94"/>
      <c r="AJ30" s="94"/>
      <c r="AK30" s="94"/>
      <c r="AL30" s="94"/>
      <c r="AM30" s="94"/>
      <c r="AN30" s="94"/>
      <c r="AO30" s="94"/>
      <c r="AP30" s="94"/>
      <c r="AQ30" s="94"/>
      <c r="AR30" s="94"/>
      <c r="AS30" s="94"/>
      <c r="AT30" s="94"/>
      <c r="AU30" s="94"/>
      <c r="AV30" s="94"/>
      <c r="AW30" s="94"/>
      <c r="AX30" s="94"/>
      <c r="AY30" s="94"/>
      <c r="AZ30" s="94"/>
      <c r="BA30" s="94"/>
      <c r="BB30" s="94"/>
      <c r="BC30" s="94"/>
      <c r="BD30" s="94"/>
      <c r="BE30" s="94"/>
      <c r="BF30" s="94"/>
      <c r="BG30" s="94"/>
      <c r="BH30" s="94"/>
      <c r="BI30" s="94"/>
      <c r="BJ30" s="94"/>
      <c r="BK30" s="94"/>
      <c r="BL30" s="94"/>
      <c r="BM30" s="94"/>
      <c r="BN30" s="94"/>
      <c r="BO30" s="94"/>
      <c r="BP30" s="94"/>
      <c r="BQ30" s="94"/>
      <c r="BR30" s="94"/>
      <c r="BS30" s="94"/>
      <c r="BT30" s="94"/>
      <c r="BU30" s="94"/>
      <c r="BV30" s="94"/>
      <c r="BW30" s="94"/>
      <c r="BX30" s="94"/>
      <c r="BY30" s="94"/>
      <c r="BZ30" s="94"/>
      <c r="CA30" s="94"/>
      <c r="CB30" s="94"/>
      <c r="CC30" s="94"/>
      <c r="CD30" s="94"/>
      <c r="CE30" s="94"/>
      <c r="CF30" s="94"/>
      <c r="CG30" s="94"/>
      <c r="CH30" s="94"/>
      <c r="CI30" s="94"/>
      <c r="CJ30" s="94"/>
      <c r="CK30" s="94"/>
      <c r="CL30" s="94"/>
      <c r="CM30" s="94"/>
      <c r="CN30" s="94"/>
      <c r="CO30" s="94"/>
      <c r="CP30" s="94"/>
      <c r="CQ30" s="94"/>
      <c r="CR30" s="94"/>
      <c r="CS30" s="94"/>
      <c r="CT30" s="94"/>
      <c r="CU30" s="94"/>
      <c r="CV30" s="94"/>
      <c r="CW30" s="94"/>
      <c r="CX30" s="94"/>
      <c r="CY30" s="94"/>
      <c r="CZ30" s="94"/>
      <c r="DA30" s="94"/>
      <c r="DB30" s="94"/>
      <c r="DC30" s="94"/>
      <c r="DD30" s="94"/>
      <c r="DE30" s="94"/>
      <c r="DF30" s="94"/>
      <c r="DG30" s="94"/>
      <c r="DH30" s="94"/>
      <c r="DI30" s="94"/>
      <c r="DJ30" s="94"/>
      <c r="DK30" s="94"/>
      <c r="DL30" s="94"/>
      <c r="DM30" s="94"/>
      <c r="DN30" s="94"/>
      <c r="DO30" s="94"/>
      <c r="DP30" s="94"/>
      <c r="DQ30" s="94"/>
      <c r="DR30" s="94"/>
      <c r="DS30" s="94"/>
      <c r="DT30" s="94"/>
      <c r="DU30" s="94"/>
      <c r="DV30" s="94"/>
      <c r="DW30" s="94"/>
      <c r="DX30" s="94"/>
      <c r="DY30" s="94"/>
      <c r="DZ30" s="94"/>
      <c r="EA30" s="94"/>
      <c r="EB30" s="94"/>
      <c r="EC30" s="94"/>
      <c r="ED30" s="94"/>
      <c r="EE30" s="94"/>
      <c r="EF30" s="94"/>
      <c r="EG30" s="94"/>
      <c r="EH30" s="94"/>
      <c r="EI30" s="94"/>
      <c r="EJ30" s="94"/>
      <c r="EK30" s="94"/>
      <c r="EL30" s="94"/>
      <c r="EM30" s="94"/>
      <c r="EN30" s="94"/>
      <c r="EO30" s="94"/>
      <c r="EP30" s="94"/>
      <c r="EQ30" s="94"/>
      <c r="ER30" s="94"/>
      <c r="ES30" s="94"/>
      <c r="ET30" s="94"/>
      <c r="EU30" s="94"/>
      <c r="EV30" s="94"/>
      <c r="EW30" s="94"/>
      <c r="EX30" s="94"/>
      <c r="EY30" s="94"/>
      <c r="EZ30" s="94"/>
      <c r="FA30" s="94"/>
      <c r="FB30" s="94"/>
      <c r="FC30" s="94"/>
      <c r="FD30" s="94"/>
      <c r="FE30" s="94"/>
      <c r="FF30" s="94"/>
      <c r="FG30" s="94"/>
      <c r="FH30" s="94"/>
      <c r="FI30" s="94"/>
      <c r="FJ30" s="94"/>
      <c r="FK30" s="94"/>
      <c r="FL30" s="94"/>
      <c r="FM30" s="94"/>
      <c r="FN30" s="94"/>
      <c r="FO30" s="94"/>
      <c r="FP30" s="94"/>
      <c r="FQ30" s="94"/>
      <c r="FR30" s="94"/>
      <c r="FS30" s="94"/>
      <c r="FT30" s="94"/>
      <c r="FU30" s="94"/>
      <c r="FV30" s="94"/>
      <c r="FW30" s="94"/>
      <c r="FX30" s="94"/>
      <c r="FY30" s="94"/>
      <c r="FZ30" s="94"/>
      <c r="GA30" s="94"/>
      <c r="GB30" s="94"/>
      <c r="GC30" s="94"/>
      <c r="GD30" s="94"/>
      <c r="GE30" s="94"/>
      <c r="GF30" s="94"/>
      <c r="GG30" s="94"/>
      <c r="GH30" s="94"/>
      <c r="GI30" s="94"/>
      <c r="GJ30" s="94"/>
      <c r="GK30" s="94"/>
      <c r="GL30" s="94"/>
      <c r="GM30" s="94"/>
      <c r="GN30" s="94"/>
      <c r="GO30" s="94"/>
      <c r="GP30" s="94"/>
      <c r="GQ30" s="94"/>
      <c r="GR30" s="94"/>
      <c r="GS30" s="94"/>
      <c r="GT30" s="94"/>
      <c r="GU30" s="51"/>
      <c r="GV30" s="51"/>
      <c r="GW30" s="51"/>
    </row>
    <row r="31" spans="1:205" s="57" customFormat="1" ht="31.5" customHeight="1" x14ac:dyDescent="0.25">
      <c r="A31" s="93" t="s">
        <v>1452</v>
      </c>
      <c r="B31" s="95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  <c r="U31" s="94"/>
      <c r="V31" s="94"/>
      <c r="W31" s="94"/>
      <c r="X31" s="94"/>
      <c r="Y31" s="94"/>
      <c r="Z31" s="94"/>
      <c r="AA31" s="94"/>
      <c r="AB31" s="94"/>
      <c r="AC31" s="94"/>
      <c r="AD31" s="94"/>
      <c r="AE31" s="94"/>
      <c r="AF31" s="94"/>
      <c r="AG31" s="94"/>
      <c r="AH31" s="94"/>
      <c r="AI31" s="94"/>
      <c r="AJ31" s="94"/>
      <c r="AK31" s="94"/>
      <c r="AL31" s="94"/>
      <c r="AM31" s="94"/>
      <c r="AN31" s="94"/>
      <c r="AO31" s="94"/>
      <c r="AP31" s="94"/>
      <c r="AQ31" s="94"/>
      <c r="AR31" s="94"/>
      <c r="AS31" s="94"/>
      <c r="AT31" s="94"/>
      <c r="AU31" s="94"/>
      <c r="AV31" s="94"/>
      <c r="AW31" s="94"/>
      <c r="AX31" s="94"/>
      <c r="AY31" s="94"/>
      <c r="AZ31" s="94"/>
      <c r="BA31" s="94"/>
      <c r="BB31" s="94"/>
      <c r="BC31" s="94"/>
      <c r="BD31" s="94"/>
      <c r="BE31" s="94"/>
      <c r="BF31" s="94"/>
      <c r="BG31" s="94"/>
      <c r="BH31" s="94"/>
      <c r="BI31" s="94"/>
      <c r="BJ31" s="94"/>
      <c r="BK31" s="94"/>
      <c r="BL31" s="94"/>
      <c r="BM31" s="94"/>
      <c r="BN31" s="94"/>
      <c r="BO31" s="94"/>
      <c r="BP31" s="94"/>
      <c r="BQ31" s="94"/>
      <c r="BR31" s="94"/>
      <c r="BS31" s="94"/>
      <c r="BT31" s="94"/>
      <c r="BU31" s="94"/>
      <c r="BV31" s="94"/>
      <c r="BW31" s="94"/>
      <c r="BX31" s="94"/>
      <c r="BY31" s="94"/>
      <c r="BZ31" s="94"/>
      <c r="CA31" s="94"/>
      <c r="CB31" s="94"/>
      <c r="CC31" s="94"/>
      <c r="CD31" s="94"/>
      <c r="CE31" s="94"/>
      <c r="CF31" s="94"/>
      <c r="CG31" s="94"/>
      <c r="CH31" s="94"/>
      <c r="CI31" s="94"/>
      <c r="CJ31" s="94"/>
      <c r="CK31" s="94"/>
      <c r="CL31" s="94"/>
      <c r="CM31" s="94"/>
      <c r="CN31" s="94"/>
      <c r="CO31" s="94"/>
      <c r="CP31" s="94"/>
      <c r="CQ31" s="94"/>
      <c r="CR31" s="94"/>
      <c r="CS31" s="94"/>
      <c r="CT31" s="94"/>
      <c r="CU31" s="94"/>
      <c r="CV31" s="94"/>
      <c r="CW31" s="94"/>
      <c r="CX31" s="94"/>
      <c r="CY31" s="94"/>
      <c r="CZ31" s="94"/>
      <c r="DA31" s="94"/>
      <c r="DB31" s="94"/>
      <c r="DC31" s="94"/>
      <c r="DD31" s="94"/>
      <c r="DE31" s="94"/>
      <c r="DF31" s="94"/>
      <c r="DG31" s="94"/>
      <c r="DH31" s="94"/>
      <c r="DI31" s="94"/>
      <c r="DJ31" s="94"/>
      <c r="DK31" s="94"/>
      <c r="DL31" s="94"/>
      <c r="DM31" s="94"/>
      <c r="DN31" s="94"/>
      <c r="DO31" s="94"/>
      <c r="DP31" s="94"/>
      <c r="DQ31" s="94"/>
      <c r="DR31" s="94"/>
      <c r="DS31" s="94"/>
      <c r="DT31" s="94"/>
      <c r="DU31" s="94"/>
      <c r="DV31" s="94"/>
      <c r="DW31" s="94"/>
      <c r="DX31" s="94"/>
      <c r="DY31" s="94"/>
      <c r="DZ31" s="94"/>
      <c r="EA31" s="94"/>
      <c r="EB31" s="94"/>
      <c r="EC31" s="94"/>
      <c r="ED31" s="94"/>
      <c r="EE31" s="94"/>
      <c r="EF31" s="94"/>
      <c r="EG31" s="94"/>
      <c r="EH31" s="94"/>
      <c r="EI31" s="94"/>
      <c r="EJ31" s="94"/>
      <c r="EK31" s="94"/>
      <c r="EL31" s="94"/>
      <c r="EM31" s="94"/>
      <c r="EN31" s="94"/>
      <c r="EO31" s="94"/>
      <c r="EP31" s="94"/>
      <c r="EQ31" s="94"/>
      <c r="ER31" s="94"/>
      <c r="ES31" s="94"/>
      <c r="ET31" s="94"/>
      <c r="EU31" s="94"/>
      <c r="EV31" s="94"/>
      <c r="EW31" s="94"/>
      <c r="EX31" s="94"/>
      <c r="EY31" s="94"/>
      <c r="EZ31" s="94"/>
      <c r="FA31" s="94"/>
      <c r="FB31" s="94"/>
      <c r="FC31" s="94"/>
      <c r="FD31" s="94"/>
      <c r="FE31" s="94"/>
      <c r="FF31" s="94"/>
      <c r="FG31" s="94"/>
      <c r="FH31" s="94"/>
      <c r="FI31" s="94"/>
      <c r="FJ31" s="94"/>
      <c r="FK31" s="94"/>
      <c r="FL31" s="94"/>
      <c r="FM31" s="94"/>
      <c r="FN31" s="94"/>
      <c r="FO31" s="94"/>
      <c r="FP31" s="94"/>
      <c r="FQ31" s="94"/>
      <c r="FR31" s="94"/>
      <c r="FS31" s="94"/>
      <c r="FT31" s="94"/>
      <c r="FU31" s="94"/>
      <c r="FV31" s="94"/>
      <c r="FW31" s="94"/>
      <c r="FX31" s="94"/>
      <c r="FY31" s="94"/>
      <c r="FZ31" s="94"/>
      <c r="GA31" s="94"/>
      <c r="GB31" s="94"/>
      <c r="GC31" s="94"/>
      <c r="GD31" s="94"/>
      <c r="GE31" s="94"/>
      <c r="GF31" s="94"/>
      <c r="GG31" s="94"/>
      <c r="GH31" s="94"/>
      <c r="GI31" s="94"/>
      <c r="GJ31" s="94"/>
      <c r="GK31" s="94"/>
      <c r="GL31" s="94"/>
      <c r="GM31" s="94"/>
      <c r="GN31" s="94"/>
      <c r="GO31" s="94"/>
      <c r="GP31" s="94"/>
      <c r="GQ31" s="94"/>
      <c r="GR31" s="94"/>
      <c r="GS31" s="94"/>
      <c r="GT31" s="94"/>
      <c r="GU31" s="51"/>
      <c r="GV31" s="51"/>
      <c r="GW31" s="51"/>
    </row>
    <row r="32" spans="1:205" s="57" customFormat="1" ht="31.5" customHeight="1" x14ac:dyDescent="0.25">
      <c r="A32" s="93" t="s">
        <v>1453</v>
      </c>
      <c r="B32" s="95"/>
      <c r="C32" s="94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4"/>
      <c r="AH32" s="94"/>
      <c r="AI32" s="94"/>
      <c r="AJ32" s="94"/>
      <c r="AK32" s="94"/>
      <c r="AL32" s="94"/>
      <c r="AM32" s="94"/>
      <c r="AN32" s="94"/>
      <c r="AO32" s="94"/>
      <c r="AP32" s="94"/>
      <c r="AQ32" s="94"/>
      <c r="AR32" s="94"/>
      <c r="AS32" s="94"/>
      <c r="AT32" s="94"/>
      <c r="AU32" s="94"/>
      <c r="AV32" s="94"/>
      <c r="AW32" s="94"/>
      <c r="AX32" s="94"/>
      <c r="AY32" s="94"/>
      <c r="AZ32" s="94"/>
      <c r="BA32" s="94"/>
      <c r="BB32" s="94"/>
      <c r="BC32" s="94"/>
      <c r="BD32" s="94"/>
      <c r="BE32" s="94"/>
      <c r="BF32" s="94"/>
      <c r="BG32" s="94"/>
      <c r="BH32" s="94"/>
      <c r="BI32" s="94"/>
      <c r="BJ32" s="94"/>
      <c r="BK32" s="94"/>
      <c r="BL32" s="94"/>
      <c r="BM32" s="94"/>
      <c r="BN32" s="94"/>
      <c r="BO32" s="94"/>
      <c r="BP32" s="94"/>
      <c r="BQ32" s="94"/>
      <c r="BR32" s="94"/>
      <c r="BS32" s="94"/>
      <c r="BT32" s="94"/>
      <c r="BU32" s="94"/>
      <c r="BV32" s="94"/>
      <c r="BW32" s="94"/>
      <c r="BX32" s="94"/>
      <c r="BY32" s="94"/>
      <c r="BZ32" s="94"/>
      <c r="CA32" s="94"/>
      <c r="CB32" s="94"/>
      <c r="CC32" s="94"/>
      <c r="CD32" s="94"/>
      <c r="CE32" s="94"/>
      <c r="CF32" s="94"/>
      <c r="CG32" s="94"/>
      <c r="CH32" s="94"/>
      <c r="CI32" s="94"/>
      <c r="CJ32" s="94"/>
      <c r="CK32" s="94"/>
      <c r="CL32" s="94"/>
      <c r="CM32" s="94"/>
      <c r="CN32" s="94"/>
      <c r="CO32" s="94"/>
      <c r="CP32" s="94"/>
      <c r="CQ32" s="94"/>
      <c r="CR32" s="94"/>
      <c r="CS32" s="94"/>
      <c r="CT32" s="94"/>
      <c r="CU32" s="94"/>
      <c r="CV32" s="94"/>
      <c r="CW32" s="94"/>
      <c r="CX32" s="94"/>
      <c r="CY32" s="94"/>
      <c r="CZ32" s="94"/>
      <c r="DA32" s="94"/>
      <c r="DB32" s="94"/>
      <c r="DC32" s="94"/>
      <c r="DD32" s="94"/>
      <c r="DE32" s="94"/>
      <c r="DF32" s="94"/>
      <c r="DG32" s="94"/>
      <c r="DH32" s="94"/>
      <c r="DI32" s="94"/>
      <c r="DJ32" s="94"/>
      <c r="DK32" s="94"/>
      <c r="DL32" s="94"/>
      <c r="DM32" s="94"/>
      <c r="DN32" s="94"/>
      <c r="DO32" s="94"/>
      <c r="DP32" s="94"/>
      <c r="DQ32" s="94"/>
      <c r="DR32" s="94"/>
      <c r="DS32" s="94"/>
      <c r="DT32" s="94"/>
      <c r="DU32" s="94"/>
      <c r="DV32" s="94"/>
      <c r="DW32" s="94"/>
      <c r="DX32" s="94"/>
      <c r="DY32" s="94"/>
      <c r="DZ32" s="94"/>
      <c r="EA32" s="94"/>
      <c r="EB32" s="94"/>
      <c r="EC32" s="94"/>
      <c r="ED32" s="94"/>
      <c r="EE32" s="94"/>
      <c r="EF32" s="94"/>
      <c r="EG32" s="94"/>
      <c r="EH32" s="94"/>
      <c r="EI32" s="94"/>
      <c r="EJ32" s="94"/>
      <c r="EK32" s="94"/>
      <c r="EL32" s="94"/>
      <c r="EM32" s="94"/>
      <c r="EN32" s="94"/>
      <c r="EO32" s="94"/>
      <c r="EP32" s="94"/>
      <c r="EQ32" s="94"/>
      <c r="ER32" s="94"/>
      <c r="ES32" s="94"/>
      <c r="ET32" s="94"/>
      <c r="EU32" s="94"/>
      <c r="EV32" s="94"/>
      <c r="EW32" s="94"/>
      <c r="EX32" s="94"/>
      <c r="EY32" s="94"/>
      <c r="EZ32" s="94"/>
      <c r="FA32" s="94"/>
      <c r="FB32" s="94"/>
      <c r="FC32" s="94"/>
      <c r="FD32" s="94"/>
      <c r="FE32" s="94"/>
      <c r="FF32" s="94"/>
      <c r="FG32" s="94"/>
      <c r="FH32" s="94"/>
      <c r="FI32" s="94"/>
      <c r="FJ32" s="94"/>
      <c r="FK32" s="94"/>
      <c r="FL32" s="94"/>
      <c r="FM32" s="94"/>
      <c r="FN32" s="94"/>
      <c r="FO32" s="94"/>
      <c r="FP32" s="94"/>
      <c r="FQ32" s="94"/>
      <c r="FR32" s="94"/>
      <c r="FS32" s="94"/>
      <c r="FT32" s="94"/>
      <c r="FU32" s="94"/>
      <c r="FV32" s="94"/>
      <c r="FW32" s="94"/>
      <c r="FX32" s="94"/>
      <c r="FY32" s="94"/>
      <c r="FZ32" s="94"/>
      <c r="GA32" s="94"/>
      <c r="GB32" s="94"/>
      <c r="GC32" s="94"/>
      <c r="GD32" s="94"/>
      <c r="GE32" s="94"/>
      <c r="GF32" s="94"/>
      <c r="GG32" s="94"/>
      <c r="GH32" s="94"/>
      <c r="GI32" s="94"/>
      <c r="GJ32" s="94"/>
      <c r="GK32" s="94"/>
      <c r="GL32" s="94"/>
      <c r="GM32" s="94"/>
      <c r="GN32" s="94"/>
      <c r="GO32" s="94"/>
      <c r="GP32" s="94"/>
      <c r="GQ32" s="94"/>
      <c r="GR32" s="94"/>
      <c r="GS32" s="94"/>
      <c r="GT32" s="94"/>
      <c r="GU32" s="51"/>
      <c r="GV32" s="51"/>
      <c r="GW32" s="51"/>
    </row>
    <row r="33" spans="1:205" s="57" customFormat="1" ht="31.5" customHeight="1" x14ac:dyDescent="0.25">
      <c r="A33" s="93" t="s">
        <v>1454</v>
      </c>
      <c r="B33" s="95"/>
      <c r="C33" s="94"/>
      <c r="D33" s="94">
        <v>45</v>
      </c>
      <c r="E33" s="94"/>
      <c r="F33" s="94"/>
      <c r="G33" s="94"/>
      <c r="H33" s="94"/>
      <c r="I33" s="94"/>
      <c r="J33" s="94"/>
      <c r="K33" s="94">
        <v>15</v>
      </c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94"/>
      <c r="AC33" s="94"/>
      <c r="AD33" s="94"/>
      <c r="AE33" s="94"/>
      <c r="AF33" s="94"/>
      <c r="AG33" s="94"/>
      <c r="AH33" s="94"/>
      <c r="AI33" s="94"/>
      <c r="AJ33" s="94"/>
      <c r="AK33" s="94"/>
      <c r="AL33" s="94"/>
      <c r="AM33" s="94"/>
      <c r="AN33" s="94"/>
      <c r="AO33" s="94"/>
      <c r="AP33" s="94"/>
      <c r="AQ33" s="94"/>
      <c r="AR33" s="94"/>
      <c r="AS33" s="94"/>
      <c r="AT33" s="94"/>
      <c r="AU33" s="94"/>
      <c r="AV33" s="94"/>
      <c r="AW33" s="94"/>
      <c r="AX33" s="94"/>
      <c r="AY33" s="94"/>
      <c r="AZ33" s="94"/>
      <c r="BA33" s="94"/>
      <c r="BB33" s="94"/>
      <c r="BC33" s="94"/>
      <c r="BD33" s="94"/>
      <c r="BE33" s="94"/>
      <c r="BF33" s="94"/>
      <c r="BG33" s="94"/>
      <c r="BH33" s="94"/>
      <c r="BI33" s="94"/>
      <c r="BJ33" s="94"/>
      <c r="BK33" s="94"/>
      <c r="BL33" s="94"/>
      <c r="BM33" s="94"/>
      <c r="BN33" s="94"/>
      <c r="BO33" s="94"/>
      <c r="BP33" s="94"/>
      <c r="BQ33" s="94"/>
      <c r="BR33" s="94"/>
      <c r="BS33" s="94"/>
      <c r="BT33" s="94"/>
      <c r="BU33" s="94"/>
      <c r="BV33" s="94"/>
      <c r="BW33" s="94"/>
      <c r="BX33" s="94"/>
      <c r="BY33" s="94"/>
      <c r="BZ33" s="94"/>
      <c r="CA33" s="94"/>
      <c r="CB33" s="94"/>
      <c r="CC33" s="94"/>
      <c r="CD33" s="94"/>
      <c r="CE33" s="94"/>
      <c r="CF33" s="94"/>
      <c r="CG33" s="94"/>
      <c r="CH33" s="94"/>
      <c r="CI33" s="94"/>
      <c r="CJ33" s="94"/>
      <c r="CK33" s="94"/>
      <c r="CL33" s="94"/>
      <c r="CM33" s="94"/>
      <c r="CN33" s="94"/>
      <c r="CO33" s="94"/>
      <c r="CP33" s="94"/>
      <c r="CQ33" s="94"/>
      <c r="CR33" s="94"/>
      <c r="CS33" s="94"/>
      <c r="CT33" s="94"/>
      <c r="CU33" s="94"/>
      <c r="CV33" s="94"/>
      <c r="CW33" s="94"/>
      <c r="CX33" s="94"/>
      <c r="CY33" s="94"/>
      <c r="CZ33" s="94"/>
      <c r="DA33" s="94"/>
      <c r="DB33" s="94"/>
      <c r="DC33" s="94"/>
      <c r="DD33" s="94"/>
      <c r="DE33" s="94"/>
      <c r="DF33" s="94"/>
      <c r="DG33" s="94"/>
      <c r="DH33" s="94"/>
      <c r="DI33" s="94"/>
      <c r="DJ33" s="94"/>
      <c r="DK33" s="94"/>
      <c r="DL33" s="94"/>
      <c r="DM33" s="94"/>
      <c r="DN33" s="94"/>
      <c r="DO33" s="94"/>
      <c r="DP33" s="94"/>
      <c r="DQ33" s="94"/>
      <c r="DR33" s="94"/>
      <c r="DS33" s="94"/>
      <c r="DT33" s="94"/>
      <c r="DU33" s="94"/>
      <c r="DV33" s="94"/>
      <c r="DW33" s="94"/>
      <c r="DX33" s="94"/>
      <c r="DY33" s="94"/>
      <c r="DZ33" s="94"/>
      <c r="EA33" s="94"/>
      <c r="EB33" s="94"/>
      <c r="EC33" s="94"/>
      <c r="ED33" s="94"/>
      <c r="EE33" s="94"/>
      <c r="EF33" s="94"/>
      <c r="EG33" s="94"/>
      <c r="EH33" s="94"/>
      <c r="EI33" s="94"/>
      <c r="EJ33" s="94"/>
      <c r="EK33" s="94"/>
      <c r="EL33" s="94"/>
      <c r="EM33" s="94"/>
      <c r="EN33" s="94"/>
      <c r="EO33" s="94"/>
      <c r="EP33" s="94"/>
      <c r="EQ33" s="94"/>
      <c r="ER33" s="94"/>
      <c r="ES33" s="94"/>
      <c r="ET33" s="94"/>
      <c r="EU33" s="94"/>
      <c r="EV33" s="94"/>
      <c r="EW33" s="94"/>
      <c r="EX33" s="94"/>
      <c r="EY33" s="94"/>
      <c r="EZ33" s="94"/>
      <c r="FA33" s="94"/>
      <c r="FB33" s="94"/>
      <c r="FC33" s="94"/>
      <c r="FD33" s="94"/>
      <c r="FE33" s="94"/>
      <c r="FF33" s="94"/>
      <c r="FG33" s="94"/>
      <c r="FH33" s="94"/>
      <c r="FI33" s="94"/>
      <c r="FJ33" s="94"/>
      <c r="FK33" s="94"/>
      <c r="FL33" s="94"/>
      <c r="FM33" s="94"/>
      <c r="FN33" s="94"/>
      <c r="FO33" s="94"/>
      <c r="FP33" s="94"/>
      <c r="FQ33" s="94"/>
      <c r="FR33" s="94"/>
      <c r="FS33" s="94"/>
      <c r="FT33" s="94"/>
      <c r="FU33" s="94"/>
      <c r="FV33" s="94"/>
      <c r="FW33" s="94"/>
      <c r="FX33" s="94"/>
      <c r="FY33" s="94"/>
      <c r="FZ33" s="94"/>
      <c r="GA33" s="94"/>
      <c r="GB33" s="94"/>
      <c r="GC33" s="94"/>
      <c r="GD33" s="94"/>
      <c r="GE33" s="94"/>
      <c r="GF33" s="94"/>
      <c r="GG33" s="94"/>
      <c r="GH33" s="94"/>
      <c r="GI33" s="94"/>
      <c r="GJ33" s="94"/>
      <c r="GK33" s="94"/>
      <c r="GL33" s="94"/>
      <c r="GM33" s="94"/>
      <c r="GN33" s="94"/>
      <c r="GO33" s="94"/>
      <c r="GP33" s="94"/>
      <c r="GQ33" s="94"/>
      <c r="GR33" s="94"/>
      <c r="GS33" s="94"/>
      <c r="GT33" s="94"/>
      <c r="GU33" s="51"/>
      <c r="GV33" s="51"/>
      <c r="GW33" s="51"/>
    </row>
    <row r="34" spans="1:205" s="57" customFormat="1" ht="31.5" customHeight="1" x14ac:dyDescent="0.25">
      <c r="A34" s="93" t="s">
        <v>1455</v>
      </c>
      <c r="B34" s="95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>
        <v>15</v>
      </c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94"/>
      <c r="AC34" s="94"/>
      <c r="AD34" s="94"/>
      <c r="AE34" s="94"/>
      <c r="AF34" s="94"/>
      <c r="AG34" s="94"/>
      <c r="AH34" s="94"/>
      <c r="AI34" s="94"/>
      <c r="AJ34" s="94"/>
      <c r="AK34" s="94"/>
      <c r="AL34" s="94"/>
      <c r="AM34" s="94"/>
      <c r="AN34" s="94"/>
      <c r="AO34" s="94"/>
      <c r="AP34" s="94"/>
      <c r="AQ34" s="94"/>
      <c r="AR34" s="94"/>
      <c r="AS34" s="94"/>
      <c r="AT34" s="94"/>
      <c r="AU34" s="94"/>
      <c r="AV34" s="94"/>
      <c r="AW34" s="94"/>
      <c r="AX34" s="94"/>
      <c r="AY34" s="94"/>
      <c r="AZ34" s="94"/>
      <c r="BA34" s="94"/>
      <c r="BB34" s="94"/>
      <c r="BC34" s="94"/>
      <c r="BD34" s="94"/>
      <c r="BE34" s="94"/>
      <c r="BF34" s="94"/>
      <c r="BG34" s="94"/>
      <c r="BH34" s="94"/>
      <c r="BI34" s="94"/>
      <c r="BJ34" s="94"/>
      <c r="BK34" s="94"/>
      <c r="BL34" s="94"/>
      <c r="BM34" s="94"/>
      <c r="BN34" s="94"/>
      <c r="BO34" s="94"/>
      <c r="BP34" s="94"/>
      <c r="BQ34" s="94"/>
      <c r="BR34" s="94"/>
      <c r="BS34" s="94"/>
      <c r="BT34" s="94"/>
      <c r="BU34" s="94"/>
      <c r="BV34" s="94"/>
      <c r="BW34" s="94"/>
      <c r="BX34" s="94"/>
      <c r="BY34" s="94"/>
      <c r="BZ34" s="94"/>
      <c r="CA34" s="94"/>
      <c r="CB34" s="94"/>
      <c r="CC34" s="94"/>
      <c r="CD34" s="94"/>
      <c r="CE34" s="94"/>
      <c r="CF34" s="94"/>
      <c r="CG34" s="94"/>
      <c r="CH34" s="94"/>
      <c r="CI34" s="94"/>
      <c r="CJ34" s="94"/>
      <c r="CK34" s="94"/>
      <c r="CL34" s="94"/>
      <c r="CM34" s="94"/>
      <c r="CN34" s="94"/>
      <c r="CO34" s="94"/>
      <c r="CP34" s="94"/>
      <c r="CQ34" s="94"/>
      <c r="CR34" s="94"/>
      <c r="CS34" s="94"/>
      <c r="CT34" s="94"/>
      <c r="CU34" s="94"/>
      <c r="CV34" s="94"/>
      <c r="CW34" s="94"/>
      <c r="CX34" s="94"/>
      <c r="CY34" s="94"/>
      <c r="CZ34" s="94"/>
      <c r="DA34" s="94"/>
      <c r="DB34" s="94"/>
      <c r="DC34" s="94"/>
      <c r="DD34" s="94"/>
      <c r="DE34" s="94"/>
      <c r="DF34" s="94"/>
      <c r="DG34" s="94"/>
      <c r="DH34" s="94"/>
      <c r="DI34" s="94"/>
      <c r="DJ34" s="94"/>
      <c r="DK34" s="94"/>
      <c r="DL34" s="94"/>
      <c r="DM34" s="94"/>
      <c r="DN34" s="94"/>
      <c r="DO34" s="94"/>
      <c r="DP34" s="94"/>
      <c r="DQ34" s="94"/>
      <c r="DR34" s="94"/>
      <c r="DS34" s="94"/>
      <c r="DT34" s="94"/>
      <c r="DU34" s="94"/>
      <c r="DV34" s="94"/>
      <c r="DW34" s="94"/>
      <c r="DX34" s="94"/>
      <c r="DY34" s="94"/>
      <c r="DZ34" s="94"/>
      <c r="EA34" s="94"/>
      <c r="EB34" s="94"/>
      <c r="EC34" s="94"/>
      <c r="ED34" s="94"/>
      <c r="EE34" s="94"/>
      <c r="EF34" s="94"/>
      <c r="EG34" s="94"/>
      <c r="EH34" s="94"/>
      <c r="EI34" s="94"/>
      <c r="EJ34" s="94"/>
      <c r="EK34" s="94"/>
      <c r="EL34" s="94"/>
      <c r="EM34" s="94"/>
      <c r="EN34" s="94"/>
      <c r="EO34" s="94"/>
      <c r="EP34" s="94"/>
      <c r="EQ34" s="94"/>
      <c r="ER34" s="94"/>
      <c r="ES34" s="94"/>
      <c r="ET34" s="94"/>
      <c r="EU34" s="94"/>
      <c r="EV34" s="94"/>
      <c r="EW34" s="94"/>
      <c r="EX34" s="94"/>
      <c r="EY34" s="94"/>
      <c r="EZ34" s="94"/>
      <c r="FA34" s="94"/>
      <c r="FB34" s="94"/>
      <c r="FC34" s="94"/>
      <c r="FD34" s="94"/>
      <c r="FE34" s="94"/>
      <c r="FF34" s="94"/>
      <c r="FG34" s="94"/>
      <c r="FH34" s="94"/>
      <c r="FI34" s="94"/>
      <c r="FJ34" s="94"/>
      <c r="FK34" s="94"/>
      <c r="FL34" s="94"/>
      <c r="FM34" s="94"/>
      <c r="FN34" s="94"/>
      <c r="FO34" s="94"/>
      <c r="FP34" s="94"/>
      <c r="FQ34" s="94"/>
      <c r="FR34" s="94"/>
      <c r="FS34" s="94"/>
      <c r="FT34" s="94"/>
      <c r="FU34" s="94"/>
      <c r="FV34" s="94"/>
      <c r="FW34" s="94"/>
      <c r="FX34" s="94"/>
      <c r="FY34" s="94"/>
      <c r="FZ34" s="94"/>
      <c r="GA34" s="94"/>
      <c r="GB34" s="94"/>
      <c r="GC34" s="94"/>
      <c r="GD34" s="94"/>
      <c r="GE34" s="94"/>
      <c r="GF34" s="94"/>
      <c r="GG34" s="94"/>
      <c r="GH34" s="94"/>
      <c r="GI34" s="94"/>
      <c r="GJ34" s="94"/>
      <c r="GK34" s="94"/>
      <c r="GL34" s="94"/>
      <c r="GM34" s="94"/>
      <c r="GN34" s="94"/>
      <c r="GO34" s="94"/>
      <c r="GP34" s="94"/>
      <c r="GQ34" s="94"/>
      <c r="GR34" s="94"/>
      <c r="GS34" s="94"/>
      <c r="GT34" s="94"/>
      <c r="GU34" s="51"/>
      <c r="GV34" s="51"/>
      <c r="GW34" s="51"/>
    </row>
    <row r="35" spans="1:205" s="57" customFormat="1" ht="31.5" customHeight="1" x14ac:dyDescent="0.25">
      <c r="A35" s="93" t="s">
        <v>1456</v>
      </c>
      <c r="B35" s="95"/>
      <c r="C35" s="94"/>
      <c r="D35" s="94"/>
      <c r="E35" s="94"/>
      <c r="F35" s="94">
        <v>10</v>
      </c>
      <c r="G35" s="94"/>
      <c r="H35" s="94"/>
      <c r="I35" s="94"/>
      <c r="J35" s="94"/>
      <c r="K35" s="94"/>
      <c r="L35" s="94"/>
      <c r="M35" s="94">
        <v>15</v>
      </c>
      <c r="N35" s="94"/>
      <c r="O35" s="94"/>
      <c r="P35" s="94">
        <v>30</v>
      </c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94"/>
      <c r="AC35" s="94"/>
      <c r="AD35" s="94"/>
      <c r="AE35" s="94"/>
      <c r="AF35" s="94"/>
      <c r="AG35" s="94"/>
      <c r="AH35" s="94"/>
      <c r="AI35" s="94"/>
      <c r="AJ35" s="94"/>
      <c r="AK35" s="94"/>
      <c r="AL35" s="94"/>
      <c r="AM35" s="94"/>
      <c r="AN35" s="94"/>
      <c r="AO35" s="94"/>
      <c r="AP35" s="94"/>
      <c r="AQ35" s="94"/>
      <c r="AR35" s="94"/>
      <c r="AS35" s="94"/>
      <c r="AT35" s="94"/>
      <c r="AU35" s="94"/>
      <c r="AV35" s="94"/>
      <c r="AW35" s="94"/>
      <c r="AX35" s="94"/>
      <c r="AY35" s="94"/>
      <c r="AZ35" s="94"/>
      <c r="BA35" s="94"/>
      <c r="BB35" s="94"/>
      <c r="BC35" s="94"/>
      <c r="BD35" s="94"/>
      <c r="BE35" s="94"/>
      <c r="BF35" s="94"/>
      <c r="BG35" s="94"/>
      <c r="BH35" s="94"/>
      <c r="BI35" s="94"/>
      <c r="BJ35" s="94"/>
      <c r="BK35" s="94"/>
      <c r="BL35" s="94"/>
      <c r="BM35" s="94"/>
      <c r="BN35" s="94"/>
      <c r="BO35" s="94"/>
      <c r="BP35" s="94"/>
      <c r="BQ35" s="94"/>
      <c r="BR35" s="94"/>
      <c r="BS35" s="94"/>
      <c r="BT35" s="94"/>
      <c r="BU35" s="94"/>
      <c r="BV35" s="94"/>
      <c r="BW35" s="94"/>
      <c r="BX35" s="94"/>
      <c r="BY35" s="94"/>
      <c r="BZ35" s="94"/>
      <c r="CA35" s="94"/>
      <c r="CB35" s="94"/>
      <c r="CC35" s="94"/>
      <c r="CD35" s="94"/>
      <c r="CE35" s="94"/>
      <c r="CF35" s="94"/>
      <c r="CG35" s="94"/>
      <c r="CH35" s="94"/>
      <c r="CI35" s="94"/>
      <c r="CJ35" s="94"/>
      <c r="CK35" s="94"/>
      <c r="CL35" s="94"/>
      <c r="CM35" s="94"/>
      <c r="CN35" s="94"/>
      <c r="CO35" s="94"/>
      <c r="CP35" s="94"/>
      <c r="CQ35" s="94"/>
      <c r="CR35" s="94"/>
      <c r="CS35" s="94"/>
      <c r="CT35" s="94"/>
      <c r="CU35" s="94"/>
      <c r="CV35" s="94"/>
      <c r="CW35" s="94"/>
      <c r="CX35" s="94"/>
      <c r="CY35" s="94"/>
      <c r="CZ35" s="94"/>
      <c r="DA35" s="94"/>
      <c r="DB35" s="94"/>
      <c r="DC35" s="94"/>
      <c r="DD35" s="94"/>
      <c r="DE35" s="94"/>
      <c r="DF35" s="94"/>
      <c r="DG35" s="94"/>
      <c r="DH35" s="94"/>
      <c r="DI35" s="94"/>
      <c r="DJ35" s="94"/>
      <c r="DK35" s="94"/>
      <c r="DL35" s="94"/>
      <c r="DM35" s="94"/>
      <c r="DN35" s="94"/>
      <c r="DO35" s="94"/>
      <c r="DP35" s="94"/>
      <c r="DQ35" s="94"/>
      <c r="DR35" s="94"/>
      <c r="DS35" s="94"/>
      <c r="DT35" s="94"/>
      <c r="DU35" s="94"/>
      <c r="DV35" s="94"/>
      <c r="DW35" s="94"/>
      <c r="DX35" s="94"/>
      <c r="DY35" s="94"/>
      <c r="DZ35" s="94"/>
      <c r="EA35" s="94"/>
      <c r="EB35" s="94"/>
      <c r="EC35" s="94"/>
      <c r="ED35" s="94"/>
      <c r="EE35" s="94"/>
      <c r="EF35" s="94"/>
      <c r="EG35" s="94"/>
      <c r="EH35" s="94"/>
      <c r="EI35" s="94"/>
      <c r="EJ35" s="94"/>
      <c r="EK35" s="94"/>
      <c r="EL35" s="94"/>
      <c r="EM35" s="94"/>
      <c r="EN35" s="94"/>
      <c r="EO35" s="94"/>
      <c r="EP35" s="94"/>
      <c r="EQ35" s="94"/>
      <c r="ER35" s="94"/>
      <c r="ES35" s="94"/>
      <c r="ET35" s="94"/>
      <c r="EU35" s="94"/>
      <c r="EV35" s="94"/>
      <c r="EW35" s="94"/>
      <c r="EX35" s="94"/>
      <c r="EY35" s="94"/>
      <c r="EZ35" s="94"/>
      <c r="FA35" s="94"/>
      <c r="FB35" s="94"/>
      <c r="FC35" s="94"/>
      <c r="FD35" s="94"/>
      <c r="FE35" s="94"/>
      <c r="FF35" s="94"/>
      <c r="FG35" s="94"/>
      <c r="FH35" s="94"/>
      <c r="FI35" s="94"/>
      <c r="FJ35" s="94"/>
      <c r="FK35" s="94"/>
      <c r="FL35" s="94"/>
      <c r="FM35" s="94"/>
      <c r="FN35" s="94"/>
      <c r="FO35" s="94"/>
      <c r="FP35" s="94"/>
      <c r="FQ35" s="94"/>
      <c r="FR35" s="94"/>
      <c r="FS35" s="94"/>
      <c r="FT35" s="94"/>
      <c r="FU35" s="94"/>
      <c r="FV35" s="94"/>
      <c r="FW35" s="94"/>
      <c r="FX35" s="94"/>
      <c r="FY35" s="94"/>
      <c r="FZ35" s="94"/>
      <c r="GA35" s="94"/>
      <c r="GB35" s="94"/>
      <c r="GC35" s="94"/>
      <c r="GD35" s="94"/>
      <c r="GE35" s="94"/>
      <c r="GF35" s="94"/>
      <c r="GG35" s="94"/>
      <c r="GH35" s="94"/>
      <c r="GI35" s="94"/>
      <c r="GJ35" s="94"/>
      <c r="GK35" s="94"/>
      <c r="GL35" s="94"/>
      <c r="GM35" s="94"/>
      <c r="GN35" s="94"/>
      <c r="GO35" s="94"/>
      <c r="GP35" s="94"/>
      <c r="GQ35" s="94"/>
      <c r="GR35" s="94"/>
      <c r="GS35" s="94"/>
      <c r="GT35" s="94"/>
      <c r="GU35" s="51"/>
      <c r="GV35" s="51"/>
      <c r="GW35" s="51"/>
    </row>
    <row r="36" spans="1:205" s="57" customFormat="1" ht="31.5" customHeight="1" x14ac:dyDescent="0.25">
      <c r="A36" s="93" t="s">
        <v>1457</v>
      </c>
      <c r="B36" s="95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94"/>
      <c r="AC36" s="94"/>
      <c r="AD36" s="94"/>
      <c r="AE36" s="94"/>
      <c r="AF36" s="94"/>
      <c r="AG36" s="94"/>
      <c r="AH36" s="94"/>
      <c r="AI36" s="94"/>
      <c r="AJ36" s="94"/>
      <c r="AK36" s="94"/>
      <c r="AL36" s="94"/>
      <c r="AM36" s="94"/>
      <c r="AN36" s="94"/>
      <c r="AO36" s="94"/>
      <c r="AP36" s="94"/>
      <c r="AQ36" s="94"/>
      <c r="AR36" s="94"/>
      <c r="AS36" s="94"/>
      <c r="AT36" s="94"/>
      <c r="AU36" s="94"/>
      <c r="AV36" s="94"/>
      <c r="AW36" s="94"/>
      <c r="AX36" s="94"/>
      <c r="AY36" s="94"/>
      <c r="AZ36" s="94"/>
      <c r="BA36" s="94"/>
      <c r="BB36" s="94"/>
      <c r="BC36" s="94"/>
      <c r="BD36" s="94"/>
      <c r="BE36" s="94"/>
      <c r="BF36" s="94"/>
      <c r="BG36" s="94"/>
      <c r="BH36" s="94"/>
      <c r="BI36" s="94"/>
      <c r="BJ36" s="94"/>
      <c r="BK36" s="94"/>
      <c r="BL36" s="94"/>
      <c r="BM36" s="94"/>
      <c r="BN36" s="94"/>
      <c r="BO36" s="94"/>
      <c r="BP36" s="94"/>
      <c r="BQ36" s="94"/>
      <c r="BR36" s="94"/>
      <c r="BS36" s="94"/>
      <c r="BT36" s="94"/>
      <c r="BU36" s="94"/>
      <c r="BV36" s="94"/>
      <c r="BW36" s="94"/>
      <c r="BX36" s="94"/>
      <c r="BY36" s="94"/>
      <c r="BZ36" s="94"/>
      <c r="CA36" s="94"/>
      <c r="CB36" s="94"/>
      <c r="CC36" s="94"/>
      <c r="CD36" s="94"/>
      <c r="CE36" s="94"/>
      <c r="CF36" s="94"/>
      <c r="CG36" s="94"/>
      <c r="CH36" s="94"/>
      <c r="CI36" s="94"/>
      <c r="CJ36" s="94"/>
      <c r="CK36" s="94"/>
      <c r="CL36" s="94"/>
      <c r="CM36" s="94"/>
      <c r="CN36" s="94"/>
      <c r="CO36" s="94"/>
      <c r="CP36" s="94"/>
      <c r="CQ36" s="94"/>
      <c r="CR36" s="94"/>
      <c r="CS36" s="94"/>
      <c r="CT36" s="94"/>
      <c r="CU36" s="94"/>
      <c r="CV36" s="94"/>
      <c r="CW36" s="94"/>
      <c r="CX36" s="94"/>
      <c r="CY36" s="94"/>
      <c r="CZ36" s="94"/>
      <c r="DA36" s="94"/>
      <c r="DB36" s="94"/>
      <c r="DC36" s="94"/>
      <c r="DD36" s="94"/>
      <c r="DE36" s="94"/>
      <c r="DF36" s="94"/>
      <c r="DG36" s="94"/>
      <c r="DH36" s="94"/>
      <c r="DI36" s="94"/>
      <c r="DJ36" s="94"/>
      <c r="DK36" s="94"/>
      <c r="DL36" s="94"/>
      <c r="DM36" s="94"/>
      <c r="DN36" s="94"/>
      <c r="DO36" s="94"/>
      <c r="DP36" s="94"/>
      <c r="DQ36" s="94"/>
      <c r="DR36" s="94"/>
      <c r="DS36" s="94"/>
      <c r="DT36" s="94"/>
      <c r="DU36" s="94"/>
      <c r="DV36" s="94"/>
      <c r="DW36" s="94"/>
      <c r="DX36" s="94"/>
      <c r="DY36" s="94"/>
      <c r="DZ36" s="94"/>
      <c r="EA36" s="94"/>
      <c r="EB36" s="94"/>
      <c r="EC36" s="94"/>
      <c r="ED36" s="94"/>
      <c r="EE36" s="94"/>
      <c r="EF36" s="94"/>
      <c r="EG36" s="94"/>
      <c r="EH36" s="94"/>
      <c r="EI36" s="94"/>
      <c r="EJ36" s="94"/>
      <c r="EK36" s="94"/>
      <c r="EL36" s="94"/>
      <c r="EM36" s="94"/>
      <c r="EN36" s="94"/>
      <c r="EO36" s="94"/>
      <c r="EP36" s="94"/>
      <c r="EQ36" s="94"/>
      <c r="ER36" s="94"/>
      <c r="ES36" s="94"/>
      <c r="ET36" s="94"/>
      <c r="EU36" s="94"/>
      <c r="EV36" s="94"/>
      <c r="EW36" s="94"/>
      <c r="EX36" s="94"/>
      <c r="EY36" s="94"/>
      <c r="EZ36" s="94"/>
      <c r="FA36" s="94"/>
      <c r="FB36" s="94"/>
      <c r="FC36" s="94"/>
      <c r="FD36" s="94"/>
      <c r="FE36" s="94"/>
      <c r="FF36" s="94"/>
      <c r="FG36" s="94"/>
      <c r="FH36" s="94"/>
      <c r="FI36" s="94"/>
      <c r="FJ36" s="94"/>
      <c r="FK36" s="94"/>
      <c r="FL36" s="94"/>
      <c r="FM36" s="94"/>
      <c r="FN36" s="94"/>
      <c r="FO36" s="94"/>
      <c r="FP36" s="94"/>
      <c r="FQ36" s="94"/>
      <c r="FR36" s="94"/>
      <c r="FS36" s="94"/>
      <c r="FT36" s="94"/>
      <c r="FU36" s="94"/>
      <c r="FV36" s="94"/>
      <c r="FW36" s="94"/>
      <c r="FX36" s="94"/>
      <c r="FY36" s="94"/>
      <c r="FZ36" s="94"/>
      <c r="GA36" s="94"/>
      <c r="GB36" s="94"/>
      <c r="GC36" s="94"/>
      <c r="GD36" s="94"/>
      <c r="GE36" s="94"/>
      <c r="GF36" s="94"/>
      <c r="GG36" s="94"/>
      <c r="GH36" s="94"/>
      <c r="GI36" s="94"/>
      <c r="GJ36" s="94"/>
      <c r="GK36" s="94"/>
      <c r="GL36" s="94"/>
      <c r="GM36" s="94"/>
      <c r="GN36" s="94"/>
      <c r="GO36" s="94"/>
      <c r="GP36" s="94"/>
      <c r="GQ36" s="94"/>
      <c r="GR36" s="94"/>
      <c r="GS36" s="94"/>
      <c r="GT36" s="94"/>
      <c r="GU36" s="51"/>
      <c r="GV36" s="51"/>
      <c r="GW36" s="51"/>
    </row>
    <row r="37" spans="1:205" s="57" customFormat="1" ht="31.5" customHeight="1" x14ac:dyDescent="0.25">
      <c r="A37" s="93" t="s">
        <v>1458</v>
      </c>
      <c r="B37" s="95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4"/>
      <c r="AI37" s="94"/>
      <c r="AJ37" s="94"/>
      <c r="AK37" s="94"/>
      <c r="AL37" s="94"/>
      <c r="AM37" s="94"/>
      <c r="AN37" s="94"/>
      <c r="AO37" s="94"/>
      <c r="AP37" s="94"/>
      <c r="AQ37" s="94"/>
      <c r="AR37" s="94"/>
      <c r="AS37" s="94"/>
      <c r="AT37" s="94"/>
      <c r="AU37" s="94"/>
      <c r="AV37" s="94"/>
      <c r="AW37" s="94"/>
      <c r="AX37" s="94"/>
      <c r="AY37" s="94"/>
      <c r="AZ37" s="94"/>
      <c r="BA37" s="94"/>
      <c r="BB37" s="94"/>
      <c r="BC37" s="94"/>
      <c r="BD37" s="94"/>
      <c r="BE37" s="94"/>
      <c r="BF37" s="94"/>
      <c r="BG37" s="94"/>
      <c r="BH37" s="94"/>
      <c r="BI37" s="94"/>
      <c r="BJ37" s="94"/>
      <c r="BK37" s="94"/>
      <c r="BL37" s="94"/>
      <c r="BM37" s="94"/>
      <c r="BN37" s="94"/>
      <c r="BO37" s="94"/>
      <c r="BP37" s="94"/>
      <c r="BQ37" s="94"/>
      <c r="BR37" s="94"/>
      <c r="BS37" s="94"/>
      <c r="BT37" s="94"/>
      <c r="BU37" s="94"/>
      <c r="BV37" s="94"/>
      <c r="BW37" s="94"/>
      <c r="BX37" s="94"/>
      <c r="BY37" s="94"/>
      <c r="BZ37" s="94"/>
      <c r="CA37" s="94"/>
      <c r="CB37" s="94"/>
      <c r="CC37" s="94"/>
      <c r="CD37" s="94"/>
      <c r="CE37" s="94"/>
      <c r="CF37" s="94"/>
      <c r="CG37" s="94"/>
      <c r="CH37" s="94"/>
      <c r="CI37" s="94"/>
      <c r="CJ37" s="94"/>
      <c r="CK37" s="94"/>
      <c r="CL37" s="94"/>
      <c r="CM37" s="94"/>
      <c r="CN37" s="94"/>
      <c r="CO37" s="94"/>
      <c r="CP37" s="94"/>
      <c r="CQ37" s="94"/>
      <c r="CR37" s="94"/>
      <c r="CS37" s="94"/>
      <c r="CT37" s="94"/>
      <c r="CU37" s="94"/>
      <c r="CV37" s="94"/>
      <c r="CW37" s="94"/>
      <c r="CX37" s="94"/>
      <c r="CY37" s="94"/>
      <c r="CZ37" s="94"/>
      <c r="DA37" s="94"/>
      <c r="DB37" s="94"/>
      <c r="DC37" s="94"/>
      <c r="DD37" s="94"/>
      <c r="DE37" s="94"/>
      <c r="DF37" s="94"/>
      <c r="DG37" s="94"/>
      <c r="DH37" s="94"/>
      <c r="DI37" s="94"/>
      <c r="DJ37" s="94"/>
      <c r="DK37" s="94"/>
      <c r="DL37" s="94"/>
      <c r="DM37" s="94"/>
      <c r="DN37" s="94"/>
      <c r="DO37" s="94"/>
      <c r="DP37" s="94"/>
      <c r="DQ37" s="94"/>
      <c r="DR37" s="94"/>
      <c r="DS37" s="94"/>
      <c r="DT37" s="94"/>
      <c r="DU37" s="94"/>
      <c r="DV37" s="94"/>
      <c r="DW37" s="94"/>
      <c r="DX37" s="94"/>
      <c r="DY37" s="94"/>
      <c r="DZ37" s="94"/>
      <c r="EA37" s="94"/>
      <c r="EB37" s="94"/>
      <c r="EC37" s="94"/>
      <c r="ED37" s="94"/>
      <c r="EE37" s="94"/>
      <c r="EF37" s="94"/>
      <c r="EG37" s="94"/>
      <c r="EH37" s="94"/>
      <c r="EI37" s="94"/>
      <c r="EJ37" s="94"/>
      <c r="EK37" s="94"/>
      <c r="EL37" s="94"/>
      <c r="EM37" s="94"/>
      <c r="EN37" s="94"/>
      <c r="EO37" s="94"/>
      <c r="EP37" s="94"/>
      <c r="EQ37" s="94"/>
      <c r="ER37" s="94"/>
      <c r="ES37" s="94"/>
      <c r="ET37" s="94"/>
      <c r="EU37" s="94"/>
      <c r="EV37" s="94"/>
      <c r="EW37" s="94"/>
      <c r="EX37" s="94"/>
      <c r="EY37" s="94"/>
      <c r="EZ37" s="94"/>
      <c r="FA37" s="94"/>
      <c r="FB37" s="94"/>
      <c r="FC37" s="94"/>
      <c r="FD37" s="94"/>
      <c r="FE37" s="94"/>
      <c r="FF37" s="94"/>
      <c r="FG37" s="94"/>
      <c r="FH37" s="94"/>
      <c r="FI37" s="94"/>
      <c r="FJ37" s="94"/>
      <c r="FK37" s="94"/>
      <c r="FL37" s="94"/>
      <c r="FM37" s="94"/>
      <c r="FN37" s="94"/>
      <c r="FO37" s="94"/>
      <c r="FP37" s="94"/>
      <c r="FQ37" s="94"/>
      <c r="FR37" s="94"/>
      <c r="FS37" s="94"/>
      <c r="FT37" s="94"/>
      <c r="FU37" s="94"/>
      <c r="FV37" s="94"/>
      <c r="FW37" s="94"/>
      <c r="FX37" s="94"/>
      <c r="FY37" s="94"/>
      <c r="FZ37" s="94"/>
      <c r="GA37" s="94"/>
      <c r="GB37" s="94"/>
      <c r="GC37" s="94"/>
      <c r="GD37" s="94"/>
      <c r="GE37" s="94"/>
      <c r="GF37" s="94"/>
      <c r="GG37" s="94"/>
      <c r="GH37" s="94"/>
      <c r="GI37" s="94"/>
      <c r="GJ37" s="94"/>
      <c r="GK37" s="94"/>
      <c r="GL37" s="94"/>
      <c r="GM37" s="94"/>
      <c r="GN37" s="94"/>
      <c r="GO37" s="94"/>
      <c r="GP37" s="94"/>
      <c r="GQ37" s="94"/>
      <c r="GR37" s="94"/>
      <c r="GS37" s="94"/>
      <c r="GT37" s="94"/>
      <c r="GU37" s="51"/>
      <c r="GV37" s="51"/>
      <c r="GW37" s="51"/>
    </row>
    <row r="38" spans="1:205" s="57" customFormat="1" ht="31.5" customHeight="1" x14ac:dyDescent="0.25">
      <c r="A38" s="93" t="s">
        <v>1459</v>
      </c>
      <c r="B38" s="95"/>
      <c r="C38" s="94"/>
      <c r="D38" s="94"/>
      <c r="E38" s="94"/>
      <c r="F38" s="94"/>
      <c r="G38" s="94"/>
      <c r="H38" s="94"/>
      <c r="I38" s="94"/>
      <c r="J38" s="94"/>
      <c r="K38" s="94"/>
      <c r="L38" s="94"/>
      <c r="M38" s="94"/>
      <c r="N38" s="94"/>
      <c r="O38" s="94"/>
      <c r="P38" s="94"/>
      <c r="Q38" s="94"/>
      <c r="R38" s="94"/>
      <c r="S38" s="94"/>
      <c r="T38" s="94"/>
      <c r="U38" s="94"/>
      <c r="V38" s="94"/>
      <c r="W38" s="94"/>
      <c r="X38" s="94"/>
      <c r="Y38" s="94"/>
      <c r="Z38" s="94"/>
      <c r="AA38" s="94"/>
      <c r="AB38" s="94"/>
      <c r="AC38" s="94"/>
      <c r="AD38" s="94"/>
      <c r="AE38" s="94"/>
      <c r="AF38" s="94"/>
      <c r="AG38" s="94"/>
      <c r="AH38" s="94"/>
      <c r="AI38" s="94"/>
      <c r="AJ38" s="94"/>
      <c r="AK38" s="94"/>
      <c r="AL38" s="94"/>
      <c r="AM38" s="94"/>
      <c r="AN38" s="94"/>
      <c r="AO38" s="94"/>
      <c r="AP38" s="94"/>
      <c r="AQ38" s="94"/>
      <c r="AR38" s="94"/>
      <c r="AS38" s="94"/>
      <c r="AT38" s="94"/>
      <c r="AU38" s="94"/>
      <c r="AV38" s="94"/>
      <c r="AW38" s="94"/>
      <c r="AX38" s="94"/>
      <c r="AY38" s="94"/>
      <c r="AZ38" s="94"/>
      <c r="BA38" s="94"/>
      <c r="BB38" s="94"/>
      <c r="BC38" s="94"/>
      <c r="BD38" s="94"/>
      <c r="BE38" s="94"/>
      <c r="BF38" s="94"/>
      <c r="BG38" s="94"/>
      <c r="BH38" s="94"/>
      <c r="BI38" s="94"/>
      <c r="BJ38" s="94"/>
      <c r="BK38" s="94"/>
      <c r="BL38" s="94"/>
      <c r="BM38" s="94"/>
      <c r="BN38" s="94"/>
      <c r="BO38" s="94"/>
      <c r="BP38" s="94"/>
      <c r="BQ38" s="94"/>
      <c r="BR38" s="94"/>
      <c r="BS38" s="94"/>
      <c r="BT38" s="94"/>
      <c r="BU38" s="94"/>
      <c r="BV38" s="94"/>
      <c r="BW38" s="94"/>
      <c r="BX38" s="94"/>
      <c r="BY38" s="94"/>
      <c r="BZ38" s="94"/>
      <c r="CA38" s="94"/>
      <c r="CB38" s="94"/>
      <c r="CC38" s="94"/>
      <c r="CD38" s="94"/>
      <c r="CE38" s="94"/>
      <c r="CF38" s="94"/>
      <c r="CG38" s="94"/>
      <c r="CH38" s="94"/>
      <c r="CI38" s="94"/>
      <c r="CJ38" s="94"/>
      <c r="CK38" s="94"/>
      <c r="CL38" s="94"/>
      <c r="CM38" s="94"/>
      <c r="CN38" s="94"/>
      <c r="CO38" s="94"/>
      <c r="CP38" s="94"/>
      <c r="CQ38" s="94"/>
      <c r="CR38" s="94"/>
      <c r="CS38" s="94"/>
      <c r="CT38" s="94"/>
      <c r="CU38" s="94"/>
      <c r="CV38" s="94"/>
      <c r="CW38" s="94"/>
      <c r="CX38" s="94"/>
      <c r="CY38" s="94"/>
      <c r="CZ38" s="94"/>
      <c r="DA38" s="94"/>
      <c r="DB38" s="94"/>
      <c r="DC38" s="94"/>
      <c r="DD38" s="94"/>
      <c r="DE38" s="94"/>
      <c r="DF38" s="94"/>
      <c r="DG38" s="94"/>
      <c r="DH38" s="94"/>
      <c r="DI38" s="94"/>
      <c r="DJ38" s="94"/>
      <c r="DK38" s="94"/>
      <c r="DL38" s="94"/>
      <c r="DM38" s="94"/>
      <c r="DN38" s="94"/>
      <c r="DO38" s="94"/>
      <c r="DP38" s="94"/>
      <c r="DQ38" s="94"/>
      <c r="DR38" s="94"/>
      <c r="DS38" s="94"/>
      <c r="DT38" s="94"/>
      <c r="DU38" s="94"/>
      <c r="DV38" s="94"/>
      <c r="DW38" s="94"/>
      <c r="DX38" s="94"/>
      <c r="DY38" s="94"/>
      <c r="DZ38" s="94"/>
      <c r="EA38" s="94"/>
      <c r="EB38" s="94"/>
      <c r="EC38" s="94"/>
      <c r="ED38" s="94"/>
      <c r="EE38" s="94"/>
      <c r="EF38" s="94"/>
      <c r="EG38" s="94"/>
      <c r="EH38" s="94"/>
      <c r="EI38" s="94"/>
      <c r="EJ38" s="94"/>
      <c r="EK38" s="94"/>
      <c r="EL38" s="94"/>
      <c r="EM38" s="94"/>
      <c r="EN38" s="94"/>
      <c r="EO38" s="94"/>
      <c r="EP38" s="94"/>
      <c r="EQ38" s="94"/>
      <c r="ER38" s="94"/>
      <c r="ES38" s="94"/>
      <c r="ET38" s="94"/>
      <c r="EU38" s="94"/>
      <c r="EV38" s="94"/>
      <c r="EW38" s="94"/>
      <c r="EX38" s="94"/>
      <c r="EY38" s="94"/>
      <c r="EZ38" s="94"/>
      <c r="FA38" s="94"/>
      <c r="FB38" s="94"/>
      <c r="FC38" s="94"/>
      <c r="FD38" s="94"/>
      <c r="FE38" s="94"/>
      <c r="FF38" s="94"/>
      <c r="FG38" s="94"/>
      <c r="FH38" s="94"/>
      <c r="FI38" s="94"/>
      <c r="FJ38" s="94"/>
      <c r="FK38" s="94"/>
      <c r="FL38" s="94"/>
      <c r="FM38" s="94"/>
      <c r="FN38" s="94"/>
      <c r="FO38" s="94"/>
      <c r="FP38" s="94"/>
      <c r="FQ38" s="94"/>
      <c r="FR38" s="94"/>
      <c r="FS38" s="94"/>
      <c r="FT38" s="94"/>
      <c r="FU38" s="94"/>
      <c r="FV38" s="94"/>
      <c r="FW38" s="94"/>
      <c r="FX38" s="94"/>
      <c r="FY38" s="94"/>
      <c r="FZ38" s="94"/>
      <c r="GA38" s="94"/>
      <c r="GB38" s="94"/>
      <c r="GC38" s="94"/>
      <c r="GD38" s="94"/>
      <c r="GE38" s="94"/>
      <c r="GF38" s="94"/>
      <c r="GG38" s="94"/>
      <c r="GH38" s="94"/>
      <c r="GI38" s="94"/>
      <c r="GJ38" s="94"/>
      <c r="GK38" s="94"/>
      <c r="GL38" s="94"/>
      <c r="GM38" s="94"/>
      <c r="GN38" s="94"/>
      <c r="GO38" s="94"/>
      <c r="GP38" s="94"/>
      <c r="GQ38" s="94"/>
      <c r="GR38" s="94"/>
      <c r="GS38" s="94"/>
      <c r="GT38" s="94"/>
      <c r="GU38" s="51"/>
      <c r="GV38" s="51"/>
      <c r="GW38" s="51"/>
    </row>
    <row r="39" spans="1:205" s="57" customFormat="1" ht="31.5" customHeight="1" x14ac:dyDescent="0.25">
      <c r="A39" s="93" t="s">
        <v>1460</v>
      </c>
      <c r="B39" s="95"/>
      <c r="C39" s="94"/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94"/>
      <c r="AH39" s="94"/>
      <c r="AI39" s="94"/>
      <c r="AJ39" s="94"/>
      <c r="AK39" s="94"/>
      <c r="AL39" s="94"/>
      <c r="AM39" s="94"/>
      <c r="AN39" s="94"/>
      <c r="AO39" s="94"/>
      <c r="AP39" s="94"/>
      <c r="AQ39" s="94"/>
      <c r="AR39" s="94"/>
      <c r="AS39" s="94"/>
      <c r="AT39" s="94"/>
      <c r="AU39" s="94"/>
      <c r="AV39" s="94"/>
      <c r="AW39" s="94"/>
      <c r="AX39" s="94"/>
      <c r="AY39" s="94"/>
      <c r="AZ39" s="94"/>
      <c r="BA39" s="94"/>
      <c r="BB39" s="94"/>
      <c r="BC39" s="94"/>
      <c r="BD39" s="94"/>
      <c r="BE39" s="94"/>
      <c r="BF39" s="94"/>
      <c r="BG39" s="94"/>
      <c r="BH39" s="94"/>
      <c r="BI39" s="94"/>
      <c r="BJ39" s="94"/>
      <c r="BK39" s="94"/>
      <c r="BL39" s="94"/>
      <c r="BM39" s="94"/>
      <c r="BN39" s="94"/>
      <c r="BO39" s="94"/>
      <c r="BP39" s="94"/>
      <c r="BQ39" s="94"/>
      <c r="BR39" s="94"/>
      <c r="BS39" s="94"/>
      <c r="BT39" s="94"/>
      <c r="BU39" s="94"/>
      <c r="BV39" s="94"/>
      <c r="BW39" s="94"/>
      <c r="BX39" s="94"/>
      <c r="BY39" s="94"/>
      <c r="BZ39" s="94"/>
      <c r="CA39" s="94"/>
      <c r="CB39" s="94"/>
      <c r="CC39" s="94"/>
      <c r="CD39" s="94"/>
      <c r="CE39" s="94"/>
      <c r="CF39" s="94"/>
      <c r="CG39" s="94"/>
      <c r="CH39" s="94"/>
      <c r="CI39" s="94"/>
      <c r="CJ39" s="94"/>
      <c r="CK39" s="94"/>
      <c r="CL39" s="94"/>
      <c r="CM39" s="94"/>
      <c r="CN39" s="94"/>
      <c r="CO39" s="94"/>
      <c r="CP39" s="94"/>
      <c r="CQ39" s="94"/>
      <c r="CR39" s="94"/>
      <c r="CS39" s="94"/>
      <c r="CT39" s="94"/>
      <c r="CU39" s="94"/>
      <c r="CV39" s="94"/>
      <c r="CW39" s="94"/>
      <c r="CX39" s="94"/>
      <c r="CY39" s="94"/>
      <c r="CZ39" s="94"/>
      <c r="DA39" s="94"/>
      <c r="DB39" s="94"/>
      <c r="DC39" s="94"/>
      <c r="DD39" s="94"/>
      <c r="DE39" s="94"/>
      <c r="DF39" s="94"/>
      <c r="DG39" s="94"/>
      <c r="DH39" s="94"/>
      <c r="DI39" s="94"/>
      <c r="DJ39" s="94"/>
      <c r="DK39" s="94"/>
      <c r="DL39" s="94"/>
      <c r="DM39" s="94"/>
      <c r="DN39" s="94"/>
      <c r="DO39" s="94"/>
      <c r="DP39" s="94"/>
      <c r="DQ39" s="94"/>
      <c r="DR39" s="94"/>
      <c r="DS39" s="94"/>
      <c r="DT39" s="94"/>
      <c r="DU39" s="94"/>
      <c r="DV39" s="94"/>
      <c r="DW39" s="94"/>
      <c r="DX39" s="94"/>
      <c r="DY39" s="94"/>
      <c r="DZ39" s="94"/>
      <c r="EA39" s="94"/>
      <c r="EB39" s="94"/>
      <c r="EC39" s="94"/>
      <c r="ED39" s="94"/>
      <c r="EE39" s="94"/>
      <c r="EF39" s="94"/>
      <c r="EG39" s="94"/>
      <c r="EH39" s="94"/>
      <c r="EI39" s="94"/>
      <c r="EJ39" s="94"/>
      <c r="EK39" s="94"/>
      <c r="EL39" s="94"/>
      <c r="EM39" s="94"/>
      <c r="EN39" s="94"/>
      <c r="EO39" s="94"/>
      <c r="EP39" s="94"/>
      <c r="EQ39" s="94"/>
      <c r="ER39" s="94"/>
      <c r="ES39" s="94"/>
      <c r="ET39" s="94"/>
      <c r="EU39" s="94"/>
      <c r="EV39" s="94"/>
      <c r="EW39" s="94"/>
      <c r="EX39" s="94"/>
      <c r="EY39" s="94"/>
      <c r="EZ39" s="94"/>
      <c r="FA39" s="94"/>
      <c r="FB39" s="94"/>
      <c r="FC39" s="94"/>
      <c r="FD39" s="94"/>
      <c r="FE39" s="94"/>
      <c r="FF39" s="94"/>
      <c r="FG39" s="94"/>
      <c r="FH39" s="94"/>
      <c r="FI39" s="94"/>
      <c r="FJ39" s="94"/>
      <c r="FK39" s="94"/>
      <c r="FL39" s="94"/>
      <c r="FM39" s="94"/>
      <c r="FN39" s="94"/>
      <c r="FO39" s="94"/>
      <c r="FP39" s="94"/>
      <c r="FQ39" s="94"/>
      <c r="FR39" s="94"/>
      <c r="FS39" s="94"/>
      <c r="FT39" s="94"/>
      <c r="FU39" s="94"/>
      <c r="FV39" s="94"/>
      <c r="FW39" s="94"/>
      <c r="FX39" s="94"/>
      <c r="FY39" s="94"/>
      <c r="FZ39" s="94"/>
      <c r="GA39" s="94"/>
      <c r="GB39" s="94"/>
      <c r="GC39" s="94"/>
      <c r="GD39" s="94"/>
      <c r="GE39" s="94"/>
      <c r="GF39" s="94"/>
      <c r="GG39" s="94"/>
      <c r="GH39" s="94"/>
      <c r="GI39" s="94"/>
      <c r="GJ39" s="94"/>
      <c r="GK39" s="94"/>
      <c r="GL39" s="94"/>
      <c r="GM39" s="94"/>
      <c r="GN39" s="94"/>
      <c r="GO39" s="94"/>
      <c r="GP39" s="94"/>
      <c r="GQ39" s="94"/>
      <c r="GR39" s="94"/>
      <c r="GS39" s="94"/>
      <c r="GT39" s="94"/>
      <c r="GU39" s="51"/>
      <c r="GV39" s="51"/>
      <c r="GW39" s="51"/>
    </row>
    <row r="40" spans="1:205" s="57" customFormat="1" ht="31.5" customHeight="1" x14ac:dyDescent="0.25">
      <c r="A40" s="93" t="s">
        <v>1461</v>
      </c>
      <c r="B40" s="95"/>
      <c r="C40" s="94"/>
      <c r="D40" s="94"/>
      <c r="E40" s="94"/>
      <c r="F40" s="94"/>
      <c r="G40" s="94"/>
      <c r="H40" s="94"/>
      <c r="I40" s="94"/>
      <c r="J40" s="94"/>
      <c r="K40" s="94"/>
      <c r="L40" s="94"/>
      <c r="M40" s="94">
        <v>12</v>
      </c>
      <c r="N40" s="94"/>
      <c r="O40" s="94"/>
      <c r="P40" s="94"/>
      <c r="Q40" s="94"/>
      <c r="R40" s="94"/>
      <c r="S40" s="94"/>
      <c r="T40" s="94"/>
      <c r="U40" s="94"/>
      <c r="V40" s="94"/>
      <c r="W40" s="94"/>
      <c r="X40" s="94"/>
      <c r="Y40" s="94"/>
      <c r="Z40" s="94"/>
      <c r="AA40" s="94"/>
      <c r="AB40" s="94"/>
      <c r="AC40" s="94"/>
      <c r="AD40" s="94"/>
      <c r="AE40" s="94"/>
      <c r="AF40" s="94"/>
      <c r="AG40" s="94"/>
      <c r="AH40" s="94"/>
      <c r="AI40" s="94"/>
      <c r="AJ40" s="94"/>
      <c r="AK40" s="94"/>
      <c r="AL40" s="94"/>
      <c r="AM40" s="94"/>
      <c r="AN40" s="94"/>
      <c r="AO40" s="94"/>
      <c r="AP40" s="94"/>
      <c r="AQ40" s="94"/>
      <c r="AR40" s="94"/>
      <c r="AS40" s="94"/>
      <c r="AT40" s="94"/>
      <c r="AU40" s="94"/>
      <c r="AV40" s="94"/>
      <c r="AW40" s="94"/>
      <c r="AX40" s="94"/>
      <c r="AY40" s="94"/>
      <c r="AZ40" s="94"/>
      <c r="BA40" s="94"/>
      <c r="BB40" s="94"/>
      <c r="BC40" s="94"/>
      <c r="BD40" s="94"/>
      <c r="BE40" s="94"/>
      <c r="BF40" s="94"/>
      <c r="BG40" s="94"/>
      <c r="BH40" s="94"/>
      <c r="BI40" s="94"/>
      <c r="BJ40" s="94"/>
      <c r="BK40" s="94"/>
      <c r="BL40" s="94"/>
      <c r="BM40" s="94"/>
      <c r="BN40" s="94"/>
      <c r="BO40" s="94"/>
      <c r="BP40" s="94"/>
      <c r="BQ40" s="94"/>
      <c r="BR40" s="94"/>
      <c r="BS40" s="94"/>
      <c r="BT40" s="94"/>
      <c r="BU40" s="94"/>
      <c r="BV40" s="94"/>
      <c r="BW40" s="94"/>
      <c r="BX40" s="94"/>
      <c r="BY40" s="94"/>
      <c r="BZ40" s="94"/>
      <c r="CA40" s="94"/>
      <c r="CB40" s="94"/>
      <c r="CC40" s="94"/>
      <c r="CD40" s="94"/>
      <c r="CE40" s="94"/>
      <c r="CF40" s="94"/>
      <c r="CG40" s="94"/>
      <c r="CH40" s="94"/>
      <c r="CI40" s="94"/>
      <c r="CJ40" s="94"/>
      <c r="CK40" s="94"/>
      <c r="CL40" s="94"/>
      <c r="CM40" s="94"/>
      <c r="CN40" s="94"/>
      <c r="CO40" s="94"/>
      <c r="CP40" s="94"/>
      <c r="CQ40" s="94"/>
      <c r="CR40" s="94"/>
      <c r="CS40" s="94"/>
      <c r="CT40" s="94"/>
      <c r="CU40" s="94"/>
      <c r="CV40" s="94"/>
      <c r="CW40" s="94"/>
      <c r="CX40" s="94"/>
      <c r="CY40" s="94"/>
      <c r="CZ40" s="94"/>
      <c r="DA40" s="94"/>
      <c r="DB40" s="94"/>
      <c r="DC40" s="94"/>
      <c r="DD40" s="94"/>
      <c r="DE40" s="94"/>
      <c r="DF40" s="94"/>
      <c r="DG40" s="94"/>
      <c r="DH40" s="94"/>
      <c r="DI40" s="94"/>
      <c r="DJ40" s="94"/>
      <c r="DK40" s="94"/>
      <c r="DL40" s="94"/>
      <c r="DM40" s="94"/>
      <c r="DN40" s="94"/>
      <c r="DO40" s="94"/>
      <c r="DP40" s="94"/>
      <c r="DQ40" s="94"/>
      <c r="DR40" s="94"/>
      <c r="DS40" s="94"/>
      <c r="DT40" s="94"/>
      <c r="DU40" s="94"/>
      <c r="DV40" s="94"/>
      <c r="DW40" s="94"/>
      <c r="DX40" s="94"/>
      <c r="DY40" s="94"/>
      <c r="DZ40" s="94"/>
      <c r="EA40" s="94"/>
      <c r="EB40" s="94"/>
      <c r="EC40" s="94"/>
      <c r="ED40" s="94"/>
      <c r="EE40" s="94"/>
      <c r="EF40" s="94"/>
      <c r="EG40" s="94"/>
      <c r="EH40" s="94"/>
      <c r="EI40" s="94"/>
      <c r="EJ40" s="94"/>
      <c r="EK40" s="94"/>
      <c r="EL40" s="94"/>
      <c r="EM40" s="94"/>
      <c r="EN40" s="94"/>
      <c r="EO40" s="94"/>
      <c r="EP40" s="94"/>
      <c r="EQ40" s="94"/>
      <c r="ER40" s="94"/>
      <c r="ES40" s="94"/>
      <c r="ET40" s="94"/>
      <c r="EU40" s="94"/>
      <c r="EV40" s="94"/>
      <c r="EW40" s="94"/>
      <c r="EX40" s="94"/>
      <c r="EY40" s="94"/>
      <c r="EZ40" s="94"/>
      <c r="FA40" s="94"/>
      <c r="FB40" s="94"/>
      <c r="FC40" s="94"/>
      <c r="FD40" s="94"/>
      <c r="FE40" s="94"/>
      <c r="FF40" s="94"/>
      <c r="FG40" s="94"/>
      <c r="FH40" s="94"/>
      <c r="FI40" s="94"/>
      <c r="FJ40" s="94"/>
      <c r="FK40" s="94"/>
      <c r="FL40" s="94"/>
      <c r="FM40" s="94"/>
      <c r="FN40" s="94"/>
      <c r="FO40" s="94"/>
      <c r="FP40" s="94"/>
      <c r="FQ40" s="94"/>
      <c r="FR40" s="94"/>
      <c r="FS40" s="94"/>
      <c r="FT40" s="94"/>
      <c r="FU40" s="94"/>
      <c r="FV40" s="94"/>
      <c r="FW40" s="94"/>
      <c r="FX40" s="94"/>
      <c r="FY40" s="94"/>
      <c r="FZ40" s="94"/>
      <c r="GA40" s="94"/>
      <c r="GB40" s="94"/>
      <c r="GC40" s="94"/>
      <c r="GD40" s="94"/>
      <c r="GE40" s="94"/>
      <c r="GF40" s="94"/>
      <c r="GG40" s="94"/>
      <c r="GH40" s="94"/>
      <c r="GI40" s="94"/>
      <c r="GJ40" s="94"/>
      <c r="GK40" s="94"/>
      <c r="GL40" s="94"/>
      <c r="GM40" s="94"/>
      <c r="GN40" s="94"/>
      <c r="GO40" s="94"/>
      <c r="GP40" s="94"/>
      <c r="GQ40" s="94"/>
      <c r="GR40" s="94"/>
      <c r="GS40" s="94"/>
      <c r="GT40" s="94"/>
      <c r="GU40" s="51"/>
      <c r="GV40" s="51"/>
      <c r="GW40" s="51"/>
    </row>
    <row r="41" spans="1:205" s="57" customFormat="1" ht="31.5" customHeight="1" x14ac:dyDescent="0.25">
      <c r="A41" s="93" t="s">
        <v>1462</v>
      </c>
      <c r="B41" s="95"/>
      <c r="C41" s="94"/>
      <c r="D41" s="94"/>
      <c r="E41" s="94"/>
      <c r="F41" s="94"/>
      <c r="G41" s="94"/>
      <c r="H41" s="94"/>
      <c r="I41" s="94"/>
      <c r="J41" s="94"/>
      <c r="K41" s="94"/>
      <c r="L41" s="94"/>
      <c r="M41" s="94"/>
      <c r="N41" s="94"/>
      <c r="O41" s="94"/>
      <c r="P41" s="94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  <c r="AH41" s="94"/>
      <c r="AI41" s="94"/>
      <c r="AJ41" s="94"/>
      <c r="AK41" s="94"/>
      <c r="AL41" s="94"/>
      <c r="AM41" s="94"/>
      <c r="AN41" s="94"/>
      <c r="AO41" s="94"/>
      <c r="AP41" s="94"/>
      <c r="AQ41" s="94"/>
      <c r="AR41" s="94"/>
      <c r="AS41" s="94"/>
      <c r="AT41" s="94"/>
      <c r="AU41" s="94"/>
      <c r="AV41" s="94"/>
      <c r="AW41" s="94"/>
      <c r="AX41" s="94"/>
      <c r="AY41" s="94"/>
      <c r="AZ41" s="94"/>
      <c r="BA41" s="94"/>
      <c r="BB41" s="94"/>
      <c r="BC41" s="94"/>
      <c r="BD41" s="94"/>
      <c r="BE41" s="94"/>
      <c r="BF41" s="94"/>
      <c r="BG41" s="94"/>
      <c r="BH41" s="94"/>
      <c r="BI41" s="94"/>
      <c r="BJ41" s="94"/>
      <c r="BK41" s="94"/>
      <c r="BL41" s="94"/>
      <c r="BM41" s="94"/>
      <c r="BN41" s="94"/>
      <c r="BO41" s="94"/>
      <c r="BP41" s="94"/>
      <c r="BQ41" s="94"/>
      <c r="BR41" s="94"/>
      <c r="BS41" s="94"/>
      <c r="BT41" s="94"/>
      <c r="BU41" s="94"/>
      <c r="BV41" s="94"/>
      <c r="BW41" s="94"/>
      <c r="BX41" s="94"/>
      <c r="BY41" s="94"/>
      <c r="BZ41" s="94"/>
      <c r="CA41" s="94"/>
      <c r="CB41" s="94"/>
      <c r="CC41" s="94"/>
      <c r="CD41" s="94"/>
      <c r="CE41" s="94"/>
      <c r="CF41" s="94"/>
      <c r="CG41" s="94"/>
      <c r="CH41" s="94"/>
      <c r="CI41" s="94"/>
      <c r="CJ41" s="94"/>
      <c r="CK41" s="94"/>
      <c r="CL41" s="94"/>
      <c r="CM41" s="94"/>
      <c r="CN41" s="94"/>
      <c r="CO41" s="94"/>
      <c r="CP41" s="94"/>
      <c r="CQ41" s="94"/>
      <c r="CR41" s="94"/>
      <c r="CS41" s="94"/>
      <c r="CT41" s="94"/>
      <c r="CU41" s="94"/>
      <c r="CV41" s="94"/>
      <c r="CW41" s="94"/>
      <c r="CX41" s="94"/>
      <c r="CY41" s="94"/>
      <c r="CZ41" s="94"/>
      <c r="DA41" s="94"/>
      <c r="DB41" s="94"/>
      <c r="DC41" s="94"/>
      <c r="DD41" s="94"/>
      <c r="DE41" s="94"/>
      <c r="DF41" s="94"/>
      <c r="DG41" s="94"/>
      <c r="DH41" s="94"/>
      <c r="DI41" s="94"/>
      <c r="DJ41" s="94"/>
      <c r="DK41" s="94"/>
      <c r="DL41" s="94"/>
      <c r="DM41" s="94"/>
      <c r="DN41" s="94"/>
      <c r="DO41" s="94"/>
      <c r="DP41" s="94"/>
      <c r="DQ41" s="94"/>
      <c r="DR41" s="94"/>
      <c r="DS41" s="94"/>
      <c r="DT41" s="94"/>
      <c r="DU41" s="94"/>
      <c r="DV41" s="94"/>
      <c r="DW41" s="94"/>
      <c r="DX41" s="94"/>
      <c r="DY41" s="94"/>
      <c r="DZ41" s="94"/>
      <c r="EA41" s="94"/>
      <c r="EB41" s="94"/>
      <c r="EC41" s="94"/>
      <c r="ED41" s="94"/>
      <c r="EE41" s="94"/>
      <c r="EF41" s="94"/>
      <c r="EG41" s="94"/>
      <c r="EH41" s="94"/>
      <c r="EI41" s="94"/>
      <c r="EJ41" s="94"/>
      <c r="EK41" s="94"/>
      <c r="EL41" s="94"/>
      <c r="EM41" s="94"/>
      <c r="EN41" s="94"/>
      <c r="EO41" s="94"/>
      <c r="EP41" s="94"/>
      <c r="EQ41" s="94"/>
      <c r="ER41" s="94"/>
      <c r="ES41" s="94"/>
      <c r="ET41" s="94"/>
      <c r="EU41" s="94"/>
      <c r="EV41" s="94"/>
      <c r="EW41" s="94"/>
      <c r="EX41" s="94"/>
      <c r="EY41" s="94"/>
      <c r="EZ41" s="94"/>
      <c r="FA41" s="94"/>
      <c r="FB41" s="94"/>
      <c r="FC41" s="94"/>
      <c r="FD41" s="94"/>
      <c r="FE41" s="94"/>
      <c r="FF41" s="94"/>
      <c r="FG41" s="94"/>
      <c r="FH41" s="94"/>
      <c r="FI41" s="94"/>
      <c r="FJ41" s="94"/>
      <c r="FK41" s="94"/>
      <c r="FL41" s="94"/>
      <c r="FM41" s="94"/>
      <c r="FN41" s="94"/>
      <c r="FO41" s="94"/>
      <c r="FP41" s="94"/>
      <c r="FQ41" s="94"/>
      <c r="FR41" s="94"/>
      <c r="FS41" s="94"/>
      <c r="FT41" s="94"/>
      <c r="FU41" s="94"/>
      <c r="FV41" s="94"/>
      <c r="FW41" s="94"/>
      <c r="FX41" s="94"/>
      <c r="FY41" s="94"/>
      <c r="FZ41" s="94"/>
      <c r="GA41" s="94"/>
      <c r="GB41" s="94"/>
      <c r="GC41" s="94"/>
      <c r="GD41" s="94"/>
      <c r="GE41" s="94"/>
      <c r="GF41" s="94"/>
      <c r="GG41" s="94"/>
      <c r="GH41" s="94"/>
      <c r="GI41" s="94"/>
      <c r="GJ41" s="94"/>
      <c r="GK41" s="94"/>
      <c r="GL41" s="94"/>
      <c r="GM41" s="94"/>
      <c r="GN41" s="94"/>
      <c r="GO41" s="94"/>
      <c r="GP41" s="94"/>
      <c r="GQ41" s="94"/>
      <c r="GR41" s="94"/>
      <c r="GS41" s="94"/>
      <c r="GT41" s="94"/>
      <c r="GU41" s="51"/>
      <c r="GV41" s="51"/>
      <c r="GW41" s="51"/>
    </row>
    <row r="42" spans="1:205" s="57" customFormat="1" ht="31.5" customHeight="1" x14ac:dyDescent="0.25">
      <c r="A42" s="93" t="s">
        <v>1463</v>
      </c>
      <c r="B42" s="95"/>
      <c r="C42" s="94"/>
      <c r="D42" s="94"/>
      <c r="E42" s="94"/>
      <c r="F42" s="94"/>
      <c r="G42" s="94"/>
      <c r="H42" s="94"/>
      <c r="I42" s="94">
        <v>24</v>
      </c>
      <c r="J42" s="94"/>
      <c r="K42" s="94">
        <v>12</v>
      </c>
      <c r="L42" s="94">
        <v>60</v>
      </c>
      <c r="M42" s="94"/>
      <c r="N42" s="94"/>
      <c r="O42" s="94"/>
      <c r="P42" s="94"/>
      <c r="Q42" s="94"/>
      <c r="R42" s="94"/>
      <c r="S42" s="94"/>
      <c r="T42" s="94"/>
      <c r="U42" s="94"/>
      <c r="V42" s="94"/>
      <c r="W42" s="94"/>
      <c r="X42" s="94"/>
      <c r="Y42" s="94"/>
      <c r="Z42" s="94"/>
      <c r="AA42" s="94"/>
      <c r="AB42" s="94"/>
      <c r="AC42" s="94"/>
      <c r="AD42" s="94"/>
      <c r="AE42" s="94"/>
      <c r="AF42" s="94"/>
      <c r="AG42" s="94"/>
      <c r="AH42" s="94"/>
      <c r="AI42" s="94"/>
      <c r="AJ42" s="94"/>
      <c r="AK42" s="94"/>
      <c r="AL42" s="94"/>
      <c r="AM42" s="94"/>
      <c r="AN42" s="94"/>
      <c r="AO42" s="94"/>
      <c r="AP42" s="94"/>
      <c r="AQ42" s="94"/>
      <c r="AR42" s="94"/>
      <c r="AS42" s="94"/>
      <c r="AT42" s="94"/>
      <c r="AU42" s="94"/>
      <c r="AV42" s="94"/>
      <c r="AW42" s="94"/>
      <c r="AX42" s="94"/>
      <c r="AY42" s="94"/>
      <c r="AZ42" s="94"/>
      <c r="BA42" s="94"/>
      <c r="BB42" s="94"/>
      <c r="BC42" s="94"/>
      <c r="BD42" s="94"/>
      <c r="BE42" s="94"/>
      <c r="BF42" s="94"/>
      <c r="BG42" s="94"/>
      <c r="BH42" s="94"/>
      <c r="BI42" s="94"/>
      <c r="BJ42" s="94"/>
      <c r="BK42" s="94"/>
      <c r="BL42" s="94"/>
      <c r="BM42" s="94"/>
      <c r="BN42" s="94"/>
      <c r="BO42" s="94"/>
      <c r="BP42" s="94"/>
      <c r="BQ42" s="94"/>
      <c r="BR42" s="94"/>
      <c r="BS42" s="94"/>
      <c r="BT42" s="94"/>
      <c r="BU42" s="94"/>
      <c r="BV42" s="94"/>
      <c r="BW42" s="94"/>
      <c r="BX42" s="94"/>
      <c r="BY42" s="94"/>
      <c r="BZ42" s="94"/>
      <c r="CA42" s="94"/>
      <c r="CB42" s="94"/>
      <c r="CC42" s="94"/>
      <c r="CD42" s="94"/>
      <c r="CE42" s="94"/>
      <c r="CF42" s="94"/>
      <c r="CG42" s="94"/>
      <c r="CH42" s="94"/>
      <c r="CI42" s="94"/>
      <c r="CJ42" s="94"/>
      <c r="CK42" s="94"/>
      <c r="CL42" s="94"/>
      <c r="CM42" s="94"/>
      <c r="CN42" s="94"/>
      <c r="CO42" s="94"/>
      <c r="CP42" s="94"/>
      <c r="CQ42" s="94"/>
      <c r="CR42" s="94"/>
      <c r="CS42" s="94"/>
      <c r="CT42" s="94"/>
      <c r="CU42" s="94"/>
      <c r="CV42" s="94"/>
      <c r="CW42" s="94"/>
      <c r="CX42" s="94"/>
      <c r="CY42" s="94"/>
      <c r="CZ42" s="94"/>
      <c r="DA42" s="94"/>
      <c r="DB42" s="94"/>
      <c r="DC42" s="94"/>
      <c r="DD42" s="94"/>
      <c r="DE42" s="94"/>
      <c r="DF42" s="94"/>
      <c r="DG42" s="94"/>
      <c r="DH42" s="94"/>
      <c r="DI42" s="94"/>
      <c r="DJ42" s="94"/>
      <c r="DK42" s="94"/>
      <c r="DL42" s="94"/>
      <c r="DM42" s="94"/>
      <c r="DN42" s="94"/>
      <c r="DO42" s="94"/>
      <c r="DP42" s="94"/>
      <c r="DQ42" s="94"/>
      <c r="DR42" s="94"/>
      <c r="DS42" s="94"/>
      <c r="DT42" s="94"/>
      <c r="DU42" s="94"/>
      <c r="DV42" s="94"/>
      <c r="DW42" s="94"/>
      <c r="DX42" s="94"/>
      <c r="DY42" s="94"/>
      <c r="DZ42" s="94"/>
      <c r="EA42" s="94"/>
      <c r="EB42" s="94"/>
      <c r="EC42" s="94"/>
      <c r="ED42" s="94"/>
      <c r="EE42" s="94"/>
      <c r="EF42" s="94"/>
      <c r="EG42" s="94"/>
      <c r="EH42" s="94"/>
      <c r="EI42" s="94"/>
      <c r="EJ42" s="94"/>
      <c r="EK42" s="94"/>
      <c r="EL42" s="94"/>
      <c r="EM42" s="94"/>
      <c r="EN42" s="94"/>
      <c r="EO42" s="94"/>
      <c r="EP42" s="94"/>
      <c r="EQ42" s="94"/>
      <c r="ER42" s="94"/>
      <c r="ES42" s="94"/>
      <c r="ET42" s="94"/>
      <c r="EU42" s="94"/>
      <c r="EV42" s="94"/>
      <c r="EW42" s="94"/>
      <c r="EX42" s="94"/>
      <c r="EY42" s="94"/>
      <c r="EZ42" s="94"/>
      <c r="FA42" s="94"/>
      <c r="FB42" s="94"/>
      <c r="FC42" s="94"/>
      <c r="FD42" s="94"/>
      <c r="FE42" s="94"/>
      <c r="FF42" s="94"/>
      <c r="FG42" s="94"/>
      <c r="FH42" s="94"/>
      <c r="FI42" s="94"/>
      <c r="FJ42" s="94"/>
      <c r="FK42" s="94"/>
      <c r="FL42" s="94"/>
      <c r="FM42" s="94"/>
      <c r="FN42" s="94"/>
      <c r="FO42" s="94"/>
      <c r="FP42" s="94"/>
      <c r="FQ42" s="94"/>
      <c r="FR42" s="94"/>
      <c r="FS42" s="94"/>
      <c r="FT42" s="94"/>
      <c r="FU42" s="94"/>
      <c r="FV42" s="94"/>
      <c r="FW42" s="94"/>
      <c r="FX42" s="94"/>
      <c r="FY42" s="94"/>
      <c r="FZ42" s="94"/>
      <c r="GA42" s="94"/>
      <c r="GB42" s="94"/>
      <c r="GC42" s="94"/>
      <c r="GD42" s="94"/>
      <c r="GE42" s="94"/>
      <c r="GF42" s="94"/>
      <c r="GG42" s="94"/>
      <c r="GH42" s="94"/>
      <c r="GI42" s="94"/>
      <c r="GJ42" s="94"/>
      <c r="GK42" s="94"/>
      <c r="GL42" s="94"/>
      <c r="GM42" s="94"/>
      <c r="GN42" s="94"/>
      <c r="GO42" s="94"/>
      <c r="GP42" s="94"/>
      <c r="GQ42" s="94"/>
      <c r="GR42" s="94"/>
      <c r="GS42" s="94"/>
      <c r="GT42" s="94"/>
      <c r="GU42" s="51"/>
      <c r="GV42" s="51"/>
      <c r="GW42" s="51"/>
    </row>
    <row r="43" spans="1:205" s="57" customFormat="1" ht="31.5" customHeight="1" x14ac:dyDescent="0.25">
      <c r="A43" s="93" t="s">
        <v>1464</v>
      </c>
      <c r="B43" s="95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  <c r="N43" s="94"/>
      <c r="O43" s="94"/>
      <c r="P43" s="94"/>
      <c r="Q43" s="94"/>
      <c r="R43" s="94"/>
      <c r="S43" s="94"/>
      <c r="T43" s="94"/>
      <c r="U43" s="94"/>
      <c r="V43" s="94"/>
      <c r="W43" s="94"/>
      <c r="X43" s="94"/>
      <c r="Y43" s="94"/>
      <c r="Z43" s="94"/>
      <c r="AA43" s="94"/>
      <c r="AB43" s="94"/>
      <c r="AC43" s="94"/>
      <c r="AD43" s="94"/>
      <c r="AE43" s="94"/>
      <c r="AF43" s="94"/>
      <c r="AG43" s="94"/>
      <c r="AH43" s="94"/>
      <c r="AI43" s="94"/>
      <c r="AJ43" s="94"/>
      <c r="AK43" s="94"/>
      <c r="AL43" s="94"/>
      <c r="AM43" s="94"/>
      <c r="AN43" s="94"/>
      <c r="AO43" s="94"/>
      <c r="AP43" s="94"/>
      <c r="AQ43" s="94"/>
      <c r="AR43" s="94"/>
      <c r="AS43" s="94"/>
      <c r="AT43" s="94"/>
      <c r="AU43" s="94"/>
      <c r="AV43" s="94"/>
      <c r="AW43" s="94"/>
      <c r="AX43" s="94"/>
      <c r="AY43" s="94"/>
      <c r="AZ43" s="94"/>
      <c r="BA43" s="94"/>
      <c r="BB43" s="94"/>
      <c r="BC43" s="94"/>
      <c r="BD43" s="94"/>
      <c r="BE43" s="94"/>
      <c r="BF43" s="94"/>
      <c r="BG43" s="94"/>
      <c r="BH43" s="94"/>
      <c r="BI43" s="94"/>
      <c r="BJ43" s="94"/>
      <c r="BK43" s="94"/>
      <c r="BL43" s="94"/>
      <c r="BM43" s="94"/>
      <c r="BN43" s="94"/>
      <c r="BO43" s="94"/>
      <c r="BP43" s="94"/>
      <c r="BQ43" s="94"/>
      <c r="BR43" s="94"/>
      <c r="BS43" s="94"/>
      <c r="BT43" s="94"/>
      <c r="BU43" s="94"/>
      <c r="BV43" s="94"/>
      <c r="BW43" s="94"/>
      <c r="BX43" s="94"/>
      <c r="BY43" s="94"/>
      <c r="BZ43" s="94"/>
      <c r="CA43" s="94"/>
      <c r="CB43" s="94"/>
      <c r="CC43" s="94"/>
      <c r="CD43" s="94"/>
      <c r="CE43" s="94"/>
      <c r="CF43" s="94"/>
      <c r="CG43" s="94"/>
      <c r="CH43" s="94"/>
      <c r="CI43" s="94"/>
      <c r="CJ43" s="94"/>
      <c r="CK43" s="94"/>
      <c r="CL43" s="94"/>
      <c r="CM43" s="94"/>
      <c r="CN43" s="94"/>
      <c r="CO43" s="94"/>
      <c r="CP43" s="94"/>
      <c r="CQ43" s="94"/>
      <c r="CR43" s="94"/>
      <c r="CS43" s="94"/>
      <c r="CT43" s="94"/>
      <c r="CU43" s="94"/>
      <c r="CV43" s="94"/>
      <c r="CW43" s="94"/>
      <c r="CX43" s="94"/>
      <c r="CY43" s="94"/>
      <c r="CZ43" s="94"/>
      <c r="DA43" s="94"/>
      <c r="DB43" s="94"/>
      <c r="DC43" s="94"/>
      <c r="DD43" s="94"/>
      <c r="DE43" s="94"/>
      <c r="DF43" s="94"/>
      <c r="DG43" s="94"/>
      <c r="DH43" s="94"/>
      <c r="DI43" s="94"/>
      <c r="DJ43" s="94"/>
      <c r="DK43" s="94"/>
      <c r="DL43" s="94"/>
      <c r="DM43" s="94"/>
      <c r="DN43" s="94"/>
      <c r="DO43" s="94"/>
      <c r="DP43" s="94"/>
      <c r="DQ43" s="94"/>
      <c r="DR43" s="94"/>
      <c r="DS43" s="94"/>
      <c r="DT43" s="94"/>
      <c r="DU43" s="94"/>
      <c r="DV43" s="94"/>
      <c r="DW43" s="94"/>
      <c r="DX43" s="94"/>
      <c r="DY43" s="94"/>
      <c r="DZ43" s="94"/>
      <c r="EA43" s="94"/>
      <c r="EB43" s="94"/>
      <c r="EC43" s="94"/>
      <c r="ED43" s="94"/>
      <c r="EE43" s="94"/>
      <c r="EF43" s="94"/>
      <c r="EG43" s="94"/>
      <c r="EH43" s="94"/>
      <c r="EI43" s="94"/>
      <c r="EJ43" s="94"/>
      <c r="EK43" s="94"/>
      <c r="EL43" s="94"/>
      <c r="EM43" s="94"/>
      <c r="EN43" s="94"/>
      <c r="EO43" s="94"/>
      <c r="EP43" s="94"/>
      <c r="EQ43" s="94"/>
      <c r="ER43" s="94"/>
      <c r="ES43" s="94"/>
      <c r="ET43" s="94"/>
      <c r="EU43" s="94"/>
      <c r="EV43" s="94"/>
      <c r="EW43" s="94"/>
      <c r="EX43" s="94"/>
      <c r="EY43" s="94"/>
      <c r="EZ43" s="94"/>
      <c r="FA43" s="94"/>
      <c r="FB43" s="94"/>
      <c r="FC43" s="94"/>
      <c r="FD43" s="94"/>
      <c r="FE43" s="94"/>
      <c r="FF43" s="94"/>
      <c r="FG43" s="94"/>
      <c r="FH43" s="94"/>
      <c r="FI43" s="94"/>
      <c r="FJ43" s="94"/>
      <c r="FK43" s="94"/>
      <c r="FL43" s="94"/>
      <c r="FM43" s="94"/>
      <c r="FN43" s="94"/>
      <c r="FO43" s="94"/>
      <c r="FP43" s="94"/>
      <c r="FQ43" s="94"/>
      <c r="FR43" s="94"/>
      <c r="FS43" s="94"/>
      <c r="FT43" s="94"/>
      <c r="FU43" s="94"/>
      <c r="FV43" s="94"/>
      <c r="FW43" s="94"/>
      <c r="FX43" s="94"/>
      <c r="FY43" s="94"/>
      <c r="FZ43" s="94"/>
      <c r="GA43" s="94"/>
      <c r="GB43" s="94"/>
      <c r="GC43" s="94"/>
      <c r="GD43" s="94"/>
      <c r="GE43" s="94"/>
      <c r="GF43" s="94"/>
      <c r="GG43" s="94"/>
      <c r="GH43" s="94"/>
      <c r="GI43" s="94"/>
      <c r="GJ43" s="94"/>
      <c r="GK43" s="94"/>
      <c r="GL43" s="94"/>
      <c r="GM43" s="94"/>
      <c r="GN43" s="94"/>
      <c r="GO43" s="94"/>
      <c r="GP43" s="94"/>
      <c r="GQ43" s="94"/>
      <c r="GR43" s="94"/>
      <c r="GS43" s="94"/>
      <c r="GT43" s="94"/>
      <c r="GU43" s="51"/>
      <c r="GV43" s="51"/>
      <c r="GW43" s="51"/>
    </row>
    <row r="44" spans="1:205" s="57" customFormat="1" ht="31.5" customHeight="1" x14ac:dyDescent="0.25">
      <c r="A44" s="93" t="s">
        <v>1465</v>
      </c>
      <c r="B44" s="95"/>
      <c r="C44" s="94"/>
      <c r="D44" s="94"/>
      <c r="E44" s="94"/>
      <c r="F44" s="94"/>
      <c r="G44" s="94"/>
      <c r="H44" s="94"/>
      <c r="I44" s="94"/>
      <c r="J44" s="94"/>
      <c r="K44" s="94"/>
      <c r="L44" s="94"/>
      <c r="M44" s="94"/>
      <c r="N44" s="94"/>
      <c r="O44" s="94"/>
      <c r="P44" s="94"/>
      <c r="Q44" s="94"/>
      <c r="R44" s="94"/>
      <c r="S44" s="94"/>
      <c r="T44" s="94"/>
      <c r="U44" s="94"/>
      <c r="V44" s="94"/>
      <c r="W44" s="94"/>
      <c r="X44" s="94"/>
      <c r="Y44" s="94"/>
      <c r="Z44" s="94"/>
      <c r="AA44" s="94"/>
      <c r="AB44" s="94"/>
      <c r="AC44" s="94"/>
      <c r="AD44" s="94"/>
      <c r="AE44" s="94"/>
      <c r="AF44" s="94"/>
      <c r="AG44" s="94"/>
      <c r="AH44" s="94"/>
      <c r="AI44" s="94"/>
      <c r="AJ44" s="94"/>
      <c r="AK44" s="94"/>
      <c r="AL44" s="94"/>
      <c r="AM44" s="94"/>
      <c r="AN44" s="94"/>
      <c r="AO44" s="94"/>
      <c r="AP44" s="94"/>
      <c r="AQ44" s="94"/>
      <c r="AR44" s="94"/>
      <c r="AS44" s="94"/>
      <c r="AT44" s="94"/>
      <c r="AU44" s="94"/>
      <c r="AV44" s="94"/>
      <c r="AW44" s="94"/>
      <c r="AX44" s="94"/>
      <c r="AY44" s="94"/>
      <c r="AZ44" s="94"/>
      <c r="BA44" s="94"/>
      <c r="BB44" s="94"/>
      <c r="BC44" s="94"/>
      <c r="BD44" s="94"/>
      <c r="BE44" s="94"/>
      <c r="BF44" s="94"/>
      <c r="BG44" s="94"/>
      <c r="BH44" s="94"/>
      <c r="BI44" s="94"/>
      <c r="BJ44" s="94"/>
      <c r="BK44" s="94"/>
      <c r="BL44" s="94"/>
      <c r="BM44" s="94"/>
      <c r="BN44" s="94"/>
      <c r="BO44" s="94"/>
      <c r="BP44" s="94"/>
      <c r="BQ44" s="94"/>
      <c r="BR44" s="94"/>
      <c r="BS44" s="94"/>
      <c r="BT44" s="94"/>
      <c r="BU44" s="94"/>
      <c r="BV44" s="94"/>
      <c r="BW44" s="94"/>
      <c r="BX44" s="94"/>
      <c r="BY44" s="94"/>
      <c r="BZ44" s="94"/>
      <c r="CA44" s="94"/>
      <c r="CB44" s="94"/>
      <c r="CC44" s="94"/>
      <c r="CD44" s="94"/>
      <c r="CE44" s="94"/>
      <c r="CF44" s="94"/>
      <c r="CG44" s="94"/>
      <c r="CH44" s="94"/>
      <c r="CI44" s="94"/>
      <c r="CJ44" s="94"/>
      <c r="CK44" s="94"/>
      <c r="CL44" s="94"/>
      <c r="CM44" s="94"/>
      <c r="CN44" s="94"/>
      <c r="CO44" s="94"/>
      <c r="CP44" s="94"/>
      <c r="CQ44" s="94"/>
      <c r="CR44" s="94"/>
      <c r="CS44" s="94"/>
      <c r="CT44" s="94"/>
      <c r="CU44" s="94"/>
      <c r="CV44" s="94"/>
      <c r="CW44" s="94"/>
      <c r="CX44" s="94"/>
      <c r="CY44" s="94"/>
      <c r="CZ44" s="94"/>
      <c r="DA44" s="94"/>
      <c r="DB44" s="94"/>
      <c r="DC44" s="94"/>
      <c r="DD44" s="94"/>
      <c r="DE44" s="94"/>
      <c r="DF44" s="94"/>
      <c r="DG44" s="94"/>
      <c r="DH44" s="94"/>
      <c r="DI44" s="94"/>
      <c r="DJ44" s="94"/>
      <c r="DK44" s="94"/>
      <c r="DL44" s="94"/>
      <c r="DM44" s="94"/>
      <c r="DN44" s="94"/>
      <c r="DO44" s="94"/>
      <c r="DP44" s="94"/>
      <c r="DQ44" s="94"/>
      <c r="DR44" s="94"/>
      <c r="DS44" s="94"/>
      <c r="DT44" s="94"/>
      <c r="DU44" s="94"/>
      <c r="DV44" s="94"/>
      <c r="DW44" s="94"/>
      <c r="DX44" s="94"/>
      <c r="DY44" s="94"/>
      <c r="DZ44" s="94"/>
      <c r="EA44" s="94"/>
      <c r="EB44" s="94"/>
      <c r="EC44" s="94"/>
      <c r="ED44" s="94"/>
      <c r="EE44" s="94"/>
      <c r="EF44" s="94"/>
      <c r="EG44" s="94"/>
      <c r="EH44" s="94"/>
      <c r="EI44" s="94"/>
      <c r="EJ44" s="94"/>
      <c r="EK44" s="94"/>
      <c r="EL44" s="94"/>
      <c r="EM44" s="94"/>
      <c r="EN44" s="94"/>
      <c r="EO44" s="94"/>
      <c r="EP44" s="94"/>
      <c r="EQ44" s="94"/>
      <c r="ER44" s="94"/>
      <c r="ES44" s="94"/>
      <c r="ET44" s="94"/>
      <c r="EU44" s="94"/>
      <c r="EV44" s="94"/>
      <c r="EW44" s="94"/>
      <c r="EX44" s="94"/>
      <c r="EY44" s="94"/>
      <c r="EZ44" s="94"/>
      <c r="FA44" s="94"/>
      <c r="FB44" s="94"/>
      <c r="FC44" s="94"/>
      <c r="FD44" s="94"/>
      <c r="FE44" s="94"/>
      <c r="FF44" s="94"/>
      <c r="FG44" s="94"/>
      <c r="FH44" s="94"/>
      <c r="FI44" s="94"/>
      <c r="FJ44" s="94"/>
      <c r="FK44" s="94"/>
      <c r="FL44" s="94"/>
      <c r="FM44" s="94"/>
      <c r="FN44" s="94"/>
      <c r="FO44" s="94"/>
      <c r="FP44" s="94"/>
      <c r="FQ44" s="94"/>
      <c r="FR44" s="94"/>
      <c r="FS44" s="94"/>
      <c r="FT44" s="94"/>
      <c r="FU44" s="94"/>
      <c r="FV44" s="94"/>
      <c r="FW44" s="94"/>
      <c r="FX44" s="94"/>
      <c r="FY44" s="94"/>
      <c r="FZ44" s="94"/>
      <c r="GA44" s="94"/>
      <c r="GB44" s="94"/>
      <c r="GC44" s="94"/>
      <c r="GD44" s="94"/>
      <c r="GE44" s="94"/>
      <c r="GF44" s="94"/>
      <c r="GG44" s="94"/>
      <c r="GH44" s="94"/>
      <c r="GI44" s="94"/>
      <c r="GJ44" s="94"/>
      <c r="GK44" s="94"/>
      <c r="GL44" s="94"/>
      <c r="GM44" s="94"/>
      <c r="GN44" s="94"/>
      <c r="GO44" s="94"/>
      <c r="GP44" s="94"/>
      <c r="GQ44" s="94"/>
      <c r="GR44" s="94"/>
      <c r="GS44" s="94"/>
      <c r="GT44" s="94"/>
      <c r="GU44" s="51"/>
      <c r="GV44" s="51"/>
      <c r="GW44" s="51"/>
    </row>
    <row r="45" spans="1:205" s="57" customFormat="1" ht="31.5" customHeight="1" x14ac:dyDescent="0.25">
      <c r="A45" s="93" t="s">
        <v>1466</v>
      </c>
      <c r="B45" s="95"/>
      <c r="C45" s="94"/>
      <c r="D45" s="94"/>
      <c r="E45" s="94"/>
      <c r="F45" s="94"/>
      <c r="G45" s="94"/>
      <c r="H45" s="94"/>
      <c r="I45" s="94"/>
      <c r="J45" s="94"/>
      <c r="K45" s="94"/>
      <c r="L45" s="94"/>
      <c r="M45" s="94"/>
      <c r="N45" s="94"/>
      <c r="O45" s="94"/>
      <c r="P45" s="94"/>
      <c r="Q45" s="94"/>
      <c r="R45" s="94"/>
      <c r="S45" s="94"/>
      <c r="T45" s="94"/>
      <c r="U45" s="94"/>
      <c r="V45" s="94"/>
      <c r="W45" s="94"/>
      <c r="X45" s="94"/>
      <c r="Y45" s="94"/>
      <c r="Z45" s="94"/>
      <c r="AA45" s="94"/>
      <c r="AB45" s="94"/>
      <c r="AC45" s="94"/>
      <c r="AD45" s="94"/>
      <c r="AE45" s="94"/>
      <c r="AF45" s="94"/>
      <c r="AG45" s="94"/>
      <c r="AH45" s="94"/>
      <c r="AI45" s="94"/>
      <c r="AJ45" s="94"/>
      <c r="AK45" s="94"/>
      <c r="AL45" s="94"/>
      <c r="AM45" s="94"/>
      <c r="AN45" s="94"/>
      <c r="AO45" s="94"/>
      <c r="AP45" s="94"/>
      <c r="AQ45" s="94"/>
      <c r="AR45" s="94"/>
      <c r="AS45" s="94"/>
      <c r="AT45" s="94"/>
      <c r="AU45" s="94"/>
      <c r="AV45" s="94"/>
      <c r="AW45" s="94"/>
      <c r="AX45" s="94"/>
      <c r="AY45" s="94"/>
      <c r="AZ45" s="94"/>
      <c r="BA45" s="94"/>
      <c r="BB45" s="94"/>
      <c r="BC45" s="94"/>
      <c r="BD45" s="94"/>
      <c r="BE45" s="94"/>
      <c r="BF45" s="94"/>
      <c r="BG45" s="94"/>
      <c r="BH45" s="94"/>
      <c r="BI45" s="94"/>
      <c r="BJ45" s="94"/>
      <c r="BK45" s="94"/>
      <c r="BL45" s="94"/>
      <c r="BM45" s="94"/>
      <c r="BN45" s="94"/>
      <c r="BO45" s="94"/>
      <c r="BP45" s="94"/>
      <c r="BQ45" s="94"/>
      <c r="BR45" s="94"/>
      <c r="BS45" s="94"/>
      <c r="BT45" s="94"/>
      <c r="BU45" s="94"/>
      <c r="BV45" s="94"/>
      <c r="BW45" s="94"/>
      <c r="BX45" s="94"/>
      <c r="BY45" s="94"/>
      <c r="BZ45" s="94"/>
      <c r="CA45" s="94"/>
      <c r="CB45" s="94"/>
      <c r="CC45" s="94"/>
      <c r="CD45" s="94"/>
      <c r="CE45" s="94"/>
      <c r="CF45" s="94"/>
      <c r="CG45" s="94"/>
      <c r="CH45" s="94"/>
      <c r="CI45" s="94"/>
      <c r="CJ45" s="94"/>
      <c r="CK45" s="94"/>
      <c r="CL45" s="94"/>
      <c r="CM45" s="94"/>
      <c r="CN45" s="94"/>
      <c r="CO45" s="94"/>
      <c r="CP45" s="94"/>
      <c r="CQ45" s="94"/>
      <c r="CR45" s="94"/>
      <c r="CS45" s="94"/>
      <c r="CT45" s="94"/>
      <c r="CU45" s="94"/>
      <c r="CV45" s="94"/>
      <c r="CW45" s="94"/>
      <c r="CX45" s="94"/>
      <c r="CY45" s="94"/>
      <c r="CZ45" s="94"/>
      <c r="DA45" s="94"/>
      <c r="DB45" s="94"/>
      <c r="DC45" s="94"/>
      <c r="DD45" s="94"/>
      <c r="DE45" s="94"/>
      <c r="DF45" s="94"/>
      <c r="DG45" s="94"/>
      <c r="DH45" s="94"/>
      <c r="DI45" s="94"/>
      <c r="DJ45" s="94"/>
      <c r="DK45" s="94"/>
      <c r="DL45" s="94"/>
      <c r="DM45" s="94"/>
      <c r="DN45" s="94"/>
      <c r="DO45" s="94"/>
      <c r="DP45" s="94"/>
      <c r="DQ45" s="94"/>
      <c r="DR45" s="94"/>
      <c r="DS45" s="94"/>
      <c r="DT45" s="94"/>
      <c r="DU45" s="94"/>
      <c r="DV45" s="94"/>
      <c r="DW45" s="94"/>
      <c r="DX45" s="94"/>
      <c r="DY45" s="94"/>
      <c r="DZ45" s="94"/>
      <c r="EA45" s="94"/>
      <c r="EB45" s="94"/>
      <c r="EC45" s="94"/>
      <c r="ED45" s="94"/>
      <c r="EE45" s="94"/>
      <c r="EF45" s="94"/>
      <c r="EG45" s="94"/>
      <c r="EH45" s="94"/>
      <c r="EI45" s="94"/>
      <c r="EJ45" s="94"/>
      <c r="EK45" s="94"/>
      <c r="EL45" s="94"/>
      <c r="EM45" s="94"/>
      <c r="EN45" s="94"/>
      <c r="EO45" s="94"/>
      <c r="EP45" s="94"/>
      <c r="EQ45" s="94"/>
      <c r="ER45" s="94"/>
      <c r="ES45" s="94"/>
      <c r="ET45" s="94"/>
      <c r="EU45" s="94"/>
      <c r="EV45" s="94"/>
      <c r="EW45" s="94"/>
      <c r="EX45" s="94"/>
      <c r="EY45" s="94"/>
      <c r="EZ45" s="94"/>
      <c r="FA45" s="94"/>
      <c r="FB45" s="94"/>
      <c r="FC45" s="94"/>
      <c r="FD45" s="94"/>
      <c r="FE45" s="94"/>
      <c r="FF45" s="94"/>
      <c r="FG45" s="94"/>
      <c r="FH45" s="94"/>
      <c r="FI45" s="94"/>
      <c r="FJ45" s="94"/>
      <c r="FK45" s="94"/>
      <c r="FL45" s="94"/>
      <c r="FM45" s="94"/>
      <c r="FN45" s="94"/>
      <c r="FO45" s="94"/>
      <c r="FP45" s="94"/>
      <c r="FQ45" s="94"/>
      <c r="FR45" s="94"/>
      <c r="FS45" s="94"/>
      <c r="FT45" s="94"/>
      <c r="FU45" s="94"/>
      <c r="FV45" s="94"/>
      <c r="FW45" s="94"/>
      <c r="FX45" s="94"/>
      <c r="FY45" s="94"/>
      <c r="FZ45" s="94"/>
      <c r="GA45" s="94"/>
      <c r="GB45" s="94"/>
      <c r="GC45" s="94"/>
      <c r="GD45" s="94"/>
      <c r="GE45" s="94"/>
      <c r="GF45" s="94"/>
      <c r="GG45" s="94"/>
      <c r="GH45" s="94"/>
      <c r="GI45" s="94"/>
      <c r="GJ45" s="94"/>
      <c r="GK45" s="94"/>
      <c r="GL45" s="94"/>
      <c r="GM45" s="94"/>
      <c r="GN45" s="94"/>
      <c r="GO45" s="94"/>
      <c r="GP45" s="94"/>
      <c r="GQ45" s="94"/>
      <c r="GR45" s="94"/>
      <c r="GS45" s="94"/>
      <c r="GT45" s="94"/>
      <c r="GU45" s="51"/>
      <c r="GV45" s="51"/>
      <c r="GW45" s="51"/>
    </row>
    <row r="46" spans="1:205" s="57" customFormat="1" ht="31.5" customHeight="1" x14ac:dyDescent="0.25">
      <c r="A46" s="93" t="s">
        <v>1467</v>
      </c>
      <c r="B46" s="95"/>
      <c r="C46" s="94"/>
      <c r="D46" s="94"/>
      <c r="E46" s="94"/>
      <c r="F46" s="94"/>
      <c r="G46" s="94"/>
      <c r="H46" s="94"/>
      <c r="I46" s="94"/>
      <c r="J46" s="94"/>
      <c r="K46" s="94"/>
      <c r="L46" s="94"/>
      <c r="M46" s="94"/>
      <c r="N46" s="94"/>
      <c r="O46" s="94"/>
      <c r="P46" s="94"/>
      <c r="Q46" s="94"/>
      <c r="R46" s="94"/>
      <c r="S46" s="94"/>
      <c r="T46" s="94"/>
      <c r="U46" s="94"/>
      <c r="V46" s="94"/>
      <c r="W46" s="94"/>
      <c r="X46" s="94"/>
      <c r="Y46" s="94"/>
      <c r="Z46" s="94"/>
      <c r="AA46" s="94"/>
      <c r="AB46" s="94"/>
      <c r="AC46" s="94"/>
      <c r="AD46" s="94"/>
      <c r="AE46" s="94"/>
      <c r="AF46" s="94"/>
      <c r="AG46" s="94"/>
      <c r="AH46" s="94"/>
      <c r="AI46" s="94"/>
      <c r="AJ46" s="94"/>
      <c r="AK46" s="94"/>
      <c r="AL46" s="94"/>
      <c r="AM46" s="94"/>
      <c r="AN46" s="94"/>
      <c r="AO46" s="94"/>
      <c r="AP46" s="94"/>
      <c r="AQ46" s="94"/>
      <c r="AR46" s="94"/>
      <c r="AS46" s="94"/>
      <c r="AT46" s="94"/>
      <c r="AU46" s="94"/>
      <c r="AV46" s="94"/>
      <c r="AW46" s="94"/>
      <c r="AX46" s="94"/>
      <c r="AY46" s="94"/>
      <c r="AZ46" s="94"/>
      <c r="BA46" s="94"/>
      <c r="BB46" s="94"/>
      <c r="BC46" s="94"/>
      <c r="BD46" s="94"/>
      <c r="BE46" s="94"/>
      <c r="BF46" s="94"/>
      <c r="BG46" s="94"/>
      <c r="BH46" s="94"/>
      <c r="BI46" s="94"/>
      <c r="BJ46" s="94"/>
      <c r="BK46" s="94"/>
      <c r="BL46" s="94"/>
      <c r="BM46" s="94"/>
      <c r="BN46" s="94"/>
      <c r="BO46" s="94"/>
      <c r="BP46" s="94"/>
      <c r="BQ46" s="94"/>
      <c r="BR46" s="94"/>
      <c r="BS46" s="94"/>
      <c r="BT46" s="94"/>
      <c r="BU46" s="94"/>
      <c r="BV46" s="94"/>
      <c r="BW46" s="94"/>
      <c r="BX46" s="94"/>
      <c r="BY46" s="94"/>
      <c r="BZ46" s="94"/>
      <c r="CA46" s="94"/>
      <c r="CB46" s="94"/>
      <c r="CC46" s="94"/>
      <c r="CD46" s="94"/>
      <c r="CE46" s="94"/>
      <c r="CF46" s="94"/>
      <c r="CG46" s="94"/>
      <c r="CH46" s="94"/>
      <c r="CI46" s="94"/>
      <c r="CJ46" s="94"/>
      <c r="CK46" s="94"/>
      <c r="CL46" s="94"/>
      <c r="CM46" s="94"/>
      <c r="CN46" s="94"/>
      <c r="CO46" s="94"/>
      <c r="CP46" s="94"/>
      <c r="CQ46" s="94"/>
      <c r="CR46" s="94"/>
      <c r="CS46" s="94"/>
      <c r="CT46" s="94"/>
      <c r="CU46" s="94"/>
      <c r="CV46" s="94"/>
      <c r="CW46" s="94"/>
      <c r="CX46" s="94"/>
      <c r="CY46" s="94"/>
      <c r="CZ46" s="94"/>
      <c r="DA46" s="94"/>
      <c r="DB46" s="94"/>
      <c r="DC46" s="94"/>
      <c r="DD46" s="94"/>
      <c r="DE46" s="94"/>
      <c r="DF46" s="94"/>
      <c r="DG46" s="94"/>
      <c r="DH46" s="94"/>
      <c r="DI46" s="94"/>
      <c r="DJ46" s="94"/>
      <c r="DK46" s="94"/>
      <c r="DL46" s="94"/>
      <c r="DM46" s="94"/>
      <c r="DN46" s="94"/>
      <c r="DO46" s="94"/>
      <c r="DP46" s="94"/>
      <c r="DQ46" s="94"/>
      <c r="DR46" s="94"/>
      <c r="DS46" s="94"/>
      <c r="DT46" s="94"/>
      <c r="DU46" s="94"/>
      <c r="DV46" s="94"/>
      <c r="DW46" s="94"/>
      <c r="DX46" s="94"/>
      <c r="DY46" s="94"/>
      <c r="DZ46" s="94"/>
      <c r="EA46" s="94"/>
      <c r="EB46" s="94"/>
      <c r="EC46" s="94"/>
      <c r="ED46" s="94"/>
      <c r="EE46" s="94"/>
      <c r="EF46" s="94"/>
      <c r="EG46" s="94"/>
      <c r="EH46" s="94"/>
      <c r="EI46" s="94"/>
      <c r="EJ46" s="94"/>
      <c r="EK46" s="94"/>
      <c r="EL46" s="94"/>
      <c r="EM46" s="94"/>
      <c r="EN46" s="94"/>
      <c r="EO46" s="94"/>
      <c r="EP46" s="94"/>
      <c r="EQ46" s="94"/>
      <c r="ER46" s="94"/>
      <c r="ES46" s="94"/>
      <c r="ET46" s="94"/>
      <c r="EU46" s="94"/>
      <c r="EV46" s="94"/>
      <c r="EW46" s="94"/>
      <c r="EX46" s="94"/>
      <c r="EY46" s="94"/>
      <c r="EZ46" s="94"/>
      <c r="FA46" s="94"/>
      <c r="FB46" s="94"/>
      <c r="FC46" s="94"/>
      <c r="FD46" s="94"/>
      <c r="FE46" s="94"/>
      <c r="FF46" s="94"/>
      <c r="FG46" s="94"/>
      <c r="FH46" s="94"/>
      <c r="FI46" s="94"/>
      <c r="FJ46" s="94"/>
      <c r="FK46" s="94"/>
      <c r="FL46" s="94"/>
      <c r="FM46" s="94"/>
      <c r="FN46" s="94"/>
      <c r="FO46" s="94"/>
      <c r="FP46" s="94"/>
      <c r="FQ46" s="94"/>
      <c r="FR46" s="94"/>
      <c r="FS46" s="94"/>
      <c r="FT46" s="94"/>
      <c r="FU46" s="94"/>
      <c r="FV46" s="94"/>
      <c r="FW46" s="94"/>
      <c r="FX46" s="94"/>
      <c r="FY46" s="94"/>
      <c r="FZ46" s="94"/>
      <c r="GA46" s="94"/>
      <c r="GB46" s="94"/>
      <c r="GC46" s="94"/>
      <c r="GD46" s="94"/>
      <c r="GE46" s="94"/>
      <c r="GF46" s="94"/>
      <c r="GG46" s="94"/>
      <c r="GH46" s="94"/>
      <c r="GI46" s="94"/>
      <c r="GJ46" s="94"/>
      <c r="GK46" s="94"/>
      <c r="GL46" s="94"/>
      <c r="GM46" s="94"/>
      <c r="GN46" s="94"/>
      <c r="GO46" s="94"/>
      <c r="GP46" s="94"/>
      <c r="GQ46" s="94"/>
      <c r="GR46" s="94"/>
      <c r="GS46" s="94"/>
      <c r="GT46" s="94"/>
      <c r="GU46" s="51"/>
      <c r="GV46" s="51"/>
      <c r="GW46" s="51"/>
    </row>
    <row r="47" spans="1:205" s="57" customFormat="1" ht="31.5" customHeight="1" x14ac:dyDescent="0.25">
      <c r="A47" s="93" t="s">
        <v>1468</v>
      </c>
      <c r="B47" s="95"/>
      <c r="C47" s="94"/>
      <c r="D47" s="94"/>
      <c r="E47" s="94"/>
      <c r="F47" s="94"/>
      <c r="G47" s="94"/>
      <c r="H47" s="94"/>
      <c r="I47" s="94"/>
      <c r="J47" s="94"/>
      <c r="K47" s="94"/>
      <c r="L47" s="94"/>
      <c r="M47" s="94"/>
      <c r="N47" s="94"/>
      <c r="O47" s="94"/>
      <c r="P47" s="94"/>
      <c r="Q47" s="94"/>
      <c r="R47" s="94"/>
      <c r="S47" s="94"/>
      <c r="T47" s="94"/>
      <c r="U47" s="94"/>
      <c r="V47" s="94"/>
      <c r="W47" s="94"/>
      <c r="X47" s="94"/>
      <c r="Y47" s="94"/>
      <c r="Z47" s="94"/>
      <c r="AA47" s="94"/>
      <c r="AB47" s="94"/>
      <c r="AC47" s="94"/>
      <c r="AD47" s="94"/>
      <c r="AE47" s="94"/>
      <c r="AF47" s="94"/>
      <c r="AG47" s="94"/>
      <c r="AH47" s="94"/>
      <c r="AI47" s="94"/>
      <c r="AJ47" s="94"/>
      <c r="AK47" s="94"/>
      <c r="AL47" s="94"/>
      <c r="AM47" s="94"/>
      <c r="AN47" s="94"/>
      <c r="AO47" s="94"/>
      <c r="AP47" s="94"/>
      <c r="AQ47" s="94"/>
      <c r="AR47" s="94"/>
      <c r="AS47" s="94"/>
      <c r="AT47" s="94"/>
      <c r="AU47" s="94"/>
      <c r="AV47" s="94"/>
      <c r="AW47" s="94"/>
      <c r="AX47" s="94"/>
      <c r="AY47" s="94"/>
      <c r="AZ47" s="94"/>
      <c r="BA47" s="94"/>
      <c r="BB47" s="94"/>
      <c r="BC47" s="94"/>
      <c r="BD47" s="94"/>
      <c r="BE47" s="94"/>
      <c r="BF47" s="94"/>
      <c r="BG47" s="94"/>
      <c r="BH47" s="94"/>
      <c r="BI47" s="94"/>
      <c r="BJ47" s="94"/>
      <c r="BK47" s="94"/>
      <c r="BL47" s="94"/>
      <c r="BM47" s="94"/>
      <c r="BN47" s="94"/>
      <c r="BO47" s="94"/>
      <c r="BP47" s="94"/>
      <c r="BQ47" s="94"/>
      <c r="BR47" s="94"/>
      <c r="BS47" s="94"/>
      <c r="BT47" s="94"/>
      <c r="BU47" s="94"/>
      <c r="BV47" s="94"/>
      <c r="BW47" s="94"/>
      <c r="BX47" s="94"/>
      <c r="BY47" s="94"/>
      <c r="BZ47" s="94"/>
      <c r="CA47" s="94"/>
      <c r="CB47" s="94"/>
      <c r="CC47" s="94"/>
      <c r="CD47" s="94"/>
      <c r="CE47" s="94"/>
      <c r="CF47" s="94"/>
      <c r="CG47" s="94"/>
      <c r="CH47" s="94"/>
      <c r="CI47" s="94"/>
      <c r="CJ47" s="94"/>
      <c r="CK47" s="94"/>
      <c r="CL47" s="94"/>
      <c r="CM47" s="94"/>
      <c r="CN47" s="94"/>
      <c r="CO47" s="94"/>
      <c r="CP47" s="94"/>
      <c r="CQ47" s="94"/>
      <c r="CR47" s="94"/>
      <c r="CS47" s="94"/>
      <c r="CT47" s="94"/>
      <c r="CU47" s="94"/>
      <c r="CV47" s="94"/>
      <c r="CW47" s="94"/>
      <c r="CX47" s="94"/>
      <c r="CY47" s="94"/>
      <c r="CZ47" s="94"/>
      <c r="DA47" s="94"/>
      <c r="DB47" s="94"/>
      <c r="DC47" s="94"/>
      <c r="DD47" s="94"/>
      <c r="DE47" s="94"/>
      <c r="DF47" s="94"/>
      <c r="DG47" s="94"/>
      <c r="DH47" s="94"/>
      <c r="DI47" s="94"/>
      <c r="DJ47" s="94"/>
      <c r="DK47" s="94"/>
      <c r="DL47" s="94"/>
      <c r="DM47" s="94"/>
      <c r="DN47" s="94"/>
      <c r="DO47" s="94"/>
      <c r="DP47" s="94"/>
      <c r="DQ47" s="94"/>
      <c r="DR47" s="94"/>
      <c r="DS47" s="94"/>
      <c r="DT47" s="94"/>
      <c r="DU47" s="94"/>
      <c r="DV47" s="94"/>
      <c r="DW47" s="94"/>
      <c r="DX47" s="94"/>
      <c r="DY47" s="94"/>
      <c r="DZ47" s="94"/>
      <c r="EA47" s="94"/>
      <c r="EB47" s="94"/>
      <c r="EC47" s="94"/>
      <c r="ED47" s="94"/>
      <c r="EE47" s="94"/>
      <c r="EF47" s="94"/>
      <c r="EG47" s="94"/>
      <c r="EH47" s="94"/>
      <c r="EI47" s="94"/>
      <c r="EJ47" s="94"/>
      <c r="EK47" s="94"/>
      <c r="EL47" s="94"/>
      <c r="EM47" s="94"/>
      <c r="EN47" s="94"/>
      <c r="EO47" s="94"/>
      <c r="EP47" s="94"/>
      <c r="EQ47" s="94"/>
      <c r="ER47" s="94"/>
      <c r="ES47" s="94"/>
      <c r="ET47" s="94"/>
      <c r="EU47" s="94"/>
      <c r="EV47" s="94"/>
      <c r="EW47" s="94"/>
      <c r="EX47" s="94"/>
      <c r="EY47" s="94"/>
      <c r="EZ47" s="94"/>
      <c r="FA47" s="94"/>
      <c r="FB47" s="94"/>
      <c r="FC47" s="94"/>
      <c r="FD47" s="94"/>
      <c r="FE47" s="94"/>
      <c r="FF47" s="94"/>
      <c r="FG47" s="94"/>
      <c r="FH47" s="94"/>
      <c r="FI47" s="94"/>
      <c r="FJ47" s="94"/>
      <c r="FK47" s="94"/>
      <c r="FL47" s="94"/>
      <c r="FM47" s="94"/>
      <c r="FN47" s="94"/>
      <c r="FO47" s="94"/>
      <c r="FP47" s="94"/>
      <c r="FQ47" s="94"/>
      <c r="FR47" s="94"/>
      <c r="FS47" s="94"/>
      <c r="FT47" s="94"/>
      <c r="FU47" s="94"/>
      <c r="FV47" s="94"/>
      <c r="FW47" s="94"/>
      <c r="FX47" s="94"/>
      <c r="FY47" s="94"/>
      <c r="FZ47" s="94"/>
      <c r="GA47" s="94"/>
      <c r="GB47" s="94"/>
      <c r="GC47" s="94"/>
      <c r="GD47" s="94"/>
      <c r="GE47" s="94"/>
      <c r="GF47" s="94"/>
      <c r="GG47" s="94"/>
      <c r="GH47" s="94"/>
      <c r="GI47" s="94"/>
      <c r="GJ47" s="94"/>
      <c r="GK47" s="94"/>
      <c r="GL47" s="94"/>
      <c r="GM47" s="94"/>
      <c r="GN47" s="94"/>
      <c r="GO47" s="94"/>
      <c r="GP47" s="94"/>
      <c r="GQ47" s="94"/>
      <c r="GR47" s="94"/>
      <c r="GS47" s="94"/>
      <c r="GT47" s="94"/>
      <c r="GU47" s="51"/>
      <c r="GV47" s="51"/>
      <c r="GW47" s="51"/>
    </row>
    <row r="48" spans="1:205" s="57" customFormat="1" ht="31.5" customHeight="1" x14ac:dyDescent="0.25">
      <c r="A48" s="93" t="s">
        <v>1469</v>
      </c>
      <c r="B48" s="95"/>
      <c r="C48" s="94"/>
      <c r="D48" s="94"/>
      <c r="E48" s="94"/>
      <c r="F48" s="94"/>
      <c r="G48" s="94"/>
      <c r="H48" s="94"/>
      <c r="I48" s="94"/>
      <c r="J48" s="94"/>
      <c r="K48" s="94"/>
      <c r="L48" s="94"/>
      <c r="M48" s="94"/>
      <c r="N48" s="94"/>
      <c r="O48" s="94"/>
      <c r="P48" s="94"/>
      <c r="Q48" s="94"/>
      <c r="R48" s="94"/>
      <c r="S48" s="94"/>
      <c r="T48" s="94"/>
      <c r="U48" s="94"/>
      <c r="V48" s="94"/>
      <c r="W48" s="94"/>
      <c r="X48" s="94"/>
      <c r="Y48" s="94"/>
      <c r="Z48" s="94"/>
      <c r="AA48" s="94"/>
      <c r="AB48" s="94"/>
      <c r="AC48" s="94"/>
      <c r="AD48" s="94"/>
      <c r="AE48" s="94"/>
      <c r="AF48" s="94"/>
      <c r="AG48" s="94"/>
      <c r="AH48" s="94"/>
      <c r="AI48" s="94"/>
      <c r="AJ48" s="94"/>
      <c r="AK48" s="94"/>
      <c r="AL48" s="94"/>
      <c r="AM48" s="94"/>
      <c r="AN48" s="94"/>
      <c r="AO48" s="94"/>
      <c r="AP48" s="94"/>
      <c r="AQ48" s="94"/>
      <c r="AR48" s="94"/>
      <c r="AS48" s="94"/>
      <c r="AT48" s="94"/>
      <c r="AU48" s="94"/>
      <c r="AV48" s="94"/>
      <c r="AW48" s="94"/>
      <c r="AX48" s="94"/>
      <c r="AY48" s="94"/>
      <c r="AZ48" s="94"/>
      <c r="BA48" s="94"/>
      <c r="BB48" s="94"/>
      <c r="BC48" s="94"/>
      <c r="BD48" s="94"/>
      <c r="BE48" s="94"/>
      <c r="BF48" s="94"/>
      <c r="BG48" s="94"/>
      <c r="BH48" s="94"/>
      <c r="BI48" s="94"/>
      <c r="BJ48" s="94"/>
      <c r="BK48" s="94"/>
      <c r="BL48" s="94"/>
      <c r="BM48" s="94"/>
      <c r="BN48" s="94"/>
      <c r="BO48" s="94"/>
      <c r="BP48" s="94"/>
      <c r="BQ48" s="94"/>
      <c r="BR48" s="94"/>
      <c r="BS48" s="94"/>
      <c r="BT48" s="94"/>
      <c r="BU48" s="94"/>
      <c r="BV48" s="94"/>
      <c r="BW48" s="94"/>
      <c r="BX48" s="94"/>
      <c r="BY48" s="94"/>
      <c r="BZ48" s="94"/>
      <c r="CA48" s="94"/>
      <c r="CB48" s="94"/>
      <c r="CC48" s="94"/>
      <c r="CD48" s="94"/>
      <c r="CE48" s="94"/>
      <c r="CF48" s="94"/>
      <c r="CG48" s="94"/>
      <c r="CH48" s="94"/>
      <c r="CI48" s="94"/>
      <c r="CJ48" s="94"/>
      <c r="CK48" s="94"/>
      <c r="CL48" s="94"/>
      <c r="CM48" s="94"/>
      <c r="CN48" s="94"/>
      <c r="CO48" s="94"/>
      <c r="CP48" s="94"/>
      <c r="CQ48" s="94"/>
      <c r="CR48" s="94"/>
      <c r="CS48" s="94"/>
      <c r="CT48" s="94"/>
      <c r="CU48" s="94"/>
      <c r="CV48" s="94"/>
      <c r="CW48" s="94"/>
      <c r="CX48" s="94"/>
      <c r="CY48" s="94"/>
      <c r="CZ48" s="94"/>
      <c r="DA48" s="94"/>
      <c r="DB48" s="94"/>
      <c r="DC48" s="94"/>
      <c r="DD48" s="94"/>
      <c r="DE48" s="94"/>
      <c r="DF48" s="94"/>
      <c r="DG48" s="94"/>
      <c r="DH48" s="94"/>
      <c r="DI48" s="94"/>
      <c r="DJ48" s="94"/>
      <c r="DK48" s="94"/>
      <c r="DL48" s="94"/>
      <c r="DM48" s="94"/>
      <c r="DN48" s="94"/>
      <c r="DO48" s="94"/>
      <c r="DP48" s="94"/>
      <c r="DQ48" s="94"/>
      <c r="DR48" s="94"/>
      <c r="DS48" s="94"/>
      <c r="DT48" s="94"/>
      <c r="DU48" s="94"/>
      <c r="DV48" s="94"/>
      <c r="DW48" s="94"/>
      <c r="DX48" s="94"/>
      <c r="DY48" s="94"/>
      <c r="DZ48" s="94"/>
      <c r="EA48" s="94"/>
      <c r="EB48" s="94"/>
      <c r="EC48" s="94"/>
      <c r="ED48" s="94"/>
      <c r="EE48" s="94"/>
      <c r="EF48" s="94"/>
      <c r="EG48" s="94"/>
      <c r="EH48" s="94"/>
      <c r="EI48" s="94"/>
      <c r="EJ48" s="94"/>
      <c r="EK48" s="94"/>
      <c r="EL48" s="94"/>
      <c r="EM48" s="94"/>
      <c r="EN48" s="94"/>
      <c r="EO48" s="94"/>
      <c r="EP48" s="94"/>
      <c r="EQ48" s="94"/>
      <c r="ER48" s="94"/>
      <c r="ES48" s="94"/>
      <c r="ET48" s="94"/>
      <c r="EU48" s="94"/>
      <c r="EV48" s="94"/>
      <c r="EW48" s="94"/>
      <c r="EX48" s="94"/>
      <c r="EY48" s="94"/>
      <c r="EZ48" s="94"/>
      <c r="FA48" s="94"/>
      <c r="FB48" s="94"/>
      <c r="FC48" s="94"/>
      <c r="FD48" s="94"/>
      <c r="FE48" s="94"/>
      <c r="FF48" s="94"/>
      <c r="FG48" s="94"/>
      <c r="FH48" s="94"/>
      <c r="FI48" s="94"/>
      <c r="FJ48" s="94"/>
      <c r="FK48" s="94"/>
      <c r="FL48" s="94"/>
      <c r="FM48" s="94"/>
      <c r="FN48" s="94"/>
      <c r="FO48" s="94"/>
      <c r="FP48" s="94"/>
      <c r="FQ48" s="94"/>
      <c r="FR48" s="94"/>
      <c r="FS48" s="94"/>
      <c r="FT48" s="94"/>
      <c r="FU48" s="94"/>
      <c r="FV48" s="94"/>
      <c r="FW48" s="94"/>
      <c r="FX48" s="94"/>
      <c r="FY48" s="94"/>
      <c r="FZ48" s="94"/>
      <c r="GA48" s="94"/>
      <c r="GB48" s="94"/>
      <c r="GC48" s="94"/>
      <c r="GD48" s="94"/>
      <c r="GE48" s="94"/>
      <c r="GF48" s="94"/>
      <c r="GG48" s="94"/>
      <c r="GH48" s="94"/>
      <c r="GI48" s="94"/>
      <c r="GJ48" s="94"/>
      <c r="GK48" s="94"/>
      <c r="GL48" s="94"/>
      <c r="GM48" s="94"/>
      <c r="GN48" s="94"/>
      <c r="GO48" s="94"/>
      <c r="GP48" s="94"/>
      <c r="GQ48" s="94"/>
      <c r="GR48" s="94"/>
      <c r="GS48" s="94"/>
      <c r="GT48" s="94"/>
      <c r="GU48" s="51"/>
      <c r="GV48" s="51"/>
      <c r="GW48" s="51"/>
    </row>
    <row r="49" spans="1:205" s="57" customFormat="1" ht="31.5" customHeight="1" x14ac:dyDescent="0.25">
      <c r="A49" s="93" t="s">
        <v>1470</v>
      </c>
      <c r="B49" s="95"/>
      <c r="C49" s="94"/>
      <c r="D49" s="94"/>
      <c r="E49" s="94"/>
      <c r="F49" s="94"/>
      <c r="G49" s="94"/>
      <c r="H49" s="94"/>
      <c r="I49" s="94"/>
      <c r="J49" s="94"/>
      <c r="K49" s="94"/>
      <c r="L49" s="94"/>
      <c r="M49" s="94"/>
      <c r="N49" s="94"/>
      <c r="O49" s="94"/>
      <c r="P49" s="94"/>
      <c r="Q49" s="94"/>
      <c r="R49" s="94"/>
      <c r="S49" s="94"/>
      <c r="T49" s="94"/>
      <c r="U49" s="94"/>
      <c r="V49" s="94"/>
      <c r="W49" s="94"/>
      <c r="X49" s="94"/>
      <c r="Y49" s="94"/>
      <c r="Z49" s="94"/>
      <c r="AA49" s="94"/>
      <c r="AB49" s="94"/>
      <c r="AC49" s="94"/>
      <c r="AD49" s="94"/>
      <c r="AE49" s="94"/>
      <c r="AF49" s="94"/>
      <c r="AG49" s="94"/>
      <c r="AH49" s="94"/>
      <c r="AI49" s="94"/>
      <c r="AJ49" s="94"/>
      <c r="AK49" s="94"/>
      <c r="AL49" s="94"/>
      <c r="AM49" s="94"/>
      <c r="AN49" s="94"/>
      <c r="AO49" s="94"/>
      <c r="AP49" s="94"/>
      <c r="AQ49" s="94"/>
      <c r="AR49" s="94"/>
      <c r="AS49" s="94"/>
      <c r="AT49" s="94"/>
      <c r="AU49" s="94"/>
      <c r="AV49" s="94"/>
      <c r="AW49" s="94"/>
      <c r="AX49" s="94"/>
      <c r="AY49" s="94"/>
      <c r="AZ49" s="94"/>
      <c r="BA49" s="94"/>
      <c r="BB49" s="94"/>
      <c r="BC49" s="94"/>
      <c r="BD49" s="94"/>
      <c r="BE49" s="94"/>
      <c r="BF49" s="94"/>
      <c r="BG49" s="94"/>
      <c r="BH49" s="94"/>
      <c r="BI49" s="94"/>
      <c r="BJ49" s="94"/>
      <c r="BK49" s="94"/>
      <c r="BL49" s="94"/>
      <c r="BM49" s="94"/>
      <c r="BN49" s="94"/>
      <c r="BO49" s="94"/>
      <c r="BP49" s="94"/>
      <c r="BQ49" s="94"/>
      <c r="BR49" s="94"/>
      <c r="BS49" s="94"/>
      <c r="BT49" s="94"/>
      <c r="BU49" s="94"/>
      <c r="BV49" s="94"/>
      <c r="BW49" s="94"/>
      <c r="BX49" s="94"/>
      <c r="BY49" s="94"/>
      <c r="BZ49" s="94"/>
      <c r="CA49" s="94"/>
      <c r="CB49" s="94"/>
      <c r="CC49" s="94"/>
      <c r="CD49" s="94"/>
      <c r="CE49" s="94"/>
      <c r="CF49" s="94"/>
      <c r="CG49" s="94"/>
      <c r="CH49" s="94"/>
      <c r="CI49" s="94"/>
      <c r="CJ49" s="94"/>
      <c r="CK49" s="94"/>
      <c r="CL49" s="94"/>
      <c r="CM49" s="94"/>
      <c r="CN49" s="94"/>
      <c r="CO49" s="94"/>
      <c r="CP49" s="94"/>
      <c r="CQ49" s="94"/>
      <c r="CR49" s="94"/>
      <c r="CS49" s="94"/>
      <c r="CT49" s="94"/>
      <c r="CU49" s="94"/>
      <c r="CV49" s="94"/>
      <c r="CW49" s="94"/>
      <c r="CX49" s="94"/>
      <c r="CY49" s="94"/>
      <c r="CZ49" s="94"/>
      <c r="DA49" s="94"/>
      <c r="DB49" s="94"/>
      <c r="DC49" s="94"/>
      <c r="DD49" s="94"/>
      <c r="DE49" s="94"/>
      <c r="DF49" s="94"/>
      <c r="DG49" s="94"/>
      <c r="DH49" s="94"/>
      <c r="DI49" s="94"/>
      <c r="DJ49" s="94"/>
      <c r="DK49" s="94"/>
      <c r="DL49" s="94"/>
      <c r="DM49" s="94"/>
      <c r="DN49" s="94"/>
      <c r="DO49" s="94"/>
      <c r="DP49" s="94"/>
      <c r="DQ49" s="94"/>
      <c r="DR49" s="94"/>
      <c r="DS49" s="94"/>
      <c r="DT49" s="94"/>
      <c r="DU49" s="94"/>
      <c r="DV49" s="94"/>
      <c r="DW49" s="94"/>
      <c r="DX49" s="94"/>
      <c r="DY49" s="94"/>
      <c r="DZ49" s="94"/>
      <c r="EA49" s="94"/>
      <c r="EB49" s="94"/>
      <c r="EC49" s="94"/>
      <c r="ED49" s="94"/>
      <c r="EE49" s="94"/>
      <c r="EF49" s="94"/>
      <c r="EG49" s="94"/>
      <c r="EH49" s="94"/>
      <c r="EI49" s="94"/>
      <c r="EJ49" s="94"/>
      <c r="EK49" s="94"/>
      <c r="EL49" s="94"/>
      <c r="EM49" s="94"/>
      <c r="EN49" s="94"/>
      <c r="EO49" s="94"/>
      <c r="EP49" s="94"/>
      <c r="EQ49" s="94"/>
      <c r="ER49" s="94"/>
      <c r="ES49" s="94"/>
      <c r="ET49" s="94"/>
      <c r="EU49" s="94"/>
      <c r="EV49" s="94"/>
      <c r="EW49" s="94"/>
      <c r="EX49" s="94"/>
      <c r="EY49" s="94"/>
      <c r="EZ49" s="94"/>
      <c r="FA49" s="94"/>
      <c r="FB49" s="94"/>
      <c r="FC49" s="94"/>
      <c r="FD49" s="94"/>
      <c r="FE49" s="94"/>
      <c r="FF49" s="94"/>
      <c r="FG49" s="94"/>
      <c r="FH49" s="94"/>
      <c r="FI49" s="94"/>
      <c r="FJ49" s="94"/>
      <c r="FK49" s="94"/>
      <c r="FL49" s="94"/>
      <c r="FM49" s="94"/>
      <c r="FN49" s="94"/>
      <c r="FO49" s="94"/>
      <c r="FP49" s="94"/>
      <c r="FQ49" s="94"/>
      <c r="FR49" s="94"/>
      <c r="FS49" s="94"/>
      <c r="FT49" s="94"/>
      <c r="FU49" s="94"/>
      <c r="FV49" s="94"/>
      <c r="FW49" s="94"/>
      <c r="FX49" s="94"/>
      <c r="FY49" s="94"/>
      <c r="FZ49" s="94"/>
      <c r="GA49" s="94"/>
      <c r="GB49" s="94"/>
      <c r="GC49" s="94"/>
      <c r="GD49" s="94"/>
      <c r="GE49" s="94"/>
      <c r="GF49" s="94"/>
      <c r="GG49" s="94"/>
      <c r="GH49" s="94"/>
      <c r="GI49" s="94"/>
      <c r="GJ49" s="94"/>
      <c r="GK49" s="94"/>
      <c r="GL49" s="94"/>
      <c r="GM49" s="94"/>
      <c r="GN49" s="94"/>
      <c r="GO49" s="94"/>
      <c r="GP49" s="94"/>
      <c r="GQ49" s="94"/>
      <c r="GR49" s="94"/>
      <c r="GS49" s="94"/>
      <c r="GT49" s="94"/>
      <c r="GU49" s="51"/>
      <c r="GV49" s="51"/>
      <c r="GW49" s="51"/>
    </row>
    <row r="50" spans="1:205" s="57" customFormat="1" ht="31.5" customHeight="1" x14ac:dyDescent="0.25">
      <c r="A50" s="93" t="s">
        <v>1471</v>
      </c>
      <c r="B50" s="95"/>
      <c r="C50" s="94"/>
      <c r="D50" s="94"/>
      <c r="E50" s="94"/>
      <c r="F50" s="94"/>
      <c r="G50" s="94"/>
      <c r="H50" s="94"/>
      <c r="I50" s="94"/>
      <c r="J50" s="94"/>
      <c r="K50" s="94"/>
      <c r="L50" s="94"/>
      <c r="M50" s="94"/>
      <c r="N50" s="94"/>
      <c r="O50" s="94"/>
      <c r="P50" s="94"/>
      <c r="Q50" s="94"/>
      <c r="R50" s="94"/>
      <c r="S50" s="94"/>
      <c r="T50" s="94"/>
      <c r="U50" s="94"/>
      <c r="V50" s="94"/>
      <c r="W50" s="94"/>
      <c r="X50" s="94"/>
      <c r="Y50" s="94"/>
      <c r="Z50" s="94"/>
      <c r="AA50" s="94"/>
      <c r="AB50" s="94"/>
      <c r="AC50" s="94"/>
      <c r="AD50" s="94"/>
      <c r="AE50" s="94"/>
      <c r="AF50" s="94"/>
      <c r="AG50" s="94"/>
      <c r="AH50" s="94"/>
      <c r="AI50" s="94"/>
      <c r="AJ50" s="94"/>
      <c r="AK50" s="94"/>
      <c r="AL50" s="94"/>
      <c r="AM50" s="94"/>
      <c r="AN50" s="94"/>
      <c r="AO50" s="94"/>
      <c r="AP50" s="94"/>
      <c r="AQ50" s="94"/>
      <c r="AR50" s="94"/>
      <c r="AS50" s="94"/>
      <c r="AT50" s="94"/>
      <c r="AU50" s="94"/>
      <c r="AV50" s="94"/>
      <c r="AW50" s="94"/>
      <c r="AX50" s="94"/>
      <c r="AY50" s="94"/>
      <c r="AZ50" s="94"/>
      <c r="BA50" s="94"/>
      <c r="BB50" s="94"/>
      <c r="BC50" s="94"/>
      <c r="BD50" s="94"/>
      <c r="BE50" s="94"/>
      <c r="BF50" s="94"/>
      <c r="BG50" s="94"/>
      <c r="BH50" s="94"/>
      <c r="BI50" s="94"/>
      <c r="BJ50" s="94"/>
      <c r="BK50" s="94"/>
      <c r="BL50" s="94"/>
      <c r="BM50" s="94"/>
      <c r="BN50" s="94"/>
      <c r="BO50" s="94"/>
      <c r="BP50" s="94"/>
      <c r="BQ50" s="94"/>
      <c r="BR50" s="94"/>
      <c r="BS50" s="94"/>
      <c r="BT50" s="94"/>
      <c r="BU50" s="94"/>
      <c r="BV50" s="94"/>
      <c r="BW50" s="94"/>
      <c r="BX50" s="94"/>
      <c r="BY50" s="94"/>
      <c r="BZ50" s="94"/>
      <c r="CA50" s="94"/>
      <c r="CB50" s="94"/>
      <c r="CC50" s="94"/>
      <c r="CD50" s="94"/>
      <c r="CE50" s="94"/>
      <c r="CF50" s="94"/>
      <c r="CG50" s="94"/>
      <c r="CH50" s="94"/>
      <c r="CI50" s="94"/>
      <c r="CJ50" s="94"/>
      <c r="CK50" s="94"/>
      <c r="CL50" s="94"/>
      <c r="CM50" s="94"/>
      <c r="CN50" s="94"/>
      <c r="CO50" s="94"/>
      <c r="CP50" s="94"/>
      <c r="CQ50" s="94"/>
      <c r="CR50" s="94"/>
      <c r="CS50" s="94"/>
      <c r="CT50" s="94"/>
      <c r="CU50" s="94"/>
      <c r="CV50" s="94"/>
      <c r="CW50" s="94"/>
      <c r="CX50" s="94"/>
      <c r="CY50" s="94"/>
      <c r="CZ50" s="94"/>
      <c r="DA50" s="94"/>
      <c r="DB50" s="94"/>
      <c r="DC50" s="94"/>
      <c r="DD50" s="94"/>
      <c r="DE50" s="94"/>
      <c r="DF50" s="94"/>
      <c r="DG50" s="94"/>
      <c r="DH50" s="94"/>
      <c r="DI50" s="94"/>
      <c r="DJ50" s="94"/>
      <c r="DK50" s="94"/>
      <c r="DL50" s="94"/>
      <c r="DM50" s="94"/>
      <c r="DN50" s="94"/>
      <c r="DO50" s="94"/>
      <c r="DP50" s="94"/>
      <c r="DQ50" s="94"/>
      <c r="DR50" s="94"/>
      <c r="DS50" s="94"/>
      <c r="DT50" s="94"/>
      <c r="DU50" s="94"/>
      <c r="DV50" s="94"/>
      <c r="DW50" s="94"/>
      <c r="DX50" s="94"/>
      <c r="DY50" s="94"/>
      <c r="DZ50" s="94"/>
      <c r="EA50" s="94"/>
      <c r="EB50" s="94"/>
      <c r="EC50" s="94"/>
      <c r="ED50" s="94"/>
      <c r="EE50" s="94"/>
      <c r="EF50" s="94"/>
      <c r="EG50" s="94"/>
      <c r="EH50" s="94"/>
      <c r="EI50" s="94"/>
      <c r="EJ50" s="94"/>
      <c r="EK50" s="94"/>
      <c r="EL50" s="94"/>
      <c r="EM50" s="94"/>
      <c r="EN50" s="94"/>
      <c r="EO50" s="94"/>
      <c r="EP50" s="94"/>
      <c r="EQ50" s="94"/>
      <c r="ER50" s="94"/>
      <c r="ES50" s="94"/>
      <c r="ET50" s="94"/>
      <c r="EU50" s="94"/>
      <c r="EV50" s="94"/>
      <c r="EW50" s="94"/>
      <c r="EX50" s="94"/>
      <c r="EY50" s="94"/>
      <c r="EZ50" s="94"/>
      <c r="FA50" s="94"/>
      <c r="FB50" s="94"/>
      <c r="FC50" s="94"/>
      <c r="FD50" s="94"/>
      <c r="FE50" s="94"/>
      <c r="FF50" s="94"/>
      <c r="FG50" s="94"/>
      <c r="FH50" s="94"/>
      <c r="FI50" s="94"/>
      <c r="FJ50" s="94"/>
      <c r="FK50" s="94"/>
      <c r="FL50" s="94"/>
      <c r="FM50" s="94"/>
      <c r="FN50" s="94"/>
      <c r="FO50" s="94"/>
      <c r="FP50" s="94"/>
      <c r="FQ50" s="94"/>
      <c r="FR50" s="94"/>
      <c r="FS50" s="94"/>
      <c r="FT50" s="94"/>
      <c r="FU50" s="94"/>
      <c r="FV50" s="94"/>
      <c r="FW50" s="94"/>
      <c r="FX50" s="94"/>
      <c r="FY50" s="94"/>
      <c r="FZ50" s="94"/>
      <c r="GA50" s="94"/>
      <c r="GB50" s="94"/>
      <c r="GC50" s="94"/>
      <c r="GD50" s="94"/>
      <c r="GE50" s="94"/>
      <c r="GF50" s="94"/>
      <c r="GG50" s="94"/>
      <c r="GH50" s="94"/>
      <c r="GI50" s="94"/>
      <c r="GJ50" s="94"/>
      <c r="GK50" s="94"/>
      <c r="GL50" s="94"/>
      <c r="GM50" s="94"/>
      <c r="GN50" s="94"/>
      <c r="GO50" s="94"/>
      <c r="GP50" s="94"/>
      <c r="GQ50" s="94"/>
      <c r="GR50" s="94"/>
      <c r="GS50" s="94"/>
      <c r="GT50" s="94"/>
      <c r="GU50" s="51"/>
      <c r="GV50" s="51"/>
      <c r="GW50" s="51"/>
    </row>
    <row r="51" spans="1:205" s="57" customFormat="1" ht="31.5" customHeight="1" x14ac:dyDescent="0.25">
      <c r="A51" s="93" t="s">
        <v>1472</v>
      </c>
      <c r="B51" s="95"/>
      <c r="C51" s="94"/>
      <c r="D51" s="94"/>
      <c r="E51" s="94"/>
      <c r="F51" s="94"/>
      <c r="G51" s="94"/>
      <c r="H51" s="94"/>
      <c r="I51" s="94"/>
      <c r="J51" s="94"/>
      <c r="K51" s="94"/>
      <c r="L51" s="94"/>
      <c r="M51" s="94"/>
      <c r="N51" s="94"/>
      <c r="O51" s="94"/>
      <c r="P51" s="94"/>
      <c r="Q51" s="94"/>
      <c r="R51" s="94"/>
      <c r="S51" s="94"/>
      <c r="T51" s="94"/>
      <c r="U51" s="94"/>
      <c r="V51" s="94"/>
      <c r="W51" s="94"/>
      <c r="X51" s="94"/>
      <c r="Y51" s="94"/>
      <c r="Z51" s="94"/>
      <c r="AA51" s="94"/>
      <c r="AB51" s="94"/>
      <c r="AC51" s="94"/>
      <c r="AD51" s="94"/>
      <c r="AE51" s="94"/>
      <c r="AF51" s="94"/>
      <c r="AG51" s="94"/>
      <c r="AH51" s="94"/>
      <c r="AI51" s="94"/>
      <c r="AJ51" s="94"/>
      <c r="AK51" s="94"/>
      <c r="AL51" s="94"/>
      <c r="AM51" s="94"/>
      <c r="AN51" s="94"/>
      <c r="AO51" s="94"/>
      <c r="AP51" s="94"/>
      <c r="AQ51" s="94"/>
      <c r="AR51" s="94"/>
      <c r="AS51" s="94"/>
      <c r="AT51" s="94"/>
      <c r="AU51" s="94"/>
      <c r="AV51" s="94"/>
      <c r="AW51" s="94"/>
      <c r="AX51" s="94"/>
      <c r="AY51" s="94"/>
      <c r="AZ51" s="94"/>
      <c r="BA51" s="94"/>
      <c r="BB51" s="94"/>
      <c r="BC51" s="94"/>
      <c r="BD51" s="94"/>
      <c r="BE51" s="94"/>
      <c r="BF51" s="94"/>
      <c r="BG51" s="94"/>
      <c r="BH51" s="94"/>
      <c r="BI51" s="94"/>
      <c r="BJ51" s="94"/>
      <c r="BK51" s="94"/>
      <c r="BL51" s="94"/>
      <c r="BM51" s="94"/>
      <c r="BN51" s="94"/>
      <c r="BO51" s="94"/>
      <c r="BP51" s="94"/>
      <c r="BQ51" s="94"/>
      <c r="BR51" s="94"/>
      <c r="BS51" s="94"/>
      <c r="BT51" s="94"/>
      <c r="BU51" s="94"/>
      <c r="BV51" s="94"/>
      <c r="BW51" s="94"/>
      <c r="BX51" s="94"/>
      <c r="BY51" s="94"/>
      <c r="BZ51" s="94"/>
      <c r="CA51" s="94"/>
      <c r="CB51" s="94"/>
      <c r="CC51" s="94"/>
      <c r="CD51" s="94"/>
      <c r="CE51" s="94"/>
      <c r="CF51" s="94"/>
      <c r="CG51" s="94"/>
      <c r="CH51" s="94"/>
      <c r="CI51" s="94"/>
      <c r="CJ51" s="94"/>
      <c r="CK51" s="94"/>
      <c r="CL51" s="94"/>
      <c r="CM51" s="94"/>
      <c r="CN51" s="94"/>
      <c r="CO51" s="94"/>
      <c r="CP51" s="94"/>
      <c r="CQ51" s="94"/>
      <c r="CR51" s="94"/>
      <c r="CS51" s="94"/>
      <c r="CT51" s="94"/>
      <c r="CU51" s="94"/>
      <c r="CV51" s="94"/>
      <c r="CW51" s="94"/>
      <c r="CX51" s="94"/>
      <c r="CY51" s="94"/>
      <c r="CZ51" s="94"/>
      <c r="DA51" s="94"/>
      <c r="DB51" s="94"/>
      <c r="DC51" s="94"/>
      <c r="DD51" s="94"/>
      <c r="DE51" s="94"/>
      <c r="DF51" s="94"/>
      <c r="DG51" s="94"/>
      <c r="DH51" s="94"/>
      <c r="DI51" s="94"/>
      <c r="DJ51" s="94"/>
      <c r="DK51" s="94"/>
      <c r="DL51" s="94"/>
      <c r="DM51" s="94"/>
      <c r="DN51" s="94"/>
      <c r="DO51" s="94"/>
      <c r="DP51" s="94"/>
      <c r="DQ51" s="94"/>
      <c r="DR51" s="94"/>
      <c r="DS51" s="94"/>
      <c r="DT51" s="94"/>
      <c r="DU51" s="94"/>
      <c r="DV51" s="94"/>
      <c r="DW51" s="94"/>
      <c r="DX51" s="94"/>
      <c r="DY51" s="94"/>
      <c r="DZ51" s="94"/>
      <c r="EA51" s="94"/>
      <c r="EB51" s="94"/>
      <c r="EC51" s="94"/>
      <c r="ED51" s="94"/>
      <c r="EE51" s="94"/>
      <c r="EF51" s="94"/>
      <c r="EG51" s="94"/>
      <c r="EH51" s="94"/>
      <c r="EI51" s="94"/>
      <c r="EJ51" s="94"/>
      <c r="EK51" s="94"/>
      <c r="EL51" s="94"/>
      <c r="EM51" s="94"/>
      <c r="EN51" s="94"/>
      <c r="EO51" s="94"/>
      <c r="EP51" s="94"/>
      <c r="EQ51" s="94"/>
      <c r="ER51" s="94"/>
      <c r="ES51" s="94"/>
      <c r="ET51" s="94"/>
      <c r="EU51" s="94"/>
      <c r="EV51" s="94"/>
      <c r="EW51" s="94"/>
      <c r="EX51" s="94"/>
      <c r="EY51" s="94"/>
      <c r="EZ51" s="94"/>
      <c r="FA51" s="94"/>
      <c r="FB51" s="94"/>
      <c r="FC51" s="94"/>
      <c r="FD51" s="94"/>
      <c r="FE51" s="94"/>
      <c r="FF51" s="94"/>
      <c r="FG51" s="94"/>
      <c r="FH51" s="94"/>
      <c r="FI51" s="94"/>
      <c r="FJ51" s="94"/>
      <c r="FK51" s="94"/>
      <c r="FL51" s="94"/>
      <c r="FM51" s="94"/>
      <c r="FN51" s="94"/>
      <c r="FO51" s="94"/>
      <c r="FP51" s="94"/>
      <c r="FQ51" s="94"/>
      <c r="FR51" s="94"/>
      <c r="FS51" s="94"/>
      <c r="FT51" s="94"/>
      <c r="FU51" s="94"/>
      <c r="FV51" s="94"/>
      <c r="FW51" s="94"/>
      <c r="FX51" s="94"/>
      <c r="FY51" s="94"/>
      <c r="FZ51" s="94"/>
      <c r="GA51" s="94"/>
      <c r="GB51" s="94"/>
      <c r="GC51" s="94"/>
      <c r="GD51" s="94"/>
      <c r="GE51" s="94"/>
      <c r="GF51" s="94"/>
      <c r="GG51" s="94"/>
      <c r="GH51" s="94"/>
      <c r="GI51" s="94"/>
      <c r="GJ51" s="94"/>
      <c r="GK51" s="94"/>
      <c r="GL51" s="94"/>
      <c r="GM51" s="94"/>
      <c r="GN51" s="94"/>
      <c r="GO51" s="94"/>
      <c r="GP51" s="94"/>
      <c r="GQ51" s="94"/>
      <c r="GR51" s="94"/>
      <c r="GS51" s="94"/>
      <c r="GT51" s="94"/>
      <c r="GU51" s="51"/>
      <c r="GV51" s="51"/>
      <c r="GW51" s="51"/>
    </row>
    <row r="52" spans="1:205" s="57" customFormat="1" ht="31.5" customHeight="1" x14ac:dyDescent="0.25">
      <c r="A52" s="93" t="s">
        <v>1473</v>
      </c>
      <c r="B52" s="95"/>
      <c r="C52" s="94"/>
      <c r="D52" s="94"/>
      <c r="E52" s="94"/>
      <c r="F52" s="94"/>
      <c r="G52" s="94"/>
      <c r="H52" s="94"/>
      <c r="I52" s="94"/>
      <c r="J52" s="94"/>
      <c r="K52" s="94"/>
      <c r="L52" s="94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  <c r="AH52" s="94"/>
      <c r="AI52" s="94"/>
      <c r="AJ52" s="94"/>
      <c r="AK52" s="94"/>
      <c r="AL52" s="94"/>
      <c r="AM52" s="94"/>
      <c r="AN52" s="94"/>
      <c r="AO52" s="94"/>
      <c r="AP52" s="94"/>
      <c r="AQ52" s="94"/>
      <c r="AR52" s="94"/>
      <c r="AS52" s="94"/>
      <c r="AT52" s="94"/>
      <c r="AU52" s="94"/>
      <c r="AV52" s="94"/>
      <c r="AW52" s="94"/>
      <c r="AX52" s="94"/>
      <c r="AY52" s="94"/>
      <c r="AZ52" s="94"/>
      <c r="BA52" s="94"/>
      <c r="BB52" s="94"/>
      <c r="BC52" s="94"/>
      <c r="BD52" s="94"/>
      <c r="BE52" s="94"/>
      <c r="BF52" s="94"/>
      <c r="BG52" s="94"/>
      <c r="BH52" s="94"/>
      <c r="BI52" s="94"/>
      <c r="BJ52" s="94"/>
      <c r="BK52" s="94"/>
      <c r="BL52" s="94"/>
      <c r="BM52" s="94"/>
      <c r="BN52" s="94"/>
      <c r="BO52" s="94"/>
      <c r="BP52" s="94"/>
      <c r="BQ52" s="94"/>
      <c r="BR52" s="94"/>
      <c r="BS52" s="94"/>
      <c r="BT52" s="94"/>
      <c r="BU52" s="94"/>
      <c r="BV52" s="94"/>
      <c r="BW52" s="94"/>
      <c r="BX52" s="94"/>
      <c r="BY52" s="94"/>
      <c r="BZ52" s="94"/>
      <c r="CA52" s="94"/>
      <c r="CB52" s="94"/>
      <c r="CC52" s="94"/>
      <c r="CD52" s="94"/>
      <c r="CE52" s="94"/>
      <c r="CF52" s="94"/>
      <c r="CG52" s="94"/>
      <c r="CH52" s="94"/>
      <c r="CI52" s="94"/>
      <c r="CJ52" s="94"/>
      <c r="CK52" s="94"/>
      <c r="CL52" s="94"/>
      <c r="CM52" s="94"/>
      <c r="CN52" s="94"/>
      <c r="CO52" s="94"/>
      <c r="CP52" s="94"/>
      <c r="CQ52" s="94"/>
      <c r="CR52" s="94"/>
      <c r="CS52" s="94"/>
      <c r="CT52" s="94"/>
      <c r="CU52" s="94"/>
      <c r="CV52" s="94"/>
      <c r="CW52" s="94"/>
      <c r="CX52" s="94"/>
      <c r="CY52" s="94"/>
      <c r="CZ52" s="94"/>
      <c r="DA52" s="94"/>
      <c r="DB52" s="94"/>
      <c r="DC52" s="94"/>
      <c r="DD52" s="94"/>
      <c r="DE52" s="94"/>
      <c r="DF52" s="94"/>
      <c r="DG52" s="94"/>
      <c r="DH52" s="94"/>
      <c r="DI52" s="94"/>
      <c r="DJ52" s="94"/>
      <c r="DK52" s="94"/>
      <c r="DL52" s="94"/>
      <c r="DM52" s="94"/>
      <c r="DN52" s="94"/>
      <c r="DO52" s="94"/>
      <c r="DP52" s="94"/>
      <c r="DQ52" s="94"/>
      <c r="DR52" s="94"/>
      <c r="DS52" s="94"/>
      <c r="DT52" s="94"/>
      <c r="DU52" s="94"/>
      <c r="DV52" s="94"/>
      <c r="DW52" s="94"/>
      <c r="DX52" s="94"/>
      <c r="DY52" s="94"/>
      <c r="DZ52" s="94"/>
      <c r="EA52" s="94"/>
      <c r="EB52" s="94"/>
      <c r="EC52" s="94"/>
      <c r="ED52" s="94"/>
      <c r="EE52" s="94"/>
      <c r="EF52" s="94"/>
      <c r="EG52" s="94"/>
      <c r="EH52" s="94"/>
      <c r="EI52" s="94"/>
      <c r="EJ52" s="94"/>
      <c r="EK52" s="94"/>
      <c r="EL52" s="94"/>
      <c r="EM52" s="94"/>
      <c r="EN52" s="94"/>
      <c r="EO52" s="94"/>
      <c r="EP52" s="94"/>
      <c r="EQ52" s="94"/>
      <c r="ER52" s="94"/>
      <c r="ES52" s="94"/>
      <c r="ET52" s="94"/>
      <c r="EU52" s="94"/>
      <c r="EV52" s="94"/>
      <c r="EW52" s="94"/>
      <c r="EX52" s="94"/>
      <c r="EY52" s="94"/>
      <c r="EZ52" s="94"/>
      <c r="FA52" s="94"/>
      <c r="FB52" s="94"/>
      <c r="FC52" s="94"/>
      <c r="FD52" s="94"/>
      <c r="FE52" s="94"/>
      <c r="FF52" s="94"/>
      <c r="FG52" s="94"/>
      <c r="FH52" s="94"/>
      <c r="FI52" s="94"/>
      <c r="FJ52" s="94"/>
      <c r="FK52" s="94"/>
      <c r="FL52" s="94"/>
      <c r="FM52" s="94"/>
      <c r="FN52" s="94"/>
      <c r="FO52" s="94"/>
      <c r="FP52" s="94"/>
      <c r="FQ52" s="94"/>
      <c r="FR52" s="94"/>
      <c r="FS52" s="94"/>
      <c r="FT52" s="94"/>
      <c r="FU52" s="94"/>
      <c r="FV52" s="94"/>
      <c r="FW52" s="94"/>
      <c r="FX52" s="94"/>
      <c r="FY52" s="94"/>
      <c r="FZ52" s="94"/>
      <c r="GA52" s="94"/>
      <c r="GB52" s="94"/>
      <c r="GC52" s="94"/>
      <c r="GD52" s="94"/>
      <c r="GE52" s="94"/>
      <c r="GF52" s="94"/>
      <c r="GG52" s="94"/>
      <c r="GH52" s="94"/>
      <c r="GI52" s="94"/>
      <c r="GJ52" s="94"/>
      <c r="GK52" s="94"/>
      <c r="GL52" s="94"/>
      <c r="GM52" s="94"/>
      <c r="GN52" s="94"/>
      <c r="GO52" s="94"/>
      <c r="GP52" s="94"/>
      <c r="GQ52" s="94"/>
      <c r="GR52" s="94"/>
      <c r="GS52" s="94"/>
      <c r="GT52" s="94"/>
      <c r="GU52" s="51"/>
      <c r="GV52" s="51"/>
      <c r="GW52" s="51"/>
    </row>
    <row r="53" spans="1:205" s="57" customFormat="1" ht="31.5" customHeight="1" x14ac:dyDescent="0.25">
      <c r="A53" s="93" t="s">
        <v>1474</v>
      </c>
      <c r="B53" s="95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  <c r="AH53" s="94"/>
      <c r="AI53" s="94"/>
      <c r="AJ53" s="94"/>
      <c r="AK53" s="94"/>
      <c r="AL53" s="94"/>
      <c r="AM53" s="94"/>
      <c r="AN53" s="94"/>
      <c r="AO53" s="94"/>
      <c r="AP53" s="94"/>
      <c r="AQ53" s="94"/>
      <c r="AR53" s="94"/>
      <c r="AS53" s="94"/>
      <c r="AT53" s="94"/>
      <c r="AU53" s="94"/>
      <c r="AV53" s="94"/>
      <c r="AW53" s="94"/>
      <c r="AX53" s="94"/>
      <c r="AY53" s="94"/>
      <c r="AZ53" s="94"/>
      <c r="BA53" s="94"/>
      <c r="BB53" s="94"/>
      <c r="BC53" s="94"/>
      <c r="BD53" s="94"/>
      <c r="BE53" s="94"/>
      <c r="BF53" s="94"/>
      <c r="BG53" s="94"/>
      <c r="BH53" s="94"/>
      <c r="BI53" s="94"/>
      <c r="BJ53" s="94"/>
      <c r="BK53" s="94"/>
      <c r="BL53" s="94"/>
      <c r="BM53" s="94"/>
      <c r="BN53" s="94"/>
      <c r="BO53" s="94"/>
      <c r="BP53" s="94"/>
      <c r="BQ53" s="94"/>
      <c r="BR53" s="94"/>
      <c r="BS53" s="94"/>
      <c r="BT53" s="94"/>
      <c r="BU53" s="94"/>
      <c r="BV53" s="94"/>
      <c r="BW53" s="94"/>
      <c r="BX53" s="94"/>
      <c r="BY53" s="94"/>
      <c r="BZ53" s="94"/>
      <c r="CA53" s="94"/>
      <c r="CB53" s="94"/>
      <c r="CC53" s="94"/>
      <c r="CD53" s="94"/>
      <c r="CE53" s="94"/>
      <c r="CF53" s="94"/>
      <c r="CG53" s="94"/>
      <c r="CH53" s="94"/>
      <c r="CI53" s="94"/>
      <c r="CJ53" s="94"/>
      <c r="CK53" s="94"/>
      <c r="CL53" s="94"/>
      <c r="CM53" s="94"/>
      <c r="CN53" s="94"/>
      <c r="CO53" s="94"/>
      <c r="CP53" s="94"/>
      <c r="CQ53" s="94"/>
      <c r="CR53" s="94"/>
      <c r="CS53" s="94"/>
      <c r="CT53" s="94"/>
      <c r="CU53" s="94"/>
      <c r="CV53" s="94"/>
      <c r="CW53" s="94"/>
      <c r="CX53" s="94"/>
      <c r="CY53" s="94"/>
      <c r="CZ53" s="94"/>
      <c r="DA53" s="94"/>
      <c r="DB53" s="94"/>
      <c r="DC53" s="94"/>
      <c r="DD53" s="94"/>
      <c r="DE53" s="94"/>
      <c r="DF53" s="94"/>
      <c r="DG53" s="94"/>
      <c r="DH53" s="94"/>
      <c r="DI53" s="94"/>
      <c r="DJ53" s="94"/>
      <c r="DK53" s="94"/>
      <c r="DL53" s="94"/>
      <c r="DM53" s="94"/>
      <c r="DN53" s="94"/>
      <c r="DO53" s="94"/>
      <c r="DP53" s="94"/>
      <c r="DQ53" s="94"/>
      <c r="DR53" s="94"/>
      <c r="DS53" s="94"/>
      <c r="DT53" s="94"/>
      <c r="DU53" s="94"/>
      <c r="DV53" s="94"/>
      <c r="DW53" s="94"/>
      <c r="DX53" s="94"/>
      <c r="DY53" s="94"/>
      <c r="DZ53" s="94"/>
      <c r="EA53" s="94"/>
      <c r="EB53" s="94"/>
      <c r="EC53" s="94"/>
      <c r="ED53" s="94"/>
      <c r="EE53" s="94"/>
      <c r="EF53" s="94"/>
      <c r="EG53" s="94"/>
      <c r="EH53" s="94"/>
      <c r="EI53" s="94"/>
      <c r="EJ53" s="94"/>
      <c r="EK53" s="94"/>
      <c r="EL53" s="94"/>
      <c r="EM53" s="94"/>
      <c r="EN53" s="94"/>
      <c r="EO53" s="94"/>
      <c r="EP53" s="94"/>
      <c r="EQ53" s="94"/>
      <c r="ER53" s="94"/>
      <c r="ES53" s="94"/>
      <c r="ET53" s="94"/>
      <c r="EU53" s="94"/>
      <c r="EV53" s="94"/>
      <c r="EW53" s="94"/>
      <c r="EX53" s="94"/>
      <c r="EY53" s="94"/>
      <c r="EZ53" s="94"/>
      <c r="FA53" s="94"/>
      <c r="FB53" s="94"/>
      <c r="FC53" s="94"/>
      <c r="FD53" s="94"/>
      <c r="FE53" s="94"/>
      <c r="FF53" s="94"/>
      <c r="FG53" s="94"/>
      <c r="FH53" s="94"/>
      <c r="FI53" s="94"/>
      <c r="FJ53" s="94"/>
      <c r="FK53" s="94"/>
      <c r="FL53" s="94"/>
      <c r="FM53" s="94"/>
      <c r="FN53" s="94"/>
      <c r="FO53" s="94"/>
      <c r="FP53" s="94"/>
      <c r="FQ53" s="94"/>
      <c r="FR53" s="94"/>
      <c r="FS53" s="94"/>
      <c r="FT53" s="94"/>
      <c r="FU53" s="94"/>
      <c r="FV53" s="94"/>
      <c r="FW53" s="94"/>
      <c r="FX53" s="94"/>
      <c r="FY53" s="94"/>
      <c r="FZ53" s="94"/>
      <c r="GA53" s="94"/>
      <c r="GB53" s="94"/>
      <c r="GC53" s="94"/>
      <c r="GD53" s="94"/>
      <c r="GE53" s="94"/>
      <c r="GF53" s="94"/>
      <c r="GG53" s="94"/>
      <c r="GH53" s="94"/>
      <c r="GI53" s="94"/>
      <c r="GJ53" s="94"/>
      <c r="GK53" s="94"/>
      <c r="GL53" s="94"/>
      <c r="GM53" s="94"/>
      <c r="GN53" s="94"/>
      <c r="GO53" s="94"/>
      <c r="GP53" s="94"/>
      <c r="GQ53" s="94"/>
      <c r="GR53" s="94"/>
      <c r="GS53" s="94"/>
      <c r="GT53" s="94"/>
      <c r="GU53" s="51"/>
      <c r="GV53" s="51"/>
      <c r="GW53" s="51"/>
    </row>
    <row r="54" spans="1:205" s="57" customFormat="1" ht="31.5" customHeight="1" x14ac:dyDescent="0.25">
      <c r="A54" s="93" t="s">
        <v>1475</v>
      </c>
      <c r="B54" s="95"/>
      <c r="C54" s="94"/>
      <c r="D54" s="94"/>
      <c r="E54" s="94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  <c r="AH54" s="94"/>
      <c r="AI54" s="94"/>
      <c r="AJ54" s="94"/>
      <c r="AK54" s="94"/>
      <c r="AL54" s="94"/>
      <c r="AM54" s="94"/>
      <c r="AN54" s="94"/>
      <c r="AO54" s="94"/>
      <c r="AP54" s="94"/>
      <c r="AQ54" s="94"/>
      <c r="AR54" s="94"/>
      <c r="AS54" s="94"/>
      <c r="AT54" s="94"/>
      <c r="AU54" s="94"/>
      <c r="AV54" s="94"/>
      <c r="AW54" s="94"/>
      <c r="AX54" s="94"/>
      <c r="AY54" s="94"/>
      <c r="AZ54" s="94"/>
      <c r="BA54" s="94"/>
      <c r="BB54" s="94"/>
      <c r="BC54" s="94"/>
      <c r="BD54" s="94"/>
      <c r="BE54" s="94"/>
      <c r="BF54" s="94"/>
      <c r="BG54" s="94"/>
      <c r="BH54" s="94"/>
      <c r="BI54" s="94"/>
      <c r="BJ54" s="94"/>
      <c r="BK54" s="94"/>
      <c r="BL54" s="94"/>
      <c r="BM54" s="94"/>
      <c r="BN54" s="94"/>
      <c r="BO54" s="94"/>
      <c r="BP54" s="94"/>
      <c r="BQ54" s="94"/>
      <c r="BR54" s="94"/>
      <c r="BS54" s="94"/>
      <c r="BT54" s="94"/>
      <c r="BU54" s="94"/>
      <c r="BV54" s="94"/>
      <c r="BW54" s="94"/>
      <c r="BX54" s="94"/>
      <c r="BY54" s="94"/>
      <c r="BZ54" s="94"/>
      <c r="CA54" s="94"/>
      <c r="CB54" s="94"/>
      <c r="CC54" s="94"/>
      <c r="CD54" s="94"/>
      <c r="CE54" s="94"/>
      <c r="CF54" s="94"/>
      <c r="CG54" s="94"/>
      <c r="CH54" s="94"/>
      <c r="CI54" s="94"/>
      <c r="CJ54" s="94"/>
      <c r="CK54" s="94"/>
      <c r="CL54" s="94"/>
      <c r="CM54" s="94"/>
      <c r="CN54" s="94"/>
      <c r="CO54" s="94"/>
      <c r="CP54" s="94"/>
      <c r="CQ54" s="94"/>
      <c r="CR54" s="94"/>
      <c r="CS54" s="94"/>
      <c r="CT54" s="94"/>
      <c r="CU54" s="94"/>
      <c r="CV54" s="94"/>
      <c r="CW54" s="94"/>
      <c r="CX54" s="94"/>
      <c r="CY54" s="94"/>
      <c r="CZ54" s="94"/>
      <c r="DA54" s="94"/>
      <c r="DB54" s="94"/>
      <c r="DC54" s="94"/>
      <c r="DD54" s="94"/>
      <c r="DE54" s="94"/>
      <c r="DF54" s="94"/>
      <c r="DG54" s="94"/>
      <c r="DH54" s="94"/>
      <c r="DI54" s="94"/>
      <c r="DJ54" s="94"/>
      <c r="DK54" s="94"/>
      <c r="DL54" s="94"/>
      <c r="DM54" s="94"/>
      <c r="DN54" s="94"/>
      <c r="DO54" s="94"/>
      <c r="DP54" s="94"/>
      <c r="DQ54" s="94"/>
      <c r="DR54" s="94"/>
      <c r="DS54" s="94"/>
      <c r="DT54" s="94"/>
      <c r="DU54" s="94"/>
      <c r="DV54" s="94"/>
      <c r="DW54" s="94"/>
      <c r="DX54" s="94"/>
      <c r="DY54" s="94"/>
      <c r="DZ54" s="94"/>
      <c r="EA54" s="94"/>
      <c r="EB54" s="94"/>
      <c r="EC54" s="94"/>
      <c r="ED54" s="94"/>
      <c r="EE54" s="94"/>
      <c r="EF54" s="94"/>
      <c r="EG54" s="94"/>
      <c r="EH54" s="94"/>
      <c r="EI54" s="94"/>
      <c r="EJ54" s="94"/>
      <c r="EK54" s="94"/>
      <c r="EL54" s="94"/>
      <c r="EM54" s="94"/>
      <c r="EN54" s="94"/>
      <c r="EO54" s="94"/>
      <c r="EP54" s="94"/>
      <c r="EQ54" s="94"/>
      <c r="ER54" s="94"/>
      <c r="ES54" s="94"/>
      <c r="ET54" s="94"/>
      <c r="EU54" s="94"/>
      <c r="EV54" s="94"/>
      <c r="EW54" s="94"/>
      <c r="EX54" s="94"/>
      <c r="EY54" s="94"/>
      <c r="EZ54" s="94"/>
      <c r="FA54" s="94"/>
      <c r="FB54" s="94"/>
      <c r="FC54" s="94"/>
      <c r="FD54" s="94"/>
      <c r="FE54" s="94"/>
      <c r="FF54" s="94"/>
      <c r="FG54" s="94"/>
      <c r="FH54" s="94"/>
      <c r="FI54" s="94"/>
      <c r="FJ54" s="94"/>
      <c r="FK54" s="94"/>
      <c r="FL54" s="94"/>
      <c r="FM54" s="94"/>
      <c r="FN54" s="94"/>
      <c r="FO54" s="94"/>
      <c r="FP54" s="94"/>
      <c r="FQ54" s="94"/>
      <c r="FR54" s="94"/>
      <c r="FS54" s="94"/>
      <c r="FT54" s="94"/>
      <c r="FU54" s="94"/>
      <c r="FV54" s="94"/>
      <c r="FW54" s="94"/>
      <c r="FX54" s="94"/>
      <c r="FY54" s="94"/>
      <c r="FZ54" s="94"/>
      <c r="GA54" s="94"/>
      <c r="GB54" s="94"/>
      <c r="GC54" s="94"/>
      <c r="GD54" s="94"/>
      <c r="GE54" s="94"/>
      <c r="GF54" s="94"/>
      <c r="GG54" s="94"/>
      <c r="GH54" s="94"/>
      <c r="GI54" s="94"/>
      <c r="GJ54" s="94"/>
      <c r="GK54" s="94"/>
      <c r="GL54" s="94"/>
      <c r="GM54" s="94"/>
      <c r="GN54" s="94"/>
      <c r="GO54" s="94"/>
      <c r="GP54" s="94"/>
      <c r="GQ54" s="94"/>
      <c r="GR54" s="94"/>
      <c r="GS54" s="94"/>
      <c r="GT54" s="94"/>
      <c r="GU54" s="51"/>
      <c r="GV54" s="51"/>
      <c r="GW54" s="51"/>
    </row>
    <row r="55" spans="1:205" s="57" customFormat="1" ht="31.5" customHeight="1" x14ac:dyDescent="0.25">
      <c r="A55" s="93" t="s">
        <v>1476</v>
      </c>
      <c r="B55" s="95"/>
      <c r="C55" s="94"/>
      <c r="D55" s="94"/>
      <c r="E55" s="94"/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  <c r="V55" s="94"/>
      <c r="W55" s="94"/>
      <c r="X55" s="94"/>
      <c r="Y55" s="94"/>
      <c r="Z55" s="94"/>
      <c r="AA55" s="94"/>
      <c r="AB55" s="94"/>
      <c r="AC55" s="94"/>
      <c r="AD55" s="94"/>
      <c r="AE55" s="94"/>
      <c r="AF55" s="94"/>
      <c r="AG55" s="94"/>
      <c r="AH55" s="94"/>
      <c r="AI55" s="94"/>
      <c r="AJ55" s="94"/>
      <c r="AK55" s="94"/>
      <c r="AL55" s="94"/>
      <c r="AM55" s="94"/>
      <c r="AN55" s="94"/>
      <c r="AO55" s="94"/>
      <c r="AP55" s="94"/>
      <c r="AQ55" s="94"/>
      <c r="AR55" s="94"/>
      <c r="AS55" s="94"/>
      <c r="AT55" s="94"/>
      <c r="AU55" s="94"/>
      <c r="AV55" s="94"/>
      <c r="AW55" s="94"/>
      <c r="AX55" s="94"/>
      <c r="AY55" s="94"/>
      <c r="AZ55" s="94"/>
      <c r="BA55" s="94"/>
      <c r="BB55" s="94"/>
      <c r="BC55" s="94"/>
      <c r="BD55" s="94"/>
      <c r="BE55" s="94"/>
      <c r="BF55" s="94"/>
      <c r="BG55" s="94"/>
      <c r="BH55" s="94"/>
      <c r="BI55" s="94"/>
      <c r="BJ55" s="94"/>
      <c r="BK55" s="94"/>
      <c r="BL55" s="94"/>
      <c r="BM55" s="94"/>
      <c r="BN55" s="94"/>
      <c r="BO55" s="94"/>
      <c r="BP55" s="94"/>
      <c r="BQ55" s="94"/>
      <c r="BR55" s="94"/>
      <c r="BS55" s="94"/>
      <c r="BT55" s="94"/>
      <c r="BU55" s="94"/>
      <c r="BV55" s="94"/>
      <c r="BW55" s="94"/>
      <c r="BX55" s="94"/>
      <c r="BY55" s="94"/>
      <c r="BZ55" s="94"/>
      <c r="CA55" s="94"/>
      <c r="CB55" s="94"/>
      <c r="CC55" s="94"/>
      <c r="CD55" s="94"/>
      <c r="CE55" s="94"/>
      <c r="CF55" s="94"/>
      <c r="CG55" s="94"/>
      <c r="CH55" s="94"/>
      <c r="CI55" s="94"/>
      <c r="CJ55" s="94"/>
      <c r="CK55" s="94"/>
      <c r="CL55" s="94"/>
      <c r="CM55" s="94"/>
      <c r="CN55" s="94"/>
      <c r="CO55" s="94"/>
      <c r="CP55" s="94"/>
      <c r="CQ55" s="94"/>
      <c r="CR55" s="94"/>
      <c r="CS55" s="94"/>
      <c r="CT55" s="94"/>
      <c r="CU55" s="94"/>
      <c r="CV55" s="94"/>
      <c r="CW55" s="94"/>
      <c r="CX55" s="94"/>
      <c r="CY55" s="94"/>
      <c r="CZ55" s="94"/>
      <c r="DA55" s="94"/>
      <c r="DB55" s="94"/>
      <c r="DC55" s="94"/>
      <c r="DD55" s="94"/>
      <c r="DE55" s="94"/>
      <c r="DF55" s="94"/>
      <c r="DG55" s="94"/>
      <c r="DH55" s="94"/>
      <c r="DI55" s="94"/>
      <c r="DJ55" s="94"/>
      <c r="DK55" s="94"/>
      <c r="DL55" s="94"/>
      <c r="DM55" s="94"/>
      <c r="DN55" s="94"/>
      <c r="DO55" s="94"/>
      <c r="DP55" s="94"/>
      <c r="DQ55" s="94"/>
      <c r="DR55" s="94"/>
      <c r="DS55" s="94"/>
      <c r="DT55" s="94"/>
      <c r="DU55" s="94"/>
      <c r="DV55" s="94"/>
      <c r="DW55" s="94"/>
      <c r="DX55" s="94"/>
      <c r="DY55" s="94"/>
      <c r="DZ55" s="94"/>
      <c r="EA55" s="94"/>
      <c r="EB55" s="94"/>
      <c r="EC55" s="94"/>
      <c r="ED55" s="94"/>
      <c r="EE55" s="94"/>
      <c r="EF55" s="94"/>
      <c r="EG55" s="94"/>
      <c r="EH55" s="94"/>
      <c r="EI55" s="94"/>
      <c r="EJ55" s="94"/>
      <c r="EK55" s="94"/>
      <c r="EL55" s="94"/>
      <c r="EM55" s="94"/>
      <c r="EN55" s="94"/>
      <c r="EO55" s="94"/>
      <c r="EP55" s="94"/>
      <c r="EQ55" s="94"/>
      <c r="ER55" s="94"/>
      <c r="ES55" s="94"/>
      <c r="ET55" s="94"/>
      <c r="EU55" s="94"/>
      <c r="EV55" s="94"/>
      <c r="EW55" s="94"/>
      <c r="EX55" s="94"/>
      <c r="EY55" s="94"/>
      <c r="EZ55" s="94"/>
      <c r="FA55" s="94"/>
      <c r="FB55" s="94"/>
      <c r="FC55" s="94"/>
      <c r="FD55" s="94"/>
      <c r="FE55" s="94"/>
      <c r="FF55" s="94"/>
      <c r="FG55" s="94"/>
      <c r="FH55" s="94"/>
      <c r="FI55" s="94"/>
      <c r="FJ55" s="94"/>
      <c r="FK55" s="94"/>
      <c r="FL55" s="94"/>
      <c r="FM55" s="94"/>
      <c r="FN55" s="94"/>
      <c r="FO55" s="94"/>
      <c r="FP55" s="94"/>
      <c r="FQ55" s="94"/>
      <c r="FR55" s="94"/>
      <c r="FS55" s="94"/>
      <c r="FT55" s="94"/>
      <c r="FU55" s="94"/>
      <c r="FV55" s="94"/>
      <c r="FW55" s="94"/>
      <c r="FX55" s="94"/>
      <c r="FY55" s="94"/>
      <c r="FZ55" s="94"/>
      <c r="GA55" s="94"/>
      <c r="GB55" s="94"/>
      <c r="GC55" s="94"/>
      <c r="GD55" s="94"/>
      <c r="GE55" s="94"/>
      <c r="GF55" s="94"/>
      <c r="GG55" s="94"/>
      <c r="GH55" s="94"/>
      <c r="GI55" s="94"/>
      <c r="GJ55" s="94"/>
      <c r="GK55" s="94"/>
      <c r="GL55" s="94"/>
      <c r="GM55" s="94"/>
      <c r="GN55" s="94"/>
      <c r="GO55" s="94"/>
      <c r="GP55" s="94"/>
      <c r="GQ55" s="94"/>
      <c r="GR55" s="94"/>
      <c r="GS55" s="94"/>
      <c r="GT55" s="94"/>
      <c r="GU55" s="51"/>
      <c r="GV55" s="51"/>
      <c r="GW55" s="51"/>
    </row>
    <row r="56" spans="1:205" s="57" customFormat="1" ht="31.5" customHeight="1" x14ac:dyDescent="0.25">
      <c r="A56" s="93" t="s">
        <v>1477</v>
      </c>
      <c r="B56" s="95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  <c r="U56" s="94"/>
      <c r="V56" s="94"/>
      <c r="W56" s="94"/>
      <c r="X56" s="94"/>
      <c r="Y56" s="94"/>
      <c r="Z56" s="94"/>
      <c r="AA56" s="94"/>
      <c r="AB56" s="94"/>
      <c r="AC56" s="94"/>
      <c r="AD56" s="94"/>
      <c r="AE56" s="94"/>
      <c r="AF56" s="94"/>
      <c r="AG56" s="94"/>
      <c r="AH56" s="94"/>
      <c r="AI56" s="94"/>
      <c r="AJ56" s="94"/>
      <c r="AK56" s="94"/>
      <c r="AL56" s="94"/>
      <c r="AM56" s="94"/>
      <c r="AN56" s="94"/>
      <c r="AO56" s="94"/>
      <c r="AP56" s="94"/>
      <c r="AQ56" s="94"/>
      <c r="AR56" s="94"/>
      <c r="AS56" s="94"/>
      <c r="AT56" s="94"/>
      <c r="AU56" s="94"/>
      <c r="AV56" s="94"/>
      <c r="AW56" s="94"/>
      <c r="AX56" s="94"/>
      <c r="AY56" s="94"/>
      <c r="AZ56" s="94"/>
      <c r="BA56" s="94"/>
      <c r="BB56" s="94"/>
      <c r="BC56" s="94"/>
      <c r="BD56" s="94"/>
      <c r="BE56" s="94"/>
      <c r="BF56" s="94"/>
      <c r="BG56" s="94"/>
      <c r="BH56" s="94"/>
      <c r="BI56" s="94"/>
      <c r="BJ56" s="94"/>
      <c r="BK56" s="94"/>
      <c r="BL56" s="94"/>
      <c r="BM56" s="94"/>
      <c r="BN56" s="94"/>
      <c r="BO56" s="94"/>
      <c r="BP56" s="94"/>
      <c r="BQ56" s="94"/>
      <c r="BR56" s="94"/>
      <c r="BS56" s="94"/>
      <c r="BT56" s="94"/>
      <c r="BU56" s="94"/>
      <c r="BV56" s="94"/>
      <c r="BW56" s="94"/>
      <c r="BX56" s="94"/>
      <c r="BY56" s="94"/>
      <c r="BZ56" s="94"/>
      <c r="CA56" s="94"/>
      <c r="CB56" s="94"/>
      <c r="CC56" s="94"/>
      <c r="CD56" s="94"/>
      <c r="CE56" s="94"/>
      <c r="CF56" s="94"/>
      <c r="CG56" s="94"/>
      <c r="CH56" s="94"/>
      <c r="CI56" s="94"/>
      <c r="CJ56" s="94"/>
      <c r="CK56" s="94"/>
      <c r="CL56" s="94"/>
      <c r="CM56" s="94"/>
      <c r="CN56" s="94"/>
      <c r="CO56" s="94"/>
      <c r="CP56" s="94"/>
      <c r="CQ56" s="94"/>
      <c r="CR56" s="94"/>
      <c r="CS56" s="94"/>
      <c r="CT56" s="94"/>
      <c r="CU56" s="94"/>
      <c r="CV56" s="94"/>
      <c r="CW56" s="94"/>
      <c r="CX56" s="94"/>
      <c r="CY56" s="94"/>
      <c r="CZ56" s="94"/>
      <c r="DA56" s="94"/>
      <c r="DB56" s="94"/>
      <c r="DC56" s="94"/>
      <c r="DD56" s="94"/>
      <c r="DE56" s="94"/>
      <c r="DF56" s="94"/>
      <c r="DG56" s="94"/>
      <c r="DH56" s="94"/>
      <c r="DI56" s="94"/>
      <c r="DJ56" s="94"/>
      <c r="DK56" s="94"/>
      <c r="DL56" s="94"/>
      <c r="DM56" s="94"/>
      <c r="DN56" s="94"/>
      <c r="DO56" s="94"/>
      <c r="DP56" s="94"/>
      <c r="DQ56" s="94"/>
      <c r="DR56" s="94"/>
      <c r="DS56" s="94"/>
      <c r="DT56" s="94"/>
      <c r="DU56" s="94"/>
      <c r="DV56" s="94"/>
      <c r="DW56" s="94"/>
      <c r="DX56" s="94"/>
      <c r="DY56" s="94"/>
      <c r="DZ56" s="94"/>
      <c r="EA56" s="94"/>
      <c r="EB56" s="94"/>
      <c r="EC56" s="94"/>
      <c r="ED56" s="94"/>
      <c r="EE56" s="94"/>
      <c r="EF56" s="94"/>
      <c r="EG56" s="94"/>
      <c r="EH56" s="94"/>
      <c r="EI56" s="94"/>
      <c r="EJ56" s="94"/>
      <c r="EK56" s="94"/>
      <c r="EL56" s="94"/>
      <c r="EM56" s="94"/>
      <c r="EN56" s="94"/>
      <c r="EO56" s="94"/>
      <c r="EP56" s="94"/>
      <c r="EQ56" s="94"/>
      <c r="ER56" s="94"/>
      <c r="ES56" s="94"/>
      <c r="ET56" s="94"/>
      <c r="EU56" s="94"/>
      <c r="EV56" s="94"/>
      <c r="EW56" s="94"/>
      <c r="EX56" s="94"/>
      <c r="EY56" s="94"/>
      <c r="EZ56" s="94"/>
      <c r="FA56" s="94"/>
      <c r="FB56" s="94"/>
      <c r="FC56" s="94"/>
      <c r="FD56" s="94"/>
      <c r="FE56" s="94"/>
      <c r="FF56" s="94"/>
      <c r="FG56" s="94"/>
      <c r="FH56" s="94"/>
      <c r="FI56" s="94"/>
      <c r="FJ56" s="94"/>
      <c r="FK56" s="94"/>
      <c r="FL56" s="94"/>
      <c r="FM56" s="94"/>
      <c r="FN56" s="94"/>
      <c r="FO56" s="94"/>
      <c r="FP56" s="94"/>
      <c r="FQ56" s="94"/>
      <c r="FR56" s="94"/>
      <c r="FS56" s="94"/>
      <c r="FT56" s="94"/>
      <c r="FU56" s="94"/>
      <c r="FV56" s="94"/>
      <c r="FW56" s="94"/>
      <c r="FX56" s="94"/>
      <c r="FY56" s="94"/>
      <c r="FZ56" s="94"/>
      <c r="GA56" s="94"/>
      <c r="GB56" s="94"/>
      <c r="GC56" s="94"/>
      <c r="GD56" s="94"/>
      <c r="GE56" s="94"/>
      <c r="GF56" s="94"/>
      <c r="GG56" s="94"/>
      <c r="GH56" s="94"/>
      <c r="GI56" s="94"/>
      <c r="GJ56" s="94"/>
      <c r="GK56" s="94"/>
      <c r="GL56" s="94"/>
      <c r="GM56" s="94"/>
      <c r="GN56" s="94"/>
      <c r="GO56" s="94"/>
      <c r="GP56" s="94"/>
      <c r="GQ56" s="94"/>
      <c r="GR56" s="94"/>
      <c r="GS56" s="94"/>
      <c r="GT56" s="94"/>
      <c r="GU56" s="51"/>
      <c r="GV56" s="51"/>
      <c r="GW56" s="51"/>
    </row>
    <row r="57" spans="1:205" s="57" customFormat="1" ht="31.5" customHeight="1" x14ac:dyDescent="0.25">
      <c r="A57" s="93" t="s">
        <v>1478</v>
      </c>
      <c r="B57" s="95"/>
      <c r="C57" s="94"/>
      <c r="D57" s="94"/>
      <c r="E57" s="94"/>
      <c r="F57" s="94"/>
      <c r="G57" s="94"/>
      <c r="H57" s="94"/>
      <c r="I57" s="94"/>
      <c r="J57" s="94"/>
      <c r="K57" s="94"/>
      <c r="L57" s="94"/>
      <c r="M57" s="94"/>
      <c r="N57" s="94"/>
      <c r="O57" s="94"/>
      <c r="P57" s="94"/>
      <c r="Q57" s="94"/>
      <c r="R57" s="94"/>
      <c r="S57" s="94"/>
      <c r="T57" s="94"/>
      <c r="U57" s="94"/>
      <c r="V57" s="94"/>
      <c r="W57" s="94"/>
      <c r="X57" s="94"/>
      <c r="Y57" s="94"/>
      <c r="Z57" s="94"/>
      <c r="AA57" s="94"/>
      <c r="AB57" s="94"/>
      <c r="AC57" s="94"/>
      <c r="AD57" s="94"/>
      <c r="AE57" s="94"/>
      <c r="AF57" s="94"/>
      <c r="AG57" s="94"/>
      <c r="AH57" s="94"/>
      <c r="AI57" s="94"/>
      <c r="AJ57" s="94"/>
      <c r="AK57" s="94"/>
      <c r="AL57" s="94"/>
      <c r="AM57" s="94"/>
      <c r="AN57" s="94"/>
      <c r="AO57" s="94"/>
      <c r="AP57" s="94"/>
      <c r="AQ57" s="94"/>
      <c r="AR57" s="94"/>
      <c r="AS57" s="94"/>
      <c r="AT57" s="94"/>
      <c r="AU57" s="94"/>
      <c r="AV57" s="94"/>
      <c r="AW57" s="94"/>
      <c r="AX57" s="94"/>
      <c r="AY57" s="94"/>
      <c r="AZ57" s="94"/>
      <c r="BA57" s="94"/>
      <c r="BB57" s="94"/>
      <c r="BC57" s="94"/>
      <c r="BD57" s="94"/>
      <c r="BE57" s="94"/>
      <c r="BF57" s="94"/>
      <c r="BG57" s="94"/>
      <c r="BH57" s="94"/>
      <c r="BI57" s="94"/>
      <c r="BJ57" s="94"/>
      <c r="BK57" s="94"/>
      <c r="BL57" s="94"/>
      <c r="BM57" s="94"/>
      <c r="BN57" s="94"/>
      <c r="BO57" s="94"/>
      <c r="BP57" s="94"/>
      <c r="BQ57" s="94"/>
      <c r="BR57" s="94"/>
      <c r="BS57" s="94"/>
      <c r="BT57" s="94"/>
      <c r="BU57" s="94"/>
      <c r="BV57" s="94"/>
      <c r="BW57" s="94"/>
      <c r="BX57" s="94"/>
      <c r="BY57" s="94"/>
      <c r="BZ57" s="94"/>
      <c r="CA57" s="94"/>
      <c r="CB57" s="94"/>
      <c r="CC57" s="94"/>
      <c r="CD57" s="94"/>
      <c r="CE57" s="94"/>
      <c r="CF57" s="94"/>
      <c r="CG57" s="94"/>
      <c r="CH57" s="94"/>
      <c r="CI57" s="94"/>
      <c r="CJ57" s="94"/>
      <c r="CK57" s="94"/>
      <c r="CL57" s="94"/>
      <c r="CM57" s="94"/>
      <c r="CN57" s="94"/>
      <c r="CO57" s="94"/>
      <c r="CP57" s="94"/>
      <c r="CQ57" s="94"/>
      <c r="CR57" s="94"/>
      <c r="CS57" s="94"/>
      <c r="CT57" s="94"/>
      <c r="CU57" s="94"/>
      <c r="CV57" s="94"/>
      <c r="CW57" s="94"/>
      <c r="CX57" s="94"/>
      <c r="CY57" s="94"/>
      <c r="CZ57" s="94"/>
      <c r="DA57" s="94"/>
      <c r="DB57" s="94"/>
      <c r="DC57" s="94"/>
      <c r="DD57" s="94"/>
      <c r="DE57" s="94"/>
      <c r="DF57" s="94"/>
      <c r="DG57" s="94"/>
      <c r="DH57" s="94"/>
      <c r="DI57" s="94"/>
      <c r="DJ57" s="94"/>
      <c r="DK57" s="94"/>
      <c r="DL57" s="94"/>
      <c r="DM57" s="94"/>
      <c r="DN57" s="94"/>
      <c r="DO57" s="94"/>
      <c r="DP57" s="94"/>
      <c r="DQ57" s="94"/>
      <c r="DR57" s="94"/>
      <c r="DS57" s="94"/>
      <c r="DT57" s="94"/>
      <c r="DU57" s="94"/>
      <c r="DV57" s="94"/>
      <c r="DW57" s="94"/>
      <c r="DX57" s="94"/>
      <c r="DY57" s="94"/>
      <c r="DZ57" s="94"/>
      <c r="EA57" s="94"/>
      <c r="EB57" s="94"/>
      <c r="EC57" s="94"/>
      <c r="ED57" s="94"/>
      <c r="EE57" s="94"/>
      <c r="EF57" s="94"/>
      <c r="EG57" s="94"/>
      <c r="EH57" s="94"/>
      <c r="EI57" s="94"/>
      <c r="EJ57" s="94"/>
      <c r="EK57" s="94"/>
      <c r="EL57" s="94"/>
      <c r="EM57" s="94"/>
      <c r="EN57" s="94"/>
      <c r="EO57" s="94"/>
      <c r="EP57" s="94"/>
      <c r="EQ57" s="94"/>
      <c r="ER57" s="94"/>
      <c r="ES57" s="94"/>
      <c r="ET57" s="94"/>
      <c r="EU57" s="94"/>
      <c r="EV57" s="94"/>
      <c r="EW57" s="94"/>
      <c r="EX57" s="94"/>
      <c r="EY57" s="94"/>
      <c r="EZ57" s="94"/>
      <c r="FA57" s="94"/>
      <c r="FB57" s="94"/>
      <c r="FC57" s="94"/>
      <c r="FD57" s="94"/>
      <c r="FE57" s="94"/>
      <c r="FF57" s="94"/>
      <c r="FG57" s="94"/>
      <c r="FH57" s="94"/>
      <c r="FI57" s="94"/>
      <c r="FJ57" s="94"/>
      <c r="FK57" s="94"/>
      <c r="FL57" s="94"/>
      <c r="FM57" s="94"/>
      <c r="FN57" s="94"/>
      <c r="FO57" s="94"/>
      <c r="FP57" s="94"/>
      <c r="FQ57" s="94"/>
      <c r="FR57" s="94"/>
      <c r="FS57" s="94"/>
      <c r="FT57" s="94"/>
      <c r="FU57" s="94"/>
      <c r="FV57" s="94"/>
      <c r="FW57" s="94"/>
      <c r="FX57" s="94"/>
      <c r="FY57" s="94"/>
      <c r="FZ57" s="94"/>
      <c r="GA57" s="94"/>
      <c r="GB57" s="94"/>
      <c r="GC57" s="94"/>
      <c r="GD57" s="94"/>
      <c r="GE57" s="94"/>
      <c r="GF57" s="94"/>
      <c r="GG57" s="94"/>
      <c r="GH57" s="94"/>
      <c r="GI57" s="94"/>
      <c r="GJ57" s="94"/>
      <c r="GK57" s="94"/>
      <c r="GL57" s="94"/>
      <c r="GM57" s="94"/>
      <c r="GN57" s="94"/>
      <c r="GO57" s="94"/>
      <c r="GP57" s="94"/>
      <c r="GQ57" s="94"/>
      <c r="GR57" s="94"/>
      <c r="GS57" s="94"/>
      <c r="GT57" s="94"/>
      <c r="GU57" s="51"/>
      <c r="GV57" s="51"/>
      <c r="GW57" s="51"/>
    </row>
    <row r="58" spans="1:205" s="57" customFormat="1" ht="31.5" customHeight="1" x14ac:dyDescent="0.25">
      <c r="A58" s="93" t="s">
        <v>1479</v>
      </c>
      <c r="B58" s="95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  <c r="V58" s="94"/>
      <c r="W58" s="94"/>
      <c r="X58" s="94"/>
      <c r="Y58" s="94"/>
      <c r="Z58" s="94"/>
      <c r="AA58" s="94"/>
      <c r="AB58" s="94"/>
      <c r="AC58" s="94"/>
      <c r="AD58" s="94"/>
      <c r="AE58" s="94"/>
      <c r="AF58" s="94"/>
      <c r="AG58" s="94"/>
      <c r="AH58" s="94"/>
      <c r="AI58" s="94"/>
      <c r="AJ58" s="94"/>
      <c r="AK58" s="94"/>
      <c r="AL58" s="94"/>
      <c r="AM58" s="94"/>
      <c r="AN58" s="94"/>
      <c r="AO58" s="94"/>
      <c r="AP58" s="94"/>
      <c r="AQ58" s="94"/>
      <c r="AR58" s="94"/>
      <c r="AS58" s="94"/>
      <c r="AT58" s="94"/>
      <c r="AU58" s="94"/>
      <c r="AV58" s="94"/>
      <c r="AW58" s="94"/>
      <c r="AX58" s="94"/>
      <c r="AY58" s="94"/>
      <c r="AZ58" s="94"/>
      <c r="BA58" s="94"/>
      <c r="BB58" s="94"/>
      <c r="BC58" s="94"/>
      <c r="BD58" s="94"/>
      <c r="BE58" s="94"/>
      <c r="BF58" s="94"/>
      <c r="BG58" s="94"/>
      <c r="BH58" s="94"/>
      <c r="BI58" s="94"/>
      <c r="BJ58" s="94"/>
      <c r="BK58" s="94"/>
      <c r="BL58" s="94"/>
      <c r="BM58" s="94"/>
      <c r="BN58" s="94"/>
      <c r="BO58" s="94"/>
      <c r="BP58" s="94"/>
      <c r="BQ58" s="94"/>
      <c r="BR58" s="94"/>
      <c r="BS58" s="94"/>
      <c r="BT58" s="94"/>
      <c r="BU58" s="94"/>
      <c r="BV58" s="94"/>
      <c r="BW58" s="94"/>
      <c r="BX58" s="94"/>
      <c r="BY58" s="94"/>
      <c r="BZ58" s="94"/>
      <c r="CA58" s="94"/>
      <c r="CB58" s="94"/>
      <c r="CC58" s="94"/>
      <c r="CD58" s="94"/>
      <c r="CE58" s="94"/>
      <c r="CF58" s="94"/>
      <c r="CG58" s="94"/>
      <c r="CH58" s="94"/>
      <c r="CI58" s="94"/>
      <c r="CJ58" s="94"/>
      <c r="CK58" s="94"/>
      <c r="CL58" s="94"/>
      <c r="CM58" s="94"/>
      <c r="CN58" s="94"/>
      <c r="CO58" s="94"/>
      <c r="CP58" s="94"/>
      <c r="CQ58" s="94"/>
      <c r="CR58" s="94"/>
      <c r="CS58" s="94"/>
      <c r="CT58" s="94"/>
      <c r="CU58" s="94"/>
      <c r="CV58" s="94"/>
      <c r="CW58" s="94"/>
      <c r="CX58" s="94"/>
      <c r="CY58" s="94"/>
      <c r="CZ58" s="94"/>
      <c r="DA58" s="94"/>
      <c r="DB58" s="94"/>
      <c r="DC58" s="94"/>
      <c r="DD58" s="94"/>
      <c r="DE58" s="94"/>
      <c r="DF58" s="94"/>
      <c r="DG58" s="94"/>
      <c r="DH58" s="94"/>
      <c r="DI58" s="94"/>
      <c r="DJ58" s="94"/>
      <c r="DK58" s="94"/>
      <c r="DL58" s="94"/>
      <c r="DM58" s="94"/>
      <c r="DN58" s="94"/>
      <c r="DO58" s="94"/>
      <c r="DP58" s="94"/>
      <c r="DQ58" s="94"/>
      <c r="DR58" s="94"/>
      <c r="DS58" s="94"/>
      <c r="DT58" s="94"/>
      <c r="DU58" s="94"/>
      <c r="DV58" s="94"/>
      <c r="DW58" s="94"/>
      <c r="DX58" s="94"/>
      <c r="DY58" s="94"/>
      <c r="DZ58" s="94"/>
      <c r="EA58" s="94"/>
      <c r="EB58" s="94"/>
      <c r="EC58" s="94"/>
      <c r="ED58" s="94"/>
      <c r="EE58" s="94"/>
      <c r="EF58" s="94"/>
      <c r="EG58" s="94"/>
      <c r="EH58" s="94"/>
      <c r="EI58" s="94"/>
      <c r="EJ58" s="94"/>
      <c r="EK58" s="94"/>
      <c r="EL58" s="94"/>
      <c r="EM58" s="94"/>
      <c r="EN58" s="94"/>
      <c r="EO58" s="94"/>
      <c r="EP58" s="94"/>
      <c r="EQ58" s="94"/>
      <c r="ER58" s="94"/>
      <c r="ES58" s="94"/>
      <c r="ET58" s="94"/>
      <c r="EU58" s="94"/>
      <c r="EV58" s="94"/>
      <c r="EW58" s="94"/>
      <c r="EX58" s="94"/>
      <c r="EY58" s="94"/>
      <c r="EZ58" s="94"/>
      <c r="FA58" s="94"/>
      <c r="FB58" s="94"/>
      <c r="FC58" s="94"/>
      <c r="FD58" s="94"/>
      <c r="FE58" s="94"/>
      <c r="FF58" s="94"/>
      <c r="FG58" s="94"/>
      <c r="FH58" s="94"/>
      <c r="FI58" s="94"/>
      <c r="FJ58" s="94"/>
      <c r="FK58" s="94"/>
      <c r="FL58" s="94"/>
      <c r="FM58" s="94"/>
      <c r="FN58" s="94"/>
      <c r="FO58" s="94"/>
      <c r="FP58" s="94"/>
      <c r="FQ58" s="94"/>
      <c r="FR58" s="94"/>
      <c r="FS58" s="94"/>
      <c r="FT58" s="94"/>
      <c r="FU58" s="94"/>
      <c r="FV58" s="94"/>
      <c r="FW58" s="94"/>
      <c r="FX58" s="94"/>
      <c r="FY58" s="94"/>
      <c r="FZ58" s="94"/>
      <c r="GA58" s="94"/>
      <c r="GB58" s="94"/>
      <c r="GC58" s="94"/>
      <c r="GD58" s="94"/>
      <c r="GE58" s="94"/>
      <c r="GF58" s="94"/>
      <c r="GG58" s="94"/>
      <c r="GH58" s="94"/>
      <c r="GI58" s="94"/>
      <c r="GJ58" s="94"/>
      <c r="GK58" s="94"/>
      <c r="GL58" s="94"/>
      <c r="GM58" s="94"/>
      <c r="GN58" s="94"/>
      <c r="GO58" s="94"/>
      <c r="GP58" s="94"/>
      <c r="GQ58" s="94"/>
      <c r="GR58" s="94"/>
      <c r="GS58" s="94"/>
      <c r="GT58" s="94"/>
      <c r="GU58" s="51"/>
      <c r="GV58" s="51"/>
      <c r="GW58" s="51"/>
    </row>
    <row r="59" spans="1:205" s="57" customFormat="1" ht="31.5" customHeight="1" x14ac:dyDescent="0.25">
      <c r="A59" s="93" t="s">
        <v>1480</v>
      </c>
      <c r="B59" s="95"/>
      <c r="C59" s="94"/>
      <c r="D59" s="94"/>
      <c r="E59" s="94"/>
      <c r="F59" s="94"/>
      <c r="G59" s="94"/>
      <c r="H59" s="94"/>
      <c r="I59" s="94"/>
      <c r="J59" s="94"/>
      <c r="K59" s="94"/>
      <c r="L59" s="94"/>
      <c r="M59" s="94"/>
      <c r="N59" s="94"/>
      <c r="O59" s="94"/>
      <c r="P59" s="94"/>
      <c r="Q59" s="94"/>
      <c r="R59" s="94"/>
      <c r="S59" s="94"/>
      <c r="T59" s="94"/>
      <c r="U59" s="94"/>
      <c r="V59" s="94"/>
      <c r="W59" s="94"/>
      <c r="X59" s="94"/>
      <c r="Y59" s="94"/>
      <c r="Z59" s="94"/>
      <c r="AA59" s="94"/>
      <c r="AB59" s="94"/>
      <c r="AC59" s="94"/>
      <c r="AD59" s="94"/>
      <c r="AE59" s="94"/>
      <c r="AF59" s="94"/>
      <c r="AG59" s="94"/>
      <c r="AH59" s="94"/>
      <c r="AI59" s="94"/>
      <c r="AJ59" s="94"/>
      <c r="AK59" s="94"/>
      <c r="AL59" s="94"/>
      <c r="AM59" s="94"/>
      <c r="AN59" s="94"/>
      <c r="AO59" s="94"/>
      <c r="AP59" s="94"/>
      <c r="AQ59" s="94"/>
      <c r="AR59" s="94"/>
      <c r="AS59" s="94"/>
      <c r="AT59" s="94"/>
      <c r="AU59" s="94"/>
      <c r="AV59" s="94"/>
      <c r="AW59" s="94"/>
      <c r="AX59" s="94"/>
      <c r="AY59" s="94"/>
      <c r="AZ59" s="94"/>
      <c r="BA59" s="94"/>
      <c r="BB59" s="94"/>
      <c r="BC59" s="94"/>
      <c r="BD59" s="94"/>
      <c r="BE59" s="94"/>
      <c r="BF59" s="94"/>
      <c r="BG59" s="94"/>
      <c r="BH59" s="94"/>
      <c r="BI59" s="94"/>
      <c r="BJ59" s="94"/>
      <c r="BK59" s="94"/>
      <c r="BL59" s="94"/>
      <c r="BM59" s="94"/>
      <c r="BN59" s="94"/>
      <c r="BO59" s="94"/>
      <c r="BP59" s="94"/>
      <c r="BQ59" s="94"/>
      <c r="BR59" s="94"/>
      <c r="BS59" s="94"/>
      <c r="BT59" s="94"/>
      <c r="BU59" s="94"/>
      <c r="BV59" s="94"/>
      <c r="BW59" s="94"/>
      <c r="BX59" s="94"/>
      <c r="BY59" s="94"/>
      <c r="BZ59" s="94"/>
      <c r="CA59" s="94"/>
      <c r="CB59" s="94"/>
      <c r="CC59" s="94"/>
      <c r="CD59" s="94"/>
      <c r="CE59" s="94"/>
      <c r="CF59" s="94"/>
      <c r="CG59" s="94"/>
      <c r="CH59" s="94"/>
      <c r="CI59" s="94"/>
      <c r="CJ59" s="94"/>
      <c r="CK59" s="94"/>
      <c r="CL59" s="94"/>
      <c r="CM59" s="94"/>
      <c r="CN59" s="94"/>
      <c r="CO59" s="94"/>
      <c r="CP59" s="94"/>
      <c r="CQ59" s="94"/>
      <c r="CR59" s="94"/>
      <c r="CS59" s="94"/>
      <c r="CT59" s="94"/>
      <c r="CU59" s="94"/>
      <c r="CV59" s="94"/>
      <c r="CW59" s="94"/>
      <c r="CX59" s="94"/>
      <c r="CY59" s="94"/>
      <c r="CZ59" s="94"/>
      <c r="DA59" s="94"/>
      <c r="DB59" s="94"/>
      <c r="DC59" s="94"/>
      <c r="DD59" s="94"/>
      <c r="DE59" s="94"/>
      <c r="DF59" s="94"/>
      <c r="DG59" s="94"/>
      <c r="DH59" s="94"/>
      <c r="DI59" s="94"/>
      <c r="DJ59" s="94"/>
      <c r="DK59" s="94"/>
      <c r="DL59" s="94"/>
      <c r="DM59" s="94"/>
      <c r="DN59" s="94"/>
      <c r="DO59" s="94"/>
      <c r="DP59" s="94"/>
      <c r="DQ59" s="94"/>
      <c r="DR59" s="94"/>
      <c r="DS59" s="94"/>
      <c r="DT59" s="94"/>
      <c r="DU59" s="94"/>
      <c r="DV59" s="94"/>
      <c r="DW59" s="94"/>
      <c r="DX59" s="94"/>
      <c r="DY59" s="94"/>
      <c r="DZ59" s="94"/>
      <c r="EA59" s="94"/>
      <c r="EB59" s="94"/>
      <c r="EC59" s="94"/>
      <c r="ED59" s="94"/>
      <c r="EE59" s="94"/>
      <c r="EF59" s="94"/>
      <c r="EG59" s="94"/>
      <c r="EH59" s="94"/>
      <c r="EI59" s="94"/>
      <c r="EJ59" s="94"/>
      <c r="EK59" s="94"/>
      <c r="EL59" s="94"/>
      <c r="EM59" s="94"/>
      <c r="EN59" s="94"/>
      <c r="EO59" s="94"/>
      <c r="EP59" s="94"/>
      <c r="EQ59" s="94"/>
      <c r="ER59" s="94"/>
      <c r="ES59" s="94"/>
      <c r="ET59" s="94"/>
      <c r="EU59" s="94"/>
      <c r="EV59" s="94"/>
      <c r="EW59" s="94"/>
      <c r="EX59" s="94"/>
      <c r="EY59" s="94"/>
      <c r="EZ59" s="94"/>
      <c r="FA59" s="94"/>
      <c r="FB59" s="94"/>
      <c r="FC59" s="94"/>
      <c r="FD59" s="94"/>
      <c r="FE59" s="94"/>
      <c r="FF59" s="94"/>
      <c r="FG59" s="94"/>
      <c r="FH59" s="94"/>
      <c r="FI59" s="94"/>
      <c r="FJ59" s="94"/>
      <c r="FK59" s="94"/>
      <c r="FL59" s="94"/>
      <c r="FM59" s="94"/>
      <c r="FN59" s="94"/>
      <c r="FO59" s="94"/>
      <c r="FP59" s="94"/>
      <c r="FQ59" s="94"/>
      <c r="FR59" s="94"/>
      <c r="FS59" s="94"/>
      <c r="FT59" s="94"/>
      <c r="FU59" s="94"/>
      <c r="FV59" s="94"/>
      <c r="FW59" s="94"/>
      <c r="FX59" s="94"/>
      <c r="FY59" s="94"/>
      <c r="FZ59" s="94"/>
      <c r="GA59" s="94"/>
      <c r="GB59" s="94"/>
      <c r="GC59" s="94"/>
      <c r="GD59" s="94"/>
      <c r="GE59" s="94"/>
      <c r="GF59" s="94"/>
      <c r="GG59" s="94"/>
      <c r="GH59" s="94"/>
      <c r="GI59" s="94"/>
      <c r="GJ59" s="94"/>
      <c r="GK59" s="94"/>
      <c r="GL59" s="94"/>
      <c r="GM59" s="94"/>
      <c r="GN59" s="94"/>
      <c r="GO59" s="94"/>
      <c r="GP59" s="94"/>
      <c r="GQ59" s="94"/>
      <c r="GR59" s="94"/>
      <c r="GS59" s="94"/>
      <c r="GT59" s="94"/>
      <c r="GU59" s="51"/>
      <c r="GV59" s="51"/>
      <c r="GW59" s="51"/>
    </row>
    <row r="60" spans="1:205" s="57" customFormat="1" ht="31.5" customHeight="1" x14ac:dyDescent="0.25">
      <c r="A60" s="93" t="s">
        <v>1481</v>
      </c>
      <c r="B60" s="95"/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  <c r="V60" s="94"/>
      <c r="W60" s="94"/>
      <c r="X60" s="94"/>
      <c r="Y60" s="94"/>
      <c r="Z60" s="94"/>
      <c r="AA60" s="94"/>
      <c r="AB60" s="94"/>
      <c r="AC60" s="94"/>
      <c r="AD60" s="94"/>
      <c r="AE60" s="94"/>
      <c r="AF60" s="94"/>
      <c r="AG60" s="94"/>
      <c r="AH60" s="94"/>
      <c r="AI60" s="94"/>
      <c r="AJ60" s="94"/>
      <c r="AK60" s="94"/>
      <c r="AL60" s="94"/>
      <c r="AM60" s="94"/>
      <c r="AN60" s="94"/>
      <c r="AO60" s="94"/>
      <c r="AP60" s="94"/>
      <c r="AQ60" s="94"/>
      <c r="AR60" s="94"/>
      <c r="AS60" s="94"/>
      <c r="AT60" s="94"/>
      <c r="AU60" s="94"/>
      <c r="AV60" s="94"/>
      <c r="AW60" s="94"/>
      <c r="AX60" s="94"/>
      <c r="AY60" s="94"/>
      <c r="AZ60" s="94"/>
      <c r="BA60" s="94"/>
      <c r="BB60" s="94"/>
      <c r="BC60" s="94"/>
      <c r="BD60" s="94"/>
      <c r="BE60" s="94"/>
      <c r="BF60" s="94"/>
      <c r="BG60" s="94"/>
      <c r="BH60" s="94"/>
      <c r="BI60" s="94"/>
      <c r="BJ60" s="94"/>
      <c r="BK60" s="94"/>
      <c r="BL60" s="94"/>
      <c r="BM60" s="94"/>
      <c r="BN60" s="94"/>
      <c r="BO60" s="94"/>
      <c r="BP60" s="94"/>
      <c r="BQ60" s="94"/>
      <c r="BR60" s="94"/>
      <c r="BS60" s="94"/>
      <c r="BT60" s="94"/>
      <c r="BU60" s="94"/>
      <c r="BV60" s="94"/>
      <c r="BW60" s="94"/>
      <c r="BX60" s="94"/>
      <c r="BY60" s="94"/>
      <c r="BZ60" s="94"/>
      <c r="CA60" s="94"/>
      <c r="CB60" s="94"/>
      <c r="CC60" s="94"/>
      <c r="CD60" s="94"/>
      <c r="CE60" s="94"/>
      <c r="CF60" s="94"/>
      <c r="CG60" s="94"/>
      <c r="CH60" s="94"/>
      <c r="CI60" s="94"/>
      <c r="CJ60" s="94"/>
      <c r="CK60" s="94"/>
      <c r="CL60" s="94"/>
      <c r="CM60" s="94"/>
      <c r="CN60" s="94"/>
      <c r="CO60" s="94"/>
      <c r="CP60" s="94"/>
      <c r="CQ60" s="94"/>
      <c r="CR60" s="94"/>
      <c r="CS60" s="94"/>
      <c r="CT60" s="94"/>
      <c r="CU60" s="94"/>
      <c r="CV60" s="94"/>
      <c r="CW60" s="94"/>
      <c r="CX60" s="94"/>
      <c r="CY60" s="94"/>
      <c r="CZ60" s="94"/>
      <c r="DA60" s="94"/>
      <c r="DB60" s="94"/>
      <c r="DC60" s="94"/>
      <c r="DD60" s="94"/>
      <c r="DE60" s="94"/>
      <c r="DF60" s="94"/>
      <c r="DG60" s="94"/>
      <c r="DH60" s="94"/>
      <c r="DI60" s="94"/>
      <c r="DJ60" s="94"/>
      <c r="DK60" s="94"/>
      <c r="DL60" s="94"/>
      <c r="DM60" s="94"/>
      <c r="DN60" s="94"/>
      <c r="DO60" s="94"/>
      <c r="DP60" s="94"/>
      <c r="DQ60" s="94"/>
      <c r="DR60" s="94"/>
      <c r="DS60" s="94"/>
      <c r="DT60" s="94"/>
      <c r="DU60" s="94"/>
      <c r="DV60" s="94"/>
      <c r="DW60" s="94"/>
      <c r="DX60" s="94"/>
      <c r="DY60" s="94"/>
      <c r="DZ60" s="94"/>
      <c r="EA60" s="94"/>
      <c r="EB60" s="94"/>
      <c r="EC60" s="94"/>
      <c r="ED60" s="94"/>
      <c r="EE60" s="94"/>
      <c r="EF60" s="94"/>
      <c r="EG60" s="94"/>
      <c r="EH60" s="94"/>
      <c r="EI60" s="94"/>
      <c r="EJ60" s="94"/>
      <c r="EK60" s="94"/>
      <c r="EL60" s="94"/>
      <c r="EM60" s="94"/>
      <c r="EN60" s="94"/>
      <c r="EO60" s="94"/>
      <c r="EP60" s="94"/>
      <c r="EQ60" s="94"/>
      <c r="ER60" s="94"/>
      <c r="ES60" s="94"/>
      <c r="ET60" s="94"/>
      <c r="EU60" s="94"/>
      <c r="EV60" s="94"/>
      <c r="EW60" s="94"/>
      <c r="EX60" s="94"/>
      <c r="EY60" s="94"/>
      <c r="EZ60" s="94"/>
      <c r="FA60" s="94"/>
      <c r="FB60" s="94"/>
      <c r="FC60" s="94"/>
      <c r="FD60" s="94"/>
      <c r="FE60" s="94"/>
      <c r="FF60" s="94"/>
      <c r="FG60" s="94"/>
      <c r="FH60" s="94"/>
      <c r="FI60" s="94"/>
      <c r="FJ60" s="94"/>
      <c r="FK60" s="94"/>
      <c r="FL60" s="94"/>
      <c r="FM60" s="94"/>
      <c r="FN60" s="94"/>
      <c r="FO60" s="94"/>
      <c r="FP60" s="94"/>
      <c r="FQ60" s="94"/>
      <c r="FR60" s="94"/>
      <c r="FS60" s="94"/>
      <c r="FT60" s="94"/>
      <c r="FU60" s="94"/>
      <c r="FV60" s="94"/>
      <c r="FW60" s="94"/>
      <c r="FX60" s="94"/>
      <c r="FY60" s="94"/>
      <c r="FZ60" s="94"/>
      <c r="GA60" s="94"/>
      <c r="GB60" s="94"/>
      <c r="GC60" s="94"/>
      <c r="GD60" s="94"/>
      <c r="GE60" s="94"/>
      <c r="GF60" s="94"/>
      <c r="GG60" s="94"/>
      <c r="GH60" s="94"/>
      <c r="GI60" s="94"/>
      <c r="GJ60" s="94"/>
      <c r="GK60" s="94"/>
      <c r="GL60" s="94"/>
      <c r="GM60" s="94"/>
      <c r="GN60" s="94"/>
      <c r="GO60" s="94"/>
      <c r="GP60" s="94"/>
      <c r="GQ60" s="94"/>
      <c r="GR60" s="94"/>
      <c r="GS60" s="94"/>
      <c r="GT60" s="94"/>
      <c r="GU60" s="51"/>
      <c r="GV60" s="51"/>
      <c r="GW60" s="51"/>
    </row>
    <row r="61" spans="1:205" s="57" customFormat="1" ht="31.5" customHeight="1" x14ac:dyDescent="0.25">
      <c r="A61" s="93" t="s">
        <v>1482</v>
      </c>
      <c r="B61" s="95"/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  <c r="U61" s="94"/>
      <c r="V61" s="94"/>
      <c r="W61" s="94"/>
      <c r="X61" s="94"/>
      <c r="Y61" s="94"/>
      <c r="Z61" s="94"/>
      <c r="AA61" s="94"/>
      <c r="AB61" s="94"/>
      <c r="AC61" s="94"/>
      <c r="AD61" s="94"/>
      <c r="AE61" s="94"/>
      <c r="AF61" s="94"/>
      <c r="AG61" s="94"/>
      <c r="AH61" s="94"/>
      <c r="AI61" s="94"/>
      <c r="AJ61" s="94"/>
      <c r="AK61" s="94"/>
      <c r="AL61" s="94"/>
      <c r="AM61" s="94"/>
      <c r="AN61" s="94"/>
      <c r="AO61" s="94"/>
      <c r="AP61" s="94"/>
      <c r="AQ61" s="94"/>
      <c r="AR61" s="94"/>
      <c r="AS61" s="94"/>
      <c r="AT61" s="94"/>
      <c r="AU61" s="94"/>
      <c r="AV61" s="94"/>
      <c r="AW61" s="94"/>
      <c r="AX61" s="94"/>
      <c r="AY61" s="94"/>
      <c r="AZ61" s="94"/>
      <c r="BA61" s="94"/>
      <c r="BB61" s="94"/>
      <c r="BC61" s="94"/>
      <c r="BD61" s="94"/>
      <c r="BE61" s="94"/>
      <c r="BF61" s="94"/>
      <c r="BG61" s="94"/>
      <c r="BH61" s="94"/>
      <c r="BI61" s="94"/>
      <c r="BJ61" s="94"/>
      <c r="BK61" s="94"/>
      <c r="BL61" s="94"/>
      <c r="BM61" s="94"/>
      <c r="BN61" s="94"/>
      <c r="BO61" s="94"/>
      <c r="BP61" s="94"/>
      <c r="BQ61" s="94"/>
      <c r="BR61" s="94"/>
      <c r="BS61" s="94"/>
      <c r="BT61" s="94"/>
      <c r="BU61" s="94"/>
      <c r="BV61" s="94"/>
      <c r="BW61" s="94"/>
      <c r="BX61" s="94"/>
      <c r="BY61" s="94"/>
      <c r="BZ61" s="94"/>
      <c r="CA61" s="94"/>
      <c r="CB61" s="94"/>
      <c r="CC61" s="94"/>
      <c r="CD61" s="94"/>
      <c r="CE61" s="94"/>
      <c r="CF61" s="94"/>
      <c r="CG61" s="94"/>
      <c r="CH61" s="94"/>
      <c r="CI61" s="94"/>
      <c r="CJ61" s="94"/>
      <c r="CK61" s="94"/>
      <c r="CL61" s="94"/>
      <c r="CM61" s="94"/>
      <c r="CN61" s="94"/>
      <c r="CO61" s="94"/>
      <c r="CP61" s="94"/>
      <c r="CQ61" s="94"/>
      <c r="CR61" s="94"/>
      <c r="CS61" s="94"/>
      <c r="CT61" s="94"/>
      <c r="CU61" s="94"/>
      <c r="CV61" s="94"/>
      <c r="CW61" s="94"/>
      <c r="CX61" s="94"/>
      <c r="CY61" s="94"/>
      <c r="CZ61" s="94"/>
      <c r="DA61" s="94"/>
      <c r="DB61" s="94"/>
      <c r="DC61" s="94"/>
      <c r="DD61" s="94"/>
      <c r="DE61" s="94"/>
      <c r="DF61" s="94"/>
      <c r="DG61" s="94"/>
      <c r="DH61" s="94"/>
      <c r="DI61" s="94"/>
      <c r="DJ61" s="94"/>
      <c r="DK61" s="94"/>
      <c r="DL61" s="94"/>
      <c r="DM61" s="94"/>
      <c r="DN61" s="94"/>
      <c r="DO61" s="94"/>
      <c r="DP61" s="94"/>
      <c r="DQ61" s="94"/>
      <c r="DR61" s="94"/>
      <c r="DS61" s="94"/>
      <c r="DT61" s="94"/>
      <c r="DU61" s="94"/>
      <c r="DV61" s="94"/>
      <c r="DW61" s="94"/>
      <c r="DX61" s="94"/>
      <c r="DY61" s="94"/>
      <c r="DZ61" s="94"/>
      <c r="EA61" s="94"/>
      <c r="EB61" s="94"/>
      <c r="EC61" s="94"/>
      <c r="ED61" s="94"/>
      <c r="EE61" s="94"/>
      <c r="EF61" s="94"/>
      <c r="EG61" s="94"/>
      <c r="EH61" s="94"/>
      <c r="EI61" s="94"/>
      <c r="EJ61" s="94"/>
      <c r="EK61" s="94"/>
      <c r="EL61" s="94"/>
      <c r="EM61" s="94"/>
      <c r="EN61" s="94"/>
      <c r="EO61" s="94"/>
      <c r="EP61" s="94"/>
      <c r="EQ61" s="94"/>
      <c r="ER61" s="94"/>
      <c r="ES61" s="94"/>
      <c r="ET61" s="94"/>
      <c r="EU61" s="94"/>
      <c r="EV61" s="94"/>
      <c r="EW61" s="94"/>
      <c r="EX61" s="94"/>
      <c r="EY61" s="94"/>
      <c r="EZ61" s="94"/>
      <c r="FA61" s="94"/>
      <c r="FB61" s="94"/>
      <c r="FC61" s="94"/>
      <c r="FD61" s="94"/>
      <c r="FE61" s="94"/>
      <c r="FF61" s="94"/>
      <c r="FG61" s="94"/>
      <c r="FH61" s="94"/>
      <c r="FI61" s="94"/>
      <c r="FJ61" s="94"/>
      <c r="FK61" s="94"/>
      <c r="FL61" s="94"/>
      <c r="FM61" s="94"/>
      <c r="FN61" s="94"/>
      <c r="FO61" s="94"/>
      <c r="FP61" s="94"/>
      <c r="FQ61" s="94"/>
      <c r="FR61" s="94"/>
      <c r="FS61" s="94"/>
      <c r="FT61" s="94"/>
      <c r="FU61" s="94"/>
      <c r="FV61" s="94"/>
      <c r="FW61" s="94"/>
      <c r="FX61" s="94"/>
      <c r="FY61" s="94"/>
      <c r="FZ61" s="94"/>
      <c r="GA61" s="94"/>
      <c r="GB61" s="94"/>
      <c r="GC61" s="94"/>
      <c r="GD61" s="94"/>
      <c r="GE61" s="94"/>
      <c r="GF61" s="94"/>
      <c r="GG61" s="94"/>
      <c r="GH61" s="94"/>
      <c r="GI61" s="94"/>
      <c r="GJ61" s="94"/>
      <c r="GK61" s="94"/>
      <c r="GL61" s="94"/>
      <c r="GM61" s="94"/>
      <c r="GN61" s="94"/>
      <c r="GO61" s="94"/>
      <c r="GP61" s="94"/>
      <c r="GQ61" s="94"/>
      <c r="GR61" s="94"/>
      <c r="GS61" s="94"/>
      <c r="GT61" s="94"/>
      <c r="GU61" s="51"/>
      <c r="GV61" s="51"/>
      <c r="GW61" s="51"/>
    </row>
    <row r="62" spans="1:205" s="57" customFormat="1" ht="31.5" customHeight="1" x14ac:dyDescent="0.25">
      <c r="A62" s="93" t="s">
        <v>1483</v>
      </c>
      <c r="B62" s="95"/>
      <c r="C62" s="94"/>
      <c r="D62" s="94"/>
      <c r="E62" s="94"/>
      <c r="F62" s="94"/>
      <c r="G62" s="94"/>
      <c r="H62" s="94"/>
      <c r="I62" s="94"/>
      <c r="J62" s="94"/>
      <c r="K62" s="94"/>
      <c r="L62" s="94"/>
      <c r="M62" s="94"/>
      <c r="N62" s="94"/>
      <c r="O62" s="94"/>
      <c r="P62" s="94"/>
      <c r="Q62" s="94"/>
      <c r="R62" s="94"/>
      <c r="S62" s="94"/>
      <c r="T62" s="94"/>
      <c r="U62" s="94"/>
      <c r="V62" s="94"/>
      <c r="W62" s="94"/>
      <c r="X62" s="94"/>
      <c r="Y62" s="94"/>
      <c r="Z62" s="94"/>
      <c r="AA62" s="94"/>
      <c r="AB62" s="94"/>
      <c r="AC62" s="94"/>
      <c r="AD62" s="94"/>
      <c r="AE62" s="94"/>
      <c r="AF62" s="94"/>
      <c r="AG62" s="94"/>
      <c r="AH62" s="94"/>
      <c r="AI62" s="94"/>
      <c r="AJ62" s="94"/>
      <c r="AK62" s="94"/>
      <c r="AL62" s="94"/>
      <c r="AM62" s="94"/>
      <c r="AN62" s="94"/>
      <c r="AO62" s="94"/>
      <c r="AP62" s="94"/>
      <c r="AQ62" s="94"/>
      <c r="AR62" s="94"/>
      <c r="AS62" s="94"/>
      <c r="AT62" s="94"/>
      <c r="AU62" s="94"/>
      <c r="AV62" s="94"/>
      <c r="AW62" s="94"/>
      <c r="AX62" s="94"/>
      <c r="AY62" s="94"/>
      <c r="AZ62" s="94"/>
      <c r="BA62" s="94"/>
      <c r="BB62" s="94"/>
      <c r="BC62" s="94"/>
      <c r="BD62" s="94"/>
      <c r="BE62" s="94"/>
      <c r="BF62" s="94"/>
      <c r="BG62" s="94"/>
      <c r="BH62" s="94"/>
      <c r="BI62" s="94"/>
      <c r="BJ62" s="94"/>
      <c r="BK62" s="94"/>
      <c r="BL62" s="94"/>
      <c r="BM62" s="94"/>
      <c r="BN62" s="94"/>
      <c r="BO62" s="94"/>
      <c r="BP62" s="94"/>
      <c r="BQ62" s="94"/>
      <c r="BR62" s="94"/>
      <c r="BS62" s="94"/>
      <c r="BT62" s="94"/>
      <c r="BU62" s="94"/>
      <c r="BV62" s="94"/>
      <c r="BW62" s="94"/>
      <c r="BX62" s="94"/>
      <c r="BY62" s="94"/>
      <c r="BZ62" s="94"/>
      <c r="CA62" s="94"/>
      <c r="CB62" s="94"/>
      <c r="CC62" s="94"/>
      <c r="CD62" s="94"/>
      <c r="CE62" s="94"/>
      <c r="CF62" s="94"/>
      <c r="CG62" s="94"/>
      <c r="CH62" s="94"/>
      <c r="CI62" s="94"/>
      <c r="CJ62" s="94"/>
      <c r="CK62" s="94"/>
      <c r="CL62" s="94"/>
      <c r="CM62" s="94"/>
      <c r="CN62" s="94"/>
      <c r="CO62" s="94"/>
      <c r="CP62" s="94"/>
      <c r="CQ62" s="94"/>
      <c r="CR62" s="94"/>
      <c r="CS62" s="94"/>
      <c r="CT62" s="94"/>
      <c r="CU62" s="94"/>
      <c r="CV62" s="94"/>
      <c r="CW62" s="94"/>
      <c r="CX62" s="94"/>
      <c r="CY62" s="94"/>
      <c r="CZ62" s="94"/>
      <c r="DA62" s="94"/>
      <c r="DB62" s="94"/>
      <c r="DC62" s="94"/>
      <c r="DD62" s="94"/>
      <c r="DE62" s="94"/>
      <c r="DF62" s="94"/>
      <c r="DG62" s="94"/>
      <c r="DH62" s="94"/>
      <c r="DI62" s="94"/>
      <c r="DJ62" s="94"/>
      <c r="DK62" s="94"/>
      <c r="DL62" s="94"/>
      <c r="DM62" s="94"/>
      <c r="DN62" s="94"/>
      <c r="DO62" s="94"/>
      <c r="DP62" s="94"/>
      <c r="DQ62" s="94"/>
      <c r="DR62" s="94"/>
      <c r="DS62" s="94"/>
      <c r="DT62" s="94"/>
      <c r="DU62" s="94"/>
      <c r="DV62" s="94"/>
      <c r="DW62" s="94"/>
      <c r="DX62" s="94"/>
      <c r="DY62" s="94"/>
      <c r="DZ62" s="94"/>
      <c r="EA62" s="94"/>
      <c r="EB62" s="94"/>
      <c r="EC62" s="94"/>
      <c r="ED62" s="94"/>
      <c r="EE62" s="94"/>
      <c r="EF62" s="94"/>
      <c r="EG62" s="94"/>
      <c r="EH62" s="94"/>
      <c r="EI62" s="94"/>
      <c r="EJ62" s="94"/>
      <c r="EK62" s="94"/>
      <c r="EL62" s="94"/>
      <c r="EM62" s="94"/>
      <c r="EN62" s="94"/>
      <c r="EO62" s="94"/>
      <c r="EP62" s="94"/>
      <c r="EQ62" s="94"/>
      <c r="ER62" s="94"/>
      <c r="ES62" s="94"/>
      <c r="ET62" s="94"/>
      <c r="EU62" s="94"/>
      <c r="EV62" s="94"/>
      <c r="EW62" s="94"/>
      <c r="EX62" s="94"/>
      <c r="EY62" s="94"/>
      <c r="EZ62" s="94"/>
      <c r="FA62" s="94"/>
      <c r="FB62" s="94"/>
      <c r="FC62" s="94"/>
      <c r="FD62" s="94"/>
      <c r="FE62" s="94"/>
      <c r="FF62" s="94"/>
      <c r="FG62" s="94"/>
      <c r="FH62" s="94"/>
      <c r="FI62" s="94"/>
      <c r="FJ62" s="94"/>
      <c r="FK62" s="94"/>
      <c r="FL62" s="94"/>
      <c r="FM62" s="94"/>
      <c r="FN62" s="94"/>
      <c r="FO62" s="94"/>
      <c r="FP62" s="94"/>
      <c r="FQ62" s="94"/>
      <c r="FR62" s="94"/>
      <c r="FS62" s="94"/>
      <c r="FT62" s="94"/>
      <c r="FU62" s="94"/>
      <c r="FV62" s="94"/>
      <c r="FW62" s="94"/>
      <c r="FX62" s="94"/>
      <c r="FY62" s="94"/>
      <c r="FZ62" s="94"/>
      <c r="GA62" s="94"/>
      <c r="GB62" s="94"/>
      <c r="GC62" s="94"/>
      <c r="GD62" s="94"/>
      <c r="GE62" s="94"/>
      <c r="GF62" s="94"/>
      <c r="GG62" s="94"/>
      <c r="GH62" s="94"/>
      <c r="GI62" s="94"/>
      <c r="GJ62" s="94"/>
      <c r="GK62" s="94"/>
      <c r="GL62" s="94"/>
      <c r="GM62" s="94"/>
      <c r="GN62" s="94"/>
      <c r="GO62" s="94"/>
      <c r="GP62" s="94"/>
      <c r="GQ62" s="94"/>
      <c r="GR62" s="94"/>
      <c r="GS62" s="94"/>
      <c r="GT62" s="94"/>
      <c r="GU62" s="51"/>
      <c r="GV62" s="51"/>
      <c r="GW62" s="51"/>
    </row>
    <row r="63" spans="1:205" s="57" customFormat="1" ht="31.5" customHeight="1" x14ac:dyDescent="0.25">
      <c r="A63" s="93" t="s">
        <v>1484</v>
      </c>
      <c r="B63" s="95"/>
      <c r="C63" s="94"/>
      <c r="D63" s="94"/>
      <c r="E63" s="94"/>
      <c r="F63" s="94"/>
      <c r="G63" s="94"/>
      <c r="H63" s="94"/>
      <c r="I63" s="94"/>
      <c r="J63" s="94"/>
      <c r="K63" s="94"/>
      <c r="L63" s="94"/>
      <c r="M63" s="94"/>
      <c r="N63" s="94"/>
      <c r="O63" s="94"/>
      <c r="P63" s="94"/>
      <c r="Q63" s="94"/>
      <c r="R63" s="94"/>
      <c r="S63" s="94"/>
      <c r="T63" s="94"/>
      <c r="U63" s="94"/>
      <c r="V63" s="94"/>
      <c r="W63" s="94"/>
      <c r="X63" s="94"/>
      <c r="Y63" s="94"/>
      <c r="Z63" s="94"/>
      <c r="AA63" s="94"/>
      <c r="AB63" s="94"/>
      <c r="AC63" s="94"/>
      <c r="AD63" s="94"/>
      <c r="AE63" s="94"/>
      <c r="AF63" s="94"/>
      <c r="AG63" s="94"/>
      <c r="AH63" s="94"/>
      <c r="AI63" s="94"/>
      <c r="AJ63" s="94"/>
      <c r="AK63" s="94"/>
      <c r="AL63" s="94"/>
      <c r="AM63" s="94"/>
      <c r="AN63" s="94"/>
      <c r="AO63" s="94"/>
      <c r="AP63" s="94"/>
      <c r="AQ63" s="94"/>
      <c r="AR63" s="94"/>
      <c r="AS63" s="94"/>
      <c r="AT63" s="94"/>
      <c r="AU63" s="94"/>
      <c r="AV63" s="94"/>
      <c r="AW63" s="94"/>
      <c r="AX63" s="94"/>
      <c r="AY63" s="94"/>
      <c r="AZ63" s="94"/>
      <c r="BA63" s="94"/>
      <c r="BB63" s="94"/>
      <c r="BC63" s="94"/>
      <c r="BD63" s="94"/>
      <c r="BE63" s="94"/>
      <c r="BF63" s="94"/>
      <c r="BG63" s="94"/>
      <c r="BH63" s="94"/>
      <c r="BI63" s="94"/>
      <c r="BJ63" s="94"/>
      <c r="BK63" s="94"/>
      <c r="BL63" s="94"/>
      <c r="BM63" s="94"/>
      <c r="BN63" s="94"/>
      <c r="BO63" s="94"/>
      <c r="BP63" s="94"/>
      <c r="BQ63" s="94"/>
      <c r="BR63" s="94"/>
      <c r="BS63" s="94"/>
      <c r="BT63" s="94"/>
      <c r="BU63" s="94"/>
      <c r="BV63" s="94"/>
      <c r="BW63" s="94"/>
      <c r="BX63" s="94"/>
      <c r="BY63" s="94"/>
      <c r="BZ63" s="94"/>
      <c r="CA63" s="94"/>
      <c r="CB63" s="94"/>
      <c r="CC63" s="94"/>
      <c r="CD63" s="94"/>
      <c r="CE63" s="94"/>
      <c r="CF63" s="94"/>
      <c r="CG63" s="94"/>
      <c r="CH63" s="94"/>
      <c r="CI63" s="94"/>
      <c r="CJ63" s="94"/>
      <c r="CK63" s="94"/>
      <c r="CL63" s="94"/>
      <c r="CM63" s="94"/>
      <c r="CN63" s="94"/>
      <c r="CO63" s="94"/>
      <c r="CP63" s="94"/>
      <c r="CQ63" s="94"/>
      <c r="CR63" s="94"/>
      <c r="CS63" s="94"/>
      <c r="CT63" s="94"/>
      <c r="CU63" s="94"/>
      <c r="CV63" s="94"/>
      <c r="CW63" s="94"/>
      <c r="CX63" s="94"/>
      <c r="CY63" s="94"/>
      <c r="CZ63" s="94"/>
      <c r="DA63" s="94"/>
      <c r="DB63" s="94"/>
      <c r="DC63" s="94"/>
      <c r="DD63" s="94"/>
      <c r="DE63" s="94"/>
      <c r="DF63" s="94"/>
      <c r="DG63" s="94"/>
      <c r="DH63" s="94"/>
      <c r="DI63" s="94"/>
      <c r="DJ63" s="94"/>
      <c r="DK63" s="94"/>
      <c r="DL63" s="94"/>
      <c r="DM63" s="94"/>
      <c r="DN63" s="94"/>
      <c r="DO63" s="94"/>
      <c r="DP63" s="94"/>
      <c r="DQ63" s="94"/>
      <c r="DR63" s="94"/>
      <c r="DS63" s="94"/>
      <c r="DT63" s="94"/>
      <c r="DU63" s="94"/>
      <c r="DV63" s="94"/>
      <c r="DW63" s="94"/>
      <c r="DX63" s="94"/>
      <c r="DY63" s="94"/>
      <c r="DZ63" s="94"/>
      <c r="EA63" s="94"/>
      <c r="EB63" s="94"/>
      <c r="EC63" s="94"/>
      <c r="ED63" s="94"/>
      <c r="EE63" s="94"/>
      <c r="EF63" s="94"/>
      <c r="EG63" s="94"/>
      <c r="EH63" s="94"/>
      <c r="EI63" s="94"/>
      <c r="EJ63" s="94"/>
      <c r="EK63" s="94"/>
      <c r="EL63" s="94"/>
      <c r="EM63" s="94"/>
      <c r="EN63" s="94"/>
      <c r="EO63" s="94"/>
      <c r="EP63" s="94"/>
      <c r="EQ63" s="94"/>
      <c r="ER63" s="94"/>
      <c r="ES63" s="94"/>
      <c r="ET63" s="94"/>
      <c r="EU63" s="94"/>
      <c r="EV63" s="94"/>
      <c r="EW63" s="94"/>
      <c r="EX63" s="94"/>
      <c r="EY63" s="94"/>
      <c r="EZ63" s="94"/>
      <c r="FA63" s="94"/>
      <c r="FB63" s="94"/>
      <c r="FC63" s="94"/>
      <c r="FD63" s="94"/>
      <c r="FE63" s="94"/>
      <c r="FF63" s="94"/>
      <c r="FG63" s="94"/>
      <c r="FH63" s="94"/>
      <c r="FI63" s="94"/>
      <c r="FJ63" s="94"/>
      <c r="FK63" s="94"/>
      <c r="FL63" s="94"/>
      <c r="FM63" s="94"/>
      <c r="FN63" s="94"/>
      <c r="FO63" s="94"/>
      <c r="FP63" s="94"/>
      <c r="FQ63" s="94"/>
      <c r="FR63" s="94"/>
      <c r="FS63" s="94"/>
      <c r="FT63" s="94"/>
      <c r="FU63" s="94"/>
      <c r="FV63" s="94"/>
      <c r="FW63" s="94"/>
      <c r="FX63" s="94"/>
      <c r="FY63" s="94"/>
      <c r="FZ63" s="94"/>
      <c r="GA63" s="94"/>
      <c r="GB63" s="94"/>
      <c r="GC63" s="94"/>
      <c r="GD63" s="94"/>
      <c r="GE63" s="94"/>
      <c r="GF63" s="94"/>
      <c r="GG63" s="94"/>
      <c r="GH63" s="94"/>
      <c r="GI63" s="94"/>
      <c r="GJ63" s="94"/>
      <c r="GK63" s="94"/>
      <c r="GL63" s="94"/>
      <c r="GM63" s="94"/>
      <c r="GN63" s="94"/>
      <c r="GO63" s="94"/>
      <c r="GP63" s="94"/>
      <c r="GQ63" s="94"/>
      <c r="GR63" s="94"/>
      <c r="GS63" s="94"/>
      <c r="GT63" s="94"/>
      <c r="GU63" s="51"/>
      <c r="GV63" s="51"/>
      <c r="GW63" s="51"/>
    </row>
    <row r="64" spans="1:205" s="57" customFormat="1" ht="31.5" customHeight="1" x14ac:dyDescent="0.25">
      <c r="A64" s="93" t="s">
        <v>1485</v>
      </c>
      <c r="B64" s="95"/>
      <c r="C64" s="94"/>
      <c r="D64" s="94"/>
      <c r="E64" s="94"/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  <c r="V64" s="94"/>
      <c r="W64" s="94"/>
      <c r="X64" s="94"/>
      <c r="Y64" s="94"/>
      <c r="Z64" s="94"/>
      <c r="AA64" s="94"/>
      <c r="AB64" s="94"/>
      <c r="AC64" s="94"/>
      <c r="AD64" s="94"/>
      <c r="AE64" s="94"/>
      <c r="AF64" s="94"/>
      <c r="AG64" s="94"/>
      <c r="AH64" s="94"/>
      <c r="AI64" s="94"/>
      <c r="AJ64" s="94"/>
      <c r="AK64" s="94"/>
      <c r="AL64" s="94"/>
      <c r="AM64" s="94"/>
      <c r="AN64" s="94"/>
      <c r="AO64" s="94"/>
      <c r="AP64" s="94"/>
      <c r="AQ64" s="94"/>
      <c r="AR64" s="94"/>
      <c r="AS64" s="94"/>
      <c r="AT64" s="94"/>
      <c r="AU64" s="94"/>
      <c r="AV64" s="94"/>
      <c r="AW64" s="94"/>
      <c r="AX64" s="94"/>
      <c r="AY64" s="94"/>
      <c r="AZ64" s="94"/>
      <c r="BA64" s="94"/>
      <c r="BB64" s="94"/>
      <c r="BC64" s="94"/>
      <c r="BD64" s="94"/>
      <c r="BE64" s="94"/>
      <c r="BF64" s="94"/>
      <c r="BG64" s="94"/>
      <c r="BH64" s="94"/>
      <c r="BI64" s="94"/>
      <c r="BJ64" s="94"/>
      <c r="BK64" s="94"/>
      <c r="BL64" s="94"/>
      <c r="BM64" s="94"/>
      <c r="BN64" s="94"/>
      <c r="BO64" s="94"/>
      <c r="BP64" s="94"/>
      <c r="BQ64" s="94"/>
      <c r="BR64" s="94"/>
      <c r="BS64" s="94"/>
      <c r="BT64" s="94"/>
      <c r="BU64" s="94"/>
      <c r="BV64" s="94"/>
      <c r="BW64" s="94"/>
      <c r="BX64" s="94"/>
      <c r="BY64" s="94"/>
      <c r="BZ64" s="94"/>
      <c r="CA64" s="94"/>
      <c r="CB64" s="94"/>
      <c r="CC64" s="94"/>
      <c r="CD64" s="94"/>
      <c r="CE64" s="94"/>
      <c r="CF64" s="94"/>
      <c r="CG64" s="94"/>
      <c r="CH64" s="94"/>
      <c r="CI64" s="94"/>
      <c r="CJ64" s="94"/>
      <c r="CK64" s="94"/>
      <c r="CL64" s="94"/>
      <c r="CM64" s="94"/>
      <c r="CN64" s="94"/>
      <c r="CO64" s="94"/>
      <c r="CP64" s="94"/>
      <c r="CQ64" s="94"/>
      <c r="CR64" s="94"/>
      <c r="CS64" s="94"/>
      <c r="CT64" s="94"/>
      <c r="CU64" s="94"/>
      <c r="CV64" s="94"/>
      <c r="CW64" s="94"/>
      <c r="CX64" s="94"/>
      <c r="CY64" s="94"/>
      <c r="CZ64" s="94"/>
      <c r="DA64" s="94"/>
      <c r="DB64" s="94"/>
      <c r="DC64" s="94"/>
      <c r="DD64" s="94"/>
      <c r="DE64" s="94"/>
      <c r="DF64" s="94"/>
      <c r="DG64" s="94"/>
      <c r="DH64" s="94"/>
      <c r="DI64" s="94"/>
      <c r="DJ64" s="94"/>
      <c r="DK64" s="94"/>
      <c r="DL64" s="94"/>
      <c r="DM64" s="94"/>
      <c r="DN64" s="94"/>
      <c r="DO64" s="94"/>
      <c r="DP64" s="94"/>
      <c r="DQ64" s="94"/>
      <c r="DR64" s="94"/>
      <c r="DS64" s="94"/>
      <c r="DT64" s="94"/>
      <c r="DU64" s="94"/>
      <c r="DV64" s="94"/>
      <c r="DW64" s="94"/>
      <c r="DX64" s="94"/>
      <c r="DY64" s="94"/>
      <c r="DZ64" s="94"/>
      <c r="EA64" s="94"/>
      <c r="EB64" s="94"/>
      <c r="EC64" s="94"/>
      <c r="ED64" s="94"/>
      <c r="EE64" s="94"/>
      <c r="EF64" s="94"/>
      <c r="EG64" s="94"/>
      <c r="EH64" s="94"/>
      <c r="EI64" s="94"/>
      <c r="EJ64" s="94"/>
      <c r="EK64" s="94"/>
      <c r="EL64" s="94"/>
      <c r="EM64" s="94"/>
      <c r="EN64" s="94"/>
      <c r="EO64" s="94"/>
      <c r="EP64" s="94"/>
      <c r="EQ64" s="94"/>
      <c r="ER64" s="94"/>
      <c r="ES64" s="94"/>
      <c r="ET64" s="94"/>
      <c r="EU64" s="94"/>
      <c r="EV64" s="94"/>
      <c r="EW64" s="94"/>
      <c r="EX64" s="94"/>
      <c r="EY64" s="94"/>
      <c r="EZ64" s="94"/>
      <c r="FA64" s="94"/>
      <c r="FB64" s="94"/>
      <c r="FC64" s="94"/>
      <c r="FD64" s="94"/>
      <c r="FE64" s="94"/>
      <c r="FF64" s="94"/>
      <c r="FG64" s="94"/>
      <c r="FH64" s="94"/>
      <c r="FI64" s="94"/>
      <c r="FJ64" s="94"/>
      <c r="FK64" s="94"/>
      <c r="FL64" s="94"/>
      <c r="FM64" s="94"/>
      <c r="FN64" s="94"/>
      <c r="FO64" s="94"/>
      <c r="FP64" s="94"/>
      <c r="FQ64" s="94"/>
      <c r="FR64" s="94"/>
      <c r="FS64" s="94"/>
      <c r="FT64" s="94"/>
      <c r="FU64" s="94"/>
      <c r="FV64" s="94"/>
      <c r="FW64" s="94"/>
      <c r="FX64" s="94"/>
      <c r="FY64" s="94"/>
      <c r="FZ64" s="94"/>
      <c r="GA64" s="94"/>
      <c r="GB64" s="94"/>
      <c r="GC64" s="94"/>
      <c r="GD64" s="94"/>
      <c r="GE64" s="94"/>
      <c r="GF64" s="94"/>
      <c r="GG64" s="94"/>
      <c r="GH64" s="94"/>
      <c r="GI64" s="94"/>
      <c r="GJ64" s="94"/>
      <c r="GK64" s="94"/>
      <c r="GL64" s="94"/>
      <c r="GM64" s="94"/>
      <c r="GN64" s="94"/>
      <c r="GO64" s="94"/>
      <c r="GP64" s="94"/>
      <c r="GQ64" s="94"/>
      <c r="GR64" s="94"/>
      <c r="GS64" s="94"/>
      <c r="GT64" s="94"/>
      <c r="GU64" s="51"/>
      <c r="GV64" s="51"/>
      <c r="GW64" s="51"/>
    </row>
    <row r="65" spans="1:205" s="57" customFormat="1" ht="31.5" customHeight="1" x14ac:dyDescent="0.25">
      <c r="A65" s="93" t="s">
        <v>1486</v>
      </c>
      <c r="B65" s="95"/>
      <c r="C65" s="94"/>
      <c r="D65" s="94"/>
      <c r="E65" s="94"/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  <c r="V65" s="94"/>
      <c r="W65" s="94"/>
      <c r="X65" s="94"/>
      <c r="Y65" s="94"/>
      <c r="Z65" s="94"/>
      <c r="AA65" s="94"/>
      <c r="AB65" s="94"/>
      <c r="AC65" s="94"/>
      <c r="AD65" s="94"/>
      <c r="AE65" s="94"/>
      <c r="AF65" s="94"/>
      <c r="AG65" s="94"/>
      <c r="AH65" s="94"/>
      <c r="AI65" s="94"/>
      <c r="AJ65" s="94"/>
      <c r="AK65" s="94"/>
      <c r="AL65" s="94"/>
      <c r="AM65" s="94"/>
      <c r="AN65" s="94"/>
      <c r="AO65" s="94"/>
      <c r="AP65" s="94"/>
      <c r="AQ65" s="94"/>
      <c r="AR65" s="94"/>
      <c r="AS65" s="94"/>
      <c r="AT65" s="94"/>
      <c r="AU65" s="94"/>
      <c r="AV65" s="94"/>
      <c r="AW65" s="94"/>
      <c r="AX65" s="94"/>
      <c r="AY65" s="94"/>
      <c r="AZ65" s="94"/>
      <c r="BA65" s="94"/>
      <c r="BB65" s="94"/>
      <c r="BC65" s="94"/>
      <c r="BD65" s="94"/>
      <c r="BE65" s="94"/>
      <c r="BF65" s="94"/>
      <c r="BG65" s="94"/>
      <c r="BH65" s="94"/>
      <c r="BI65" s="94"/>
      <c r="BJ65" s="94"/>
      <c r="BK65" s="94"/>
      <c r="BL65" s="94"/>
      <c r="BM65" s="94"/>
      <c r="BN65" s="94"/>
      <c r="BO65" s="94"/>
      <c r="BP65" s="94"/>
      <c r="BQ65" s="94"/>
      <c r="BR65" s="94"/>
      <c r="BS65" s="94"/>
      <c r="BT65" s="94"/>
      <c r="BU65" s="94"/>
      <c r="BV65" s="94"/>
      <c r="BW65" s="94"/>
      <c r="BX65" s="94"/>
      <c r="BY65" s="94"/>
      <c r="BZ65" s="94"/>
      <c r="CA65" s="94"/>
      <c r="CB65" s="94"/>
      <c r="CC65" s="94"/>
      <c r="CD65" s="94"/>
      <c r="CE65" s="94"/>
      <c r="CF65" s="94"/>
      <c r="CG65" s="94"/>
      <c r="CH65" s="94"/>
      <c r="CI65" s="94"/>
      <c r="CJ65" s="94"/>
      <c r="CK65" s="94"/>
      <c r="CL65" s="94"/>
      <c r="CM65" s="94"/>
      <c r="CN65" s="94"/>
      <c r="CO65" s="94"/>
      <c r="CP65" s="94"/>
      <c r="CQ65" s="94"/>
      <c r="CR65" s="94"/>
      <c r="CS65" s="94"/>
      <c r="CT65" s="94"/>
      <c r="CU65" s="94"/>
      <c r="CV65" s="94"/>
      <c r="CW65" s="94"/>
      <c r="CX65" s="94"/>
      <c r="CY65" s="94"/>
      <c r="CZ65" s="94"/>
      <c r="DA65" s="94"/>
      <c r="DB65" s="94"/>
      <c r="DC65" s="94"/>
      <c r="DD65" s="94"/>
      <c r="DE65" s="94"/>
      <c r="DF65" s="94"/>
      <c r="DG65" s="94"/>
      <c r="DH65" s="94"/>
      <c r="DI65" s="94"/>
      <c r="DJ65" s="94"/>
      <c r="DK65" s="94"/>
      <c r="DL65" s="94"/>
      <c r="DM65" s="94"/>
      <c r="DN65" s="94"/>
      <c r="DO65" s="94"/>
      <c r="DP65" s="94"/>
      <c r="DQ65" s="94"/>
      <c r="DR65" s="94"/>
      <c r="DS65" s="94"/>
      <c r="DT65" s="94"/>
      <c r="DU65" s="94"/>
      <c r="DV65" s="94"/>
      <c r="DW65" s="94"/>
      <c r="DX65" s="94"/>
      <c r="DY65" s="94"/>
      <c r="DZ65" s="94"/>
      <c r="EA65" s="94"/>
      <c r="EB65" s="94"/>
      <c r="EC65" s="94"/>
      <c r="ED65" s="94"/>
      <c r="EE65" s="94"/>
      <c r="EF65" s="94"/>
      <c r="EG65" s="94"/>
      <c r="EH65" s="94"/>
      <c r="EI65" s="94"/>
      <c r="EJ65" s="94"/>
      <c r="EK65" s="94"/>
      <c r="EL65" s="94"/>
      <c r="EM65" s="94"/>
      <c r="EN65" s="94"/>
      <c r="EO65" s="94"/>
      <c r="EP65" s="94"/>
      <c r="EQ65" s="94"/>
      <c r="ER65" s="94"/>
      <c r="ES65" s="94"/>
      <c r="ET65" s="94"/>
      <c r="EU65" s="94"/>
      <c r="EV65" s="94"/>
      <c r="EW65" s="94"/>
      <c r="EX65" s="94"/>
      <c r="EY65" s="94"/>
      <c r="EZ65" s="94"/>
      <c r="FA65" s="94"/>
      <c r="FB65" s="94"/>
      <c r="FC65" s="94"/>
      <c r="FD65" s="94"/>
      <c r="FE65" s="94"/>
      <c r="FF65" s="94"/>
      <c r="FG65" s="94"/>
      <c r="FH65" s="94"/>
      <c r="FI65" s="94"/>
      <c r="FJ65" s="94"/>
      <c r="FK65" s="94"/>
      <c r="FL65" s="94"/>
      <c r="FM65" s="94"/>
      <c r="FN65" s="94"/>
      <c r="FO65" s="94"/>
      <c r="FP65" s="94"/>
      <c r="FQ65" s="94"/>
      <c r="FR65" s="94"/>
      <c r="FS65" s="94"/>
      <c r="FT65" s="94"/>
      <c r="FU65" s="94"/>
      <c r="FV65" s="94"/>
      <c r="FW65" s="94"/>
      <c r="FX65" s="94"/>
      <c r="FY65" s="94"/>
      <c r="FZ65" s="94"/>
      <c r="GA65" s="94"/>
      <c r="GB65" s="94"/>
      <c r="GC65" s="94"/>
      <c r="GD65" s="94"/>
      <c r="GE65" s="94"/>
      <c r="GF65" s="94"/>
      <c r="GG65" s="94"/>
      <c r="GH65" s="94"/>
      <c r="GI65" s="94"/>
      <c r="GJ65" s="94"/>
      <c r="GK65" s="94"/>
      <c r="GL65" s="94"/>
      <c r="GM65" s="94"/>
      <c r="GN65" s="94"/>
      <c r="GO65" s="94"/>
      <c r="GP65" s="94"/>
      <c r="GQ65" s="94"/>
      <c r="GR65" s="94"/>
      <c r="GS65" s="94"/>
      <c r="GT65" s="94"/>
      <c r="GU65" s="51"/>
      <c r="GV65" s="51"/>
      <c r="GW65" s="51"/>
    </row>
    <row r="66" spans="1:205" s="57" customFormat="1" ht="31.5" customHeight="1" x14ac:dyDescent="0.25">
      <c r="A66" s="93" t="s">
        <v>1487</v>
      </c>
      <c r="B66" s="95"/>
      <c r="C66" s="94"/>
      <c r="D66" s="94"/>
      <c r="E66" s="94"/>
      <c r="F66" s="94"/>
      <c r="G66" s="94"/>
      <c r="H66" s="94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94"/>
      <c r="T66" s="94"/>
      <c r="U66" s="94"/>
      <c r="V66" s="94"/>
      <c r="W66" s="94"/>
      <c r="X66" s="94"/>
      <c r="Y66" s="94"/>
      <c r="Z66" s="94"/>
      <c r="AA66" s="94"/>
      <c r="AB66" s="94"/>
      <c r="AC66" s="94"/>
      <c r="AD66" s="94"/>
      <c r="AE66" s="94"/>
      <c r="AF66" s="94"/>
      <c r="AG66" s="94"/>
      <c r="AH66" s="94"/>
      <c r="AI66" s="94"/>
      <c r="AJ66" s="94"/>
      <c r="AK66" s="94"/>
      <c r="AL66" s="94"/>
      <c r="AM66" s="94"/>
      <c r="AN66" s="94"/>
      <c r="AO66" s="94"/>
      <c r="AP66" s="94"/>
      <c r="AQ66" s="94"/>
      <c r="AR66" s="94"/>
      <c r="AS66" s="94"/>
      <c r="AT66" s="94"/>
      <c r="AU66" s="94"/>
      <c r="AV66" s="94"/>
      <c r="AW66" s="94"/>
      <c r="AX66" s="94"/>
      <c r="AY66" s="94"/>
      <c r="AZ66" s="94"/>
      <c r="BA66" s="94"/>
      <c r="BB66" s="94"/>
      <c r="BC66" s="94"/>
      <c r="BD66" s="94"/>
      <c r="BE66" s="94"/>
      <c r="BF66" s="94"/>
      <c r="BG66" s="94"/>
      <c r="BH66" s="94"/>
      <c r="BI66" s="94"/>
      <c r="BJ66" s="94"/>
      <c r="BK66" s="94"/>
      <c r="BL66" s="94"/>
      <c r="BM66" s="94"/>
      <c r="BN66" s="94"/>
      <c r="BO66" s="94"/>
      <c r="BP66" s="94"/>
      <c r="BQ66" s="94"/>
      <c r="BR66" s="94"/>
      <c r="BS66" s="94"/>
      <c r="BT66" s="94"/>
      <c r="BU66" s="94"/>
      <c r="BV66" s="94"/>
      <c r="BW66" s="94"/>
      <c r="BX66" s="94"/>
      <c r="BY66" s="94"/>
      <c r="BZ66" s="94"/>
      <c r="CA66" s="94"/>
      <c r="CB66" s="94"/>
      <c r="CC66" s="94"/>
      <c r="CD66" s="94"/>
      <c r="CE66" s="94"/>
      <c r="CF66" s="94"/>
      <c r="CG66" s="94"/>
      <c r="CH66" s="94"/>
      <c r="CI66" s="94"/>
      <c r="CJ66" s="94"/>
      <c r="CK66" s="94"/>
      <c r="CL66" s="94"/>
      <c r="CM66" s="94"/>
      <c r="CN66" s="94"/>
      <c r="CO66" s="94"/>
      <c r="CP66" s="94"/>
      <c r="CQ66" s="94"/>
      <c r="CR66" s="94"/>
      <c r="CS66" s="94"/>
      <c r="CT66" s="94"/>
      <c r="CU66" s="94"/>
      <c r="CV66" s="94"/>
      <c r="CW66" s="94"/>
      <c r="CX66" s="94"/>
      <c r="CY66" s="94"/>
      <c r="CZ66" s="94"/>
      <c r="DA66" s="94"/>
      <c r="DB66" s="94"/>
      <c r="DC66" s="94"/>
      <c r="DD66" s="94"/>
      <c r="DE66" s="94"/>
      <c r="DF66" s="94"/>
      <c r="DG66" s="94"/>
      <c r="DH66" s="94"/>
      <c r="DI66" s="94"/>
      <c r="DJ66" s="94"/>
      <c r="DK66" s="94"/>
      <c r="DL66" s="94"/>
      <c r="DM66" s="94"/>
      <c r="DN66" s="94"/>
      <c r="DO66" s="94"/>
      <c r="DP66" s="94"/>
      <c r="DQ66" s="94"/>
      <c r="DR66" s="94"/>
      <c r="DS66" s="94"/>
      <c r="DT66" s="94"/>
      <c r="DU66" s="94"/>
      <c r="DV66" s="94"/>
      <c r="DW66" s="94"/>
      <c r="DX66" s="94"/>
      <c r="DY66" s="94"/>
      <c r="DZ66" s="94"/>
      <c r="EA66" s="94"/>
      <c r="EB66" s="94"/>
      <c r="EC66" s="94"/>
      <c r="ED66" s="94"/>
      <c r="EE66" s="94"/>
      <c r="EF66" s="94"/>
      <c r="EG66" s="94"/>
      <c r="EH66" s="94"/>
      <c r="EI66" s="94"/>
      <c r="EJ66" s="94"/>
      <c r="EK66" s="94"/>
      <c r="EL66" s="94"/>
      <c r="EM66" s="94"/>
      <c r="EN66" s="94"/>
      <c r="EO66" s="94"/>
      <c r="EP66" s="94"/>
      <c r="EQ66" s="94"/>
      <c r="ER66" s="94"/>
      <c r="ES66" s="94"/>
      <c r="ET66" s="94"/>
      <c r="EU66" s="94"/>
      <c r="EV66" s="94"/>
      <c r="EW66" s="94"/>
      <c r="EX66" s="94"/>
      <c r="EY66" s="94"/>
      <c r="EZ66" s="94"/>
      <c r="FA66" s="94"/>
      <c r="FB66" s="94"/>
      <c r="FC66" s="94"/>
      <c r="FD66" s="94"/>
      <c r="FE66" s="94"/>
      <c r="FF66" s="94"/>
      <c r="FG66" s="94"/>
      <c r="FH66" s="94"/>
      <c r="FI66" s="94"/>
      <c r="FJ66" s="94"/>
      <c r="FK66" s="94"/>
      <c r="FL66" s="94"/>
      <c r="FM66" s="94"/>
      <c r="FN66" s="94"/>
      <c r="FO66" s="94"/>
      <c r="FP66" s="94"/>
      <c r="FQ66" s="94"/>
      <c r="FR66" s="94"/>
      <c r="FS66" s="94"/>
      <c r="FT66" s="94"/>
      <c r="FU66" s="94"/>
      <c r="FV66" s="94"/>
      <c r="FW66" s="94"/>
      <c r="FX66" s="94"/>
      <c r="FY66" s="94"/>
      <c r="FZ66" s="94"/>
      <c r="GA66" s="94"/>
      <c r="GB66" s="94"/>
      <c r="GC66" s="94"/>
      <c r="GD66" s="94"/>
      <c r="GE66" s="94"/>
      <c r="GF66" s="94"/>
      <c r="GG66" s="94"/>
      <c r="GH66" s="94"/>
      <c r="GI66" s="94"/>
      <c r="GJ66" s="94"/>
      <c r="GK66" s="94"/>
      <c r="GL66" s="94"/>
      <c r="GM66" s="94"/>
      <c r="GN66" s="94"/>
      <c r="GO66" s="94"/>
      <c r="GP66" s="94"/>
      <c r="GQ66" s="94"/>
      <c r="GR66" s="94"/>
      <c r="GS66" s="94"/>
      <c r="GT66" s="94"/>
      <c r="GU66" s="51"/>
      <c r="GV66" s="51"/>
      <c r="GW66" s="51"/>
    </row>
    <row r="67" spans="1:205" s="57" customFormat="1" ht="31.5" customHeight="1" x14ac:dyDescent="0.25">
      <c r="A67" s="93" t="s">
        <v>1488</v>
      </c>
      <c r="B67" s="95"/>
      <c r="C67" s="94"/>
      <c r="D67" s="94"/>
      <c r="E67" s="94"/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  <c r="V67" s="94"/>
      <c r="W67" s="94"/>
      <c r="X67" s="94"/>
      <c r="Y67" s="94"/>
      <c r="Z67" s="94"/>
      <c r="AA67" s="94"/>
      <c r="AB67" s="94"/>
      <c r="AC67" s="94"/>
      <c r="AD67" s="94"/>
      <c r="AE67" s="94"/>
      <c r="AF67" s="94"/>
      <c r="AG67" s="94"/>
      <c r="AH67" s="94"/>
      <c r="AI67" s="94"/>
      <c r="AJ67" s="94"/>
      <c r="AK67" s="94"/>
      <c r="AL67" s="94"/>
      <c r="AM67" s="94"/>
      <c r="AN67" s="94"/>
      <c r="AO67" s="94"/>
      <c r="AP67" s="94"/>
      <c r="AQ67" s="94"/>
      <c r="AR67" s="94"/>
      <c r="AS67" s="94"/>
      <c r="AT67" s="94"/>
      <c r="AU67" s="94"/>
      <c r="AV67" s="94"/>
      <c r="AW67" s="94"/>
      <c r="AX67" s="94"/>
      <c r="AY67" s="94"/>
      <c r="AZ67" s="94"/>
      <c r="BA67" s="94"/>
      <c r="BB67" s="94"/>
      <c r="BC67" s="94"/>
      <c r="BD67" s="94"/>
      <c r="BE67" s="94"/>
      <c r="BF67" s="94"/>
      <c r="BG67" s="94"/>
      <c r="BH67" s="94"/>
      <c r="BI67" s="94"/>
      <c r="BJ67" s="94"/>
      <c r="BK67" s="94"/>
      <c r="BL67" s="94"/>
      <c r="BM67" s="94"/>
      <c r="BN67" s="94"/>
      <c r="BO67" s="94"/>
      <c r="BP67" s="94"/>
      <c r="BQ67" s="94"/>
      <c r="BR67" s="94"/>
      <c r="BS67" s="94"/>
      <c r="BT67" s="94"/>
      <c r="BU67" s="94"/>
      <c r="BV67" s="94"/>
      <c r="BW67" s="94"/>
      <c r="BX67" s="94"/>
      <c r="BY67" s="94"/>
      <c r="BZ67" s="94"/>
      <c r="CA67" s="94"/>
      <c r="CB67" s="94"/>
      <c r="CC67" s="94"/>
      <c r="CD67" s="94"/>
      <c r="CE67" s="94"/>
      <c r="CF67" s="94"/>
      <c r="CG67" s="94"/>
      <c r="CH67" s="94"/>
      <c r="CI67" s="94"/>
      <c r="CJ67" s="94"/>
      <c r="CK67" s="94"/>
      <c r="CL67" s="94"/>
      <c r="CM67" s="94"/>
      <c r="CN67" s="94"/>
      <c r="CO67" s="94"/>
      <c r="CP67" s="94"/>
      <c r="CQ67" s="94"/>
      <c r="CR67" s="94"/>
      <c r="CS67" s="94"/>
      <c r="CT67" s="94"/>
      <c r="CU67" s="94"/>
      <c r="CV67" s="94"/>
      <c r="CW67" s="94"/>
      <c r="CX67" s="94"/>
      <c r="CY67" s="94"/>
      <c r="CZ67" s="94"/>
      <c r="DA67" s="94"/>
      <c r="DB67" s="94"/>
      <c r="DC67" s="94"/>
      <c r="DD67" s="94"/>
      <c r="DE67" s="94"/>
      <c r="DF67" s="94"/>
      <c r="DG67" s="94"/>
      <c r="DH67" s="94"/>
      <c r="DI67" s="94"/>
      <c r="DJ67" s="94"/>
      <c r="DK67" s="94"/>
      <c r="DL67" s="94"/>
      <c r="DM67" s="94"/>
      <c r="DN67" s="94"/>
      <c r="DO67" s="94"/>
      <c r="DP67" s="94"/>
      <c r="DQ67" s="94"/>
      <c r="DR67" s="94"/>
      <c r="DS67" s="94"/>
      <c r="DT67" s="94"/>
      <c r="DU67" s="94"/>
      <c r="DV67" s="94"/>
      <c r="DW67" s="94"/>
      <c r="DX67" s="94"/>
      <c r="DY67" s="94"/>
      <c r="DZ67" s="94"/>
      <c r="EA67" s="94"/>
      <c r="EB67" s="94"/>
      <c r="EC67" s="94"/>
      <c r="ED67" s="94"/>
      <c r="EE67" s="94"/>
      <c r="EF67" s="94"/>
      <c r="EG67" s="94"/>
      <c r="EH67" s="94"/>
      <c r="EI67" s="94"/>
      <c r="EJ67" s="94"/>
      <c r="EK67" s="94"/>
      <c r="EL67" s="94"/>
      <c r="EM67" s="94"/>
      <c r="EN67" s="94"/>
      <c r="EO67" s="94"/>
      <c r="EP67" s="94"/>
      <c r="EQ67" s="94"/>
      <c r="ER67" s="94"/>
      <c r="ES67" s="94"/>
      <c r="ET67" s="94"/>
      <c r="EU67" s="94"/>
      <c r="EV67" s="94"/>
      <c r="EW67" s="94"/>
      <c r="EX67" s="94"/>
      <c r="EY67" s="94"/>
      <c r="EZ67" s="94"/>
      <c r="FA67" s="94"/>
      <c r="FB67" s="94"/>
      <c r="FC67" s="94"/>
      <c r="FD67" s="94"/>
      <c r="FE67" s="94"/>
      <c r="FF67" s="94"/>
      <c r="FG67" s="94"/>
      <c r="FH67" s="94"/>
      <c r="FI67" s="94"/>
      <c r="FJ67" s="94"/>
      <c r="FK67" s="94"/>
      <c r="FL67" s="94"/>
      <c r="FM67" s="94"/>
      <c r="FN67" s="94"/>
      <c r="FO67" s="94"/>
      <c r="FP67" s="94"/>
      <c r="FQ67" s="94"/>
      <c r="FR67" s="94"/>
      <c r="FS67" s="94"/>
      <c r="FT67" s="94"/>
      <c r="FU67" s="94"/>
      <c r="FV67" s="94"/>
      <c r="FW67" s="94"/>
      <c r="FX67" s="94"/>
      <c r="FY67" s="94"/>
      <c r="FZ67" s="94"/>
      <c r="GA67" s="94"/>
      <c r="GB67" s="94"/>
      <c r="GC67" s="94"/>
      <c r="GD67" s="94"/>
      <c r="GE67" s="94"/>
      <c r="GF67" s="94"/>
      <c r="GG67" s="94"/>
      <c r="GH67" s="94"/>
      <c r="GI67" s="94"/>
      <c r="GJ67" s="94"/>
      <c r="GK67" s="94"/>
      <c r="GL67" s="94"/>
      <c r="GM67" s="94"/>
      <c r="GN67" s="94"/>
      <c r="GO67" s="94"/>
      <c r="GP67" s="94"/>
      <c r="GQ67" s="94"/>
      <c r="GR67" s="94"/>
      <c r="GS67" s="94"/>
      <c r="GT67" s="94"/>
      <c r="GU67" s="51"/>
      <c r="GV67" s="51"/>
      <c r="GW67" s="51"/>
    </row>
    <row r="68" spans="1:205" s="57" customFormat="1" ht="31.5" customHeight="1" x14ac:dyDescent="0.25">
      <c r="A68" s="93" t="s">
        <v>1489</v>
      </c>
      <c r="B68" s="95"/>
      <c r="C68" s="94"/>
      <c r="D68" s="94"/>
      <c r="E68" s="94"/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  <c r="V68" s="94"/>
      <c r="W68" s="94"/>
      <c r="X68" s="94"/>
      <c r="Y68" s="94"/>
      <c r="Z68" s="94"/>
      <c r="AA68" s="94"/>
      <c r="AB68" s="94"/>
      <c r="AC68" s="94"/>
      <c r="AD68" s="94"/>
      <c r="AE68" s="94"/>
      <c r="AF68" s="94"/>
      <c r="AG68" s="94"/>
      <c r="AH68" s="94"/>
      <c r="AI68" s="94"/>
      <c r="AJ68" s="94"/>
      <c r="AK68" s="94"/>
      <c r="AL68" s="94"/>
      <c r="AM68" s="94"/>
      <c r="AN68" s="94"/>
      <c r="AO68" s="94"/>
      <c r="AP68" s="94"/>
      <c r="AQ68" s="94"/>
      <c r="AR68" s="94"/>
      <c r="AS68" s="94"/>
      <c r="AT68" s="94"/>
      <c r="AU68" s="94"/>
      <c r="AV68" s="94"/>
      <c r="AW68" s="94"/>
      <c r="AX68" s="94"/>
      <c r="AY68" s="94"/>
      <c r="AZ68" s="94"/>
      <c r="BA68" s="94"/>
      <c r="BB68" s="94"/>
      <c r="BC68" s="94"/>
      <c r="BD68" s="94"/>
      <c r="BE68" s="94"/>
      <c r="BF68" s="94"/>
      <c r="BG68" s="94"/>
      <c r="BH68" s="94"/>
      <c r="BI68" s="94"/>
      <c r="BJ68" s="94"/>
      <c r="BK68" s="94"/>
      <c r="BL68" s="94"/>
      <c r="BM68" s="94"/>
      <c r="BN68" s="94"/>
      <c r="BO68" s="94"/>
      <c r="BP68" s="94"/>
      <c r="BQ68" s="94"/>
      <c r="BR68" s="94"/>
      <c r="BS68" s="94"/>
      <c r="BT68" s="94"/>
      <c r="BU68" s="94"/>
      <c r="BV68" s="94"/>
      <c r="BW68" s="94"/>
      <c r="BX68" s="94"/>
      <c r="BY68" s="94"/>
      <c r="BZ68" s="94"/>
      <c r="CA68" s="94"/>
      <c r="CB68" s="94"/>
      <c r="CC68" s="94"/>
      <c r="CD68" s="94"/>
      <c r="CE68" s="94"/>
      <c r="CF68" s="94"/>
      <c r="CG68" s="94"/>
      <c r="CH68" s="94"/>
      <c r="CI68" s="94"/>
      <c r="CJ68" s="94"/>
      <c r="CK68" s="94"/>
      <c r="CL68" s="94"/>
      <c r="CM68" s="94"/>
      <c r="CN68" s="94"/>
      <c r="CO68" s="94"/>
      <c r="CP68" s="94"/>
      <c r="CQ68" s="94"/>
      <c r="CR68" s="94"/>
      <c r="CS68" s="94"/>
      <c r="CT68" s="94"/>
      <c r="CU68" s="94"/>
      <c r="CV68" s="94"/>
      <c r="CW68" s="94"/>
      <c r="CX68" s="94"/>
      <c r="CY68" s="94"/>
      <c r="CZ68" s="94"/>
      <c r="DA68" s="94"/>
      <c r="DB68" s="94"/>
      <c r="DC68" s="94"/>
      <c r="DD68" s="94"/>
      <c r="DE68" s="94"/>
      <c r="DF68" s="94"/>
      <c r="DG68" s="94"/>
      <c r="DH68" s="94"/>
      <c r="DI68" s="94"/>
      <c r="DJ68" s="94"/>
      <c r="DK68" s="94"/>
      <c r="DL68" s="94"/>
      <c r="DM68" s="94"/>
      <c r="DN68" s="94"/>
      <c r="DO68" s="94"/>
      <c r="DP68" s="94"/>
      <c r="DQ68" s="94"/>
      <c r="DR68" s="94"/>
      <c r="DS68" s="94"/>
      <c r="DT68" s="94"/>
      <c r="DU68" s="94"/>
      <c r="DV68" s="94"/>
      <c r="DW68" s="94"/>
      <c r="DX68" s="94"/>
      <c r="DY68" s="94"/>
      <c r="DZ68" s="94"/>
      <c r="EA68" s="94"/>
      <c r="EB68" s="94"/>
      <c r="EC68" s="94"/>
      <c r="ED68" s="94"/>
      <c r="EE68" s="94"/>
      <c r="EF68" s="94"/>
      <c r="EG68" s="94"/>
      <c r="EH68" s="94"/>
      <c r="EI68" s="94"/>
      <c r="EJ68" s="94"/>
      <c r="EK68" s="94"/>
      <c r="EL68" s="94"/>
      <c r="EM68" s="94"/>
      <c r="EN68" s="94"/>
      <c r="EO68" s="94"/>
      <c r="EP68" s="94"/>
      <c r="EQ68" s="94"/>
      <c r="ER68" s="94"/>
      <c r="ES68" s="94"/>
      <c r="ET68" s="94"/>
      <c r="EU68" s="94"/>
      <c r="EV68" s="94"/>
      <c r="EW68" s="94"/>
      <c r="EX68" s="94"/>
      <c r="EY68" s="94"/>
      <c r="EZ68" s="94"/>
      <c r="FA68" s="94"/>
      <c r="FB68" s="94"/>
      <c r="FC68" s="94"/>
      <c r="FD68" s="94"/>
      <c r="FE68" s="94"/>
      <c r="FF68" s="94"/>
      <c r="FG68" s="94"/>
      <c r="FH68" s="94"/>
      <c r="FI68" s="94"/>
      <c r="FJ68" s="94"/>
      <c r="FK68" s="94"/>
      <c r="FL68" s="94"/>
      <c r="FM68" s="94"/>
      <c r="FN68" s="94"/>
      <c r="FO68" s="94"/>
      <c r="FP68" s="94"/>
      <c r="FQ68" s="94"/>
      <c r="FR68" s="94"/>
      <c r="FS68" s="94"/>
      <c r="FT68" s="94"/>
      <c r="FU68" s="94"/>
      <c r="FV68" s="94"/>
      <c r="FW68" s="94"/>
      <c r="FX68" s="94"/>
      <c r="FY68" s="94"/>
      <c r="FZ68" s="94"/>
      <c r="GA68" s="94"/>
      <c r="GB68" s="94"/>
      <c r="GC68" s="94"/>
      <c r="GD68" s="94"/>
      <c r="GE68" s="94"/>
      <c r="GF68" s="94"/>
      <c r="GG68" s="94"/>
      <c r="GH68" s="94"/>
      <c r="GI68" s="94"/>
      <c r="GJ68" s="94"/>
      <c r="GK68" s="94"/>
      <c r="GL68" s="94"/>
      <c r="GM68" s="94"/>
      <c r="GN68" s="94"/>
      <c r="GO68" s="94"/>
      <c r="GP68" s="94"/>
      <c r="GQ68" s="94"/>
      <c r="GR68" s="94"/>
      <c r="GS68" s="94"/>
      <c r="GT68" s="94"/>
      <c r="GU68" s="51"/>
      <c r="GV68" s="51"/>
      <c r="GW68" s="51"/>
    </row>
    <row r="69" spans="1:205" s="57" customFormat="1" ht="31.5" customHeight="1" x14ac:dyDescent="0.25">
      <c r="A69" s="93" t="s">
        <v>1490</v>
      </c>
      <c r="B69" s="95"/>
      <c r="C69" s="94"/>
      <c r="D69" s="94"/>
      <c r="E69" s="94"/>
      <c r="F69" s="94"/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  <c r="V69" s="94"/>
      <c r="W69" s="94"/>
      <c r="X69" s="94"/>
      <c r="Y69" s="94"/>
      <c r="Z69" s="94"/>
      <c r="AA69" s="94"/>
      <c r="AB69" s="94"/>
      <c r="AC69" s="94"/>
      <c r="AD69" s="94"/>
      <c r="AE69" s="94"/>
      <c r="AF69" s="94"/>
      <c r="AG69" s="94"/>
      <c r="AH69" s="94"/>
      <c r="AI69" s="94"/>
      <c r="AJ69" s="94"/>
      <c r="AK69" s="94"/>
      <c r="AL69" s="94"/>
      <c r="AM69" s="94"/>
      <c r="AN69" s="94"/>
      <c r="AO69" s="94"/>
      <c r="AP69" s="94"/>
      <c r="AQ69" s="94"/>
      <c r="AR69" s="94"/>
      <c r="AS69" s="94"/>
      <c r="AT69" s="94"/>
      <c r="AU69" s="94"/>
      <c r="AV69" s="94"/>
      <c r="AW69" s="94"/>
      <c r="AX69" s="94"/>
      <c r="AY69" s="94"/>
      <c r="AZ69" s="94"/>
      <c r="BA69" s="94"/>
      <c r="BB69" s="94"/>
      <c r="BC69" s="94"/>
      <c r="BD69" s="94"/>
      <c r="BE69" s="94"/>
      <c r="BF69" s="94"/>
      <c r="BG69" s="94"/>
      <c r="BH69" s="94"/>
      <c r="BI69" s="94"/>
      <c r="BJ69" s="94"/>
      <c r="BK69" s="94"/>
      <c r="BL69" s="94"/>
      <c r="BM69" s="94"/>
      <c r="BN69" s="94"/>
      <c r="BO69" s="94"/>
      <c r="BP69" s="94"/>
      <c r="BQ69" s="94"/>
      <c r="BR69" s="94"/>
      <c r="BS69" s="94"/>
      <c r="BT69" s="94"/>
      <c r="BU69" s="94"/>
      <c r="BV69" s="94"/>
      <c r="BW69" s="94"/>
      <c r="BX69" s="94"/>
      <c r="BY69" s="94"/>
      <c r="BZ69" s="94"/>
      <c r="CA69" s="94"/>
      <c r="CB69" s="94"/>
      <c r="CC69" s="94"/>
      <c r="CD69" s="94"/>
      <c r="CE69" s="94"/>
      <c r="CF69" s="94"/>
      <c r="CG69" s="94"/>
      <c r="CH69" s="94"/>
      <c r="CI69" s="94"/>
      <c r="CJ69" s="94"/>
      <c r="CK69" s="94"/>
      <c r="CL69" s="94"/>
      <c r="CM69" s="94"/>
      <c r="CN69" s="94"/>
      <c r="CO69" s="94"/>
      <c r="CP69" s="94"/>
      <c r="CQ69" s="94"/>
      <c r="CR69" s="94"/>
      <c r="CS69" s="94"/>
      <c r="CT69" s="94"/>
      <c r="CU69" s="94"/>
      <c r="CV69" s="94"/>
      <c r="CW69" s="94"/>
      <c r="CX69" s="94"/>
      <c r="CY69" s="94"/>
      <c r="CZ69" s="94"/>
      <c r="DA69" s="94"/>
      <c r="DB69" s="94"/>
      <c r="DC69" s="94"/>
      <c r="DD69" s="94"/>
      <c r="DE69" s="94"/>
      <c r="DF69" s="94"/>
      <c r="DG69" s="94"/>
      <c r="DH69" s="94"/>
      <c r="DI69" s="94"/>
      <c r="DJ69" s="94"/>
      <c r="DK69" s="94"/>
      <c r="DL69" s="94"/>
      <c r="DM69" s="94"/>
      <c r="DN69" s="94"/>
      <c r="DO69" s="94"/>
      <c r="DP69" s="94"/>
      <c r="DQ69" s="94"/>
      <c r="DR69" s="94"/>
      <c r="DS69" s="94"/>
      <c r="DT69" s="94"/>
      <c r="DU69" s="94"/>
      <c r="DV69" s="94"/>
      <c r="DW69" s="94"/>
      <c r="DX69" s="94"/>
      <c r="DY69" s="94"/>
      <c r="DZ69" s="94"/>
      <c r="EA69" s="94"/>
      <c r="EB69" s="94"/>
      <c r="EC69" s="94"/>
      <c r="ED69" s="94"/>
      <c r="EE69" s="94"/>
      <c r="EF69" s="94"/>
      <c r="EG69" s="94"/>
      <c r="EH69" s="94"/>
      <c r="EI69" s="94"/>
      <c r="EJ69" s="94"/>
      <c r="EK69" s="94"/>
      <c r="EL69" s="94"/>
      <c r="EM69" s="94"/>
      <c r="EN69" s="94"/>
      <c r="EO69" s="94"/>
      <c r="EP69" s="94"/>
      <c r="EQ69" s="94"/>
      <c r="ER69" s="94"/>
      <c r="ES69" s="94"/>
      <c r="ET69" s="94"/>
      <c r="EU69" s="94"/>
      <c r="EV69" s="94"/>
      <c r="EW69" s="94"/>
      <c r="EX69" s="94"/>
      <c r="EY69" s="94"/>
      <c r="EZ69" s="94"/>
      <c r="FA69" s="94"/>
      <c r="FB69" s="94"/>
      <c r="FC69" s="94"/>
      <c r="FD69" s="94"/>
      <c r="FE69" s="94"/>
      <c r="FF69" s="94"/>
      <c r="FG69" s="94"/>
      <c r="FH69" s="94"/>
      <c r="FI69" s="94"/>
      <c r="FJ69" s="94"/>
      <c r="FK69" s="94"/>
      <c r="FL69" s="94"/>
      <c r="FM69" s="94"/>
      <c r="FN69" s="94"/>
      <c r="FO69" s="94"/>
      <c r="FP69" s="94"/>
      <c r="FQ69" s="94"/>
      <c r="FR69" s="94"/>
      <c r="FS69" s="94"/>
      <c r="FT69" s="94"/>
      <c r="FU69" s="94"/>
      <c r="FV69" s="94"/>
      <c r="FW69" s="94"/>
      <c r="FX69" s="94"/>
      <c r="FY69" s="94"/>
      <c r="FZ69" s="94"/>
      <c r="GA69" s="94"/>
      <c r="GB69" s="94"/>
      <c r="GC69" s="94"/>
      <c r="GD69" s="94"/>
      <c r="GE69" s="94"/>
      <c r="GF69" s="94"/>
      <c r="GG69" s="94"/>
      <c r="GH69" s="94"/>
      <c r="GI69" s="94"/>
      <c r="GJ69" s="94"/>
      <c r="GK69" s="94"/>
      <c r="GL69" s="94"/>
      <c r="GM69" s="94"/>
      <c r="GN69" s="94"/>
      <c r="GO69" s="94"/>
      <c r="GP69" s="94"/>
      <c r="GQ69" s="94"/>
      <c r="GR69" s="94"/>
      <c r="GS69" s="94"/>
      <c r="GT69" s="94"/>
      <c r="GU69" s="51"/>
      <c r="GV69" s="51"/>
      <c r="GW69" s="51"/>
    </row>
    <row r="70" spans="1:205" s="57" customFormat="1" ht="31.5" customHeight="1" x14ac:dyDescent="0.25">
      <c r="A70" s="93" t="s">
        <v>1491</v>
      </c>
      <c r="B70" s="95"/>
      <c r="C70" s="94"/>
      <c r="D70" s="94"/>
      <c r="E70" s="94"/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  <c r="V70" s="94"/>
      <c r="W70" s="94"/>
      <c r="X70" s="94"/>
      <c r="Y70" s="94"/>
      <c r="Z70" s="94"/>
      <c r="AA70" s="94"/>
      <c r="AB70" s="94"/>
      <c r="AC70" s="94"/>
      <c r="AD70" s="94"/>
      <c r="AE70" s="94"/>
      <c r="AF70" s="94"/>
      <c r="AG70" s="94"/>
      <c r="AH70" s="94"/>
      <c r="AI70" s="94"/>
      <c r="AJ70" s="94"/>
      <c r="AK70" s="94"/>
      <c r="AL70" s="94"/>
      <c r="AM70" s="94"/>
      <c r="AN70" s="94"/>
      <c r="AO70" s="94"/>
      <c r="AP70" s="94"/>
      <c r="AQ70" s="94"/>
      <c r="AR70" s="94"/>
      <c r="AS70" s="94"/>
      <c r="AT70" s="94"/>
      <c r="AU70" s="94"/>
      <c r="AV70" s="94"/>
      <c r="AW70" s="94"/>
      <c r="AX70" s="94"/>
      <c r="AY70" s="94"/>
      <c r="AZ70" s="94"/>
      <c r="BA70" s="94"/>
      <c r="BB70" s="94"/>
      <c r="BC70" s="94"/>
      <c r="BD70" s="94"/>
      <c r="BE70" s="94"/>
      <c r="BF70" s="94"/>
      <c r="BG70" s="94"/>
      <c r="BH70" s="94"/>
      <c r="BI70" s="94"/>
      <c r="BJ70" s="94"/>
      <c r="BK70" s="94"/>
      <c r="BL70" s="94"/>
      <c r="BM70" s="94"/>
      <c r="BN70" s="94"/>
      <c r="BO70" s="94"/>
      <c r="BP70" s="94"/>
      <c r="BQ70" s="94"/>
      <c r="BR70" s="94"/>
      <c r="BS70" s="94"/>
      <c r="BT70" s="94"/>
      <c r="BU70" s="94"/>
      <c r="BV70" s="94"/>
      <c r="BW70" s="94"/>
      <c r="BX70" s="94"/>
      <c r="BY70" s="94"/>
      <c r="BZ70" s="94"/>
      <c r="CA70" s="94"/>
      <c r="CB70" s="94"/>
      <c r="CC70" s="94"/>
      <c r="CD70" s="94"/>
      <c r="CE70" s="94"/>
      <c r="CF70" s="94"/>
      <c r="CG70" s="94"/>
      <c r="CH70" s="94"/>
      <c r="CI70" s="94"/>
      <c r="CJ70" s="94"/>
      <c r="CK70" s="94"/>
      <c r="CL70" s="94"/>
      <c r="CM70" s="94"/>
      <c r="CN70" s="94"/>
      <c r="CO70" s="94"/>
      <c r="CP70" s="94"/>
      <c r="CQ70" s="94"/>
      <c r="CR70" s="94"/>
      <c r="CS70" s="94"/>
      <c r="CT70" s="94"/>
      <c r="CU70" s="94"/>
      <c r="CV70" s="94"/>
      <c r="CW70" s="94"/>
      <c r="CX70" s="94"/>
      <c r="CY70" s="94"/>
      <c r="CZ70" s="94"/>
      <c r="DA70" s="94"/>
      <c r="DB70" s="94"/>
      <c r="DC70" s="94"/>
      <c r="DD70" s="94"/>
      <c r="DE70" s="94"/>
      <c r="DF70" s="94"/>
      <c r="DG70" s="94"/>
      <c r="DH70" s="94"/>
      <c r="DI70" s="94"/>
      <c r="DJ70" s="94"/>
      <c r="DK70" s="94"/>
      <c r="DL70" s="94"/>
      <c r="DM70" s="94"/>
      <c r="DN70" s="94"/>
      <c r="DO70" s="94"/>
      <c r="DP70" s="94"/>
      <c r="DQ70" s="94"/>
      <c r="DR70" s="94"/>
      <c r="DS70" s="94"/>
      <c r="DT70" s="94"/>
      <c r="DU70" s="94"/>
      <c r="DV70" s="94"/>
      <c r="DW70" s="94"/>
      <c r="DX70" s="94"/>
      <c r="DY70" s="94"/>
      <c r="DZ70" s="94"/>
      <c r="EA70" s="94"/>
      <c r="EB70" s="94"/>
      <c r="EC70" s="94"/>
      <c r="ED70" s="94"/>
      <c r="EE70" s="94"/>
      <c r="EF70" s="94"/>
      <c r="EG70" s="94"/>
      <c r="EH70" s="94"/>
      <c r="EI70" s="94"/>
      <c r="EJ70" s="94"/>
      <c r="EK70" s="94"/>
      <c r="EL70" s="94"/>
      <c r="EM70" s="94"/>
      <c r="EN70" s="94"/>
      <c r="EO70" s="94"/>
      <c r="EP70" s="94"/>
      <c r="EQ70" s="94"/>
      <c r="ER70" s="94"/>
      <c r="ES70" s="94"/>
      <c r="ET70" s="94"/>
      <c r="EU70" s="94"/>
      <c r="EV70" s="94"/>
      <c r="EW70" s="94"/>
      <c r="EX70" s="94"/>
      <c r="EY70" s="94"/>
      <c r="EZ70" s="94"/>
      <c r="FA70" s="94"/>
      <c r="FB70" s="94"/>
      <c r="FC70" s="94"/>
      <c r="FD70" s="94"/>
      <c r="FE70" s="94"/>
      <c r="FF70" s="94"/>
      <c r="FG70" s="94"/>
      <c r="FH70" s="94"/>
      <c r="FI70" s="94"/>
      <c r="FJ70" s="94"/>
      <c r="FK70" s="94"/>
      <c r="FL70" s="94"/>
      <c r="FM70" s="94"/>
      <c r="FN70" s="94"/>
      <c r="FO70" s="94"/>
      <c r="FP70" s="94"/>
      <c r="FQ70" s="94"/>
      <c r="FR70" s="94"/>
      <c r="FS70" s="94"/>
      <c r="FT70" s="94"/>
      <c r="FU70" s="94"/>
      <c r="FV70" s="94"/>
      <c r="FW70" s="94"/>
      <c r="FX70" s="94"/>
      <c r="FY70" s="94"/>
      <c r="FZ70" s="94"/>
      <c r="GA70" s="94"/>
      <c r="GB70" s="94"/>
      <c r="GC70" s="94"/>
      <c r="GD70" s="94"/>
      <c r="GE70" s="94"/>
      <c r="GF70" s="94"/>
      <c r="GG70" s="94"/>
      <c r="GH70" s="94"/>
      <c r="GI70" s="94"/>
      <c r="GJ70" s="94"/>
      <c r="GK70" s="94"/>
      <c r="GL70" s="94"/>
      <c r="GM70" s="94"/>
      <c r="GN70" s="94"/>
      <c r="GO70" s="94"/>
      <c r="GP70" s="94"/>
      <c r="GQ70" s="94"/>
      <c r="GR70" s="94"/>
      <c r="GS70" s="94"/>
      <c r="GT70" s="94"/>
      <c r="GU70" s="51"/>
      <c r="GV70" s="51"/>
      <c r="GW70" s="51"/>
    </row>
    <row r="71" spans="1:205" s="57" customFormat="1" ht="31.5" customHeight="1" x14ac:dyDescent="0.25">
      <c r="A71" s="93" t="s">
        <v>1492</v>
      </c>
      <c r="B71" s="95"/>
      <c r="C71" s="94"/>
      <c r="D71" s="94"/>
      <c r="E71" s="94"/>
      <c r="F71" s="94"/>
      <c r="G71" s="94"/>
      <c r="H71" s="94"/>
      <c r="I71" s="94"/>
      <c r="J71" s="94"/>
      <c r="K71" s="94"/>
      <c r="L71" s="94"/>
      <c r="M71" s="94"/>
      <c r="N71" s="94"/>
      <c r="O71" s="94"/>
      <c r="P71" s="94"/>
      <c r="Q71" s="94"/>
      <c r="R71" s="94"/>
      <c r="S71" s="94"/>
      <c r="T71" s="94"/>
      <c r="U71" s="94"/>
      <c r="V71" s="94"/>
      <c r="W71" s="94"/>
      <c r="X71" s="94"/>
      <c r="Y71" s="94"/>
      <c r="Z71" s="94"/>
      <c r="AA71" s="94"/>
      <c r="AB71" s="94"/>
      <c r="AC71" s="94"/>
      <c r="AD71" s="94"/>
      <c r="AE71" s="94"/>
      <c r="AF71" s="94"/>
      <c r="AG71" s="94"/>
      <c r="AH71" s="94"/>
      <c r="AI71" s="94"/>
      <c r="AJ71" s="94"/>
      <c r="AK71" s="94"/>
      <c r="AL71" s="94"/>
      <c r="AM71" s="94"/>
      <c r="AN71" s="94"/>
      <c r="AO71" s="94"/>
      <c r="AP71" s="94"/>
      <c r="AQ71" s="94"/>
      <c r="AR71" s="94"/>
      <c r="AS71" s="94"/>
      <c r="AT71" s="94"/>
      <c r="AU71" s="94"/>
      <c r="AV71" s="94"/>
      <c r="AW71" s="94"/>
      <c r="AX71" s="94"/>
      <c r="AY71" s="94"/>
      <c r="AZ71" s="94"/>
      <c r="BA71" s="94"/>
      <c r="BB71" s="94"/>
      <c r="BC71" s="94"/>
      <c r="BD71" s="94"/>
      <c r="BE71" s="94"/>
      <c r="BF71" s="94"/>
      <c r="BG71" s="94"/>
      <c r="BH71" s="94"/>
      <c r="BI71" s="94"/>
      <c r="BJ71" s="94"/>
      <c r="BK71" s="94"/>
      <c r="BL71" s="94"/>
      <c r="BM71" s="94"/>
      <c r="BN71" s="94"/>
      <c r="BO71" s="94"/>
      <c r="BP71" s="94"/>
      <c r="BQ71" s="94"/>
      <c r="BR71" s="94"/>
      <c r="BS71" s="94"/>
      <c r="BT71" s="94"/>
      <c r="BU71" s="94"/>
      <c r="BV71" s="94"/>
      <c r="BW71" s="94"/>
      <c r="BX71" s="94"/>
      <c r="BY71" s="94"/>
      <c r="BZ71" s="94"/>
      <c r="CA71" s="94"/>
      <c r="CB71" s="94"/>
      <c r="CC71" s="94"/>
      <c r="CD71" s="94"/>
      <c r="CE71" s="94"/>
      <c r="CF71" s="94"/>
      <c r="CG71" s="94"/>
      <c r="CH71" s="94"/>
      <c r="CI71" s="94"/>
      <c r="CJ71" s="94"/>
      <c r="CK71" s="94"/>
      <c r="CL71" s="94"/>
      <c r="CM71" s="94"/>
      <c r="CN71" s="94"/>
      <c r="CO71" s="94"/>
      <c r="CP71" s="94"/>
      <c r="CQ71" s="94"/>
      <c r="CR71" s="94"/>
      <c r="CS71" s="94"/>
      <c r="CT71" s="94"/>
      <c r="CU71" s="94"/>
      <c r="CV71" s="94"/>
      <c r="CW71" s="94"/>
      <c r="CX71" s="94"/>
      <c r="CY71" s="94"/>
      <c r="CZ71" s="94"/>
      <c r="DA71" s="94"/>
      <c r="DB71" s="94"/>
      <c r="DC71" s="94"/>
      <c r="DD71" s="94"/>
      <c r="DE71" s="94"/>
      <c r="DF71" s="94"/>
      <c r="DG71" s="94"/>
      <c r="DH71" s="94"/>
      <c r="DI71" s="94"/>
      <c r="DJ71" s="94"/>
      <c r="DK71" s="94"/>
      <c r="DL71" s="94"/>
      <c r="DM71" s="94"/>
      <c r="DN71" s="94"/>
      <c r="DO71" s="94"/>
      <c r="DP71" s="94"/>
      <c r="DQ71" s="94"/>
      <c r="DR71" s="94"/>
      <c r="DS71" s="94"/>
      <c r="DT71" s="94"/>
      <c r="DU71" s="94"/>
      <c r="DV71" s="94"/>
      <c r="DW71" s="94"/>
      <c r="DX71" s="94"/>
      <c r="DY71" s="94"/>
      <c r="DZ71" s="94"/>
      <c r="EA71" s="94"/>
      <c r="EB71" s="94"/>
      <c r="EC71" s="94"/>
      <c r="ED71" s="94"/>
      <c r="EE71" s="94"/>
      <c r="EF71" s="94"/>
      <c r="EG71" s="94"/>
      <c r="EH71" s="94"/>
      <c r="EI71" s="94"/>
      <c r="EJ71" s="94"/>
      <c r="EK71" s="94"/>
      <c r="EL71" s="94"/>
      <c r="EM71" s="94"/>
      <c r="EN71" s="94"/>
      <c r="EO71" s="94"/>
      <c r="EP71" s="94"/>
      <c r="EQ71" s="94"/>
      <c r="ER71" s="94"/>
      <c r="ES71" s="94"/>
      <c r="ET71" s="94"/>
      <c r="EU71" s="94"/>
      <c r="EV71" s="94"/>
      <c r="EW71" s="94"/>
      <c r="EX71" s="94"/>
      <c r="EY71" s="94"/>
      <c r="EZ71" s="94"/>
      <c r="FA71" s="94"/>
      <c r="FB71" s="94"/>
      <c r="FC71" s="94"/>
      <c r="FD71" s="94"/>
      <c r="FE71" s="94"/>
      <c r="FF71" s="94"/>
      <c r="FG71" s="94"/>
      <c r="FH71" s="94"/>
      <c r="FI71" s="94"/>
      <c r="FJ71" s="94"/>
      <c r="FK71" s="94"/>
      <c r="FL71" s="94"/>
      <c r="FM71" s="94"/>
      <c r="FN71" s="94"/>
      <c r="FO71" s="94"/>
      <c r="FP71" s="94"/>
      <c r="FQ71" s="94"/>
      <c r="FR71" s="94"/>
      <c r="FS71" s="94"/>
      <c r="FT71" s="94"/>
      <c r="FU71" s="94"/>
      <c r="FV71" s="94"/>
      <c r="FW71" s="94"/>
      <c r="FX71" s="94"/>
      <c r="FY71" s="94"/>
      <c r="FZ71" s="94"/>
      <c r="GA71" s="94"/>
      <c r="GB71" s="94"/>
      <c r="GC71" s="94"/>
      <c r="GD71" s="94"/>
      <c r="GE71" s="94"/>
      <c r="GF71" s="94"/>
      <c r="GG71" s="94"/>
      <c r="GH71" s="94"/>
      <c r="GI71" s="94"/>
      <c r="GJ71" s="94"/>
      <c r="GK71" s="94"/>
      <c r="GL71" s="94"/>
      <c r="GM71" s="94"/>
      <c r="GN71" s="94"/>
      <c r="GO71" s="94"/>
      <c r="GP71" s="94"/>
      <c r="GQ71" s="94"/>
      <c r="GR71" s="94"/>
      <c r="GS71" s="94"/>
      <c r="GT71" s="94"/>
      <c r="GU71" s="51"/>
      <c r="GV71" s="51"/>
      <c r="GW71" s="51"/>
    </row>
    <row r="72" spans="1:205" s="57" customFormat="1" ht="31.5" customHeight="1" x14ac:dyDescent="0.25">
      <c r="A72" s="93" t="s">
        <v>1493</v>
      </c>
      <c r="B72" s="95"/>
      <c r="C72" s="94"/>
      <c r="D72" s="94"/>
      <c r="E72" s="94"/>
      <c r="F72" s="94"/>
      <c r="G72" s="94"/>
      <c r="H72" s="94"/>
      <c r="I72" s="94"/>
      <c r="J72" s="94"/>
      <c r="K72" s="94"/>
      <c r="L72" s="94"/>
      <c r="M72" s="94"/>
      <c r="N72" s="94"/>
      <c r="O72" s="94"/>
      <c r="P72" s="94"/>
      <c r="Q72" s="94"/>
      <c r="R72" s="94"/>
      <c r="S72" s="94"/>
      <c r="T72" s="94"/>
      <c r="U72" s="94"/>
      <c r="V72" s="94"/>
      <c r="W72" s="94"/>
      <c r="X72" s="94"/>
      <c r="Y72" s="94"/>
      <c r="Z72" s="94"/>
      <c r="AA72" s="94"/>
      <c r="AB72" s="94"/>
      <c r="AC72" s="94"/>
      <c r="AD72" s="94"/>
      <c r="AE72" s="94"/>
      <c r="AF72" s="94"/>
      <c r="AG72" s="94"/>
      <c r="AH72" s="94"/>
      <c r="AI72" s="94"/>
      <c r="AJ72" s="94"/>
      <c r="AK72" s="94"/>
      <c r="AL72" s="94"/>
      <c r="AM72" s="94"/>
      <c r="AN72" s="94"/>
      <c r="AO72" s="94"/>
      <c r="AP72" s="94"/>
      <c r="AQ72" s="94"/>
      <c r="AR72" s="94"/>
      <c r="AS72" s="94"/>
      <c r="AT72" s="94"/>
      <c r="AU72" s="94"/>
      <c r="AV72" s="94"/>
      <c r="AW72" s="94"/>
      <c r="AX72" s="94"/>
      <c r="AY72" s="94"/>
      <c r="AZ72" s="94"/>
      <c r="BA72" s="94"/>
      <c r="BB72" s="94"/>
      <c r="BC72" s="94"/>
      <c r="BD72" s="94"/>
      <c r="BE72" s="94"/>
      <c r="BF72" s="94"/>
      <c r="BG72" s="94"/>
      <c r="BH72" s="94"/>
      <c r="BI72" s="94"/>
      <c r="BJ72" s="94"/>
      <c r="BK72" s="94"/>
      <c r="BL72" s="94"/>
      <c r="BM72" s="94"/>
      <c r="BN72" s="94"/>
      <c r="BO72" s="94"/>
      <c r="BP72" s="94"/>
      <c r="BQ72" s="94"/>
      <c r="BR72" s="94"/>
      <c r="BS72" s="94"/>
      <c r="BT72" s="94"/>
      <c r="BU72" s="94"/>
      <c r="BV72" s="94"/>
      <c r="BW72" s="94"/>
      <c r="BX72" s="94"/>
      <c r="BY72" s="94"/>
      <c r="BZ72" s="94"/>
      <c r="CA72" s="94"/>
      <c r="CB72" s="94"/>
      <c r="CC72" s="94"/>
      <c r="CD72" s="94"/>
      <c r="CE72" s="94"/>
      <c r="CF72" s="94"/>
      <c r="CG72" s="94"/>
      <c r="CH72" s="94"/>
      <c r="CI72" s="94"/>
      <c r="CJ72" s="94"/>
      <c r="CK72" s="94"/>
      <c r="CL72" s="94"/>
      <c r="CM72" s="94"/>
      <c r="CN72" s="94"/>
      <c r="CO72" s="94"/>
      <c r="CP72" s="94"/>
      <c r="CQ72" s="94"/>
      <c r="CR72" s="94"/>
      <c r="CS72" s="94"/>
      <c r="CT72" s="94"/>
      <c r="CU72" s="94"/>
      <c r="CV72" s="94"/>
      <c r="CW72" s="94"/>
      <c r="CX72" s="94"/>
      <c r="CY72" s="94"/>
      <c r="CZ72" s="94"/>
      <c r="DA72" s="94"/>
      <c r="DB72" s="94"/>
      <c r="DC72" s="94"/>
      <c r="DD72" s="94"/>
      <c r="DE72" s="94"/>
      <c r="DF72" s="94"/>
      <c r="DG72" s="94"/>
      <c r="DH72" s="94"/>
      <c r="DI72" s="94"/>
      <c r="DJ72" s="94"/>
      <c r="DK72" s="94"/>
      <c r="DL72" s="94"/>
      <c r="DM72" s="94"/>
      <c r="DN72" s="94"/>
      <c r="DO72" s="94"/>
      <c r="DP72" s="94"/>
      <c r="DQ72" s="94"/>
      <c r="DR72" s="94"/>
      <c r="DS72" s="94"/>
      <c r="DT72" s="94"/>
      <c r="DU72" s="94"/>
      <c r="DV72" s="94"/>
      <c r="DW72" s="94"/>
      <c r="DX72" s="94"/>
      <c r="DY72" s="94"/>
      <c r="DZ72" s="94"/>
      <c r="EA72" s="94"/>
      <c r="EB72" s="94"/>
      <c r="EC72" s="94"/>
      <c r="ED72" s="94"/>
      <c r="EE72" s="94"/>
      <c r="EF72" s="94"/>
      <c r="EG72" s="94"/>
      <c r="EH72" s="94"/>
      <c r="EI72" s="94"/>
      <c r="EJ72" s="94"/>
      <c r="EK72" s="94"/>
      <c r="EL72" s="94"/>
      <c r="EM72" s="94"/>
      <c r="EN72" s="94"/>
      <c r="EO72" s="94"/>
      <c r="EP72" s="94"/>
      <c r="EQ72" s="94"/>
      <c r="ER72" s="94"/>
      <c r="ES72" s="94"/>
      <c r="ET72" s="94"/>
      <c r="EU72" s="94"/>
      <c r="EV72" s="94"/>
      <c r="EW72" s="94"/>
      <c r="EX72" s="94"/>
      <c r="EY72" s="94"/>
      <c r="EZ72" s="94"/>
      <c r="FA72" s="94"/>
      <c r="FB72" s="94"/>
      <c r="FC72" s="94"/>
      <c r="FD72" s="94"/>
      <c r="FE72" s="94"/>
      <c r="FF72" s="94"/>
      <c r="FG72" s="94"/>
      <c r="FH72" s="94"/>
      <c r="FI72" s="94"/>
      <c r="FJ72" s="94"/>
      <c r="FK72" s="94"/>
      <c r="FL72" s="94"/>
      <c r="FM72" s="94"/>
      <c r="FN72" s="94"/>
      <c r="FO72" s="94"/>
      <c r="FP72" s="94"/>
      <c r="FQ72" s="94"/>
      <c r="FR72" s="94"/>
      <c r="FS72" s="94"/>
      <c r="FT72" s="94"/>
      <c r="FU72" s="94"/>
      <c r="FV72" s="94"/>
      <c r="FW72" s="94"/>
      <c r="FX72" s="94"/>
      <c r="FY72" s="94"/>
      <c r="FZ72" s="94"/>
      <c r="GA72" s="94"/>
      <c r="GB72" s="94"/>
      <c r="GC72" s="94"/>
      <c r="GD72" s="94"/>
      <c r="GE72" s="94"/>
      <c r="GF72" s="94"/>
      <c r="GG72" s="94"/>
      <c r="GH72" s="94"/>
      <c r="GI72" s="94"/>
      <c r="GJ72" s="94"/>
      <c r="GK72" s="94"/>
      <c r="GL72" s="94"/>
      <c r="GM72" s="94"/>
      <c r="GN72" s="94"/>
      <c r="GO72" s="94"/>
      <c r="GP72" s="94"/>
      <c r="GQ72" s="94"/>
      <c r="GR72" s="94"/>
      <c r="GS72" s="94"/>
      <c r="GT72" s="94"/>
      <c r="GU72" s="51"/>
      <c r="GV72" s="51"/>
      <c r="GW72" s="51"/>
    </row>
    <row r="73" spans="1:205" s="57" customFormat="1" ht="31.5" customHeight="1" x14ac:dyDescent="0.25">
      <c r="A73" s="93" t="s">
        <v>1494</v>
      </c>
      <c r="B73" s="95"/>
      <c r="C73" s="94"/>
      <c r="D73" s="94"/>
      <c r="E73" s="94"/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  <c r="V73" s="94"/>
      <c r="W73" s="94"/>
      <c r="X73" s="94"/>
      <c r="Y73" s="94"/>
      <c r="Z73" s="94"/>
      <c r="AA73" s="94"/>
      <c r="AB73" s="94"/>
      <c r="AC73" s="94"/>
      <c r="AD73" s="94"/>
      <c r="AE73" s="94"/>
      <c r="AF73" s="94"/>
      <c r="AG73" s="94"/>
      <c r="AH73" s="94"/>
      <c r="AI73" s="94"/>
      <c r="AJ73" s="94"/>
      <c r="AK73" s="94"/>
      <c r="AL73" s="94"/>
      <c r="AM73" s="94"/>
      <c r="AN73" s="94"/>
      <c r="AO73" s="94"/>
      <c r="AP73" s="94"/>
      <c r="AQ73" s="94"/>
      <c r="AR73" s="94"/>
      <c r="AS73" s="94"/>
      <c r="AT73" s="94"/>
      <c r="AU73" s="94"/>
      <c r="AV73" s="94"/>
      <c r="AW73" s="94"/>
      <c r="AX73" s="94"/>
      <c r="AY73" s="94"/>
      <c r="AZ73" s="94"/>
      <c r="BA73" s="94"/>
      <c r="BB73" s="94"/>
      <c r="BC73" s="94"/>
      <c r="BD73" s="94"/>
      <c r="BE73" s="94"/>
      <c r="BF73" s="94"/>
      <c r="BG73" s="94"/>
      <c r="BH73" s="94"/>
      <c r="BI73" s="94"/>
      <c r="BJ73" s="94"/>
      <c r="BK73" s="94"/>
      <c r="BL73" s="94"/>
      <c r="BM73" s="94"/>
      <c r="BN73" s="94"/>
      <c r="BO73" s="94"/>
      <c r="BP73" s="94"/>
      <c r="BQ73" s="94"/>
      <c r="BR73" s="94"/>
      <c r="BS73" s="94"/>
      <c r="BT73" s="94"/>
      <c r="BU73" s="94"/>
      <c r="BV73" s="94"/>
      <c r="BW73" s="94"/>
      <c r="BX73" s="94"/>
      <c r="BY73" s="94"/>
      <c r="BZ73" s="94"/>
      <c r="CA73" s="94"/>
      <c r="CB73" s="94"/>
      <c r="CC73" s="94"/>
      <c r="CD73" s="94"/>
      <c r="CE73" s="94"/>
      <c r="CF73" s="94"/>
      <c r="CG73" s="94"/>
      <c r="CH73" s="94"/>
      <c r="CI73" s="94"/>
      <c r="CJ73" s="94"/>
      <c r="CK73" s="94"/>
      <c r="CL73" s="94"/>
      <c r="CM73" s="94"/>
      <c r="CN73" s="94"/>
      <c r="CO73" s="94"/>
      <c r="CP73" s="94"/>
      <c r="CQ73" s="94"/>
      <c r="CR73" s="94"/>
      <c r="CS73" s="94"/>
      <c r="CT73" s="94"/>
      <c r="CU73" s="94"/>
      <c r="CV73" s="94"/>
      <c r="CW73" s="94"/>
      <c r="CX73" s="94"/>
      <c r="CY73" s="94"/>
      <c r="CZ73" s="94"/>
      <c r="DA73" s="94"/>
      <c r="DB73" s="94"/>
      <c r="DC73" s="94"/>
      <c r="DD73" s="94"/>
      <c r="DE73" s="94"/>
      <c r="DF73" s="94"/>
      <c r="DG73" s="94"/>
      <c r="DH73" s="94"/>
      <c r="DI73" s="94"/>
      <c r="DJ73" s="94"/>
      <c r="DK73" s="94"/>
      <c r="DL73" s="94"/>
      <c r="DM73" s="94"/>
      <c r="DN73" s="94"/>
      <c r="DO73" s="94"/>
      <c r="DP73" s="94"/>
      <c r="DQ73" s="94"/>
      <c r="DR73" s="94"/>
      <c r="DS73" s="94"/>
      <c r="DT73" s="94"/>
      <c r="DU73" s="94"/>
      <c r="DV73" s="94"/>
      <c r="DW73" s="94"/>
      <c r="DX73" s="94"/>
      <c r="DY73" s="94"/>
      <c r="DZ73" s="94"/>
      <c r="EA73" s="94"/>
      <c r="EB73" s="94"/>
      <c r="EC73" s="94"/>
      <c r="ED73" s="94"/>
      <c r="EE73" s="94"/>
      <c r="EF73" s="94"/>
      <c r="EG73" s="94"/>
      <c r="EH73" s="94"/>
      <c r="EI73" s="94"/>
      <c r="EJ73" s="94"/>
      <c r="EK73" s="94"/>
      <c r="EL73" s="94"/>
      <c r="EM73" s="94"/>
      <c r="EN73" s="94"/>
      <c r="EO73" s="94"/>
      <c r="EP73" s="94"/>
      <c r="EQ73" s="94"/>
      <c r="ER73" s="94"/>
      <c r="ES73" s="94"/>
      <c r="ET73" s="94"/>
      <c r="EU73" s="94"/>
      <c r="EV73" s="94"/>
      <c r="EW73" s="94"/>
      <c r="EX73" s="94"/>
      <c r="EY73" s="94"/>
      <c r="EZ73" s="94"/>
      <c r="FA73" s="94"/>
      <c r="FB73" s="94"/>
      <c r="FC73" s="94"/>
      <c r="FD73" s="94"/>
      <c r="FE73" s="94"/>
      <c r="FF73" s="94"/>
      <c r="FG73" s="94"/>
      <c r="FH73" s="94"/>
      <c r="FI73" s="94"/>
      <c r="FJ73" s="94"/>
      <c r="FK73" s="94"/>
      <c r="FL73" s="94"/>
      <c r="FM73" s="94"/>
      <c r="FN73" s="94"/>
      <c r="FO73" s="94"/>
      <c r="FP73" s="94"/>
      <c r="FQ73" s="94"/>
      <c r="FR73" s="94"/>
      <c r="FS73" s="94"/>
      <c r="FT73" s="94"/>
      <c r="FU73" s="94"/>
      <c r="FV73" s="94"/>
      <c r="FW73" s="94"/>
      <c r="FX73" s="94"/>
      <c r="FY73" s="94"/>
      <c r="FZ73" s="94"/>
      <c r="GA73" s="94"/>
      <c r="GB73" s="94"/>
      <c r="GC73" s="94"/>
      <c r="GD73" s="94"/>
      <c r="GE73" s="94"/>
      <c r="GF73" s="94"/>
      <c r="GG73" s="94"/>
      <c r="GH73" s="94"/>
      <c r="GI73" s="94"/>
      <c r="GJ73" s="94"/>
      <c r="GK73" s="94"/>
      <c r="GL73" s="94"/>
      <c r="GM73" s="94"/>
      <c r="GN73" s="94"/>
      <c r="GO73" s="94"/>
      <c r="GP73" s="94"/>
      <c r="GQ73" s="94"/>
      <c r="GR73" s="94"/>
      <c r="GS73" s="94"/>
      <c r="GT73" s="94"/>
      <c r="GU73" s="51"/>
      <c r="GV73" s="51"/>
      <c r="GW73" s="51"/>
    </row>
    <row r="74" spans="1:205" s="57" customFormat="1" ht="31.5" customHeight="1" x14ac:dyDescent="0.25">
      <c r="A74" s="93" t="s">
        <v>1495</v>
      </c>
      <c r="B74" s="95"/>
      <c r="C74" s="94"/>
      <c r="D74" s="94"/>
      <c r="E74" s="94"/>
      <c r="F74" s="94"/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  <c r="V74" s="94"/>
      <c r="W74" s="94"/>
      <c r="X74" s="94"/>
      <c r="Y74" s="94"/>
      <c r="Z74" s="94"/>
      <c r="AA74" s="94"/>
      <c r="AB74" s="94"/>
      <c r="AC74" s="94"/>
      <c r="AD74" s="94"/>
      <c r="AE74" s="94"/>
      <c r="AF74" s="94"/>
      <c r="AG74" s="94"/>
      <c r="AH74" s="94"/>
      <c r="AI74" s="94"/>
      <c r="AJ74" s="94"/>
      <c r="AK74" s="94"/>
      <c r="AL74" s="94"/>
      <c r="AM74" s="94"/>
      <c r="AN74" s="94"/>
      <c r="AO74" s="94"/>
      <c r="AP74" s="94"/>
      <c r="AQ74" s="94"/>
      <c r="AR74" s="94"/>
      <c r="AS74" s="94"/>
      <c r="AT74" s="94"/>
      <c r="AU74" s="94"/>
      <c r="AV74" s="94"/>
      <c r="AW74" s="94"/>
      <c r="AX74" s="94"/>
      <c r="AY74" s="94"/>
      <c r="AZ74" s="94"/>
      <c r="BA74" s="94"/>
      <c r="BB74" s="94"/>
      <c r="BC74" s="94"/>
      <c r="BD74" s="94"/>
      <c r="BE74" s="94"/>
      <c r="BF74" s="94"/>
      <c r="BG74" s="94"/>
      <c r="BH74" s="94"/>
      <c r="BI74" s="94"/>
      <c r="BJ74" s="94"/>
      <c r="BK74" s="94"/>
      <c r="BL74" s="94"/>
      <c r="BM74" s="94"/>
      <c r="BN74" s="94"/>
      <c r="BO74" s="94"/>
      <c r="BP74" s="94"/>
      <c r="BQ74" s="94"/>
      <c r="BR74" s="94"/>
      <c r="BS74" s="94"/>
      <c r="BT74" s="94"/>
      <c r="BU74" s="94"/>
      <c r="BV74" s="94"/>
      <c r="BW74" s="94"/>
      <c r="BX74" s="94"/>
      <c r="BY74" s="94"/>
      <c r="BZ74" s="94"/>
      <c r="CA74" s="94"/>
      <c r="CB74" s="94"/>
      <c r="CC74" s="94"/>
      <c r="CD74" s="94"/>
      <c r="CE74" s="94"/>
      <c r="CF74" s="94"/>
      <c r="CG74" s="94"/>
      <c r="CH74" s="94"/>
      <c r="CI74" s="94"/>
      <c r="CJ74" s="94"/>
      <c r="CK74" s="94"/>
      <c r="CL74" s="94"/>
      <c r="CM74" s="94"/>
      <c r="CN74" s="94"/>
      <c r="CO74" s="94"/>
      <c r="CP74" s="94"/>
      <c r="CQ74" s="94"/>
      <c r="CR74" s="94"/>
      <c r="CS74" s="94"/>
      <c r="CT74" s="94"/>
      <c r="CU74" s="94"/>
      <c r="CV74" s="94"/>
      <c r="CW74" s="94"/>
      <c r="CX74" s="94"/>
      <c r="CY74" s="94"/>
      <c r="CZ74" s="94"/>
      <c r="DA74" s="94"/>
      <c r="DB74" s="94"/>
      <c r="DC74" s="94"/>
      <c r="DD74" s="94"/>
      <c r="DE74" s="94"/>
      <c r="DF74" s="94"/>
      <c r="DG74" s="94"/>
      <c r="DH74" s="94"/>
      <c r="DI74" s="94"/>
      <c r="DJ74" s="94"/>
      <c r="DK74" s="94"/>
      <c r="DL74" s="94"/>
      <c r="DM74" s="94"/>
      <c r="DN74" s="94"/>
      <c r="DO74" s="94"/>
      <c r="DP74" s="94"/>
      <c r="DQ74" s="94"/>
      <c r="DR74" s="94"/>
      <c r="DS74" s="94"/>
      <c r="DT74" s="94"/>
      <c r="DU74" s="94"/>
      <c r="DV74" s="94"/>
      <c r="DW74" s="94"/>
      <c r="DX74" s="94"/>
      <c r="DY74" s="94"/>
      <c r="DZ74" s="94"/>
      <c r="EA74" s="94"/>
      <c r="EB74" s="94"/>
      <c r="EC74" s="94"/>
      <c r="ED74" s="94"/>
      <c r="EE74" s="94"/>
      <c r="EF74" s="94"/>
      <c r="EG74" s="94"/>
      <c r="EH74" s="94"/>
      <c r="EI74" s="94"/>
      <c r="EJ74" s="94"/>
      <c r="EK74" s="94"/>
      <c r="EL74" s="94"/>
      <c r="EM74" s="94"/>
      <c r="EN74" s="94"/>
      <c r="EO74" s="94"/>
      <c r="EP74" s="94"/>
      <c r="EQ74" s="94"/>
      <c r="ER74" s="94"/>
      <c r="ES74" s="94"/>
      <c r="ET74" s="94"/>
      <c r="EU74" s="94"/>
      <c r="EV74" s="94"/>
      <c r="EW74" s="94"/>
      <c r="EX74" s="94"/>
      <c r="EY74" s="94"/>
      <c r="EZ74" s="94"/>
      <c r="FA74" s="94"/>
      <c r="FB74" s="94"/>
      <c r="FC74" s="94"/>
      <c r="FD74" s="94"/>
      <c r="FE74" s="94"/>
      <c r="FF74" s="94"/>
      <c r="FG74" s="94"/>
      <c r="FH74" s="94"/>
      <c r="FI74" s="94"/>
      <c r="FJ74" s="94"/>
      <c r="FK74" s="94"/>
      <c r="FL74" s="94"/>
      <c r="FM74" s="94"/>
      <c r="FN74" s="94"/>
      <c r="FO74" s="94"/>
      <c r="FP74" s="94"/>
      <c r="FQ74" s="94"/>
      <c r="FR74" s="94"/>
      <c r="FS74" s="94"/>
      <c r="FT74" s="94"/>
      <c r="FU74" s="94"/>
      <c r="FV74" s="94"/>
      <c r="FW74" s="94"/>
      <c r="FX74" s="94"/>
      <c r="FY74" s="94"/>
      <c r="FZ74" s="94"/>
      <c r="GA74" s="94"/>
      <c r="GB74" s="94"/>
      <c r="GC74" s="94"/>
      <c r="GD74" s="94"/>
      <c r="GE74" s="94"/>
      <c r="GF74" s="94"/>
      <c r="GG74" s="94"/>
      <c r="GH74" s="94"/>
      <c r="GI74" s="94"/>
      <c r="GJ74" s="94"/>
      <c r="GK74" s="94"/>
      <c r="GL74" s="94"/>
      <c r="GM74" s="94"/>
      <c r="GN74" s="94"/>
      <c r="GO74" s="94"/>
      <c r="GP74" s="94"/>
      <c r="GQ74" s="94"/>
      <c r="GR74" s="94"/>
      <c r="GS74" s="94"/>
      <c r="GT74" s="94"/>
      <c r="GU74" s="51"/>
      <c r="GV74" s="51"/>
      <c r="GW74" s="51"/>
    </row>
    <row r="75" spans="1:205" s="57" customFormat="1" ht="31.5" customHeight="1" x14ac:dyDescent="0.25">
      <c r="A75" s="93" t="s">
        <v>1496</v>
      </c>
      <c r="B75" s="95"/>
      <c r="C75" s="94"/>
      <c r="D75" s="94"/>
      <c r="E75" s="94"/>
      <c r="F75" s="94"/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  <c r="V75" s="94"/>
      <c r="W75" s="94"/>
      <c r="X75" s="94"/>
      <c r="Y75" s="94"/>
      <c r="Z75" s="94"/>
      <c r="AA75" s="94"/>
      <c r="AB75" s="94"/>
      <c r="AC75" s="94"/>
      <c r="AD75" s="94"/>
      <c r="AE75" s="94"/>
      <c r="AF75" s="94"/>
      <c r="AG75" s="94"/>
      <c r="AH75" s="94"/>
      <c r="AI75" s="94"/>
      <c r="AJ75" s="94"/>
      <c r="AK75" s="94"/>
      <c r="AL75" s="94"/>
      <c r="AM75" s="94"/>
      <c r="AN75" s="94"/>
      <c r="AO75" s="94"/>
      <c r="AP75" s="94"/>
      <c r="AQ75" s="94"/>
      <c r="AR75" s="94"/>
      <c r="AS75" s="94"/>
      <c r="AT75" s="94"/>
      <c r="AU75" s="94"/>
      <c r="AV75" s="94"/>
      <c r="AW75" s="94"/>
      <c r="AX75" s="94"/>
      <c r="AY75" s="94"/>
      <c r="AZ75" s="94"/>
      <c r="BA75" s="94"/>
      <c r="BB75" s="94"/>
      <c r="BC75" s="94"/>
      <c r="BD75" s="94"/>
      <c r="BE75" s="94"/>
      <c r="BF75" s="94"/>
      <c r="BG75" s="94"/>
      <c r="BH75" s="94"/>
      <c r="BI75" s="94"/>
      <c r="BJ75" s="94"/>
      <c r="BK75" s="94"/>
      <c r="BL75" s="94"/>
      <c r="BM75" s="94"/>
      <c r="BN75" s="94"/>
      <c r="BO75" s="94"/>
      <c r="BP75" s="94"/>
      <c r="BQ75" s="94"/>
      <c r="BR75" s="94"/>
      <c r="BS75" s="94"/>
      <c r="BT75" s="94"/>
      <c r="BU75" s="94"/>
      <c r="BV75" s="94"/>
      <c r="BW75" s="94"/>
      <c r="BX75" s="94"/>
      <c r="BY75" s="94"/>
      <c r="BZ75" s="94"/>
      <c r="CA75" s="94"/>
      <c r="CB75" s="94"/>
      <c r="CC75" s="94"/>
      <c r="CD75" s="94"/>
      <c r="CE75" s="94"/>
      <c r="CF75" s="94"/>
      <c r="CG75" s="94"/>
      <c r="CH75" s="94"/>
      <c r="CI75" s="94"/>
      <c r="CJ75" s="94"/>
      <c r="CK75" s="94"/>
      <c r="CL75" s="94"/>
      <c r="CM75" s="94"/>
      <c r="CN75" s="94"/>
      <c r="CO75" s="94"/>
      <c r="CP75" s="94"/>
      <c r="CQ75" s="94"/>
      <c r="CR75" s="94"/>
      <c r="CS75" s="94"/>
      <c r="CT75" s="94"/>
      <c r="CU75" s="94"/>
      <c r="CV75" s="94"/>
      <c r="CW75" s="94"/>
      <c r="CX75" s="94"/>
      <c r="CY75" s="94"/>
      <c r="CZ75" s="94"/>
      <c r="DA75" s="94"/>
      <c r="DB75" s="94"/>
      <c r="DC75" s="94"/>
      <c r="DD75" s="94"/>
      <c r="DE75" s="94"/>
      <c r="DF75" s="94"/>
      <c r="DG75" s="94"/>
      <c r="DH75" s="94"/>
      <c r="DI75" s="94"/>
      <c r="DJ75" s="94"/>
      <c r="DK75" s="94"/>
      <c r="DL75" s="94"/>
      <c r="DM75" s="94"/>
      <c r="DN75" s="94"/>
      <c r="DO75" s="94"/>
      <c r="DP75" s="94"/>
      <c r="DQ75" s="94"/>
      <c r="DR75" s="94"/>
      <c r="DS75" s="94"/>
      <c r="DT75" s="94"/>
      <c r="DU75" s="94"/>
      <c r="DV75" s="94"/>
      <c r="DW75" s="94"/>
      <c r="DX75" s="94"/>
      <c r="DY75" s="94"/>
      <c r="DZ75" s="94"/>
      <c r="EA75" s="94"/>
      <c r="EB75" s="94"/>
      <c r="EC75" s="94"/>
      <c r="ED75" s="94"/>
      <c r="EE75" s="94"/>
      <c r="EF75" s="94"/>
      <c r="EG75" s="94"/>
      <c r="EH75" s="94"/>
      <c r="EI75" s="94"/>
      <c r="EJ75" s="94"/>
      <c r="EK75" s="94"/>
      <c r="EL75" s="94"/>
      <c r="EM75" s="94"/>
      <c r="EN75" s="94"/>
      <c r="EO75" s="94"/>
      <c r="EP75" s="94"/>
      <c r="EQ75" s="94"/>
      <c r="ER75" s="94"/>
      <c r="ES75" s="94"/>
      <c r="ET75" s="94"/>
      <c r="EU75" s="94"/>
      <c r="EV75" s="94"/>
      <c r="EW75" s="94"/>
      <c r="EX75" s="94"/>
      <c r="EY75" s="94"/>
      <c r="EZ75" s="94"/>
      <c r="FA75" s="94"/>
      <c r="FB75" s="94"/>
      <c r="FC75" s="94"/>
      <c r="FD75" s="94"/>
      <c r="FE75" s="94"/>
      <c r="FF75" s="94"/>
      <c r="FG75" s="94"/>
      <c r="FH75" s="94"/>
      <c r="FI75" s="94"/>
      <c r="FJ75" s="94"/>
      <c r="FK75" s="94"/>
      <c r="FL75" s="94"/>
      <c r="FM75" s="94"/>
      <c r="FN75" s="94"/>
      <c r="FO75" s="94"/>
      <c r="FP75" s="94"/>
      <c r="FQ75" s="94"/>
      <c r="FR75" s="94"/>
      <c r="FS75" s="94"/>
      <c r="FT75" s="94"/>
      <c r="FU75" s="94"/>
      <c r="FV75" s="94"/>
      <c r="FW75" s="94"/>
      <c r="FX75" s="94"/>
      <c r="FY75" s="94"/>
      <c r="FZ75" s="94"/>
      <c r="GA75" s="94"/>
      <c r="GB75" s="94"/>
      <c r="GC75" s="94"/>
      <c r="GD75" s="94"/>
      <c r="GE75" s="94"/>
      <c r="GF75" s="94"/>
      <c r="GG75" s="94"/>
      <c r="GH75" s="94"/>
      <c r="GI75" s="94"/>
      <c r="GJ75" s="94"/>
      <c r="GK75" s="94"/>
      <c r="GL75" s="94"/>
      <c r="GM75" s="94"/>
      <c r="GN75" s="94"/>
      <c r="GO75" s="94"/>
      <c r="GP75" s="94"/>
      <c r="GQ75" s="94"/>
      <c r="GR75" s="94"/>
      <c r="GS75" s="94"/>
      <c r="GT75" s="94"/>
      <c r="GU75" s="51"/>
      <c r="GV75" s="51"/>
      <c r="GW75" s="51"/>
    </row>
    <row r="76" spans="1:205" s="57" customFormat="1" ht="31.5" customHeight="1" x14ac:dyDescent="0.25">
      <c r="A76" s="93" t="s">
        <v>1497</v>
      </c>
      <c r="B76" s="95"/>
      <c r="C76" s="94"/>
      <c r="D76" s="94"/>
      <c r="E76" s="94"/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  <c r="V76" s="94"/>
      <c r="W76" s="94"/>
      <c r="X76" s="94"/>
      <c r="Y76" s="94"/>
      <c r="Z76" s="94"/>
      <c r="AA76" s="94"/>
      <c r="AB76" s="94"/>
      <c r="AC76" s="94"/>
      <c r="AD76" s="94"/>
      <c r="AE76" s="94"/>
      <c r="AF76" s="94"/>
      <c r="AG76" s="94"/>
      <c r="AH76" s="94"/>
      <c r="AI76" s="94"/>
      <c r="AJ76" s="94"/>
      <c r="AK76" s="94"/>
      <c r="AL76" s="94"/>
      <c r="AM76" s="94"/>
      <c r="AN76" s="94"/>
      <c r="AO76" s="94"/>
      <c r="AP76" s="94"/>
      <c r="AQ76" s="94"/>
      <c r="AR76" s="94"/>
      <c r="AS76" s="94"/>
      <c r="AT76" s="94"/>
      <c r="AU76" s="94"/>
      <c r="AV76" s="94"/>
      <c r="AW76" s="94"/>
      <c r="AX76" s="94"/>
      <c r="AY76" s="94"/>
      <c r="AZ76" s="94"/>
      <c r="BA76" s="94"/>
      <c r="BB76" s="94"/>
      <c r="BC76" s="94"/>
      <c r="BD76" s="94"/>
      <c r="BE76" s="94"/>
      <c r="BF76" s="94"/>
      <c r="BG76" s="94"/>
      <c r="BH76" s="94"/>
      <c r="BI76" s="94"/>
      <c r="BJ76" s="94"/>
      <c r="BK76" s="94"/>
      <c r="BL76" s="94"/>
      <c r="BM76" s="94"/>
      <c r="BN76" s="94"/>
      <c r="BO76" s="94"/>
      <c r="BP76" s="94"/>
      <c r="BQ76" s="94"/>
      <c r="BR76" s="94"/>
      <c r="BS76" s="94"/>
      <c r="BT76" s="94"/>
      <c r="BU76" s="94"/>
      <c r="BV76" s="94"/>
      <c r="BW76" s="94"/>
      <c r="BX76" s="94"/>
      <c r="BY76" s="94"/>
      <c r="BZ76" s="94"/>
      <c r="CA76" s="94"/>
      <c r="CB76" s="94"/>
      <c r="CC76" s="94"/>
      <c r="CD76" s="94"/>
      <c r="CE76" s="94"/>
      <c r="CF76" s="94"/>
      <c r="CG76" s="94"/>
      <c r="CH76" s="94"/>
      <c r="CI76" s="94"/>
      <c r="CJ76" s="94"/>
      <c r="CK76" s="94"/>
      <c r="CL76" s="94"/>
      <c r="CM76" s="94"/>
      <c r="CN76" s="94"/>
      <c r="CO76" s="94"/>
      <c r="CP76" s="94"/>
      <c r="CQ76" s="94"/>
      <c r="CR76" s="94"/>
      <c r="CS76" s="94"/>
      <c r="CT76" s="94"/>
      <c r="CU76" s="94"/>
      <c r="CV76" s="94"/>
      <c r="CW76" s="94"/>
      <c r="CX76" s="94"/>
      <c r="CY76" s="94"/>
      <c r="CZ76" s="94"/>
      <c r="DA76" s="94"/>
      <c r="DB76" s="94"/>
      <c r="DC76" s="94"/>
      <c r="DD76" s="94"/>
      <c r="DE76" s="94"/>
      <c r="DF76" s="94"/>
      <c r="DG76" s="94"/>
      <c r="DH76" s="94"/>
      <c r="DI76" s="94"/>
      <c r="DJ76" s="94"/>
      <c r="DK76" s="94"/>
      <c r="DL76" s="94"/>
      <c r="DM76" s="94"/>
      <c r="DN76" s="94"/>
      <c r="DO76" s="94"/>
      <c r="DP76" s="94"/>
      <c r="DQ76" s="94"/>
      <c r="DR76" s="94"/>
      <c r="DS76" s="94"/>
      <c r="DT76" s="94"/>
      <c r="DU76" s="94"/>
      <c r="DV76" s="94"/>
      <c r="DW76" s="94"/>
      <c r="DX76" s="94"/>
      <c r="DY76" s="94"/>
      <c r="DZ76" s="94"/>
      <c r="EA76" s="94"/>
      <c r="EB76" s="94"/>
      <c r="EC76" s="94"/>
      <c r="ED76" s="94"/>
      <c r="EE76" s="94"/>
      <c r="EF76" s="94"/>
      <c r="EG76" s="94"/>
      <c r="EH76" s="94"/>
      <c r="EI76" s="94"/>
      <c r="EJ76" s="94"/>
      <c r="EK76" s="94"/>
      <c r="EL76" s="94"/>
      <c r="EM76" s="94"/>
      <c r="EN76" s="94"/>
      <c r="EO76" s="94"/>
      <c r="EP76" s="94"/>
      <c r="EQ76" s="94"/>
      <c r="ER76" s="94"/>
      <c r="ES76" s="94"/>
      <c r="ET76" s="94"/>
      <c r="EU76" s="94"/>
      <c r="EV76" s="94"/>
      <c r="EW76" s="94"/>
      <c r="EX76" s="94"/>
      <c r="EY76" s="94"/>
      <c r="EZ76" s="94"/>
      <c r="FA76" s="94"/>
      <c r="FB76" s="94"/>
      <c r="FC76" s="94"/>
      <c r="FD76" s="94"/>
      <c r="FE76" s="94"/>
      <c r="FF76" s="94"/>
      <c r="FG76" s="94"/>
      <c r="FH76" s="94"/>
      <c r="FI76" s="94"/>
      <c r="FJ76" s="94"/>
      <c r="FK76" s="94"/>
      <c r="FL76" s="94"/>
      <c r="FM76" s="94"/>
      <c r="FN76" s="94"/>
      <c r="FO76" s="94"/>
      <c r="FP76" s="94"/>
      <c r="FQ76" s="94"/>
      <c r="FR76" s="94"/>
      <c r="FS76" s="94"/>
      <c r="FT76" s="94"/>
      <c r="FU76" s="94"/>
      <c r="FV76" s="94"/>
      <c r="FW76" s="94"/>
      <c r="FX76" s="94"/>
      <c r="FY76" s="94"/>
      <c r="FZ76" s="94"/>
      <c r="GA76" s="94"/>
      <c r="GB76" s="94"/>
      <c r="GC76" s="94"/>
      <c r="GD76" s="94"/>
      <c r="GE76" s="94"/>
      <c r="GF76" s="94"/>
      <c r="GG76" s="94"/>
      <c r="GH76" s="94"/>
      <c r="GI76" s="94"/>
      <c r="GJ76" s="94"/>
      <c r="GK76" s="94"/>
      <c r="GL76" s="94"/>
      <c r="GM76" s="94"/>
      <c r="GN76" s="94"/>
      <c r="GO76" s="94"/>
      <c r="GP76" s="94"/>
      <c r="GQ76" s="94"/>
      <c r="GR76" s="94"/>
      <c r="GS76" s="94"/>
      <c r="GT76" s="94"/>
      <c r="GU76" s="51"/>
      <c r="GV76" s="51"/>
      <c r="GW76" s="51"/>
    </row>
    <row r="77" spans="1:205" s="57" customFormat="1" ht="31.5" customHeight="1" x14ac:dyDescent="0.25">
      <c r="A77" s="93" t="s">
        <v>1498</v>
      </c>
      <c r="B77" s="95"/>
      <c r="C77" s="94"/>
      <c r="D77" s="94"/>
      <c r="E77" s="94"/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  <c r="V77" s="94"/>
      <c r="W77" s="94"/>
      <c r="X77" s="94"/>
      <c r="Y77" s="94"/>
      <c r="Z77" s="94"/>
      <c r="AA77" s="94"/>
      <c r="AB77" s="94"/>
      <c r="AC77" s="94"/>
      <c r="AD77" s="94"/>
      <c r="AE77" s="94"/>
      <c r="AF77" s="94"/>
      <c r="AG77" s="94"/>
      <c r="AH77" s="94"/>
      <c r="AI77" s="94"/>
      <c r="AJ77" s="94"/>
      <c r="AK77" s="94"/>
      <c r="AL77" s="94"/>
      <c r="AM77" s="94"/>
      <c r="AN77" s="94"/>
      <c r="AO77" s="94"/>
      <c r="AP77" s="94"/>
      <c r="AQ77" s="94"/>
      <c r="AR77" s="94"/>
      <c r="AS77" s="94"/>
      <c r="AT77" s="94"/>
      <c r="AU77" s="94"/>
      <c r="AV77" s="94"/>
      <c r="AW77" s="94"/>
      <c r="AX77" s="94"/>
      <c r="AY77" s="94"/>
      <c r="AZ77" s="94"/>
      <c r="BA77" s="94"/>
      <c r="BB77" s="94"/>
      <c r="BC77" s="94"/>
      <c r="BD77" s="94"/>
      <c r="BE77" s="94"/>
      <c r="BF77" s="94"/>
      <c r="BG77" s="94"/>
      <c r="BH77" s="94"/>
      <c r="BI77" s="94"/>
      <c r="BJ77" s="94"/>
      <c r="BK77" s="94"/>
      <c r="BL77" s="94"/>
      <c r="BM77" s="94"/>
      <c r="BN77" s="94"/>
      <c r="BO77" s="94"/>
      <c r="BP77" s="94"/>
      <c r="BQ77" s="94"/>
      <c r="BR77" s="94"/>
      <c r="BS77" s="94"/>
      <c r="BT77" s="94"/>
      <c r="BU77" s="94"/>
      <c r="BV77" s="94"/>
      <c r="BW77" s="94"/>
      <c r="BX77" s="94"/>
      <c r="BY77" s="94"/>
      <c r="BZ77" s="94"/>
      <c r="CA77" s="94"/>
      <c r="CB77" s="94"/>
      <c r="CC77" s="94"/>
      <c r="CD77" s="94"/>
      <c r="CE77" s="94"/>
      <c r="CF77" s="94"/>
      <c r="CG77" s="94"/>
      <c r="CH77" s="94"/>
      <c r="CI77" s="94"/>
      <c r="CJ77" s="94"/>
      <c r="CK77" s="94"/>
      <c r="CL77" s="94"/>
      <c r="CM77" s="94"/>
      <c r="CN77" s="94"/>
      <c r="CO77" s="94"/>
      <c r="CP77" s="94"/>
      <c r="CQ77" s="94"/>
      <c r="CR77" s="94"/>
      <c r="CS77" s="94"/>
      <c r="CT77" s="94"/>
      <c r="CU77" s="94"/>
      <c r="CV77" s="94"/>
      <c r="CW77" s="94"/>
      <c r="CX77" s="94"/>
      <c r="CY77" s="94"/>
      <c r="CZ77" s="94"/>
      <c r="DA77" s="94"/>
      <c r="DB77" s="94"/>
      <c r="DC77" s="94"/>
      <c r="DD77" s="94"/>
      <c r="DE77" s="94"/>
      <c r="DF77" s="94"/>
      <c r="DG77" s="94"/>
      <c r="DH77" s="94"/>
      <c r="DI77" s="94"/>
      <c r="DJ77" s="94"/>
      <c r="DK77" s="94"/>
      <c r="DL77" s="94"/>
      <c r="DM77" s="94"/>
      <c r="DN77" s="94"/>
      <c r="DO77" s="94"/>
      <c r="DP77" s="94"/>
      <c r="DQ77" s="94"/>
      <c r="DR77" s="94"/>
      <c r="DS77" s="94"/>
      <c r="DT77" s="94"/>
      <c r="DU77" s="94"/>
      <c r="DV77" s="94"/>
      <c r="DW77" s="94"/>
      <c r="DX77" s="94"/>
      <c r="DY77" s="94"/>
      <c r="DZ77" s="94"/>
      <c r="EA77" s="94"/>
      <c r="EB77" s="94"/>
      <c r="EC77" s="94"/>
      <c r="ED77" s="94"/>
      <c r="EE77" s="94"/>
      <c r="EF77" s="94"/>
      <c r="EG77" s="94"/>
      <c r="EH77" s="94"/>
      <c r="EI77" s="94"/>
      <c r="EJ77" s="94"/>
      <c r="EK77" s="94"/>
      <c r="EL77" s="94"/>
      <c r="EM77" s="94"/>
      <c r="EN77" s="94"/>
      <c r="EO77" s="94"/>
      <c r="EP77" s="94"/>
      <c r="EQ77" s="94"/>
      <c r="ER77" s="94"/>
      <c r="ES77" s="94"/>
      <c r="ET77" s="94"/>
      <c r="EU77" s="94"/>
      <c r="EV77" s="94"/>
      <c r="EW77" s="94"/>
      <c r="EX77" s="94"/>
      <c r="EY77" s="94"/>
      <c r="EZ77" s="94"/>
      <c r="FA77" s="94"/>
      <c r="FB77" s="94"/>
      <c r="FC77" s="94"/>
      <c r="FD77" s="94"/>
      <c r="FE77" s="94"/>
      <c r="FF77" s="94"/>
      <c r="FG77" s="94"/>
      <c r="FH77" s="94"/>
      <c r="FI77" s="94"/>
      <c r="FJ77" s="94"/>
      <c r="FK77" s="94"/>
      <c r="FL77" s="94"/>
      <c r="FM77" s="94"/>
      <c r="FN77" s="94"/>
      <c r="FO77" s="94"/>
      <c r="FP77" s="94"/>
      <c r="FQ77" s="94"/>
      <c r="FR77" s="94"/>
      <c r="FS77" s="94"/>
      <c r="FT77" s="94"/>
      <c r="FU77" s="94"/>
      <c r="FV77" s="94"/>
      <c r="FW77" s="94"/>
      <c r="FX77" s="94"/>
      <c r="FY77" s="94"/>
      <c r="FZ77" s="94"/>
      <c r="GA77" s="94"/>
      <c r="GB77" s="94"/>
      <c r="GC77" s="94"/>
      <c r="GD77" s="94"/>
      <c r="GE77" s="94"/>
      <c r="GF77" s="94"/>
      <c r="GG77" s="94"/>
      <c r="GH77" s="94"/>
      <c r="GI77" s="94"/>
      <c r="GJ77" s="94"/>
      <c r="GK77" s="94"/>
      <c r="GL77" s="94"/>
      <c r="GM77" s="94"/>
      <c r="GN77" s="94"/>
      <c r="GO77" s="94"/>
      <c r="GP77" s="94"/>
      <c r="GQ77" s="94"/>
      <c r="GR77" s="94"/>
      <c r="GS77" s="94"/>
      <c r="GT77" s="94"/>
      <c r="GU77" s="51"/>
      <c r="GV77" s="51"/>
      <c r="GW77" s="51"/>
    </row>
    <row r="78" spans="1:205" s="57" customFormat="1" ht="31.5" customHeight="1" x14ac:dyDescent="0.25">
      <c r="A78" s="93" t="s">
        <v>1499</v>
      </c>
      <c r="B78" s="95"/>
      <c r="C78" s="94"/>
      <c r="D78" s="94"/>
      <c r="E78" s="94"/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  <c r="V78" s="94"/>
      <c r="W78" s="94"/>
      <c r="X78" s="94"/>
      <c r="Y78" s="94"/>
      <c r="Z78" s="94"/>
      <c r="AA78" s="94"/>
      <c r="AB78" s="94"/>
      <c r="AC78" s="94"/>
      <c r="AD78" s="94"/>
      <c r="AE78" s="94"/>
      <c r="AF78" s="94"/>
      <c r="AG78" s="94"/>
      <c r="AH78" s="94"/>
      <c r="AI78" s="94"/>
      <c r="AJ78" s="94"/>
      <c r="AK78" s="94"/>
      <c r="AL78" s="94"/>
      <c r="AM78" s="94"/>
      <c r="AN78" s="94"/>
      <c r="AO78" s="94"/>
      <c r="AP78" s="94"/>
      <c r="AQ78" s="94"/>
      <c r="AR78" s="94"/>
      <c r="AS78" s="94"/>
      <c r="AT78" s="94"/>
      <c r="AU78" s="94"/>
      <c r="AV78" s="94"/>
      <c r="AW78" s="94"/>
      <c r="AX78" s="94"/>
      <c r="AY78" s="94"/>
      <c r="AZ78" s="94"/>
      <c r="BA78" s="94"/>
      <c r="BB78" s="94"/>
      <c r="BC78" s="94"/>
      <c r="BD78" s="94"/>
      <c r="BE78" s="94"/>
      <c r="BF78" s="94"/>
      <c r="BG78" s="94"/>
      <c r="BH78" s="94"/>
      <c r="BI78" s="94"/>
      <c r="BJ78" s="94"/>
      <c r="BK78" s="94"/>
      <c r="BL78" s="94"/>
      <c r="BM78" s="94"/>
      <c r="BN78" s="94"/>
      <c r="BO78" s="94"/>
      <c r="BP78" s="94"/>
      <c r="BQ78" s="94"/>
      <c r="BR78" s="94"/>
      <c r="BS78" s="94"/>
      <c r="BT78" s="94"/>
      <c r="BU78" s="94"/>
      <c r="BV78" s="94"/>
      <c r="BW78" s="94"/>
      <c r="BX78" s="94"/>
      <c r="BY78" s="94"/>
      <c r="BZ78" s="94"/>
      <c r="CA78" s="94"/>
      <c r="CB78" s="94"/>
      <c r="CC78" s="94"/>
      <c r="CD78" s="94"/>
      <c r="CE78" s="94"/>
      <c r="CF78" s="94"/>
      <c r="CG78" s="94"/>
      <c r="CH78" s="94"/>
      <c r="CI78" s="94"/>
      <c r="CJ78" s="94"/>
      <c r="CK78" s="94"/>
      <c r="CL78" s="94"/>
      <c r="CM78" s="94"/>
      <c r="CN78" s="94"/>
      <c r="CO78" s="94"/>
      <c r="CP78" s="94"/>
      <c r="CQ78" s="94"/>
      <c r="CR78" s="94"/>
      <c r="CS78" s="94"/>
      <c r="CT78" s="94"/>
      <c r="CU78" s="94"/>
      <c r="CV78" s="94"/>
      <c r="CW78" s="94"/>
      <c r="CX78" s="94"/>
      <c r="CY78" s="94"/>
      <c r="CZ78" s="94"/>
      <c r="DA78" s="94"/>
      <c r="DB78" s="94"/>
      <c r="DC78" s="94"/>
      <c r="DD78" s="94"/>
      <c r="DE78" s="94"/>
      <c r="DF78" s="94"/>
      <c r="DG78" s="94"/>
      <c r="DH78" s="94"/>
      <c r="DI78" s="94"/>
      <c r="DJ78" s="94"/>
      <c r="DK78" s="94"/>
      <c r="DL78" s="94"/>
      <c r="DM78" s="94"/>
      <c r="DN78" s="94"/>
      <c r="DO78" s="94"/>
      <c r="DP78" s="94"/>
      <c r="DQ78" s="94"/>
      <c r="DR78" s="94"/>
      <c r="DS78" s="94"/>
      <c r="DT78" s="94"/>
      <c r="DU78" s="94"/>
      <c r="DV78" s="94"/>
      <c r="DW78" s="94"/>
      <c r="DX78" s="94"/>
      <c r="DY78" s="94"/>
      <c r="DZ78" s="94"/>
      <c r="EA78" s="94"/>
      <c r="EB78" s="94"/>
      <c r="EC78" s="94"/>
      <c r="ED78" s="94"/>
      <c r="EE78" s="94"/>
      <c r="EF78" s="94"/>
      <c r="EG78" s="94"/>
      <c r="EH78" s="94"/>
      <c r="EI78" s="94"/>
      <c r="EJ78" s="94"/>
      <c r="EK78" s="94"/>
      <c r="EL78" s="94"/>
      <c r="EM78" s="94"/>
      <c r="EN78" s="94"/>
      <c r="EO78" s="94"/>
      <c r="EP78" s="94"/>
      <c r="EQ78" s="94"/>
      <c r="ER78" s="94"/>
      <c r="ES78" s="94"/>
      <c r="ET78" s="94"/>
      <c r="EU78" s="94"/>
      <c r="EV78" s="94"/>
      <c r="EW78" s="94"/>
      <c r="EX78" s="94"/>
      <c r="EY78" s="94"/>
      <c r="EZ78" s="94"/>
      <c r="FA78" s="94"/>
      <c r="FB78" s="94"/>
      <c r="FC78" s="94"/>
      <c r="FD78" s="94"/>
      <c r="FE78" s="94"/>
      <c r="FF78" s="94"/>
      <c r="FG78" s="94"/>
      <c r="FH78" s="94"/>
      <c r="FI78" s="94"/>
      <c r="FJ78" s="94"/>
      <c r="FK78" s="94"/>
      <c r="FL78" s="94"/>
      <c r="FM78" s="94"/>
      <c r="FN78" s="94"/>
      <c r="FO78" s="94"/>
      <c r="FP78" s="94"/>
      <c r="FQ78" s="94"/>
      <c r="FR78" s="94"/>
      <c r="FS78" s="94"/>
      <c r="FT78" s="94"/>
      <c r="FU78" s="94"/>
      <c r="FV78" s="94"/>
      <c r="FW78" s="94"/>
      <c r="FX78" s="94"/>
      <c r="FY78" s="94"/>
      <c r="FZ78" s="94"/>
      <c r="GA78" s="94"/>
      <c r="GB78" s="94"/>
      <c r="GC78" s="94"/>
      <c r="GD78" s="94"/>
      <c r="GE78" s="94"/>
      <c r="GF78" s="94"/>
      <c r="GG78" s="94"/>
      <c r="GH78" s="94"/>
      <c r="GI78" s="94"/>
      <c r="GJ78" s="94"/>
      <c r="GK78" s="94"/>
      <c r="GL78" s="94"/>
      <c r="GM78" s="94"/>
      <c r="GN78" s="94"/>
      <c r="GO78" s="94"/>
      <c r="GP78" s="94"/>
      <c r="GQ78" s="94"/>
      <c r="GR78" s="94"/>
      <c r="GS78" s="94"/>
      <c r="GT78" s="94"/>
      <c r="GU78" s="51"/>
      <c r="GV78" s="51"/>
      <c r="GW78" s="51"/>
    </row>
    <row r="79" spans="1:205" s="57" customFormat="1" ht="31.5" customHeight="1" x14ac:dyDescent="0.25">
      <c r="A79" s="93" t="s">
        <v>1500</v>
      </c>
      <c r="B79" s="95"/>
      <c r="C79" s="94"/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  <c r="AL79" s="94"/>
      <c r="AM79" s="94"/>
      <c r="AN79" s="94"/>
      <c r="AO79" s="94"/>
      <c r="AP79" s="94"/>
      <c r="AQ79" s="94"/>
      <c r="AR79" s="94"/>
      <c r="AS79" s="94"/>
      <c r="AT79" s="94"/>
      <c r="AU79" s="94"/>
      <c r="AV79" s="94"/>
      <c r="AW79" s="94"/>
      <c r="AX79" s="94"/>
      <c r="AY79" s="94"/>
      <c r="AZ79" s="94"/>
      <c r="BA79" s="94"/>
      <c r="BB79" s="94"/>
      <c r="BC79" s="94"/>
      <c r="BD79" s="94"/>
      <c r="BE79" s="94"/>
      <c r="BF79" s="94"/>
      <c r="BG79" s="94"/>
      <c r="BH79" s="94"/>
      <c r="BI79" s="94"/>
      <c r="BJ79" s="94"/>
      <c r="BK79" s="94"/>
      <c r="BL79" s="94"/>
      <c r="BM79" s="94"/>
      <c r="BN79" s="94"/>
      <c r="BO79" s="94"/>
      <c r="BP79" s="94"/>
      <c r="BQ79" s="94"/>
      <c r="BR79" s="94"/>
      <c r="BS79" s="94"/>
      <c r="BT79" s="94"/>
      <c r="BU79" s="94"/>
      <c r="BV79" s="94"/>
      <c r="BW79" s="94"/>
      <c r="BX79" s="94"/>
      <c r="BY79" s="94"/>
      <c r="BZ79" s="94"/>
      <c r="CA79" s="94"/>
      <c r="CB79" s="94"/>
      <c r="CC79" s="94"/>
      <c r="CD79" s="94"/>
      <c r="CE79" s="94"/>
      <c r="CF79" s="94"/>
      <c r="CG79" s="94"/>
      <c r="CH79" s="94"/>
      <c r="CI79" s="94"/>
      <c r="CJ79" s="94"/>
      <c r="CK79" s="94"/>
      <c r="CL79" s="94"/>
      <c r="CM79" s="94"/>
      <c r="CN79" s="94"/>
      <c r="CO79" s="94"/>
      <c r="CP79" s="94"/>
      <c r="CQ79" s="94"/>
      <c r="CR79" s="94"/>
      <c r="CS79" s="94"/>
      <c r="CT79" s="94"/>
      <c r="CU79" s="94"/>
      <c r="CV79" s="94"/>
      <c r="CW79" s="94"/>
      <c r="CX79" s="94"/>
      <c r="CY79" s="94"/>
      <c r="CZ79" s="94"/>
      <c r="DA79" s="94"/>
      <c r="DB79" s="94"/>
      <c r="DC79" s="94"/>
      <c r="DD79" s="94"/>
      <c r="DE79" s="94"/>
      <c r="DF79" s="94"/>
      <c r="DG79" s="94"/>
      <c r="DH79" s="94"/>
      <c r="DI79" s="94"/>
      <c r="DJ79" s="94"/>
      <c r="DK79" s="94"/>
      <c r="DL79" s="94"/>
      <c r="DM79" s="94"/>
      <c r="DN79" s="94"/>
      <c r="DO79" s="94"/>
      <c r="DP79" s="94"/>
      <c r="DQ79" s="94"/>
      <c r="DR79" s="94"/>
      <c r="DS79" s="94"/>
      <c r="DT79" s="94"/>
      <c r="DU79" s="94"/>
      <c r="DV79" s="94"/>
      <c r="DW79" s="94"/>
      <c r="DX79" s="94"/>
      <c r="DY79" s="94"/>
      <c r="DZ79" s="94"/>
      <c r="EA79" s="94"/>
      <c r="EB79" s="94"/>
      <c r="EC79" s="94"/>
      <c r="ED79" s="94"/>
      <c r="EE79" s="94"/>
      <c r="EF79" s="94"/>
      <c r="EG79" s="94"/>
      <c r="EH79" s="94"/>
      <c r="EI79" s="94"/>
      <c r="EJ79" s="94"/>
      <c r="EK79" s="94"/>
      <c r="EL79" s="94"/>
      <c r="EM79" s="94"/>
      <c r="EN79" s="94"/>
      <c r="EO79" s="94"/>
      <c r="EP79" s="94"/>
      <c r="EQ79" s="94"/>
      <c r="ER79" s="94"/>
      <c r="ES79" s="94"/>
      <c r="ET79" s="94"/>
      <c r="EU79" s="94"/>
      <c r="EV79" s="94"/>
      <c r="EW79" s="94"/>
      <c r="EX79" s="94"/>
      <c r="EY79" s="94"/>
      <c r="EZ79" s="94"/>
      <c r="FA79" s="94"/>
      <c r="FB79" s="94"/>
      <c r="FC79" s="94"/>
      <c r="FD79" s="94"/>
      <c r="FE79" s="94"/>
      <c r="FF79" s="94"/>
      <c r="FG79" s="94"/>
      <c r="FH79" s="94"/>
      <c r="FI79" s="94"/>
      <c r="FJ79" s="94"/>
      <c r="FK79" s="94"/>
      <c r="FL79" s="94"/>
      <c r="FM79" s="94"/>
      <c r="FN79" s="94"/>
      <c r="FO79" s="94"/>
      <c r="FP79" s="94"/>
      <c r="FQ79" s="94"/>
      <c r="FR79" s="94"/>
      <c r="FS79" s="94"/>
      <c r="FT79" s="94"/>
      <c r="FU79" s="94"/>
      <c r="FV79" s="94"/>
      <c r="FW79" s="94"/>
      <c r="FX79" s="94"/>
      <c r="FY79" s="94"/>
      <c r="FZ79" s="94"/>
      <c r="GA79" s="94"/>
      <c r="GB79" s="94"/>
      <c r="GC79" s="94"/>
      <c r="GD79" s="94"/>
      <c r="GE79" s="94"/>
      <c r="GF79" s="94"/>
      <c r="GG79" s="94"/>
      <c r="GH79" s="94"/>
      <c r="GI79" s="94"/>
      <c r="GJ79" s="94"/>
      <c r="GK79" s="94"/>
      <c r="GL79" s="94"/>
      <c r="GM79" s="94"/>
      <c r="GN79" s="94"/>
      <c r="GO79" s="94"/>
      <c r="GP79" s="94"/>
      <c r="GQ79" s="94"/>
      <c r="GR79" s="94"/>
      <c r="GS79" s="94"/>
      <c r="GT79" s="94"/>
      <c r="GU79" s="51"/>
      <c r="GV79" s="51"/>
      <c r="GW79" s="51"/>
    </row>
    <row r="80" spans="1:205" s="57" customFormat="1" ht="31.5" customHeight="1" x14ac:dyDescent="0.25">
      <c r="A80" s="93" t="s">
        <v>1501</v>
      </c>
      <c r="B80" s="95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  <c r="AP80" s="94"/>
      <c r="AQ80" s="94"/>
      <c r="AR80" s="94"/>
      <c r="AS80" s="94"/>
      <c r="AT80" s="94"/>
      <c r="AU80" s="94"/>
      <c r="AV80" s="94"/>
      <c r="AW80" s="94"/>
      <c r="AX80" s="94"/>
      <c r="AY80" s="94"/>
      <c r="AZ80" s="94"/>
      <c r="BA80" s="94"/>
      <c r="BB80" s="94"/>
      <c r="BC80" s="94"/>
      <c r="BD80" s="94"/>
      <c r="BE80" s="94"/>
      <c r="BF80" s="94"/>
      <c r="BG80" s="94"/>
      <c r="BH80" s="94"/>
      <c r="BI80" s="94"/>
      <c r="BJ80" s="94"/>
      <c r="BK80" s="94"/>
      <c r="BL80" s="94"/>
      <c r="BM80" s="94"/>
      <c r="BN80" s="94"/>
      <c r="BO80" s="94"/>
      <c r="BP80" s="94"/>
      <c r="BQ80" s="94"/>
      <c r="BR80" s="94"/>
      <c r="BS80" s="94"/>
      <c r="BT80" s="94"/>
      <c r="BU80" s="94"/>
      <c r="BV80" s="94"/>
      <c r="BW80" s="94"/>
      <c r="BX80" s="94"/>
      <c r="BY80" s="94"/>
      <c r="BZ80" s="94"/>
      <c r="CA80" s="94"/>
      <c r="CB80" s="94"/>
      <c r="CC80" s="94"/>
      <c r="CD80" s="94"/>
      <c r="CE80" s="94"/>
      <c r="CF80" s="94"/>
      <c r="CG80" s="94"/>
      <c r="CH80" s="94"/>
      <c r="CI80" s="94"/>
      <c r="CJ80" s="94"/>
      <c r="CK80" s="94"/>
      <c r="CL80" s="94"/>
      <c r="CM80" s="94"/>
      <c r="CN80" s="94"/>
      <c r="CO80" s="94"/>
      <c r="CP80" s="94"/>
      <c r="CQ80" s="94"/>
      <c r="CR80" s="94"/>
      <c r="CS80" s="94"/>
      <c r="CT80" s="94"/>
      <c r="CU80" s="94"/>
      <c r="CV80" s="94"/>
      <c r="CW80" s="94"/>
      <c r="CX80" s="94"/>
      <c r="CY80" s="94"/>
      <c r="CZ80" s="94"/>
      <c r="DA80" s="94"/>
      <c r="DB80" s="94"/>
      <c r="DC80" s="94"/>
      <c r="DD80" s="94"/>
      <c r="DE80" s="94"/>
      <c r="DF80" s="94"/>
      <c r="DG80" s="94"/>
      <c r="DH80" s="94"/>
      <c r="DI80" s="94"/>
      <c r="DJ80" s="94"/>
      <c r="DK80" s="94"/>
      <c r="DL80" s="94"/>
      <c r="DM80" s="94"/>
      <c r="DN80" s="94"/>
      <c r="DO80" s="94"/>
      <c r="DP80" s="94"/>
      <c r="DQ80" s="94"/>
      <c r="DR80" s="94"/>
      <c r="DS80" s="94"/>
      <c r="DT80" s="94"/>
      <c r="DU80" s="94"/>
      <c r="DV80" s="94"/>
      <c r="DW80" s="94"/>
      <c r="DX80" s="94"/>
      <c r="DY80" s="94"/>
      <c r="DZ80" s="94"/>
      <c r="EA80" s="94"/>
      <c r="EB80" s="94"/>
      <c r="EC80" s="94"/>
      <c r="ED80" s="94"/>
      <c r="EE80" s="94"/>
      <c r="EF80" s="94"/>
      <c r="EG80" s="94"/>
      <c r="EH80" s="94"/>
      <c r="EI80" s="94"/>
      <c r="EJ80" s="94"/>
      <c r="EK80" s="94"/>
      <c r="EL80" s="94"/>
      <c r="EM80" s="94"/>
      <c r="EN80" s="94"/>
      <c r="EO80" s="94"/>
      <c r="EP80" s="94"/>
      <c r="EQ80" s="94"/>
      <c r="ER80" s="94"/>
      <c r="ES80" s="94"/>
      <c r="ET80" s="94"/>
      <c r="EU80" s="94"/>
      <c r="EV80" s="94"/>
      <c r="EW80" s="94"/>
      <c r="EX80" s="94"/>
      <c r="EY80" s="94"/>
      <c r="EZ80" s="94"/>
      <c r="FA80" s="94"/>
      <c r="FB80" s="94"/>
      <c r="FC80" s="94"/>
      <c r="FD80" s="94"/>
      <c r="FE80" s="94"/>
      <c r="FF80" s="94"/>
      <c r="FG80" s="94"/>
      <c r="FH80" s="94"/>
      <c r="FI80" s="94"/>
      <c r="FJ80" s="94"/>
      <c r="FK80" s="94"/>
      <c r="FL80" s="94"/>
      <c r="FM80" s="94"/>
      <c r="FN80" s="94"/>
      <c r="FO80" s="94"/>
      <c r="FP80" s="94"/>
      <c r="FQ80" s="94"/>
      <c r="FR80" s="94"/>
      <c r="FS80" s="94"/>
      <c r="FT80" s="94"/>
      <c r="FU80" s="94"/>
      <c r="FV80" s="94"/>
      <c r="FW80" s="94"/>
      <c r="FX80" s="94"/>
      <c r="FY80" s="94"/>
      <c r="FZ80" s="94"/>
      <c r="GA80" s="94"/>
      <c r="GB80" s="94"/>
      <c r="GC80" s="94"/>
      <c r="GD80" s="94"/>
      <c r="GE80" s="94"/>
      <c r="GF80" s="94"/>
      <c r="GG80" s="94"/>
      <c r="GH80" s="94"/>
      <c r="GI80" s="94"/>
      <c r="GJ80" s="94"/>
      <c r="GK80" s="94"/>
      <c r="GL80" s="94"/>
      <c r="GM80" s="94"/>
      <c r="GN80" s="94"/>
      <c r="GO80" s="94"/>
      <c r="GP80" s="94"/>
      <c r="GQ80" s="94"/>
      <c r="GR80" s="94"/>
      <c r="GS80" s="94"/>
      <c r="GT80" s="94"/>
      <c r="GU80" s="51"/>
      <c r="GV80" s="51"/>
      <c r="GW80" s="51"/>
    </row>
    <row r="81" spans="1:205" s="57" customFormat="1" ht="31.5" customHeight="1" x14ac:dyDescent="0.25">
      <c r="A81" s="93" t="s">
        <v>1502</v>
      </c>
      <c r="B81" s="95"/>
      <c r="C81" s="94"/>
      <c r="D81" s="94"/>
      <c r="E81" s="94"/>
      <c r="F81" s="94"/>
      <c r="G81" s="94"/>
      <c r="H81" s="94"/>
      <c r="I81" s="94"/>
      <c r="J81" s="94"/>
      <c r="K81" s="94"/>
      <c r="L81" s="94"/>
      <c r="M81" s="94"/>
      <c r="N81" s="94"/>
      <c r="O81" s="94"/>
      <c r="P81" s="94"/>
      <c r="Q81" s="94"/>
      <c r="R81" s="94"/>
      <c r="S81" s="94"/>
      <c r="T81" s="94"/>
      <c r="U81" s="94"/>
      <c r="V81" s="94"/>
      <c r="W81" s="94"/>
      <c r="X81" s="94"/>
      <c r="Y81" s="94"/>
      <c r="Z81" s="94"/>
      <c r="AA81" s="94"/>
      <c r="AB81" s="94"/>
      <c r="AC81" s="94"/>
      <c r="AD81" s="94"/>
      <c r="AE81" s="94"/>
      <c r="AF81" s="94"/>
      <c r="AG81" s="94"/>
      <c r="AH81" s="94"/>
      <c r="AI81" s="94"/>
      <c r="AJ81" s="94"/>
      <c r="AK81" s="94"/>
      <c r="AL81" s="94"/>
      <c r="AM81" s="94"/>
      <c r="AN81" s="94"/>
      <c r="AO81" s="94"/>
      <c r="AP81" s="94"/>
      <c r="AQ81" s="94"/>
      <c r="AR81" s="94"/>
      <c r="AS81" s="94"/>
      <c r="AT81" s="94"/>
      <c r="AU81" s="94"/>
      <c r="AV81" s="94"/>
      <c r="AW81" s="94"/>
      <c r="AX81" s="94"/>
      <c r="AY81" s="94"/>
      <c r="AZ81" s="94"/>
      <c r="BA81" s="94"/>
      <c r="BB81" s="94"/>
      <c r="BC81" s="94"/>
      <c r="BD81" s="94"/>
      <c r="BE81" s="94"/>
      <c r="BF81" s="94"/>
      <c r="BG81" s="94"/>
      <c r="BH81" s="94"/>
      <c r="BI81" s="94"/>
      <c r="BJ81" s="94"/>
      <c r="BK81" s="94"/>
      <c r="BL81" s="94"/>
      <c r="BM81" s="94"/>
      <c r="BN81" s="94"/>
      <c r="BO81" s="94"/>
      <c r="BP81" s="94"/>
      <c r="BQ81" s="94"/>
      <c r="BR81" s="94"/>
      <c r="BS81" s="94"/>
      <c r="BT81" s="94"/>
      <c r="BU81" s="94"/>
      <c r="BV81" s="94"/>
      <c r="BW81" s="94"/>
      <c r="BX81" s="94"/>
      <c r="BY81" s="94"/>
      <c r="BZ81" s="94"/>
      <c r="CA81" s="94"/>
      <c r="CB81" s="94"/>
      <c r="CC81" s="94"/>
      <c r="CD81" s="94"/>
      <c r="CE81" s="94"/>
      <c r="CF81" s="94"/>
      <c r="CG81" s="94"/>
      <c r="CH81" s="94"/>
      <c r="CI81" s="94"/>
      <c r="CJ81" s="94"/>
      <c r="CK81" s="94"/>
      <c r="CL81" s="94"/>
      <c r="CM81" s="94"/>
      <c r="CN81" s="94"/>
      <c r="CO81" s="94"/>
      <c r="CP81" s="94"/>
      <c r="CQ81" s="94"/>
      <c r="CR81" s="94"/>
      <c r="CS81" s="94"/>
      <c r="CT81" s="94"/>
      <c r="CU81" s="94"/>
      <c r="CV81" s="94"/>
      <c r="CW81" s="94"/>
      <c r="CX81" s="94"/>
      <c r="CY81" s="94"/>
      <c r="CZ81" s="94"/>
      <c r="DA81" s="94"/>
      <c r="DB81" s="94"/>
      <c r="DC81" s="94"/>
      <c r="DD81" s="94"/>
      <c r="DE81" s="94"/>
      <c r="DF81" s="94"/>
      <c r="DG81" s="94"/>
      <c r="DH81" s="94"/>
      <c r="DI81" s="94"/>
      <c r="DJ81" s="94"/>
      <c r="DK81" s="94"/>
      <c r="DL81" s="94"/>
      <c r="DM81" s="94"/>
      <c r="DN81" s="94"/>
      <c r="DO81" s="94"/>
      <c r="DP81" s="94"/>
      <c r="DQ81" s="94"/>
      <c r="DR81" s="94"/>
      <c r="DS81" s="94"/>
      <c r="DT81" s="94"/>
      <c r="DU81" s="94"/>
      <c r="DV81" s="94"/>
      <c r="DW81" s="94"/>
      <c r="DX81" s="94"/>
      <c r="DY81" s="94"/>
      <c r="DZ81" s="94"/>
      <c r="EA81" s="94"/>
      <c r="EB81" s="94"/>
      <c r="EC81" s="94"/>
      <c r="ED81" s="94"/>
      <c r="EE81" s="94"/>
      <c r="EF81" s="94"/>
      <c r="EG81" s="94"/>
      <c r="EH81" s="94"/>
      <c r="EI81" s="94"/>
      <c r="EJ81" s="94"/>
      <c r="EK81" s="94"/>
      <c r="EL81" s="94"/>
      <c r="EM81" s="94"/>
      <c r="EN81" s="94"/>
      <c r="EO81" s="94"/>
      <c r="EP81" s="94"/>
      <c r="EQ81" s="94"/>
      <c r="ER81" s="94"/>
      <c r="ES81" s="94"/>
      <c r="ET81" s="94"/>
      <c r="EU81" s="94"/>
      <c r="EV81" s="94"/>
      <c r="EW81" s="94"/>
      <c r="EX81" s="94"/>
      <c r="EY81" s="94"/>
      <c r="EZ81" s="94"/>
      <c r="FA81" s="94"/>
      <c r="FB81" s="94"/>
      <c r="FC81" s="94"/>
      <c r="FD81" s="94"/>
      <c r="FE81" s="94"/>
      <c r="FF81" s="94"/>
      <c r="FG81" s="94"/>
      <c r="FH81" s="94"/>
      <c r="FI81" s="94"/>
      <c r="FJ81" s="94"/>
      <c r="FK81" s="94"/>
      <c r="FL81" s="94"/>
      <c r="FM81" s="94"/>
      <c r="FN81" s="94"/>
      <c r="FO81" s="94"/>
      <c r="FP81" s="94"/>
      <c r="FQ81" s="94"/>
      <c r="FR81" s="94"/>
      <c r="FS81" s="94"/>
      <c r="FT81" s="94"/>
      <c r="FU81" s="94"/>
      <c r="FV81" s="94"/>
      <c r="FW81" s="94"/>
      <c r="FX81" s="94"/>
      <c r="FY81" s="94"/>
      <c r="FZ81" s="94"/>
      <c r="GA81" s="94"/>
      <c r="GB81" s="94"/>
      <c r="GC81" s="94"/>
      <c r="GD81" s="94"/>
      <c r="GE81" s="94"/>
      <c r="GF81" s="94"/>
      <c r="GG81" s="94"/>
      <c r="GH81" s="94"/>
      <c r="GI81" s="94"/>
      <c r="GJ81" s="94"/>
      <c r="GK81" s="94"/>
      <c r="GL81" s="94"/>
      <c r="GM81" s="94"/>
      <c r="GN81" s="94"/>
      <c r="GO81" s="94"/>
      <c r="GP81" s="94"/>
      <c r="GQ81" s="94"/>
      <c r="GR81" s="94"/>
      <c r="GS81" s="94"/>
      <c r="GT81" s="94"/>
      <c r="GU81" s="51"/>
      <c r="GV81" s="51"/>
      <c r="GW81" s="51"/>
    </row>
    <row r="82" spans="1:205" s="57" customFormat="1" ht="31.5" customHeight="1" x14ac:dyDescent="0.25">
      <c r="A82" s="93" t="s">
        <v>1503</v>
      </c>
      <c r="B82" s="95"/>
      <c r="C82" s="94"/>
      <c r="D82" s="94"/>
      <c r="E82" s="94"/>
      <c r="F82" s="94"/>
      <c r="G82" s="94"/>
      <c r="H82" s="94"/>
      <c r="I82" s="94"/>
      <c r="J82" s="94"/>
      <c r="K82" s="94"/>
      <c r="L82" s="94"/>
      <c r="M82" s="94"/>
      <c r="N82" s="94"/>
      <c r="O82" s="94"/>
      <c r="P82" s="94"/>
      <c r="Q82" s="94"/>
      <c r="R82" s="94"/>
      <c r="S82" s="94"/>
      <c r="T82" s="94"/>
      <c r="U82" s="94"/>
      <c r="V82" s="94"/>
      <c r="W82" s="94"/>
      <c r="X82" s="94"/>
      <c r="Y82" s="94"/>
      <c r="Z82" s="94"/>
      <c r="AA82" s="94"/>
      <c r="AB82" s="94"/>
      <c r="AC82" s="94"/>
      <c r="AD82" s="94"/>
      <c r="AE82" s="94"/>
      <c r="AF82" s="94"/>
      <c r="AG82" s="94"/>
      <c r="AH82" s="94"/>
      <c r="AI82" s="94"/>
      <c r="AJ82" s="94"/>
      <c r="AK82" s="94"/>
      <c r="AL82" s="94"/>
      <c r="AM82" s="94"/>
      <c r="AN82" s="94"/>
      <c r="AO82" s="94"/>
      <c r="AP82" s="94"/>
      <c r="AQ82" s="94"/>
      <c r="AR82" s="94"/>
      <c r="AS82" s="94"/>
      <c r="AT82" s="94"/>
      <c r="AU82" s="94"/>
      <c r="AV82" s="94"/>
      <c r="AW82" s="94"/>
      <c r="AX82" s="94"/>
      <c r="AY82" s="94"/>
      <c r="AZ82" s="94"/>
      <c r="BA82" s="94"/>
      <c r="BB82" s="94"/>
      <c r="BC82" s="94"/>
      <c r="BD82" s="94"/>
      <c r="BE82" s="94"/>
      <c r="BF82" s="94"/>
      <c r="BG82" s="94"/>
      <c r="BH82" s="94"/>
      <c r="BI82" s="94"/>
      <c r="BJ82" s="94"/>
      <c r="BK82" s="94"/>
      <c r="BL82" s="94"/>
      <c r="BM82" s="94"/>
      <c r="BN82" s="94"/>
      <c r="BO82" s="94"/>
      <c r="BP82" s="94"/>
      <c r="BQ82" s="94"/>
      <c r="BR82" s="94"/>
      <c r="BS82" s="94"/>
      <c r="BT82" s="94"/>
      <c r="BU82" s="94"/>
      <c r="BV82" s="94"/>
      <c r="BW82" s="94"/>
      <c r="BX82" s="94"/>
      <c r="BY82" s="94"/>
      <c r="BZ82" s="94"/>
      <c r="CA82" s="94"/>
      <c r="CB82" s="94"/>
      <c r="CC82" s="94"/>
      <c r="CD82" s="94"/>
      <c r="CE82" s="94"/>
      <c r="CF82" s="94"/>
      <c r="CG82" s="94"/>
      <c r="CH82" s="94"/>
      <c r="CI82" s="94"/>
      <c r="CJ82" s="94"/>
      <c r="CK82" s="94"/>
      <c r="CL82" s="94"/>
      <c r="CM82" s="94"/>
      <c r="CN82" s="94"/>
      <c r="CO82" s="94"/>
      <c r="CP82" s="94"/>
      <c r="CQ82" s="94"/>
      <c r="CR82" s="94"/>
      <c r="CS82" s="94"/>
      <c r="CT82" s="94"/>
      <c r="CU82" s="94"/>
      <c r="CV82" s="94"/>
      <c r="CW82" s="94"/>
      <c r="CX82" s="94"/>
      <c r="CY82" s="94"/>
      <c r="CZ82" s="94"/>
      <c r="DA82" s="94"/>
      <c r="DB82" s="94"/>
      <c r="DC82" s="94"/>
      <c r="DD82" s="94"/>
      <c r="DE82" s="94"/>
      <c r="DF82" s="94"/>
      <c r="DG82" s="94"/>
      <c r="DH82" s="94"/>
      <c r="DI82" s="94"/>
      <c r="DJ82" s="94"/>
      <c r="DK82" s="94"/>
      <c r="DL82" s="94"/>
      <c r="DM82" s="94"/>
      <c r="DN82" s="94"/>
      <c r="DO82" s="94"/>
      <c r="DP82" s="94"/>
      <c r="DQ82" s="94"/>
      <c r="DR82" s="94"/>
      <c r="DS82" s="94"/>
      <c r="DT82" s="94"/>
      <c r="DU82" s="94"/>
      <c r="DV82" s="94"/>
      <c r="DW82" s="94"/>
      <c r="DX82" s="94"/>
      <c r="DY82" s="94"/>
      <c r="DZ82" s="94"/>
      <c r="EA82" s="94"/>
      <c r="EB82" s="94"/>
      <c r="EC82" s="94"/>
      <c r="ED82" s="94"/>
      <c r="EE82" s="94"/>
      <c r="EF82" s="94"/>
      <c r="EG82" s="94"/>
      <c r="EH82" s="94"/>
      <c r="EI82" s="94"/>
      <c r="EJ82" s="94"/>
      <c r="EK82" s="94"/>
      <c r="EL82" s="94"/>
      <c r="EM82" s="94"/>
      <c r="EN82" s="94"/>
      <c r="EO82" s="94"/>
      <c r="EP82" s="94"/>
      <c r="EQ82" s="94"/>
      <c r="ER82" s="94"/>
      <c r="ES82" s="94"/>
      <c r="ET82" s="94"/>
      <c r="EU82" s="94"/>
      <c r="EV82" s="94"/>
      <c r="EW82" s="94"/>
      <c r="EX82" s="94"/>
      <c r="EY82" s="94"/>
      <c r="EZ82" s="94"/>
      <c r="FA82" s="94"/>
      <c r="FB82" s="94"/>
      <c r="FC82" s="94"/>
      <c r="FD82" s="94"/>
      <c r="FE82" s="94"/>
      <c r="FF82" s="94"/>
      <c r="FG82" s="94"/>
      <c r="FH82" s="94"/>
      <c r="FI82" s="94"/>
      <c r="FJ82" s="94"/>
      <c r="FK82" s="94"/>
      <c r="FL82" s="94"/>
      <c r="FM82" s="94"/>
      <c r="FN82" s="94"/>
      <c r="FO82" s="94"/>
      <c r="FP82" s="94"/>
      <c r="FQ82" s="94"/>
      <c r="FR82" s="94"/>
      <c r="FS82" s="94"/>
      <c r="FT82" s="94"/>
      <c r="FU82" s="94"/>
      <c r="FV82" s="94"/>
      <c r="FW82" s="94"/>
      <c r="FX82" s="94"/>
      <c r="FY82" s="94"/>
      <c r="FZ82" s="94"/>
      <c r="GA82" s="94"/>
      <c r="GB82" s="94"/>
      <c r="GC82" s="94"/>
      <c r="GD82" s="94"/>
      <c r="GE82" s="94"/>
      <c r="GF82" s="94"/>
      <c r="GG82" s="94"/>
      <c r="GH82" s="94"/>
      <c r="GI82" s="94"/>
      <c r="GJ82" s="94"/>
      <c r="GK82" s="94"/>
      <c r="GL82" s="94"/>
      <c r="GM82" s="94"/>
      <c r="GN82" s="94"/>
      <c r="GO82" s="94"/>
      <c r="GP82" s="94"/>
      <c r="GQ82" s="94"/>
      <c r="GR82" s="94"/>
      <c r="GS82" s="94"/>
      <c r="GT82" s="94"/>
      <c r="GU82" s="51"/>
      <c r="GV82" s="51"/>
      <c r="GW82" s="51"/>
    </row>
    <row r="83" spans="1:205" s="57" customFormat="1" ht="31.5" customHeight="1" x14ac:dyDescent="0.25">
      <c r="A83" s="93" t="s">
        <v>1504</v>
      </c>
      <c r="B83" s="95"/>
      <c r="C83" s="94"/>
      <c r="D83" s="94"/>
      <c r="E83" s="94"/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  <c r="V83" s="94"/>
      <c r="W83" s="94"/>
      <c r="X83" s="94"/>
      <c r="Y83" s="94"/>
      <c r="Z83" s="94"/>
      <c r="AA83" s="94"/>
      <c r="AB83" s="94"/>
      <c r="AC83" s="94"/>
      <c r="AD83" s="94"/>
      <c r="AE83" s="94"/>
      <c r="AF83" s="94"/>
      <c r="AG83" s="94"/>
      <c r="AH83" s="94"/>
      <c r="AI83" s="94"/>
      <c r="AJ83" s="94"/>
      <c r="AK83" s="94"/>
      <c r="AL83" s="94"/>
      <c r="AM83" s="94"/>
      <c r="AN83" s="94"/>
      <c r="AO83" s="94"/>
      <c r="AP83" s="94"/>
      <c r="AQ83" s="94"/>
      <c r="AR83" s="94"/>
      <c r="AS83" s="94"/>
      <c r="AT83" s="94"/>
      <c r="AU83" s="94"/>
      <c r="AV83" s="94"/>
      <c r="AW83" s="94"/>
      <c r="AX83" s="94"/>
      <c r="AY83" s="94"/>
      <c r="AZ83" s="94"/>
      <c r="BA83" s="94"/>
      <c r="BB83" s="94"/>
      <c r="BC83" s="94"/>
      <c r="BD83" s="94"/>
      <c r="BE83" s="94"/>
      <c r="BF83" s="94"/>
      <c r="BG83" s="94"/>
      <c r="BH83" s="94"/>
      <c r="BI83" s="94"/>
      <c r="BJ83" s="94"/>
      <c r="BK83" s="94"/>
      <c r="BL83" s="94"/>
      <c r="BM83" s="94"/>
      <c r="BN83" s="94"/>
      <c r="BO83" s="94"/>
      <c r="BP83" s="94"/>
      <c r="BQ83" s="94"/>
      <c r="BR83" s="94"/>
      <c r="BS83" s="94"/>
      <c r="BT83" s="94"/>
      <c r="BU83" s="94"/>
      <c r="BV83" s="94"/>
      <c r="BW83" s="94"/>
      <c r="BX83" s="94"/>
      <c r="BY83" s="94"/>
      <c r="BZ83" s="94"/>
      <c r="CA83" s="94"/>
      <c r="CB83" s="94"/>
      <c r="CC83" s="94"/>
      <c r="CD83" s="94"/>
      <c r="CE83" s="94"/>
      <c r="CF83" s="94"/>
      <c r="CG83" s="94"/>
      <c r="CH83" s="94"/>
      <c r="CI83" s="94"/>
      <c r="CJ83" s="94"/>
      <c r="CK83" s="94"/>
      <c r="CL83" s="94"/>
      <c r="CM83" s="94"/>
      <c r="CN83" s="94"/>
      <c r="CO83" s="94"/>
      <c r="CP83" s="94"/>
      <c r="CQ83" s="94"/>
      <c r="CR83" s="94"/>
      <c r="CS83" s="94"/>
      <c r="CT83" s="94"/>
      <c r="CU83" s="94"/>
      <c r="CV83" s="94"/>
      <c r="CW83" s="94"/>
      <c r="CX83" s="94"/>
      <c r="CY83" s="94"/>
      <c r="CZ83" s="94"/>
      <c r="DA83" s="94"/>
      <c r="DB83" s="94"/>
      <c r="DC83" s="94"/>
      <c r="DD83" s="94"/>
      <c r="DE83" s="94"/>
      <c r="DF83" s="94"/>
      <c r="DG83" s="94"/>
      <c r="DH83" s="94"/>
      <c r="DI83" s="94"/>
      <c r="DJ83" s="94"/>
      <c r="DK83" s="94"/>
      <c r="DL83" s="94"/>
      <c r="DM83" s="94"/>
      <c r="DN83" s="94"/>
      <c r="DO83" s="94"/>
      <c r="DP83" s="94"/>
      <c r="DQ83" s="94"/>
      <c r="DR83" s="94"/>
      <c r="DS83" s="94"/>
      <c r="DT83" s="94"/>
      <c r="DU83" s="94"/>
      <c r="DV83" s="94"/>
      <c r="DW83" s="94"/>
      <c r="DX83" s="94"/>
      <c r="DY83" s="94"/>
      <c r="DZ83" s="94"/>
      <c r="EA83" s="94"/>
      <c r="EB83" s="94"/>
      <c r="EC83" s="94"/>
      <c r="ED83" s="94"/>
      <c r="EE83" s="94"/>
      <c r="EF83" s="94"/>
      <c r="EG83" s="94"/>
      <c r="EH83" s="94"/>
      <c r="EI83" s="94"/>
      <c r="EJ83" s="94"/>
      <c r="EK83" s="94"/>
      <c r="EL83" s="94"/>
      <c r="EM83" s="94"/>
      <c r="EN83" s="94"/>
      <c r="EO83" s="94"/>
      <c r="EP83" s="94"/>
      <c r="EQ83" s="94"/>
      <c r="ER83" s="94"/>
      <c r="ES83" s="94"/>
      <c r="ET83" s="94"/>
      <c r="EU83" s="94"/>
      <c r="EV83" s="94"/>
      <c r="EW83" s="94"/>
      <c r="EX83" s="94"/>
      <c r="EY83" s="94"/>
      <c r="EZ83" s="94"/>
      <c r="FA83" s="94"/>
      <c r="FB83" s="94"/>
      <c r="FC83" s="94"/>
      <c r="FD83" s="94"/>
      <c r="FE83" s="94"/>
      <c r="FF83" s="94"/>
      <c r="FG83" s="94"/>
      <c r="FH83" s="94"/>
      <c r="FI83" s="94"/>
      <c r="FJ83" s="94"/>
      <c r="FK83" s="94"/>
      <c r="FL83" s="94"/>
      <c r="FM83" s="94"/>
      <c r="FN83" s="94"/>
      <c r="FO83" s="94"/>
      <c r="FP83" s="94"/>
      <c r="FQ83" s="94"/>
      <c r="FR83" s="94"/>
      <c r="FS83" s="94"/>
      <c r="FT83" s="94"/>
      <c r="FU83" s="94"/>
      <c r="FV83" s="94"/>
      <c r="FW83" s="94"/>
      <c r="FX83" s="94"/>
      <c r="FY83" s="94"/>
      <c r="FZ83" s="94"/>
      <c r="GA83" s="94"/>
      <c r="GB83" s="94"/>
      <c r="GC83" s="94"/>
      <c r="GD83" s="94"/>
      <c r="GE83" s="94"/>
      <c r="GF83" s="94"/>
      <c r="GG83" s="94"/>
      <c r="GH83" s="94"/>
      <c r="GI83" s="94"/>
      <c r="GJ83" s="94"/>
      <c r="GK83" s="94"/>
      <c r="GL83" s="94"/>
      <c r="GM83" s="94"/>
      <c r="GN83" s="94"/>
      <c r="GO83" s="94"/>
      <c r="GP83" s="94"/>
      <c r="GQ83" s="94"/>
      <c r="GR83" s="94"/>
      <c r="GS83" s="94"/>
      <c r="GT83" s="94"/>
      <c r="GU83" s="51"/>
      <c r="GV83" s="51"/>
      <c r="GW83" s="51"/>
    </row>
    <row r="84" spans="1:205" s="57" customFormat="1" ht="31.5" customHeight="1" x14ac:dyDescent="0.25">
      <c r="A84" s="93" t="s">
        <v>1505</v>
      </c>
      <c r="B84" s="95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  <c r="V84" s="94"/>
      <c r="W84" s="94"/>
      <c r="X84" s="94"/>
      <c r="Y84" s="94"/>
      <c r="Z84" s="94"/>
      <c r="AA84" s="94"/>
      <c r="AB84" s="94"/>
      <c r="AC84" s="94"/>
      <c r="AD84" s="94"/>
      <c r="AE84" s="94"/>
      <c r="AF84" s="94"/>
      <c r="AG84" s="94"/>
      <c r="AH84" s="94"/>
      <c r="AI84" s="94"/>
      <c r="AJ84" s="94"/>
      <c r="AK84" s="94"/>
      <c r="AL84" s="94"/>
      <c r="AM84" s="94"/>
      <c r="AN84" s="94"/>
      <c r="AO84" s="94"/>
      <c r="AP84" s="94"/>
      <c r="AQ84" s="94"/>
      <c r="AR84" s="94"/>
      <c r="AS84" s="94"/>
      <c r="AT84" s="94"/>
      <c r="AU84" s="94"/>
      <c r="AV84" s="94"/>
      <c r="AW84" s="94"/>
      <c r="AX84" s="94"/>
      <c r="AY84" s="94"/>
      <c r="AZ84" s="94"/>
      <c r="BA84" s="94"/>
      <c r="BB84" s="94"/>
      <c r="BC84" s="94"/>
      <c r="BD84" s="94"/>
      <c r="BE84" s="94"/>
      <c r="BF84" s="94"/>
      <c r="BG84" s="94"/>
      <c r="BH84" s="94"/>
      <c r="BI84" s="94"/>
      <c r="BJ84" s="94"/>
      <c r="BK84" s="94"/>
      <c r="BL84" s="94"/>
      <c r="BM84" s="94"/>
      <c r="BN84" s="94"/>
      <c r="BO84" s="94"/>
      <c r="BP84" s="94"/>
      <c r="BQ84" s="94"/>
      <c r="BR84" s="94"/>
      <c r="BS84" s="94"/>
      <c r="BT84" s="94"/>
      <c r="BU84" s="94"/>
      <c r="BV84" s="94"/>
      <c r="BW84" s="94"/>
      <c r="BX84" s="94"/>
      <c r="BY84" s="94"/>
      <c r="BZ84" s="94"/>
      <c r="CA84" s="94"/>
      <c r="CB84" s="94"/>
      <c r="CC84" s="94"/>
      <c r="CD84" s="94"/>
      <c r="CE84" s="94"/>
      <c r="CF84" s="94"/>
      <c r="CG84" s="94"/>
      <c r="CH84" s="94"/>
      <c r="CI84" s="94"/>
      <c r="CJ84" s="94"/>
      <c r="CK84" s="94"/>
      <c r="CL84" s="94"/>
      <c r="CM84" s="94"/>
      <c r="CN84" s="94"/>
      <c r="CO84" s="94"/>
      <c r="CP84" s="94"/>
      <c r="CQ84" s="94"/>
      <c r="CR84" s="94"/>
      <c r="CS84" s="94"/>
      <c r="CT84" s="94"/>
      <c r="CU84" s="94"/>
      <c r="CV84" s="94"/>
      <c r="CW84" s="94"/>
      <c r="CX84" s="94"/>
      <c r="CY84" s="94"/>
      <c r="CZ84" s="94"/>
      <c r="DA84" s="94"/>
      <c r="DB84" s="94"/>
      <c r="DC84" s="94"/>
      <c r="DD84" s="94"/>
      <c r="DE84" s="94"/>
      <c r="DF84" s="94"/>
      <c r="DG84" s="94"/>
      <c r="DH84" s="94"/>
      <c r="DI84" s="94"/>
      <c r="DJ84" s="94"/>
      <c r="DK84" s="94"/>
      <c r="DL84" s="94"/>
      <c r="DM84" s="94"/>
      <c r="DN84" s="94"/>
      <c r="DO84" s="94"/>
      <c r="DP84" s="94"/>
      <c r="DQ84" s="94"/>
      <c r="DR84" s="94"/>
      <c r="DS84" s="94"/>
      <c r="DT84" s="94"/>
      <c r="DU84" s="94"/>
      <c r="DV84" s="94"/>
      <c r="DW84" s="94"/>
      <c r="DX84" s="94"/>
      <c r="DY84" s="94"/>
      <c r="DZ84" s="94"/>
      <c r="EA84" s="94"/>
      <c r="EB84" s="94"/>
      <c r="EC84" s="94"/>
      <c r="ED84" s="94"/>
      <c r="EE84" s="94"/>
      <c r="EF84" s="94"/>
      <c r="EG84" s="94"/>
      <c r="EH84" s="94"/>
      <c r="EI84" s="94"/>
      <c r="EJ84" s="94"/>
      <c r="EK84" s="94"/>
      <c r="EL84" s="94"/>
      <c r="EM84" s="94"/>
      <c r="EN84" s="94"/>
      <c r="EO84" s="94"/>
      <c r="EP84" s="94"/>
      <c r="EQ84" s="94"/>
      <c r="ER84" s="94"/>
      <c r="ES84" s="94"/>
      <c r="ET84" s="94"/>
      <c r="EU84" s="94"/>
      <c r="EV84" s="94"/>
      <c r="EW84" s="94"/>
      <c r="EX84" s="94"/>
      <c r="EY84" s="94"/>
      <c r="EZ84" s="94"/>
      <c r="FA84" s="94"/>
      <c r="FB84" s="94"/>
      <c r="FC84" s="94"/>
      <c r="FD84" s="94"/>
      <c r="FE84" s="94"/>
      <c r="FF84" s="94"/>
      <c r="FG84" s="94"/>
      <c r="FH84" s="94"/>
      <c r="FI84" s="94"/>
      <c r="FJ84" s="94"/>
      <c r="FK84" s="94"/>
      <c r="FL84" s="94"/>
      <c r="FM84" s="94"/>
      <c r="FN84" s="94"/>
      <c r="FO84" s="94"/>
      <c r="FP84" s="94"/>
      <c r="FQ84" s="94"/>
      <c r="FR84" s="94"/>
      <c r="FS84" s="94"/>
      <c r="FT84" s="94"/>
      <c r="FU84" s="94"/>
      <c r="FV84" s="94"/>
      <c r="FW84" s="94"/>
      <c r="FX84" s="94"/>
      <c r="FY84" s="94"/>
      <c r="FZ84" s="94"/>
      <c r="GA84" s="94"/>
      <c r="GB84" s="94"/>
      <c r="GC84" s="94"/>
      <c r="GD84" s="94"/>
      <c r="GE84" s="94"/>
      <c r="GF84" s="94"/>
      <c r="GG84" s="94"/>
      <c r="GH84" s="94"/>
      <c r="GI84" s="94"/>
      <c r="GJ84" s="94"/>
      <c r="GK84" s="94"/>
      <c r="GL84" s="94"/>
      <c r="GM84" s="94"/>
      <c r="GN84" s="94"/>
      <c r="GO84" s="94"/>
      <c r="GP84" s="94"/>
      <c r="GQ84" s="94"/>
      <c r="GR84" s="94"/>
      <c r="GS84" s="94"/>
      <c r="GT84" s="94"/>
      <c r="GU84" s="51"/>
      <c r="GV84" s="51"/>
      <c r="GW84" s="51"/>
    </row>
    <row r="85" spans="1:205" s="57" customFormat="1" ht="31.5" customHeight="1" x14ac:dyDescent="0.25">
      <c r="A85" s="93" t="s">
        <v>1506</v>
      </c>
      <c r="B85" s="95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  <c r="AP85" s="94"/>
      <c r="AQ85" s="94"/>
      <c r="AR85" s="94"/>
      <c r="AS85" s="94"/>
      <c r="AT85" s="94"/>
      <c r="AU85" s="94"/>
      <c r="AV85" s="94"/>
      <c r="AW85" s="94"/>
      <c r="AX85" s="94"/>
      <c r="AY85" s="94"/>
      <c r="AZ85" s="94"/>
      <c r="BA85" s="94"/>
      <c r="BB85" s="94"/>
      <c r="BC85" s="94"/>
      <c r="BD85" s="94"/>
      <c r="BE85" s="94"/>
      <c r="BF85" s="94"/>
      <c r="BG85" s="94"/>
      <c r="BH85" s="94"/>
      <c r="BI85" s="94"/>
      <c r="BJ85" s="94"/>
      <c r="BK85" s="94"/>
      <c r="BL85" s="94"/>
      <c r="BM85" s="94"/>
      <c r="BN85" s="94"/>
      <c r="BO85" s="94"/>
      <c r="BP85" s="94"/>
      <c r="BQ85" s="94"/>
      <c r="BR85" s="94"/>
      <c r="BS85" s="94"/>
      <c r="BT85" s="94"/>
      <c r="BU85" s="94"/>
      <c r="BV85" s="94"/>
      <c r="BW85" s="94"/>
      <c r="BX85" s="94"/>
      <c r="BY85" s="94"/>
      <c r="BZ85" s="94"/>
      <c r="CA85" s="94"/>
      <c r="CB85" s="94"/>
      <c r="CC85" s="94"/>
      <c r="CD85" s="94"/>
      <c r="CE85" s="94"/>
      <c r="CF85" s="94"/>
      <c r="CG85" s="94"/>
      <c r="CH85" s="94"/>
      <c r="CI85" s="94"/>
      <c r="CJ85" s="94"/>
      <c r="CK85" s="94"/>
      <c r="CL85" s="94"/>
      <c r="CM85" s="94"/>
      <c r="CN85" s="94"/>
      <c r="CO85" s="94"/>
      <c r="CP85" s="94"/>
      <c r="CQ85" s="94"/>
      <c r="CR85" s="94"/>
      <c r="CS85" s="94"/>
      <c r="CT85" s="94"/>
      <c r="CU85" s="94"/>
      <c r="CV85" s="94"/>
      <c r="CW85" s="94"/>
      <c r="CX85" s="94"/>
      <c r="CY85" s="94"/>
      <c r="CZ85" s="94"/>
      <c r="DA85" s="94"/>
      <c r="DB85" s="94"/>
      <c r="DC85" s="94"/>
      <c r="DD85" s="94"/>
      <c r="DE85" s="94"/>
      <c r="DF85" s="94"/>
      <c r="DG85" s="94"/>
      <c r="DH85" s="94"/>
      <c r="DI85" s="94"/>
      <c r="DJ85" s="94"/>
      <c r="DK85" s="94"/>
      <c r="DL85" s="94"/>
      <c r="DM85" s="94"/>
      <c r="DN85" s="94"/>
      <c r="DO85" s="94"/>
      <c r="DP85" s="94"/>
      <c r="DQ85" s="94"/>
      <c r="DR85" s="94"/>
      <c r="DS85" s="94"/>
      <c r="DT85" s="94"/>
      <c r="DU85" s="94"/>
      <c r="DV85" s="94"/>
      <c r="DW85" s="94"/>
      <c r="DX85" s="94"/>
      <c r="DY85" s="94"/>
      <c r="DZ85" s="94"/>
      <c r="EA85" s="94"/>
      <c r="EB85" s="94"/>
      <c r="EC85" s="94"/>
      <c r="ED85" s="94"/>
      <c r="EE85" s="94"/>
      <c r="EF85" s="94"/>
      <c r="EG85" s="94"/>
      <c r="EH85" s="94"/>
      <c r="EI85" s="94"/>
      <c r="EJ85" s="94"/>
      <c r="EK85" s="94"/>
      <c r="EL85" s="94"/>
      <c r="EM85" s="94"/>
      <c r="EN85" s="94"/>
      <c r="EO85" s="94"/>
      <c r="EP85" s="94"/>
      <c r="EQ85" s="94"/>
      <c r="ER85" s="94"/>
      <c r="ES85" s="94"/>
      <c r="ET85" s="94"/>
      <c r="EU85" s="94"/>
      <c r="EV85" s="94"/>
      <c r="EW85" s="94"/>
      <c r="EX85" s="94"/>
      <c r="EY85" s="94"/>
      <c r="EZ85" s="94"/>
      <c r="FA85" s="94"/>
      <c r="FB85" s="94"/>
      <c r="FC85" s="94"/>
      <c r="FD85" s="94"/>
      <c r="FE85" s="94"/>
      <c r="FF85" s="94"/>
      <c r="FG85" s="94"/>
      <c r="FH85" s="94"/>
      <c r="FI85" s="94"/>
      <c r="FJ85" s="94"/>
      <c r="FK85" s="94"/>
      <c r="FL85" s="94"/>
      <c r="FM85" s="94"/>
      <c r="FN85" s="94"/>
      <c r="FO85" s="94"/>
      <c r="FP85" s="94"/>
      <c r="FQ85" s="94"/>
      <c r="FR85" s="94"/>
      <c r="FS85" s="94"/>
      <c r="FT85" s="94"/>
      <c r="FU85" s="94"/>
      <c r="FV85" s="94"/>
      <c r="FW85" s="94"/>
      <c r="FX85" s="94"/>
      <c r="FY85" s="94"/>
      <c r="FZ85" s="94"/>
      <c r="GA85" s="94"/>
      <c r="GB85" s="94"/>
      <c r="GC85" s="94"/>
      <c r="GD85" s="94"/>
      <c r="GE85" s="94"/>
      <c r="GF85" s="94"/>
      <c r="GG85" s="94"/>
      <c r="GH85" s="94"/>
      <c r="GI85" s="94"/>
      <c r="GJ85" s="94"/>
      <c r="GK85" s="94"/>
      <c r="GL85" s="94"/>
      <c r="GM85" s="94"/>
      <c r="GN85" s="94"/>
      <c r="GO85" s="94"/>
      <c r="GP85" s="94"/>
      <c r="GQ85" s="94"/>
      <c r="GR85" s="94"/>
      <c r="GS85" s="94"/>
      <c r="GT85" s="94"/>
      <c r="GU85" s="51"/>
      <c r="GV85" s="51"/>
      <c r="GW85" s="51"/>
    </row>
    <row r="86" spans="1:205" s="57" customFormat="1" ht="31.5" customHeight="1" x14ac:dyDescent="0.25">
      <c r="A86" s="93" t="s">
        <v>1507</v>
      </c>
      <c r="B86" s="95"/>
      <c r="C86" s="94"/>
      <c r="D86" s="94"/>
      <c r="E86" s="94"/>
      <c r="F86" s="94"/>
      <c r="G86" s="94"/>
      <c r="H86" s="94"/>
      <c r="I86" s="94"/>
      <c r="J86" s="94"/>
      <c r="K86" s="94"/>
      <c r="L86" s="94"/>
      <c r="M86" s="94"/>
      <c r="N86" s="94"/>
      <c r="O86" s="94"/>
      <c r="P86" s="94"/>
      <c r="Q86" s="94"/>
      <c r="R86" s="94"/>
      <c r="S86" s="94"/>
      <c r="T86" s="94"/>
      <c r="U86" s="94"/>
      <c r="V86" s="94"/>
      <c r="W86" s="94"/>
      <c r="X86" s="94"/>
      <c r="Y86" s="94"/>
      <c r="Z86" s="94"/>
      <c r="AA86" s="94"/>
      <c r="AB86" s="94"/>
      <c r="AC86" s="94"/>
      <c r="AD86" s="94"/>
      <c r="AE86" s="94"/>
      <c r="AF86" s="94"/>
      <c r="AG86" s="94"/>
      <c r="AH86" s="94"/>
      <c r="AI86" s="94"/>
      <c r="AJ86" s="94"/>
      <c r="AK86" s="94"/>
      <c r="AL86" s="94"/>
      <c r="AM86" s="94"/>
      <c r="AN86" s="94"/>
      <c r="AO86" s="94"/>
      <c r="AP86" s="94"/>
      <c r="AQ86" s="94"/>
      <c r="AR86" s="94"/>
      <c r="AS86" s="94"/>
      <c r="AT86" s="94"/>
      <c r="AU86" s="94"/>
      <c r="AV86" s="94"/>
      <c r="AW86" s="94"/>
      <c r="AX86" s="94"/>
      <c r="AY86" s="94"/>
      <c r="AZ86" s="94"/>
      <c r="BA86" s="94"/>
      <c r="BB86" s="94"/>
      <c r="BC86" s="94"/>
      <c r="BD86" s="94"/>
      <c r="BE86" s="94"/>
      <c r="BF86" s="94"/>
      <c r="BG86" s="94"/>
      <c r="BH86" s="94"/>
      <c r="BI86" s="94"/>
      <c r="BJ86" s="94"/>
      <c r="BK86" s="94"/>
      <c r="BL86" s="94"/>
      <c r="BM86" s="94"/>
      <c r="BN86" s="94"/>
      <c r="BO86" s="94"/>
      <c r="BP86" s="94"/>
      <c r="BQ86" s="94"/>
      <c r="BR86" s="94"/>
      <c r="BS86" s="94"/>
      <c r="BT86" s="94"/>
      <c r="BU86" s="94"/>
      <c r="BV86" s="94"/>
      <c r="BW86" s="94"/>
      <c r="BX86" s="94"/>
      <c r="BY86" s="94"/>
      <c r="BZ86" s="94"/>
      <c r="CA86" s="94"/>
      <c r="CB86" s="94"/>
      <c r="CC86" s="94"/>
      <c r="CD86" s="94"/>
      <c r="CE86" s="94"/>
      <c r="CF86" s="94"/>
      <c r="CG86" s="94"/>
      <c r="CH86" s="94"/>
      <c r="CI86" s="94"/>
      <c r="CJ86" s="94"/>
      <c r="CK86" s="94"/>
      <c r="CL86" s="94"/>
      <c r="CM86" s="94"/>
      <c r="CN86" s="94"/>
      <c r="CO86" s="94"/>
      <c r="CP86" s="94"/>
      <c r="CQ86" s="94"/>
      <c r="CR86" s="94"/>
      <c r="CS86" s="94"/>
      <c r="CT86" s="94"/>
      <c r="CU86" s="94"/>
      <c r="CV86" s="94"/>
      <c r="CW86" s="94"/>
      <c r="CX86" s="94"/>
      <c r="CY86" s="94"/>
      <c r="CZ86" s="94"/>
      <c r="DA86" s="94"/>
      <c r="DB86" s="94"/>
      <c r="DC86" s="94"/>
      <c r="DD86" s="94"/>
      <c r="DE86" s="94"/>
      <c r="DF86" s="94"/>
      <c r="DG86" s="94"/>
      <c r="DH86" s="94"/>
      <c r="DI86" s="94"/>
      <c r="DJ86" s="94"/>
      <c r="DK86" s="94"/>
      <c r="DL86" s="94"/>
      <c r="DM86" s="94"/>
      <c r="DN86" s="94"/>
      <c r="DO86" s="94"/>
      <c r="DP86" s="94"/>
      <c r="DQ86" s="94"/>
      <c r="DR86" s="94"/>
      <c r="DS86" s="94"/>
      <c r="DT86" s="94"/>
      <c r="DU86" s="94"/>
      <c r="DV86" s="94"/>
      <c r="DW86" s="94"/>
      <c r="DX86" s="94"/>
      <c r="DY86" s="94"/>
      <c r="DZ86" s="94"/>
      <c r="EA86" s="94"/>
      <c r="EB86" s="94"/>
      <c r="EC86" s="94"/>
      <c r="ED86" s="94"/>
      <c r="EE86" s="94"/>
      <c r="EF86" s="94"/>
      <c r="EG86" s="94"/>
      <c r="EH86" s="94"/>
      <c r="EI86" s="94"/>
      <c r="EJ86" s="94"/>
      <c r="EK86" s="94"/>
      <c r="EL86" s="94"/>
      <c r="EM86" s="94"/>
      <c r="EN86" s="94"/>
      <c r="EO86" s="94"/>
      <c r="EP86" s="94"/>
      <c r="EQ86" s="94"/>
      <c r="ER86" s="94"/>
      <c r="ES86" s="94"/>
      <c r="ET86" s="94"/>
      <c r="EU86" s="94"/>
      <c r="EV86" s="94"/>
      <c r="EW86" s="94"/>
      <c r="EX86" s="94"/>
      <c r="EY86" s="94"/>
      <c r="EZ86" s="94"/>
      <c r="FA86" s="94"/>
      <c r="FB86" s="94"/>
      <c r="FC86" s="94"/>
      <c r="FD86" s="94"/>
      <c r="FE86" s="94"/>
      <c r="FF86" s="94"/>
      <c r="FG86" s="94"/>
      <c r="FH86" s="94"/>
      <c r="FI86" s="94"/>
      <c r="FJ86" s="94"/>
      <c r="FK86" s="94"/>
      <c r="FL86" s="94"/>
      <c r="FM86" s="94"/>
      <c r="FN86" s="94"/>
      <c r="FO86" s="94"/>
      <c r="FP86" s="94"/>
      <c r="FQ86" s="94"/>
      <c r="FR86" s="94"/>
      <c r="FS86" s="94"/>
      <c r="FT86" s="94"/>
      <c r="FU86" s="94"/>
      <c r="FV86" s="94"/>
      <c r="FW86" s="94"/>
      <c r="FX86" s="94"/>
      <c r="FY86" s="94"/>
      <c r="FZ86" s="94"/>
      <c r="GA86" s="94"/>
      <c r="GB86" s="94"/>
      <c r="GC86" s="94"/>
      <c r="GD86" s="94"/>
      <c r="GE86" s="94"/>
      <c r="GF86" s="94"/>
      <c r="GG86" s="94"/>
      <c r="GH86" s="94"/>
      <c r="GI86" s="94"/>
      <c r="GJ86" s="94"/>
      <c r="GK86" s="94"/>
      <c r="GL86" s="94"/>
      <c r="GM86" s="94"/>
      <c r="GN86" s="94"/>
      <c r="GO86" s="94"/>
      <c r="GP86" s="94"/>
      <c r="GQ86" s="94"/>
      <c r="GR86" s="94"/>
      <c r="GS86" s="94"/>
      <c r="GT86" s="94"/>
      <c r="GU86" s="51"/>
      <c r="GV86" s="51"/>
      <c r="GW86" s="51"/>
    </row>
    <row r="87" spans="1:205" s="57" customFormat="1" ht="31.5" customHeight="1" x14ac:dyDescent="0.25">
      <c r="A87" s="93" t="s">
        <v>1508</v>
      </c>
      <c r="B87" s="95"/>
      <c r="C87" s="94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4"/>
      <c r="R87" s="94"/>
      <c r="S87" s="94"/>
      <c r="T87" s="94"/>
      <c r="U87" s="94"/>
      <c r="V87" s="94"/>
      <c r="W87" s="94"/>
      <c r="X87" s="94"/>
      <c r="Y87" s="94"/>
      <c r="Z87" s="94"/>
      <c r="AA87" s="94"/>
      <c r="AB87" s="94"/>
      <c r="AC87" s="94"/>
      <c r="AD87" s="94"/>
      <c r="AE87" s="94"/>
      <c r="AF87" s="94"/>
      <c r="AG87" s="94"/>
      <c r="AH87" s="94"/>
      <c r="AI87" s="94"/>
      <c r="AJ87" s="94"/>
      <c r="AK87" s="94"/>
      <c r="AL87" s="94"/>
      <c r="AM87" s="94"/>
      <c r="AN87" s="94"/>
      <c r="AO87" s="94"/>
      <c r="AP87" s="94"/>
      <c r="AQ87" s="94"/>
      <c r="AR87" s="94"/>
      <c r="AS87" s="94"/>
      <c r="AT87" s="94"/>
      <c r="AU87" s="94"/>
      <c r="AV87" s="94"/>
      <c r="AW87" s="94"/>
      <c r="AX87" s="94"/>
      <c r="AY87" s="94"/>
      <c r="AZ87" s="94"/>
      <c r="BA87" s="94"/>
      <c r="BB87" s="94"/>
      <c r="BC87" s="94"/>
      <c r="BD87" s="94"/>
      <c r="BE87" s="94"/>
      <c r="BF87" s="94"/>
      <c r="BG87" s="94"/>
      <c r="BH87" s="94"/>
      <c r="BI87" s="94"/>
      <c r="BJ87" s="94"/>
      <c r="BK87" s="94"/>
      <c r="BL87" s="94"/>
      <c r="BM87" s="94"/>
      <c r="BN87" s="94"/>
      <c r="BO87" s="94"/>
      <c r="BP87" s="94"/>
      <c r="BQ87" s="94"/>
      <c r="BR87" s="94"/>
      <c r="BS87" s="94"/>
      <c r="BT87" s="94"/>
      <c r="BU87" s="94"/>
      <c r="BV87" s="94"/>
      <c r="BW87" s="94"/>
      <c r="BX87" s="94"/>
      <c r="BY87" s="94"/>
      <c r="BZ87" s="94"/>
      <c r="CA87" s="94"/>
      <c r="CB87" s="94"/>
      <c r="CC87" s="94"/>
      <c r="CD87" s="94"/>
      <c r="CE87" s="94"/>
      <c r="CF87" s="94"/>
      <c r="CG87" s="94"/>
      <c r="CH87" s="94"/>
      <c r="CI87" s="94"/>
      <c r="CJ87" s="94"/>
      <c r="CK87" s="94"/>
      <c r="CL87" s="94"/>
      <c r="CM87" s="94"/>
      <c r="CN87" s="94"/>
      <c r="CO87" s="94"/>
      <c r="CP87" s="94"/>
      <c r="CQ87" s="94"/>
      <c r="CR87" s="94"/>
      <c r="CS87" s="94"/>
      <c r="CT87" s="94"/>
      <c r="CU87" s="94"/>
      <c r="CV87" s="94"/>
      <c r="CW87" s="94"/>
      <c r="CX87" s="94"/>
      <c r="CY87" s="94"/>
      <c r="CZ87" s="94"/>
      <c r="DA87" s="94"/>
      <c r="DB87" s="94"/>
      <c r="DC87" s="94"/>
      <c r="DD87" s="94"/>
      <c r="DE87" s="94"/>
      <c r="DF87" s="94"/>
      <c r="DG87" s="94"/>
      <c r="DH87" s="94"/>
      <c r="DI87" s="94"/>
      <c r="DJ87" s="94"/>
      <c r="DK87" s="94"/>
      <c r="DL87" s="94"/>
      <c r="DM87" s="94"/>
      <c r="DN87" s="94"/>
      <c r="DO87" s="94"/>
      <c r="DP87" s="94"/>
      <c r="DQ87" s="94"/>
      <c r="DR87" s="94"/>
      <c r="DS87" s="94"/>
      <c r="DT87" s="94"/>
      <c r="DU87" s="94"/>
      <c r="DV87" s="94"/>
      <c r="DW87" s="94"/>
      <c r="DX87" s="94"/>
      <c r="DY87" s="94"/>
      <c r="DZ87" s="94"/>
      <c r="EA87" s="94"/>
      <c r="EB87" s="94"/>
      <c r="EC87" s="94"/>
      <c r="ED87" s="94"/>
      <c r="EE87" s="94"/>
      <c r="EF87" s="94"/>
      <c r="EG87" s="94"/>
      <c r="EH87" s="94"/>
      <c r="EI87" s="94"/>
      <c r="EJ87" s="94"/>
      <c r="EK87" s="94"/>
      <c r="EL87" s="94"/>
      <c r="EM87" s="94"/>
      <c r="EN87" s="94"/>
      <c r="EO87" s="94"/>
      <c r="EP87" s="94"/>
      <c r="EQ87" s="94"/>
      <c r="ER87" s="94"/>
      <c r="ES87" s="94"/>
      <c r="ET87" s="94"/>
      <c r="EU87" s="94"/>
      <c r="EV87" s="94"/>
      <c r="EW87" s="94"/>
      <c r="EX87" s="94"/>
      <c r="EY87" s="94"/>
      <c r="EZ87" s="94"/>
      <c r="FA87" s="94"/>
      <c r="FB87" s="94"/>
      <c r="FC87" s="94"/>
      <c r="FD87" s="94"/>
      <c r="FE87" s="94"/>
      <c r="FF87" s="94"/>
      <c r="FG87" s="94"/>
      <c r="FH87" s="94"/>
      <c r="FI87" s="94"/>
      <c r="FJ87" s="94"/>
      <c r="FK87" s="94"/>
      <c r="FL87" s="94"/>
      <c r="FM87" s="94"/>
      <c r="FN87" s="94"/>
      <c r="FO87" s="94"/>
      <c r="FP87" s="94"/>
      <c r="FQ87" s="94"/>
      <c r="FR87" s="94"/>
      <c r="FS87" s="94"/>
      <c r="FT87" s="94"/>
      <c r="FU87" s="94"/>
      <c r="FV87" s="94"/>
      <c r="FW87" s="94"/>
      <c r="FX87" s="94"/>
      <c r="FY87" s="94"/>
      <c r="FZ87" s="94"/>
      <c r="GA87" s="94"/>
      <c r="GB87" s="94"/>
      <c r="GC87" s="94"/>
      <c r="GD87" s="94"/>
      <c r="GE87" s="94"/>
      <c r="GF87" s="94"/>
      <c r="GG87" s="94"/>
      <c r="GH87" s="94"/>
      <c r="GI87" s="94"/>
      <c r="GJ87" s="94"/>
      <c r="GK87" s="94"/>
      <c r="GL87" s="94"/>
      <c r="GM87" s="94"/>
      <c r="GN87" s="94"/>
      <c r="GO87" s="94"/>
      <c r="GP87" s="94"/>
      <c r="GQ87" s="94"/>
      <c r="GR87" s="94"/>
      <c r="GS87" s="94"/>
      <c r="GT87" s="94"/>
      <c r="GU87" s="51"/>
      <c r="GV87" s="51"/>
      <c r="GW87" s="51"/>
    </row>
    <row r="88" spans="1:205" s="57" customFormat="1" ht="31.5" customHeight="1" x14ac:dyDescent="0.25">
      <c r="A88" s="93" t="s">
        <v>1509</v>
      </c>
      <c r="B88" s="95"/>
      <c r="C88" s="94"/>
      <c r="D88" s="94"/>
      <c r="E88" s="94"/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  <c r="V88" s="94"/>
      <c r="W88" s="94"/>
      <c r="X88" s="94"/>
      <c r="Y88" s="94"/>
      <c r="Z88" s="94"/>
      <c r="AA88" s="94"/>
      <c r="AB88" s="94"/>
      <c r="AC88" s="94"/>
      <c r="AD88" s="94"/>
      <c r="AE88" s="94"/>
      <c r="AF88" s="94"/>
      <c r="AG88" s="94"/>
      <c r="AH88" s="94"/>
      <c r="AI88" s="94"/>
      <c r="AJ88" s="94"/>
      <c r="AK88" s="94"/>
      <c r="AL88" s="94"/>
      <c r="AM88" s="94"/>
      <c r="AN88" s="94"/>
      <c r="AO88" s="94"/>
      <c r="AP88" s="94"/>
      <c r="AQ88" s="94"/>
      <c r="AR88" s="94"/>
      <c r="AS88" s="94"/>
      <c r="AT88" s="94"/>
      <c r="AU88" s="94"/>
      <c r="AV88" s="94"/>
      <c r="AW88" s="94"/>
      <c r="AX88" s="94"/>
      <c r="AY88" s="94"/>
      <c r="AZ88" s="94"/>
      <c r="BA88" s="94"/>
      <c r="BB88" s="94"/>
      <c r="BC88" s="94"/>
      <c r="BD88" s="94"/>
      <c r="BE88" s="94"/>
      <c r="BF88" s="94"/>
      <c r="BG88" s="94"/>
      <c r="BH88" s="94"/>
      <c r="BI88" s="94"/>
      <c r="BJ88" s="94"/>
      <c r="BK88" s="94"/>
      <c r="BL88" s="94"/>
      <c r="BM88" s="94"/>
      <c r="BN88" s="94"/>
      <c r="BO88" s="94"/>
      <c r="BP88" s="94"/>
      <c r="BQ88" s="94"/>
      <c r="BR88" s="94"/>
      <c r="BS88" s="94"/>
      <c r="BT88" s="94"/>
      <c r="BU88" s="94"/>
      <c r="BV88" s="94"/>
      <c r="BW88" s="94"/>
      <c r="BX88" s="94"/>
      <c r="BY88" s="94"/>
      <c r="BZ88" s="94"/>
      <c r="CA88" s="94"/>
      <c r="CB88" s="94"/>
      <c r="CC88" s="94"/>
      <c r="CD88" s="94"/>
      <c r="CE88" s="94"/>
      <c r="CF88" s="94"/>
      <c r="CG88" s="94"/>
      <c r="CH88" s="94"/>
      <c r="CI88" s="94"/>
      <c r="CJ88" s="94"/>
      <c r="CK88" s="94"/>
      <c r="CL88" s="94"/>
      <c r="CM88" s="94"/>
      <c r="CN88" s="94"/>
      <c r="CO88" s="94"/>
      <c r="CP88" s="94"/>
      <c r="CQ88" s="94"/>
      <c r="CR88" s="94"/>
      <c r="CS88" s="94"/>
      <c r="CT88" s="94"/>
      <c r="CU88" s="94"/>
      <c r="CV88" s="94"/>
      <c r="CW88" s="94"/>
      <c r="CX88" s="94"/>
      <c r="CY88" s="94"/>
      <c r="CZ88" s="94"/>
      <c r="DA88" s="94"/>
      <c r="DB88" s="94"/>
      <c r="DC88" s="94"/>
      <c r="DD88" s="94"/>
      <c r="DE88" s="94"/>
      <c r="DF88" s="94"/>
      <c r="DG88" s="94"/>
      <c r="DH88" s="94"/>
      <c r="DI88" s="94"/>
      <c r="DJ88" s="94"/>
      <c r="DK88" s="94"/>
      <c r="DL88" s="94"/>
      <c r="DM88" s="94"/>
      <c r="DN88" s="94"/>
      <c r="DO88" s="94"/>
      <c r="DP88" s="94"/>
      <c r="DQ88" s="94"/>
      <c r="DR88" s="94"/>
      <c r="DS88" s="94"/>
      <c r="DT88" s="94"/>
      <c r="DU88" s="94"/>
      <c r="DV88" s="94"/>
      <c r="DW88" s="94"/>
      <c r="DX88" s="94"/>
      <c r="DY88" s="94"/>
      <c r="DZ88" s="94"/>
      <c r="EA88" s="94"/>
      <c r="EB88" s="94"/>
      <c r="EC88" s="94"/>
      <c r="ED88" s="94"/>
      <c r="EE88" s="94"/>
      <c r="EF88" s="94"/>
      <c r="EG88" s="94"/>
      <c r="EH88" s="94"/>
      <c r="EI88" s="94"/>
      <c r="EJ88" s="94"/>
      <c r="EK88" s="94"/>
      <c r="EL88" s="94"/>
      <c r="EM88" s="94"/>
      <c r="EN88" s="94"/>
      <c r="EO88" s="94"/>
      <c r="EP88" s="94"/>
      <c r="EQ88" s="94"/>
      <c r="ER88" s="94"/>
      <c r="ES88" s="94"/>
      <c r="ET88" s="94"/>
      <c r="EU88" s="94"/>
      <c r="EV88" s="94"/>
      <c r="EW88" s="94"/>
      <c r="EX88" s="94"/>
      <c r="EY88" s="94"/>
      <c r="EZ88" s="94"/>
      <c r="FA88" s="94"/>
      <c r="FB88" s="94"/>
      <c r="FC88" s="94"/>
      <c r="FD88" s="94"/>
      <c r="FE88" s="94"/>
      <c r="FF88" s="94"/>
      <c r="FG88" s="94"/>
      <c r="FH88" s="94"/>
      <c r="FI88" s="94"/>
      <c r="FJ88" s="94"/>
      <c r="FK88" s="94"/>
      <c r="FL88" s="94"/>
      <c r="FM88" s="94"/>
      <c r="FN88" s="94"/>
      <c r="FO88" s="94"/>
      <c r="FP88" s="94"/>
      <c r="FQ88" s="94"/>
      <c r="FR88" s="94"/>
      <c r="FS88" s="94"/>
      <c r="FT88" s="94"/>
      <c r="FU88" s="94"/>
      <c r="FV88" s="94"/>
      <c r="FW88" s="94"/>
      <c r="FX88" s="94"/>
      <c r="FY88" s="94"/>
      <c r="FZ88" s="94"/>
      <c r="GA88" s="94"/>
      <c r="GB88" s="94"/>
      <c r="GC88" s="94"/>
      <c r="GD88" s="94"/>
      <c r="GE88" s="94"/>
      <c r="GF88" s="94"/>
      <c r="GG88" s="94"/>
      <c r="GH88" s="94"/>
      <c r="GI88" s="94"/>
      <c r="GJ88" s="94"/>
      <c r="GK88" s="94"/>
      <c r="GL88" s="94"/>
      <c r="GM88" s="94"/>
      <c r="GN88" s="94"/>
      <c r="GO88" s="94"/>
      <c r="GP88" s="94"/>
      <c r="GQ88" s="94"/>
      <c r="GR88" s="94"/>
      <c r="GS88" s="94"/>
      <c r="GT88" s="94"/>
      <c r="GU88" s="51"/>
      <c r="GV88" s="51"/>
      <c r="GW88" s="51"/>
    </row>
    <row r="89" spans="1:205" s="57" customFormat="1" ht="31.5" customHeight="1" x14ac:dyDescent="0.25">
      <c r="A89" s="93" t="s">
        <v>1510</v>
      </c>
      <c r="B89" s="95"/>
      <c r="C89" s="94"/>
      <c r="D89" s="94"/>
      <c r="E89" s="94"/>
      <c r="F89" s="94"/>
      <c r="G89" s="94"/>
      <c r="H89" s="94"/>
      <c r="I89" s="94"/>
      <c r="J89" s="94"/>
      <c r="K89" s="94"/>
      <c r="L89" s="94"/>
      <c r="M89" s="94"/>
      <c r="N89" s="94"/>
      <c r="O89" s="94"/>
      <c r="P89" s="94"/>
      <c r="Q89" s="94"/>
      <c r="R89" s="94"/>
      <c r="S89" s="94"/>
      <c r="T89" s="94"/>
      <c r="U89" s="94"/>
      <c r="V89" s="94"/>
      <c r="W89" s="94"/>
      <c r="X89" s="94"/>
      <c r="Y89" s="94"/>
      <c r="Z89" s="94"/>
      <c r="AA89" s="94"/>
      <c r="AB89" s="94"/>
      <c r="AC89" s="94"/>
      <c r="AD89" s="94"/>
      <c r="AE89" s="94"/>
      <c r="AF89" s="94"/>
      <c r="AG89" s="94"/>
      <c r="AH89" s="94"/>
      <c r="AI89" s="94"/>
      <c r="AJ89" s="94"/>
      <c r="AK89" s="94"/>
      <c r="AL89" s="94"/>
      <c r="AM89" s="94"/>
      <c r="AN89" s="94"/>
      <c r="AO89" s="94"/>
      <c r="AP89" s="94"/>
      <c r="AQ89" s="94"/>
      <c r="AR89" s="94"/>
      <c r="AS89" s="94"/>
      <c r="AT89" s="94"/>
      <c r="AU89" s="94"/>
      <c r="AV89" s="94"/>
      <c r="AW89" s="94"/>
      <c r="AX89" s="94"/>
      <c r="AY89" s="94"/>
      <c r="AZ89" s="94"/>
      <c r="BA89" s="94"/>
      <c r="BB89" s="94"/>
      <c r="BC89" s="94"/>
      <c r="BD89" s="94"/>
      <c r="BE89" s="94"/>
      <c r="BF89" s="94"/>
      <c r="BG89" s="94"/>
      <c r="BH89" s="94"/>
      <c r="BI89" s="94"/>
      <c r="BJ89" s="94"/>
      <c r="BK89" s="94"/>
      <c r="BL89" s="94"/>
      <c r="BM89" s="94"/>
      <c r="BN89" s="94"/>
      <c r="BO89" s="94"/>
      <c r="BP89" s="94"/>
      <c r="BQ89" s="94"/>
      <c r="BR89" s="94"/>
      <c r="BS89" s="94"/>
      <c r="BT89" s="94"/>
      <c r="BU89" s="94"/>
      <c r="BV89" s="94"/>
      <c r="BW89" s="94"/>
      <c r="BX89" s="94"/>
      <c r="BY89" s="94"/>
      <c r="BZ89" s="94"/>
      <c r="CA89" s="94"/>
      <c r="CB89" s="94"/>
      <c r="CC89" s="94"/>
      <c r="CD89" s="94"/>
      <c r="CE89" s="94"/>
      <c r="CF89" s="94"/>
      <c r="CG89" s="94"/>
      <c r="CH89" s="94"/>
      <c r="CI89" s="94"/>
      <c r="CJ89" s="94"/>
      <c r="CK89" s="94"/>
      <c r="CL89" s="94"/>
      <c r="CM89" s="94"/>
      <c r="CN89" s="94"/>
      <c r="CO89" s="94"/>
      <c r="CP89" s="94"/>
      <c r="CQ89" s="94"/>
      <c r="CR89" s="94"/>
      <c r="CS89" s="94"/>
      <c r="CT89" s="94"/>
      <c r="CU89" s="94"/>
      <c r="CV89" s="94"/>
      <c r="CW89" s="94"/>
      <c r="CX89" s="94"/>
      <c r="CY89" s="94"/>
      <c r="CZ89" s="94"/>
      <c r="DA89" s="94"/>
      <c r="DB89" s="94"/>
      <c r="DC89" s="94"/>
      <c r="DD89" s="94"/>
      <c r="DE89" s="94"/>
      <c r="DF89" s="94"/>
      <c r="DG89" s="94"/>
      <c r="DH89" s="94"/>
      <c r="DI89" s="94"/>
      <c r="DJ89" s="94"/>
      <c r="DK89" s="94"/>
      <c r="DL89" s="94"/>
      <c r="DM89" s="94"/>
      <c r="DN89" s="94"/>
      <c r="DO89" s="94"/>
      <c r="DP89" s="94"/>
      <c r="DQ89" s="94"/>
      <c r="DR89" s="94"/>
      <c r="DS89" s="94"/>
      <c r="DT89" s="94"/>
      <c r="DU89" s="94"/>
      <c r="DV89" s="94"/>
      <c r="DW89" s="94"/>
      <c r="DX89" s="94"/>
      <c r="DY89" s="94"/>
      <c r="DZ89" s="94"/>
      <c r="EA89" s="94"/>
      <c r="EB89" s="94"/>
      <c r="EC89" s="94"/>
      <c r="ED89" s="94"/>
      <c r="EE89" s="94"/>
      <c r="EF89" s="94"/>
      <c r="EG89" s="94"/>
      <c r="EH89" s="94"/>
      <c r="EI89" s="94"/>
      <c r="EJ89" s="94"/>
      <c r="EK89" s="94"/>
      <c r="EL89" s="94"/>
      <c r="EM89" s="94"/>
      <c r="EN89" s="94"/>
      <c r="EO89" s="94"/>
      <c r="EP89" s="94"/>
      <c r="EQ89" s="94"/>
      <c r="ER89" s="94"/>
      <c r="ES89" s="94"/>
      <c r="ET89" s="94"/>
      <c r="EU89" s="94"/>
      <c r="EV89" s="94"/>
      <c r="EW89" s="94"/>
      <c r="EX89" s="94"/>
      <c r="EY89" s="94"/>
      <c r="EZ89" s="94"/>
      <c r="FA89" s="94"/>
      <c r="FB89" s="94"/>
      <c r="FC89" s="94"/>
      <c r="FD89" s="94"/>
      <c r="FE89" s="94"/>
      <c r="FF89" s="94"/>
      <c r="FG89" s="94"/>
      <c r="FH89" s="94"/>
      <c r="FI89" s="94"/>
      <c r="FJ89" s="94"/>
      <c r="FK89" s="94"/>
      <c r="FL89" s="94"/>
      <c r="FM89" s="94"/>
      <c r="FN89" s="94"/>
      <c r="FO89" s="94"/>
      <c r="FP89" s="94"/>
      <c r="FQ89" s="94"/>
      <c r="FR89" s="94"/>
      <c r="FS89" s="94"/>
      <c r="FT89" s="94"/>
      <c r="FU89" s="94"/>
      <c r="FV89" s="94"/>
      <c r="FW89" s="94"/>
      <c r="FX89" s="94"/>
      <c r="FY89" s="94"/>
      <c r="FZ89" s="94"/>
      <c r="GA89" s="94"/>
      <c r="GB89" s="94"/>
      <c r="GC89" s="94"/>
      <c r="GD89" s="94"/>
      <c r="GE89" s="94"/>
      <c r="GF89" s="94"/>
      <c r="GG89" s="94"/>
      <c r="GH89" s="94"/>
      <c r="GI89" s="94"/>
      <c r="GJ89" s="94"/>
      <c r="GK89" s="94"/>
      <c r="GL89" s="94"/>
      <c r="GM89" s="94"/>
      <c r="GN89" s="94"/>
      <c r="GO89" s="94"/>
      <c r="GP89" s="94"/>
      <c r="GQ89" s="94"/>
      <c r="GR89" s="94"/>
      <c r="GS89" s="94"/>
      <c r="GT89" s="94"/>
      <c r="GU89" s="51"/>
      <c r="GV89" s="51"/>
      <c r="GW89" s="51"/>
    </row>
    <row r="90" spans="1:205" s="57" customFormat="1" ht="31.5" customHeight="1" x14ac:dyDescent="0.25">
      <c r="A90" s="93" t="s">
        <v>1511</v>
      </c>
      <c r="B90" s="95"/>
      <c r="C90" s="94"/>
      <c r="D90" s="94"/>
      <c r="E90" s="94"/>
      <c r="F90" s="94"/>
      <c r="G90" s="94"/>
      <c r="H90" s="94"/>
      <c r="I90" s="94"/>
      <c r="J90" s="94"/>
      <c r="K90" s="94"/>
      <c r="L90" s="94"/>
      <c r="M90" s="94"/>
      <c r="N90" s="94"/>
      <c r="O90" s="94"/>
      <c r="P90" s="94"/>
      <c r="Q90" s="94"/>
      <c r="R90" s="94"/>
      <c r="S90" s="94"/>
      <c r="T90" s="94"/>
      <c r="U90" s="94"/>
      <c r="V90" s="94"/>
      <c r="W90" s="94"/>
      <c r="X90" s="94"/>
      <c r="Y90" s="94"/>
      <c r="Z90" s="94"/>
      <c r="AA90" s="94"/>
      <c r="AB90" s="94"/>
      <c r="AC90" s="94"/>
      <c r="AD90" s="94"/>
      <c r="AE90" s="94"/>
      <c r="AF90" s="94"/>
      <c r="AG90" s="94"/>
      <c r="AH90" s="94"/>
      <c r="AI90" s="94"/>
      <c r="AJ90" s="94"/>
      <c r="AK90" s="94"/>
      <c r="AL90" s="94"/>
      <c r="AM90" s="94"/>
      <c r="AN90" s="94"/>
      <c r="AO90" s="94"/>
      <c r="AP90" s="94"/>
      <c r="AQ90" s="94"/>
      <c r="AR90" s="94"/>
      <c r="AS90" s="94"/>
      <c r="AT90" s="94"/>
      <c r="AU90" s="94"/>
      <c r="AV90" s="94"/>
      <c r="AW90" s="94"/>
      <c r="AX90" s="94"/>
      <c r="AY90" s="94"/>
      <c r="AZ90" s="94"/>
      <c r="BA90" s="94"/>
      <c r="BB90" s="94"/>
      <c r="BC90" s="94"/>
      <c r="BD90" s="94"/>
      <c r="BE90" s="94"/>
      <c r="BF90" s="94"/>
      <c r="BG90" s="94"/>
      <c r="BH90" s="94"/>
      <c r="BI90" s="94"/>
      <c r="BJ90" s="94"/>
      <c r="BK90" s="94"/>
      <c r="BL90" s="94"/>
      <c r="BM90" s="94"/>
      <c r="BN90" s="94"/>
      <c r="BO90" s="94"/>
      <c r="BP90" s="94"/>
      <c r="BQ90" s="94"/>
      <c r="BR90" s="94"/>
      <c r="BS90" s="94"/>
      <c r="BT90" s="94"/>
      <c r="BU90" s="94"/>
      <c r="BV90" s="94"/>
      <c r="BW90" s="94"/>
      <c r="BX90" s="94"/>
      <c r="BY90" s="94"/>
      <c r="BZ90" s="94"/>
      <c r="CA90" s="94"/>
      <c r="CB90" s="94"/>
      <c r="CC90" s="94"/>
      <c r="CD90" s="94"/>
      <c r="CE90" s="94"/>
      <c r="CF90" s="94"/>
      <c r="CG90" s="94"/>
      <c r="CH90" s="94"/>
      <c r="CI90" s="94"/>
      <c r="CJ90" s="94"/>
      <c r="CK90" s="94"/>
      <c r="CL90" s="94"/>
      <c r="CM90" s="94"/>
      <c r="CN90" s="94"/>
      <c r="CO90" s="94"/>
      <c r="CP90" s="94"/>
      <c r="CQ90" s="94"/>
      <c r="CR90" s="94"/>
      <c r="CS90" s="94"/>
      <c r="CT90" s="94"/>
      <c r="CU90" s="94"/>
      <c r="CV90" s="94"/>
      <c r="CW90" s="94"/>
      <c r="CX90" s="94"/>
      <c r="CY90" s="94"/>
      <c r="CZ90" s="94"/>
      <c r="DA90" s="94"/>
      <c r="DB90" s="94"/>
      <c r="DC90" s="94"/>
      <c r="DD90" s="94"/>
      <c r="DE90" s="94"/>
      <c r="DF90" s="94"/>
      <c r="DG90" s="94"/>
      <c r="DH90" s="94"/>
      <c r="DI90" s="94"/>
      <c r="DJ90" s="94"/>
      <c r="DK90" s="94"/>
      <c r="DL90" s="94"/>
      <c r="DM90" s="94"/>
      <c r="DN90" s="94"/>
      <c r="DO90" s="94"/>
      <c r="DP90" s="94"/>
      <c r="DQ90" s="94"/>
      <c r="DR90" s="94"/>
      <c r="DS90" s="94"/>
      <c r="DT90" s="94"/>
      <c r="DU90" s="94"/>
      <c r="DV90" s="94"/>
      <c r="DW90" s="94"/>
      <c r="DX90" s="94"/>
      <c r="DY90" s="94"/>
      <c r="DZ90" s="94"/>
      <c r="EA90" s="94"/>
      <c r="EB90" s="94"/>
      <c r="EC90" s="94"/>
      <c r="ED90" s="94"/>
      <c r="EE90" s="94"/>
      <c r="EF90" s="94"/>
      <c r="EG90" s="94"/>
      <c r="EH90" s="94"/>
      <c r="EI90" s="94"/>
      <c r="EJ90" s="94"/>
      <c r="EK90" s="94"/>
      <c r="EL90" s="94"/>
      <c r="EM90" s="94"/>
      <c r="EN90" s="94"/>
      <c r="EO90" s="94"/>
      <c r="EP90" s="94"/>
      <c r="EQ90" s="94"/>
      <c r="ER90" s="94"/>
      <c r="ES90" s="94"/>
      <c r="ET90" s="94"/>
      <c r="EU90" s="94"/>
      <c r="EV90" s="94"/>
      <c r="EW90" s="94"/>
      <c r="EX90" s="94"/>
      <c r="EY90" s="94"/>
      <c r="EZ90" s="94"/>
      <c r="FA90" s="94"/>
      <c r="FB90" s="94"/>
      <c r="FC90" s="94"/>
      <c r="FD90" s="94"/>
      <c r="FE90" s="94"/>
      <c r="FF90" s="94"/>
      <c r="FG90" s="94"/>
      <c r="FH90" s="94"/>
      <c r="FI90" s="94"/>
      <c r="FJ90" s="94"/>
      <c r="FK90" s="94"/>
      <c r="FL90" s="94"/>
      <c r="FM90" s="94"/>
      <c r="FN90" s="94"/>
      <c r="FO90" s="94"/>
      <c r="FP90" s="94"/>
      <c r="FQ90" s="94"/>
      <c r="FR90" s="94"/>
      <c r="FS90" s="94"/>
      <c r="FT90" s="94"/>
      <c r="FU90" s="94"/>
      <c r="FV90" s="94"/>
      <c r="FW90" s="94"/>
      <c r="FX90" s="94"/>
      <c r="FY90" s="94"/>
      <c r="FZ90" s="94"/>
      <c r="GA90" s="94"/>
      <c r="GB90" s="94"/>
      <c r="GC90" s="94"/>
      <c r="GD90" s="94"/>
      <c r="GE90" s="94"/>
      <c r="GF90" s="94"/>
      <c r="GG90" s="94"/>
      <c r="GH90" s="94"/>
      <c r="GI90" s="94"/>
      <c r="GJ90" s="94"/>
      <c r="GK90" s="94"/>
      <c r="GL90" s="94"/>
      <c r="GM90" s="94"/>
      <c r="GN90" s="94"/>
      <c r="GO90" s="94"/>
      <c r="GP90" s="94"/>
      <c r="GQ90" s="94"/>
      <c r="GR90" s="94"/>
      <c r="GS90" s="94"/>
      <c r="GT90" s="94"/>
      <c r="GU90" s="51"/>
      <c r="GV90" s="51"/>
      <c r="GW90" s="51"/>
    </row>
    <row r="91" spans="1:205" s="57" customFormat="1" ht="31.5" customHeight="1" x14ac:dyDescent="0.25">
      <c r="A91" s="93" t="s">
        <v>1512</v>
      </c>
      <c r="B91" s="95"/>
      <c r="C91" s="94"/>
      <c r="D91" s="94"/>
      <c r="E91" s="94"/>
      <c r="F91" s="94"/>
      <c r="G91" s="94"/>
      <c r="H91" s="94"/>
      <c r="I91" s="94"/>
      <c r="J91" s="94"/>
      <c r="K91" s="94"/>
      <c r="L91" s="94"/>
      <c r="M91" s="94"/>
      <c r="N91" s="94"/>
      <c r="O91" s="94"/>
      <c r="P91" s="94"/>
      <c r="Q91" s="94"/>
      <c r="R91" s="94"/>
      <c r="S91" s="94"/>
      <c r="T91" s="94"/>
      <c r="U91" s="94"/>
      <c r="V91" s="94"/>
      <c r="W91" s="94"/>
      <c r="X91" s="94"/>
      <c r="Y91" s="94"/>
      <c r="Z91" s="94"/>
      <c r="AA91" s="94"/>
      <c r="AB91" s="94"/>
      <c r="AC91" s="94"/>
      <c r="AD91" s="94"/>
      <c r="AE91" s="94"/>
      <c r="AF91" s="94"/>
      <c r="AG91" s="94"/>
      <c r="AH91" s="94"/>
      <c r="AI91" s="94"/>
      <c r="AJ91" s="94"/>
      <c r="AK91" s="94"/>
      <c r="AL91" s="94"/>
      <c r="AM91" s="94"/>
      <c r="AN91" s="94"/>
      <c r="AO91" s="94"/>
      <c r="AP91" s="94"/>
      <c r="AQ91" s="94"/>
      <c r="AR91" s="94"/>
      <c r="AS91" s="94"/>
      <c r="AT91" s="94"/>
      <c r="AU91" s="94"/>
      <c r="AV91" s="94"/>
      <c r="AW91" s="94"/>
      <c r="AX91" s="94"/>
      <c r="AY91" s="94"/>
      <c r="AZ91" s="94"/>
      <c r="BA91" s="94"/>
      <c r="BB91" s="94"/>
      <c r="BC91" s="94"/>
      <c r="BD91" s="94"/>
      <c r="BE91" s="94"/>
      <c r="BF91" s="94"/>
      <c r="BG91" s="94"/>
      <c r="BH91" s="94"/>
      <c r="BI91" s="94"/>
      <c r="BJ91" s="94"/>
      <c r="BK91" s="94"/>
      <c r="BL91" s="94"/>
      <c r="BM91" s="94"/>
      <c r="BN91" s="94"/>
      <c r="BO91" s="94"/>
      <c r="BP91" s="94"/>
      <c r="BQ91" s="94"/>
      <c r="BR91" s="94"/>
      <c r="BS91" s="94"/>
      <c r="BT91" s="94"/>
      <c r="BU91" s="94"/>
      <c r="BV91" s="94"/>
      <c r="BW91" s="94"/>
      <c r="BX91" s="94"/>
      <c r="BY91" s="94"/>
      <c r="BZ91" s="94"/>
      <c r="CA91" s="94"/>
      <c r="CB91" s="94"/>
      <c r="CC91" s="94"/>
      <c r="CD91" s="94"/>
      <c r="CE91" s="94"/>
      <c r="CF91" s="94"/>
      <c r="CG91" s="94"/>
      <c r="CH91" s="94"/>
      <c r="CI91" s="94"/>
      <c r="CJ91" s="94"/>
      <c r="CK91" s="94"/>
      <c r="CL91" s="94"/>
      <c r="CM91" s="94"/>
      <c r="CN91" s="94"/>
      <c r="CO91" s="94"/>
      <c r="CP91" s="94"/>
      <c r="CQ91" s="94"/>
      <c r="CR91" s="94"/>
      <c r="CS91" s="94"/>
      <c r="CT91" s="94"/>
      <c r="CU91" s="94"/>
      <c r="CV91" s="94"/>
      <c r="CW91" s="94"/>
      <c r="CX91" s="94"/>
      <c r="CY91" s="94"/>
      <c r="CZ91" s="94"/>
      <c r="DA91" s="94"/>
      <c r="DB91" s="94"/>
      <c r="DC91" s="94"/>
      <c r="DD91" s="94"/>
      <c r="DE91" s="94"/>
      <c r="DF91" s="94"/>
      <c r="DG91" s="94"/>
      <c r="DH91" s="94"/>
      <c r="DI91" s="94"/>
      <c r="DJ91" s="94"/>
      <c r="DK91" s="94"/>
      <c r="DL91" s="94"/>
      <c r="DM91" s="94"/>
      <c r="DN91" s="94"/>
      <c r="DO91" s="94"/>
      <c r="DP91" s="94"/>
      <c r="DQ91" s="94"/>
      <c r="DR91" s="94"/>
      <c r="DS91" s="94"/>
      <c r="DT91" s="94"/>
      <c r="DU91" s="94"/>
      <c r="DV91" s="94"/>
      <c r="DW91" s="94"/>
      <c r="DX91" s="94"/>
      <c r="DY91" s="94"/>
      <c r="DZ91" s="94"/>
      <c r="EA91" s="94"/>
      <c r="EB91" s="94"/>
      <c r="EC91" s="94"/>
      <c r="ED91" s="94"/>
      <c r="EE91" s="94"/>
      <c r="EF91" s="94"/>
      <c r="EG91" s="94"/>
      <c r="EH91" s="94"/>
      <c r="EI91" s="94"/>
      <c r="EJ91" s="94"/>
      <c r="EK91" s="94"/>
      <c r="EL91" s="94"/>
      <c r="EM91" s="94"/>
      <c r="EN91" s="94"/>
      <c r="EO91" s="94"/>
      <c r="EP91" s="94"/>
      <c r="EQ91" s="94"/>
      <c r="ER91" s="94"/>
      <c r="ES91" s="94"/>
      <c r="ET91" s="94"/>
      <c r="EU91" s="94"/>
      <c r="EV91" s="94"/>
      <c r="EW91" s="94"/>
      <c r="EX91" s="94"/>
      <c r="EY91" s="94"/>
      <c r="EZ91" s="94"/>
      <c r="FA91" s="94"/>
      <c r="FB91" s="94"/>
      <c r="FC91" s="94"/>
      <c r="FD91" s="94"/>
      <c r="FE91" s="94"/>
      <c r="FF91" s="94"/>
      <c r="FG91" s="94"/>
      <c r="FH91" s="94"/>
      <c r="FI91" s="94"/>
      <c r="FJ91" s="94"/>
      <c r="FK91" s="94"/>
      <c r="FL91" s="94"/>
      <c r="FM91" s="94"/>
      <c r="FN91" s="94"/>
      <c r="FO91" s="94"/>
      <c r="FP91" s="94"/>
      <c r="FQ91" s="94"/>
      <c r="FR91" s="94"/>
      <c r="FS91" s="94"/>
      <c r="FT91" s="94"/>
      <c r="FU91" s="94"/>
      <c r="FV91" s="94"/>
      <c r="FW91" s="94"/>
      <c r="FX91" s="94"/>
      <c r="FY91" s="94"/>
      <c r="FZ91" s="94"/>
      <c r="GA91" s="94"/>
      <c r="GB91" s="94"/>
      <c r="GC91" s="94"/>
      <c r="GD91" s="94"/>
      <c r="GE91" s="94"/>
      <c r="GF91" s="94"/>
      <c r="GG91" s="94"/>
      <c r="GH91" s="94"/>
      <c r="GI91" s="94"/>
      <c r="GJ91" s="94"/>
      <c r="GK91" s="94"/>
      <c r="GL91" s="94"/>
      <c r="GM91" s="94"/>
      <c r="GN91" s="94"/>
      <c r="GO91" s="94"/>
      <c r="GP91" s="94"/>
      <c r="GQ91" s="94"/>
      <c r="GR91" s="94"/>
      <c r="GS91" s="94"/>
      <c r="GT91" s="94"/>
      <c r="GU91" s="51"/>
      <c r="GV91" s="51"/>
      <c r="GW91" s="51"/>
    </row>
    <row r="92" spans="1:205" s="57" customFormat="1" ht="31.5" customHeight="1" x14ac:dyDescent="0.25">
      <c r="A92" s="93" t="s">
        <v>1513</v>
      </c>
      <c r="B92" s="95"/>
      <c r="C92" s="94"/>
      <c r="D92" s="94"/>
      <c r="E92" s="94"/>
      <c r="F92" s="94"/>
      <c r="G92" s="94"/>
      <c r="H92" s="94"/>
      <c r="I92" s="94"/>
      <c r="J92" s="94"/>
      <c r="K92" s="94"/>
      <c r="L92" s="94"/>
      <c r="M92" s="94"/>
      <c r="N92" s="94"/>
      <c r="O92" s="94"/>
      <c r="P92" s="94"/>
      <c r="Q92" s="94"/>
      <c r="R92" s="94"/>
      <c r="S92" s="94"/>
      <c r="T92" s="94"/>
      <c r="U92" s="94"/>
      <c r="V92" s="94"/>
      <c r="W92" s="94"/>
      <c r="X92" s="94"/>
      <c r="Y92" s="94"/>
      <c r="Z92" s="94"/>
      <c r="AA92" s="94"/>
      <c r="AB92" s="94"/>
      <c r="AC92" s="94"/>
      <c r="AD92" s="94"/>
      <c r="AE92" s="94"/>
      <c r="AF92" s="94"/>
      <c r="AG92" s="94"/>
      <c r="AH92" s="94"/>
      <c r="AI92" s="94"/>
      <c r="AJ92" s="94"/>
      <c r="AK92" s="94"/>
      <c r="AL92" s="94"/>
      <c r="AM92" s="94"/>
      <c r="AN92" s="94"/>
      <c r="AO92" s="94"/>
      <c r="AP92" s="94"/>
      <c r="AQ92" s="94"/>
      <c r="AR92" s="94"/>
      <c r="AS92" s="94"/>
      <c r="AT92" s="94"/>
      <c r="AU92" s="94"/>
      <c r="AV92" s="94"/>
      <c r="AW92" s="94"/>
      <c r="AX92" s="94"/>
      <c r="AY92" s="94"/>
      <c r="AZ92" s="94"/>
      <c r="BA92" s="94"/>
      <c r="BB92" s="94"/>
      <c r="BC92" s="94"/>
      <c r="BD92" s="94"/>
      <c r="BE92" s="94"/>
      <c r="BF92" s="94"/>
      <c r="BG92" s="94"/>
      <c r="BH92" s="94"/>
      <c r="BI92" s="94"/>
      <c r="BJ92" s="94"/>
      <c r="BK92" s="94"/>
      <c r="BL92" s="94"/>
      <c r="BM92" s="94"/>
      <c r="BN92" s="94"/>
      <c r="BO92" s="94"/>
      <c r="BP92" s="94"/>
      <c r="BQ92" s="94"/>
      <c r="BR92" s="94"/>
      <c r="BS92" s="94"/>
      <c r="BT92" s="94"/>
      <c r="BU92" s="94"/>
      <c r="BV92" s="94"/>
      <c r="BW92" s="94"/>
      <c r="BX92" s="94"/>
      <c r="BY92" s="94"/>
      <c r="BZ92" s="94"/>
      <c r="CA92" s="94"/>
      <c r="CB92" s="94"/>
      <c r="CC92" s="94"/>
      <c r="CD92" s="94"/>
      <c r="CE92" s="94"/>
      <c r="CF92" s="94"/>
      <c r="CG92" s="94"/>
      <c r="CH92" s="94"/>
      <c r="CI92" s="94"/>
      <c r="CJ92" s="94"/>
      <c r="CK92" s="94"/>
      <c r="CL92" s="94"/>
      <c r="CM92" s="94"/>
      <c r="CN92" s="94"/>
      <c r="CO92" s="94"/>
      <c r="CP92" s="94"/>
      <c r="CQ92" s="94"/>
      <c r="CR92" s="94"/>
      <c r="CS92" s="94"/>
      <c r="CT92" s="94"/>
      <c r="CU92" s="94"/>
      <c r="CV92" s="94"/>
      <c r="CW92" s="94"/>
      <c r="CX92" s="94"/>
      <c r="CY92" s="94"/>
      <c r="CZ92" s="94"/>
      <c r="DA92" s="94"/>
      <c r="DB92" s="94"/>
      <c r="DC92" s="94"/>
      <c r="DD92" s="94"/>
      <c r="DE92" s="94"/>
      <c r="DF92" s="94"/>
      <c r="DG92" s="94"/>
      <c r="DH92" s="94"/>
      <c r="DI92" s="94"/>
      <c r="DJ92" s="94"/>
      <c r="DK92" s="94"/>
      <c r="DL92" s="94"/>
      <c r="DM92" s="94"/>
      <c r="DN92" s="94"/>
      <c r="DO92" s="94"/>
      <c r="DP92" s="94"/>
      <c r="DQ92" s="94"/>
      <c r="DR92" s="94"/>
      <c r="DS92" s="94"/>
      <c r="DT92" s="94"/>
      <c r="DU92" s="94"/>
      <c r="DV92" s="94"/>
      <c r="DW92" s="94"/>
      <c r="DX92" s="94"/>
      <c r="DY92" s="94"/>
      <c r="DZ92" s="94"/>
      <c r="EA92" s="94"/>
      <c r="EB92" s="94"/>
      <c r="EC92" s="94"/>
      <c r="ED92" s="94"/>
      <c r="EE92" s="94"/>
      <c r="EF92" s="94"/>
      <c r="EG92" s="94"/>
      <c r="EH92" s="94"/>
      <c r="EI92" s="94"/>
      <c r="EJ92" s="94"/>
      <c r="EK92" s="94"/>
      <c r="EL92" s="94"/>
      <c r="EM92" s="94"/>
      <c r="EN92" s="94"/>
      <c r="EO92" s="94"/>
      <c r="EP92" s="94"/>
      <c r="EQ92" s="94"/>
      <c r="ER92" s="94"/>
      <c r="ES92" s="94"/>
      <c r="ET92" s="94"/>
      <c r="EU92" s="94"/>
      <c r="EV92" s="94"/>
      <c r="EW92" s="94"/>
      <c r="EX92" s="94"/>
      <c r="EY92" s="94"/>
      <c r="EZ92" s="94"/>
      <c r="FA92" s="94"/>
      <c r="FB92" s="94"/>
      <c r="FC92" s="94"/>
      <c r="FD92" s="94"/>
      <c r="FE92" s="94"/>
      <c r="FF92" s="94"/>
      <c r="FG92" s="94"/>
      <c r="FH92" s="94"/>
      <c r="FI92" s="94"/>
      <c r="FJ92" s="94"/>
      <c r="FK92" s="94"/>
      <c r="FL92" s="94"/>
      <c r="FM92" s="94"/>
      <c r="FN92" s="94"/>
      <c r="FO92" s="94"/>
      <c r="FP92" s="94"/>
      <c r="FQ92" s="94"/>
      <c r="FR92" s="94"/>
      <c r="FS92" s="94"/>
      <c r="FT92" s="94"/>
      <c r="FU92" s="94"/>
      <c r="FV92" s="94"/>
      <c r="FW92" s="94"/>
      <c r="FX92" s="94"/>
      <c r="FY92" s="94"/>
      <c r="FZ92" s="94"/>
      <c r="GA92" s="94"/>
      <c r="GB92" s="94"/>
      <c r="GC92" s="94"/>
      <c r="GD92" s="94"/>
      <c r="GE92" s="94"/>
      <c r="GF92" s="94"/>
      <c r="GG92" s="94"/>
      <c r="GH92" s="94"/>
      <c r="GI92" s="94"/>
      <c r="GJ92" s="94"/>
      <c r="GK92" s="94"/>
      <c r="GL92" s="94"/>
      <c r="GM92" s="94"/>
      <c r="GN92" s="94"/>
      <c r="GO92" s="94"/>
      <c r="GP92" s="94"/>
      <c r="GQ92" s="94"/>
      <c r="GR92" s="94"/>
      <c r="GS92" s="94"/>
      <c r="GT92" s="94"/>
      <c r="GU92" s="51"/>
      <c r="GV92" s="51"/>
      <c r="GW92" s="51"/>
    </row>
    <row r="93" spans="1:205" s="57" customFormat="1" ht="31.5" customHeight="1" x14ac:dyDescent="0.25">
      <c r="A93" s="93" t="s">
        <v>1514</v>
      </c>
      <c r="B93" s="95"/>
      <c r="C93" s="94"/>
      <c r="D93" s="94"/>
      <c r="E93" s="94"/>
      <c r="F93" s="94"/>
      <c r="G93" s="94"/>
      <c r="H93" s="94"/>
      <c r="I93" s="94"/>
      <c r="J93" s="94"/>
      <c r="K93" s="94"/>
      <c r="L93" s="94"/>
      <c r="M93" s="94"/>
      <c r="N93" s="94"/>
      <c r="O93" s="94"/>
      <c r="P93" s="94"/>
      <c r="Q93" s="94"/>
      <c r="R93" s="94"/>
      <c r="S93" s="94"/>
      <c r="T93" s="94"/>
      <c r="U93" s="94"/>
      <c r="V93" s="94"/>
      <c r="W93" s="94"/>
      <c r="X93" s="94"/>
      <c r="Y93" s="94"/>
      <c r="Z93" s="94"/>
      <c r="AA93" s="94"/>
      <c r="AB93" s="94"/>
      <c r="AC93" s="94"/>
      <c r="AD93" s="94"/>
      <c r="AE93" s="94"/>
      <c r="AF93" s="94"/>
      <c r="AG93" s="94"/>
      <c r="AH93" s="94"/>
      <c r="AI93" s="94"/>
      <c r="AJ93" s="94"/>
      <c r="AK93" s="94"/>
      <c r="AL93" s="94"/>
      <c r="AM93" s="94"/>
      <c r="AN93" s="94"/>
      <c r="AO93" s="94"/>
      <c r="AP93" s="94"/>
      <c r="AQ93" s="94"/>
      <c r="AR93" s="94"/>
      <c r="AS93" s="94"/>
      <c r="AT93" s="94"/>
      <c r="AU93" s="94"/>
      <c r="AV93" s="94"/>
      <c r="AW93" s="94"/>
      <c r="AX93" s="94"/>
      <c r="AY93" s="94"/>
      <c r="AZ93" s="94"/>
      <c r="BA93" s="94"/>
      <c r="BB93" s="94"/>
      <c r="BC93" s="94"/>
      <c r="BD93" s="94"/>
      <c r="BE93" s="94"/>
      <c r="BF93" s="94"/>
      <c r="BG93" s="94"/>
      <c r="BH93" s="94"/>
      <c r="BI93" s="94"/>
      <c r="BJ93" s="94"/>
      <c r="BK93" s="94"/>
      <c r="BL93" s="94"/>
      <c r="BM93" s="94"/>
      <c r="BN93" s="94"/>
      <c r="BO93" s="94"/>
      <c r="BP93" s="94"/>
      <c r="BQ93" s="94"/>
      <c r="BR93" s="94"/>
      <c r="BS93" s="94"/>
      <c r="BT93" s="94"/>
      <c r="BU93" s="94"/>
      <c r="BV93" s="94"/>
      <c r="BW93" s="94"/>
      <c r="BX93" s="94"/>
      <c r="BY93" s="94"/>
      <c r="BZ93" s="94"/>
      <c r="CA93" s="94"/>
      <c r="CB93" s="94"/>
      <c r="CC93" s="94"/>
      <c r="CD93" s="94"/>
      <c r="CE93" s="94"/>
      <c r="CF93" s="94"/>
      <c r="CG93" s="94"/>
      <c r="CH93" s="94"/>
      <c r="CI93" s="94"/>
      <c r="CJ93" s="94"/>
      <c r="CK93" s="94"/>
      <c r="CL93" s="94"/>
      <c r="CM93" s="94"/>
      <c r="CN93" s="94"/>
      <c r="CO93" s="94"/>
      <c r="CP93" s="94"/>
      <c r="CQ93" s="94"/>
      <c r="CR93" s="94"/>
      <c r="CS93" s="94"/>
      <c r="CT93" s="94"/>
      <c r="CU93" s="94"/>
      <c r="CV93" s="94"/>
      <c r="CW93" s="94"/>
      <c r="CX93" s="94"/>
      <c r="CY93" s="94"/>
      <c r="CZ93" s="94"/>
      <c r="DA93" s="94"/>
      <c r="DB93" s="94"/>
      <c r="DC93" s="94"/>
      <c r="DD93" s="94"/>
      <c r="DE93" s="94"/>
      <c r="DF93" s="94"/>
      <c r="DG93" s="94"/>
      <c r="DH93" s="94"/>
      <c r="DI93" s="94"/>
      <c r="DJ93" s="94"/>
      <c r="DK93" s="94"/>
      <c r="DL93" s="94"/>
      <c r="DM93" s="94"/>
      <c r="DN93" s="94"/>
      <c r="DO93" s="94"/>
      <c r="DP93" s="94"/>
      <c r="DQ93" s="94"/>
      <c r="DR93" s="94"/>
      <c r="DS93" s="94"/>
      <c r="DT93" s="94"/>
      <c r="DU93" s="94"/>
      <c r="DV93" s="94"/>
      <c r="DW93" s="94"/>
      <c r="DX93" s="94"/>
      <c r="DY93" s="94"/>
      <c r="DZ93" s="94"/>
      <c r="EA93" s="94"/>
      <c r="EB93" s="94"/>
      <c r="EC93" s="94"/>
      <c r="ED93" s="94"/>
      <c r="EE93" s="94"/>
      <c r="EF93" s="94"/>
      <c r="EG93" s="94"/>
      <c r="EH93" s="94"/>
      <c r="EI93" s="94"/>
      <c r="EJ93" s="94"/>
      <c r="EK93" s="94"/>
      <c r="EL93" s="94"/>
      <c r="EM93" s="94"/>
      <c r="EN93" s="94"/>
      <c r="EO93" s="94"/>
      <c r="EP93" s="94"/>
      <c r="EQ93" s="94"/>
      <c r="ER93" s="94"/>
      <c r="ES93" s="94"/>
      <c r="ET93" s="94"/>
      <c r="EU93" s="94"/>
      <c r="EV93" s="94"/>
      <c r="EW93" s="94"/>
      <c r="EX93" s="94"/>
      <c r="EY93" s="94"/>
      <c r="EZ93" s="94"/>
      <c r="FA93" s="94"/>
      <c r="FB93" s="94"/>
      <c r="FC93" s="94"/>
      <c r="FD93" s="94"/>
      <c r="FE93" s="94"/>
      <c r="FF93" s="94"/>
      <c r="FG93" s="94"/>
      <c r="FH93" s="94"/>
      <c r="FI93" s="94"/>
      <c r="FJ93" s="94"/>
      <c r="FK93" s="94"/>
      <c r="FL93" s="94"/>
      <c r="FM93" s="94"/>
      <c r="FN93" s="94"/>
      <c r="FO93" s="94"/>
      <c r="FP93" s="94"/>
      <c r="FQ93" s="94"/>
      <c r="FR93" s="94"/>
      <c r="FS93" s="94"/>
      <c r="FT93" s="94"/>
      <c r="FU93" s="94"/>
      <c r="FV93" s="94"/>
      <c r="FW93" s="94"/>
      <c r="FX93" s="94"/>
      <c r="FY93" s="94"/>
      <c r="FZ93" s="94"/>
      <c r="GA93" s="94"/>
      <c r="GB93" s="94"/>
      <c r="GC93" s="94"/>
      <c r="GD93" s="94"/>
      <c r="GE93" s="94"/>
      <c r="GF93" s="94"/>
      <c r="GG93" s="94"/>
      <c r="GH93" s="94"/>
      <c r="GI93" s="94"/>
      <c r="GJ93" s="94"/>
      <c r="GK93" s="94"/>
      <c r="GL93" s="94"/>
      <c r="GM93" s="94"/>
      <c r="GN93" s="94"/>
      <c r="GO93" s="94"/>
      <c r="GP93" s="94"/>
      <c r="GQ93" s="94"/>
      <c r="GR93" s="94"/>
      <c r="GS93" s="94"/>
      <c r="GT93" s="94"/>
      <c r="GU93" s="51"/>
      <c r="GV93" s="51"/>
      <c r="GW93" s="51"/>
    </row>
    <row r="94" spans="1:205" s="57" customFormat="1" ht="31.5" customHeight="1" x14ac:dyDescent="0.25">
      <c r="A94" s="93" t="s">
        <v>1515</v>
      </c>
      <c r="B94" s="95"/>
      <c r="C94" s="94"/>
      <c r="D94" s="94"/>
      <c r="E94" s="94"/>
      <c r="F94" s="94"/>
      <c r="G94" s="94"/>
      <c r="H94" s="94"/>
      <c r="I94" s="94"/>
      <c r="J94" s="94"/>
      <c r="K94" s="94"/>
      <c r="L94" s="94"/>
      <c r="M94" s="94"/>
      <c r="N94" s="94"/>
      <c r="O94" s="94"/>
      <c r="P94" s="94"/>
      <c r="Q94" s="94"/>
      <c r="R94" s="94"/>
      <c r="S94" s="94"/>
      <c r="T94" s="94"/>
      <c r="U94" s="94"/>
      <c r="V94" s="94"/>
      <c r="W94" s="94"/>
      <c r="X94" s="94"/>
      <c r="Y94" s="94"/>
      <c r="Z94" s="94"/>
      <c r="AA94" s="94"/>
      <c r="AB94" s="94"/>
      <c r="AC94" s="94"/>
      <c r="AD94" s="94"/>
      <c r="AE94" s="94"/>
      <c r="AF94" s="94"/>
      <c r="AG94" s="94"/>
      <c r="AH94" s="94"/>
      <c r="AI94" s="94"/>
      <c r="AJ94" s="94"/>
      <c r="AK94" s="94"/>
      <c r="AL94" s="94"/>
      <c r="AM94" s="94"/>
      <c r="AN94" s="94"/>
      <c r="AO94" s="94"/>
      <c r="AP94" s="94"/>
      <c r="AQ94" s="94"/>
      <c r="AR94" s="94"/>
      <c r="AS94" s="94"/>
      <c r="AT94" s="94"/>
      <c r="AU94" s="94"/>
      <c r="AV94" s="94"/>
      <c r="AW94" s="94"/>
      <c r="AX94" s="94"/>
      <c r="AY94" s="94"/>
      <c r="AZ94" s="94"/>
      <c r="BA94" s="94"/>
      <c r="BB94" s="94"/>
      <c r="BC94" s="94"/>
      <c r="BD94" s="94"/>
      <c r="BE94" s="94"/>
      <c r="BF94" s="94"/>
      <c r="BG94" s="94"/>
      <c r="BH94" s="94"/>
      <c r="BI94" s="94"/>
      <c r="BJ94" s="94"/>
      <c r="BK94" s="94"/>
      <c r="BL94" s="94"/>
      <c r="BM94" s="94"/>
      <c r="BN94" s="94"/>
      <c r="BO94" s="94"/>
      <c r="BP94" s="94"/>
      <c r="BQ94" s="94"/>
      <c r="BR94" s="94"/>
      <c r="BS94" s="94"/>
      <c r="BT94" s="94"/>
      <c r="BU94" s="94"/>
      <c r="BV94" s="94"/>
      <c r="BW94" s="94"/>
      <c r="BX94" s="94"/>
      <c r="BY94" s="94"/>
      <c r="BZ94" s="94"/>
      <c r="CA94" s="94"/>
      <c r="CB94" s="94"/>
      <c r="CC94" s="94"/>
      <c r="CD94" s="94"/>
      <c r="CE94" s="94"/>
      <c r="CF94" s="94"/>
      <c r="CG94" s="94"/>
      <c r="CH94" s="94"/>
      <c r="CI94" s="94"/>
      <c r="CJ94" s="94"/>
      <c r="CK94" s="94"/>
      <c r="CL94" s="94"/>
      <c r="CM94" s="94"/>
      <c r="CN94" s="94"/>
      <c r="CO94" s="94"/>
      <c r="CP94" s="94"/>
      <c r="CQ94" s="94"/>
      <c r="CR94" s="94"/>
      <c r="CS94" s="94"/>
      <c r="CT94" s="94"/>
      <c r="CU94" s="94"/>
      <c r="CV94" s="94"/>
      <c r="CW94" s="94"/>
      <c r="CX94" s="94"/>
      <c r="CY94" s="94"/>
      <c r="CZ94" s="94"/>
      <c r="DA94" s="94"/>
      <c r="DB94" s="94"/>
      <c r="DC94" s="94"/>
      <c r="DD94" s="94"/>
      <c r="DE94" s="94"/>
      <c r="DF94" s="94"/>
      <c r="DG94" s="94"/>
      <c r="DH94" s="94"/>
      <c r="DI94" s="94"/>
      <c r="DJ94" s="94"/>
      <c r="DK94" s="94"/>
      <c r="DL94" s="94"/>
      <c r="DM94" s="94"/>
      <c r="DN94" s="94"/>
      <c r="DO94" s="94"/>
      <c r="DP94" s="94"/>
      <c r="DQ94" s="94"/>
      <c r="DR94" s="94"/>
      <c r="DS94" s="94"/>
      <c r="DT94" s="94"/>
      <c r="DU94" s="94"/>
      <c r="DV94" s="94"/>
      <c r="DW94" s="94"/>
      <c r="DX94" s="94"/>
      <c r="DY94" s="94"/>
      <c r="DZ94" s="94"/>
      <c r="EA94" s="94"/>
      <c r="EB94" s="94"/>
      <c r="EC94" s="94"/>
      <c r="ED94" s="94"/>
      <c r="EE94" s="94"/>
      <c r="EF94" s="94"/>
      <c r="EG94" s="94"/>
      <c r="EH94" s="94"/>
      <c r="EI94" s="94"/>
      <c r="EJ94" s="94"/>
      <c r="EK94" s="94"/>
      <c r="EL94" s="94"/>
      <c r="EM94" s="94"/>
      <c r="EN94" s="94"/>
      <c r="EO94" s="94"/>
      <c r="EP94" s="94"/>
      <c r="EQ94" s="94"/>
      <c r="ER94" s="94"/>
      <c r="ES94" s="94"/>
      <c r="ET94" s="94"/>
      <c r="EU94" s="94"/>
      <c r="EV94" s="94"/>
      <c r="EW94" s="94"/>
      <c r="EX94" s="94"/>
      <c r="EY94" s="94"/>
      <c r="EZ94" s="94"/>
      <c r="FA94" s="94"/>
      <c r="FB94" s="94"/>
      <c r="FC94" s="94"/>
      <c r="FD94" s="94"/>
      <c r="FE94" s="94"/>
      <c r="FF94" s="94"/>
      <c r="FG94" s="94"/>
      <c r="FH94" s="94"/>
      <c r="FI94" s="94"/>
      <c r="FJ94" s="94"/>
      <c r="FK94" s="94"/>
      <c r="FL94" s="94"/>
      <c r="FM94" s="94"/>
      <c r="FN94" s="94"/>
      <c r="FO94" s="94"/>
      <c r="FP94" s="94"/>
      <c r="FQ94" s="94"/>
      <c r="FR94" s="94"/>
      <c r="FS94" s="94"/>
      <c r="FT94" s="94"/>
      <c r="FU94" s="94"/>
      <c r="FV94" s="94"/>
      <c r="FW94" s="94"/>
      <c r="FX94" s="94"/>
      <c r="FY94" s="94"/>
      <c r="FZ94" s="94"/>
      <c r="GA94" s="94"/>
      <c r="GB94" s="94"/>
      <c r="GC94" s="94"/>
      <c r="GD94" s="94"/>
      <c r="GE94" s="94"/>
      <c r="GF94" s="94"/>
      <c r="GG94" s="94"/>
      <c r="GH94" s="94"/>
      <c r="GI94" s="94"/>
      <c r="GJ94" s="94"/>
      <c r="GK94" s="94"/>
      <c r="GL94" s="94"/>
      <c r="GM94" s="94"/>
      <c r="GN94" s="94"/>
      <c r="GO94" s="94"/>
      <c r="GP94" s="94"/>
      <c r="GQ94" s="94"/>
      <c r="GR94" s="94"/>
      <c r="GS94" s="94"/>
      <c r="GT94" s="94"/>
      <c r="GU94" s="51"/>
      <c r="GV94" s="51"/>
      <c r="GW94" s="51"/>
    </row>
    <row r="95" spans="1:205" s="57" customFormat="1" ht="31.5" customHeight="1" x14ac:dyDescent="0.25">
      <c r="A95" s="93" t="s">
        <v>1516</v>
      </c>
      <c r="B95" s="95"/>
      <c r="C95" s="94"/>
      <c r="D95" s="94"/>
      <c r="E95" s="94"/>
      <c r="F95" s="94"/>
      <c r="G95" s="94"/>
      <c r="H95" s="94"/>
      <c r="I95" s="94"/>
      <c r="J95" s="94"/>
      <c r="K95" s="94"/>
      <c r="L95" s="94"/>
      <c r="M95" s="94"/>
      <c r="N95" s="94"/>
      <c r="O95" s="94"/>
      <c r="P95" s="94"/>
      <c r="Q95" s="94"/>
      <c r="R95" s="94"/>
      <c r="S95" s="94"/>
      <c r="T95" s="94"/>
      <c r="U95" s="94"/>
      <c r="V95" s="94"/>
      <c r="W95" s="94"/>
      <c r="X95" s="94"/>
      <c r="Y95" s="94"/>
      <c r="Z95" s="94"/>
      <c r="AA95" s="94"/>
      <c r="AB95" s="94"/>
      <c r="AC95" s="94"/>
      <c r="AD95" s="94"/>
      <c r="AE95" s="94"/>
      <c r="AF95" s="94"/>
      <c r="AG95" s="94"/>
      <c r="AH95" s="94"/>
      <c r="AI95" s="94"/>
      <c r="AJ95" s="94"/>
      <c r="AK95" s="94"/>
      <c r="AL95" s="94"/>
      <c r="AM95" s="94"/>
      <c r="AN95" s="94"/>
      <c r="AO95" s="94"/>
      <c r="AP95" s="94"/>
      <c r="AQ95" s="94"/>
      <c r="AR95" s="94"/>
      <c r="AS95" s="94"/>
      <c r="AT95" s="94"/>
      <c r="AU95" s="94"/>
      <c r="AV95" s="94"/>
      <c r="AW95" s="94"/>
      <c r="AX95" s="94"/>
      <c r="AY95" s="94"/>
      <c r="AZ95" s="94"/>
      <c r="BA95" s="94"/>
      <c r="BB95" s="94"/>
      <c r="BC95" s="94"/>
      <c r="BD95" s="94"/>
      <c r="BE95" s="94"/>
      <c r="BF95" s="94"/>
      <c r="BG95" s="94"/>
      <c r="BH95" s="94"/>
      <c r="BI95" s="94"/>
      <c r="BJ95" s="94"/>
      <c r="BK95" s="94"/>
      <c r="BL95" s="94"/>
      <c r="BM95" s="94"/>
      <c r="BN95" s="94"/>
      <c r="BO95" s="94"/>
      <c r="BP95" s="94"/>
      <c r="BQ95" s="94"/>
      <c r="BR95" s="94"/>
      <c r="BS95" s="94"/>
      <c r="BT95" s="94"/>
      <c r="BU95" s="94"/>
      <c r="BV95" s="94"/>
      <c r="BW95" s="94"/>
      <c r="BX95" s="94"/>
      <c r="BY95" s="94"/>
      <c r="BZ95" s="94"/>
      <c r="CA95" s="94"/>
      <c r="CB95" s="94"/>
      <c r="CC95" s="94"/>
      <c r="CD95" s="94"/>
      <c r="CE95" s="94"/>
      <c r="CF95" s="94"/>
      <c r="CG95" s="94"/>
      <c r="CH95" s="94"/>
      <c r="CI95" s="94"/>
      <c r="CJ95" s="94"/>
      <c r="CK95" s="94"/>
      <c r="CL95" s="94"/>
      <c r="CM95" s="94"/>
      <c r="CN95" s="94"/>
      <c r="CO95" s="94"/>
      <c r="CP95" s="94"/>
      <c r="CQ95" s="94"/>
      <c r="CR95" s="94"/>
      <c r="CS95" s="94"/>
      <c r="CT95" s="94"/>
      <c r="CU95" s="94"/>
      <c r="CV95" s="94"/>
      <c r="CW95" s="94"/>
      <c r="CX95" s="94"/>
      <c r="CY95" s="94"/>
      <c r="CZ95" s="94"/>
      <c r="DA95" s="94"/>
      <c r="DB95" s="94"/>
      <c r="DC95" s="94"/>
      <c r="DD95" s="94"/>
      <c r="DE95" s="94"/>
      <c r="DF95" s="94"/>
      <c r="DG95" s="94"/>
      <c r="DH95" s="94"/>
      <c r="DI95" s="94"/>
      <c r="DJ95" s="94"/>
      <c r="DK95" s="94"/>
      <c r="DL95" s="94"/>
      <c r="DM95" s="94"/>
      <c r="DN95" s="94"/>
      <c r="DO95" s="94"/>
      <c r="DP95" s="94"/>
      <c r="DQ95" s="94"/>
      <c r="DR95" s="94"/>
      <c r="DS95" s="94"/>
      <c r="DT95" s="94"/>
      <c r="DU95" s="94"/>
      <c r="DV95" s="94"/>
      <c r="DW95" s="94"/>
      <c r="DX95" s="94"/>
      <c r="DY95" s="94"/>
      <c r="DZ95" s="94"/>
      <c r="EA95" s="94"/>
      <c r="EB95" s="94"/>
      <c r="EC95" s="94"/>
      <c r="ED95" s="94"/>
      <c r="EE95" s="94"/>
      <c r="EF95" s="94"/>
      <c r="EG95" s="94"/>
      <c r="EH95" s="94"/>
      <c r="EI95" s="94"/>
      <c r="EJ95" s="94"/>
      <c r="EK95" s="94"/>
      <c r="EL95" s="94"/>
      <c r="EM95" s="94"/>
      <c r="EN95" s="94"/>
      <c r="EO95" s="94"/>
      <c r="EP95" s="94"/>
      <c r="EQ95" s="94"/>
      <c r="ER95" s="94"/>
      <c r="ES95" s="94"/>
      <c r="ET95" s="94"/>
      <c r="EU95" s="94"/>
      <c r="EV95" s="94"/>
      <c r="EW95" s="94"/>
      <c r="EX95" s="94"/>
      <c r="EY95" s="94"/>
      <c r="EZ95" s="94"/>
      <c r="FA95" s="94"/>
      <c r="FB95" s="94"/>
      <c r="FC95" s="94"/>
      <c r="FD95" s="94"/>
      <c r="FE95" s="94"/>
      <c r="FF95" s="94"/>
      <c r="FG95" s="94"/>
      <c r="FH95" s="94"/>
      <c r="FI95" s="94"/>
      <c r="FJ95" s="94"/>
      <c r="FK95" s="94"/>
      <c r="FL95" s="94"/>
      <c r="FM95" s="94"/>
      <c r="FN95" s="94"/>
      <c r="FO95" s="94"/>
      <c r="FP95" s="94"/>
      <c r="FQ95" s="94"/>
      <c r="FR95" s="94"/>
      <c r="FS95" s="94"/>
      <c r="FT95" s="94"/>
      <c r="FU95" s="94"/>
      <c r="FV95" s="94"/>
      <c r="FW95" s="94"/>
      <c r="FX95" s="94"/>
      <c r="FY95" s="94"/>
      <c r="FZ95" s="94"/>
      <c r="GA95" s="94"/>
      <c r="GB95" s="94"/>
      <c r="GC95" s="94"/>
      <c r="GD95" s="94"/>
      <c r="GE95" s="94"/>
      <c r="GF95" s="94"/>
      <c r="GG95" s="94"/>
      <c r="GH95" s="94"/>
      <c r="GI95" s="94"/>
      <c r="GJ95" s="94"/>
      <c r="GK95" s="94"/>
      <c r="GL95" s="94"/>
      <c r="GM95" s="94"/>
      <c r="GN95" s="94"/>
      <c r="GO95" s="94"/>
      <c r="GP95" s="94"/>
      <c r="GQ95" s="94"/>
      <c r="GR95" s="94"/>
      <c r="GS95" s="94"/>
      <c r="GT95" s="94"/>
      <c r="GU95" s="51"/>
      <c r="GV95" s="51"/>
      <c r="GW95" s="51"/>
    </row>
    <row r="96" spans="1:205" s="57" customFormat="1" ht="31.5" customHeight="1" x14ac:dyDescent="0.25">
      <c r="A96" s="93" t="s">
        <v>1517</v>
      </c>
      <c r="B96" s="95"/>
      <c r="C96" s="94"/>
      <c r="D96" s="94"/>
      <c r="E96" s="94"/>
      <c r="F96" s="94"/>
      <c r="G96" s="94"/>
      <c r="H96" s="94"/>
      <c r="I96" s="94"/>
      <c r="J96" s="94"/>
      <c r="K96" s="94"/>
      <c r="L96" s="94"/>
      <c r="M96" s="94"/>
      <c r="N96" s="94"/>
      <c r="O96" s="94"/>
      <c r="P96" s="94"/>
      <c r="Q96" s="94"/>
      <c r="R96" s="94"/>
      <c r="S96" s="94"/>
      <c r="T96" s="94"/>
      <c r="U96" s="94"/>
      <c r="V96" s="94"/>
      <c r="W96" s="94"/>
      <c r="X96" s="94"/>
      <c r="Y96" s="94"/>
      <c r="Z96" s="94"/>
      <c r="AA96" s="94"/>
      <c r="AB96" s="94"/>
      <c r="AC96" s="94"/>
      <c r="AD96" s="94"/>
      <c r="AE96" s="94"/>
      <c r="AF96" s="94"/>
      <c r="AG96" s="94"/>
      <c r="AH96" s="94"/>
      <c r="AI96" s="94"/>
      <c r="AJ96" s="94"/>
      <c r="AK96" s="94"/>
      <c r="AL96" s="94"/>
      <c r="AM96" s="94"/>
      <c r="AN96" s="94"/>
      <c r="AO96" s="94"/>
      <c r="AP96" s="94"/>
      <c r="AQ96" s="94"/>
      <c r="AR96" s="94"/>
      <c r="AS96" s="94"/>
      <c r="AT96" s="94"/>
      <c r="AU96" s="94"/>
      <c r="AV96" s="94"/>
      <c r="AW96" s="94"/>
      <c r="AX96" s="94"/>
      <c r="AY96" s="94"/>
      <c r="AZ96" s="94"/>
      <c r="BA96" s="94"/>
      <c r="BB96" s="94"/>
      <c r="BC96" s="94"/>
      <c r="BD96" s="94"/>
      <c r="BE96" s="94"/>
      <c r="BF96" s="94"/>
      <c r="BG96" s="94"/>
      <c r="BH96" s="94"/>
      <c r="BI96" s="94"/>
      <c r="BJ96" s="94"/>
      <c r="BK96" s="94"/>
      <c r="BL96" s="94"/>
      <c r="BM96" s="94"/>
      <c r="BN96" s="94"/>
      <c r="BO96" s="94"/>
      <c r="BP96" s="94"/>
      <c r="BQ96" s="94"/>
      <c r="BR96" s="94"/>
      <c r="BS96" s="94"/>
      <c r="BT96" s="94"/>
      <c r="BU96" s="94"/>
      <c r="BV96" s="94"/>
      <c r="BW96" s="94"/>
      <c r="BX96" s="94"/>
      <c r="BY96" s="94"/>
      <c r="BZ96" s="94"/>
      <c r="CA96" s="94"/>
      <c r="CB96" s="94"/>
      <c r="CC96" s="94"/>
      <c r="CD96" s="94"/>
      <c r="CE96" s="94"/>
      <c r="CF96" s="94"/>
      <c r="CG96" s="94"/>
      <c r="CH96" s="94"/>
      <c r="CI96" s="94"/>
      <c r="CJ96" s="94"/>
      <c r="CK96" s="94"/>
      <c r="CL96" s="94"/>
      <c r="CM96" s="94"/>
      <c r="CN96" s="94"/>
      <c r="CO96" s="94"/>
      <c r="CP96" s="94"/>
      <c r="CQ96" s="94"/>
      <c r="CR96" s="94"/>
      <c r="CS96" s="94"/>
      <c r="CT96" s="94"/>
      <c r="CU96" s="94"/>
      <c r="CV96" s="94"/>
      <c r="CW96" s="94"/>
      <c r="CX96" s="94"/>
      <c r="CY96" s="94"/>
      <c r="CZ96" s="94"/>
      <c r="DA96" s="94"/>
      <c r="DB96" s="94"/>
      <c r="DC96" s="94"/>
      <c r="DD96" s="94"/>
      <c r="DE96" s="94"/>
      <c r="DF96" s="94"/>
      <c r="DG96" s="94"/>
      <c r="DH96" s="94"/>
      <c r="DI96" s="94"/>
      <c r="DJ96" s="94"/>
      <c r="DK96" s="94"/>
      <c r="DL96" s="94"/>
      <c r="DM96" s="94"/>
      <c r="DN96" s="94"/>
      <c r="DO96" s="94"/>
      <c r="DP96" s="94"/>
      <c r="DQ96" s="94"/>
      <c r="DR96" s="94"/>
      <c r="DS96" s="94"/>
      <c r="DT96" s="94"/>
      <c r="DU96" s="94"/>
      <c r="DV96" s="94"/>
      <c r="DW96" s="94"/>
      <c r="DX96" s="94"/>
      <c r="DY96" s="94"/>
      <c r="DZ96" s="94"/>
      <c r="EA96" s="94"/>
      <c r="EB96" s="94"/>
      <c r="EC96" s="94"/>
      <c r="ED96" s="94"/>
      <c r="EE96" s="94"/>
      <c r="EF96" s="94"/>
      <c r="EG96" s="94"/>
      <c r="EH96" s="94"/>
      <c r="EI96" s="94"/>
      <c r="EJ96" s="94"/>
      <c r="EK96" s="94"/>
      <c r="EL96" s="94"/>
      <c r="EM96" s="94"/>
      <c r="EN96" s="94"/>
      <c r="EO96" s="94"/>
      <c r="EP96" s="94"/>
      <c r="EQ96" s="94"/>
      <c r="ER96" s="94"/>
      <c r="ES96" s="94"/>
      <c r="ET96" s="94"/>
      <c r="EU96" s="94"/>
      <c r="EV96" s="94"/>
      <c r="EW96" s="94"/>
      <c r="EX96" s="94"/>
      <c r="EY96" s="94"/>
      <c r="EZ96" s="94"/>
      <c r="FA96" s="94"/>
      <c r="FB96" s="94"/>
      <c r="FC96" s="94"/>
      <c r="FD96" s="94"/>
      <c r="FE96" s="94"/>
      <c r="FF96" s="94"/>
      <c r="FG96" s="94"/>
      <c r="FH96" s="94"/>
      <c r="FI96" s="94"/>
      <c r="FJ96" s="94"/>
      <c r="FK96" s="94"/>
      <c r="FL96" s="94"/>
      <c r="FM96" s="94"/>
      <c r="FN96" s="94"/>
      <c r="FO96" s="94"/>
      <c r="FP96" s="94"/>
      <c r="FQ96" s="94"/>
      <c r="FR96" s="94"/>
      <c r="FS96" s="94"/>
      <c r="FT96" s="94"/>
      <c r="FU96" s="94"/>
      <c r="FV96" s="94"/>
      <c r="FW96" s="94"/>
      <c r="FX96" s="94"/>
      <c r="FY96" s="94"/>
      <c r="FZ96" s="94"/>
      <c r="GA96" s="94"/>
      <c r="GB96" s="94"/>
      <c r="GC96" s="94"/>
      <c r="GD96" s="94"/>
      <c r="GE96" s="94"/>
      <c r="GF96" s="94"/>
      <c r="GG96" s="94"/>
      <c r="GH96" s="94"/>
      <c r="GI96" s="94"/>
      <c r="GJ96" s="94"/>
      <c r="GK96" s="94"/>
      <c r="GL96" s="94"/>
      <c r="GM96" s="94"/>
      <c r="GN96" s="94"/>
      <c r="GO96" s="94"/>
      <c r="GP96" s="94"/>
      <c r="GQ96" s="94"/>
      <c r="GR96" s="94"/>
      <c r="GS96" s="94"/>
      <c r="GT96" s="94"/>
      <c r="GU96" s="51"/>
      <c r="GV96" s="51"/>
      <c r="GW96" s="51"/>
    </row>
    <row r="97" spans="1:205" s="57" customFormat="1" ht="31.5" customHeight="1" x14ac:dyDescent="0.25">
      <c r="A97" s="93" t="s">
        <v>1518</v>
      </c>
      <c r="B97" s="95"/>
      <c r="C97" s="94"/>
      <c r="D97" s="94"/>
      <c r="E97" s="94"/>
      <c r="F97" s="94"/>
      <c r="G97" s="94"/>
      <c r="H97" s="94"/>
      <c r="I97" s="94"/>
      <c r="J97" s="94"/>
      <c r="K97" s="94"/>
      <c r="L97" s="94"/>
      <c r="M97" s="94"/>
      <c r="N97" s="94"/>
      <c r="O97" s="94"/>
      <c r="P97" s="94"/>
      <c r="Q97" s="94"/>
      <c r="R97" s="94"/>
      <c r="S97" s="94"/>
      <c r="T97" s="94"/>
      <c r="U97" s="94"/>
      <c r="V97" s="94"/>
      <c r="W97" s="94"/>
      <c r="X97" s="94"/>
      <c r="Y97" s="94"/>
      <c r="Z97" s="94"/>
      <c r="AA97" s="94"/>
      <c r="AB97" s="94"/>
      <c r="AC97" s="94"/>
      <c r="AD97" s="94"/>
      <c r="AE97" s="94"/>
      <c r="AF97" s="94"/>
      <c r="AG97" s="94"/>
      <c r="AH97" s="94"/>
      <c r="AI97" s="94"/>
      <c r="AJ97" s="94"/>
      <c r="AK97" s="94"/>
      <c r="AL97" s="94"/>
      <c r="AM97" s="94"/>
      <c r="AN97" s="94"/>
      <c r="AO97" s="94"/>
      <c r="AP97" s="94"/>
      <c r="AQ97" s="94"/>
      <c r="AR97" s="94"/>
      <c r="AS97" s="94"/>
      <c r="AT97" s="94"/>
      <c r="AU97" s="94"/>
      <c r="AV97" s="94"/>
      <c r="AW97" s="94"/>
      <c r="AX97" s="94"/>
      <c r="AY97" s="94"/>
      <c r="AZ97" s="94"/>
      <c r="BA97" s="94"/>
      <c r="BB97" s="94"/>
      <c r="BC97" s="94"/>
      <c r="BD97" s="94"/>
      <c r="BE97" s="94"/>
      <c r="BF97" s="94"/>
      <c r="BG97" s="94"/>
      <c r="BH97" s="94"/>
      <c r="BI97" s="94"/>
      <c r="BJ97" s="94"/>
      <c r="BK97" s="94"/>
      <c r="BL97" s="94"/>
      <c r="BM97" s="94"/>
      <c r="BN97" s="94"/>
      <c r="BO97" s="94"/>
      <c r="BP97" s="94"/>
      <c r="BQ97" s="94"/>
      <c r="BR97" s="94"/>
      <c r="BS97" s="94"/>
      <c r="BT97" s="94"/>
      <c r="BU97" s="94"/>
      <c r="BV97" s="94"/>
      <c r="BW97" s="94"/>
      <c r="BX97" s="94"/>
      <c r="BY97" s="94"/>
      <c r="BZ97" s="94"/>
      <c r="CA97" s="94"/>
      <c r="CB97" s="94"/>
      <c r="CC97" s="94"/>
      <c r="CD97" s="94"/>
      <c r="CE97" s="94"/>
      <c r="CF97" s="94"/>
      <c r="CG97" s="94"/>
      <c r="CH97" s="94"/>
      <c r="CI97" s="94"/>
      <c r="CJ97" s="94"/>
      <c r="CK97" s="94"/>
      <c r="CL97" s="94"/>
      <c r="CM97" s="94"/>
      <c r="CN97" s="94"/>
      <c r="CO97" s="94"/>
      <c r="CP97" s="94"/>
      <c r="CQ97" s="94"/>
      <c r="CR97" s="94"/>
      <c r="CS97" s="94"/>
      <c r="CT97" s="94"/>
      <c r="CU97" s="94"/>
      <c r="CV97" s="94"/>
      <c r="CW97" s="94"/>
      <c r="CX97" s="94"/>
      <c r="CY97" s="94"/>
      <c r="CZ97" s="94"/>
      <c r="DA97" s="94"/>
      <c r="DB97" s="94"/>
      <c r="DC97" s="94"/>
      <c r="DD97" s="94"/>
      <c r="DE97" s="94"/>
      <c r="DF97" s="94"/>
      <c r="DG97" s="94"/>
      <c r="DH97" s="94"/>
      <c r="DI97" s="94"/>
      <c r="DJ97" s="94"/>
      <c r="DK97" s="94"/>
      <c r="DL97" s="94"/>
      <c r="DM97" s="94"/>
      <c r="DN97" s="94"/>
      <c r="DO97" s="94"/>
      <c r="DP97" s="94"/>
      <c r="DQ97" s="94"/>
      <c r="DR97" s="94"/>
      <c r="DS97" s="94"/>
      <c r="DT97" s="94"/>
      <c r="DU97" s="94"/>
      <c r="DV97" s="94"/>
      <c r="DW97" s="94"/>
      <c r="DX97" s="94"/>
      <c r="DY97" s="94"/>
      <c r="DZ97" s="94"/>
      <c r="EA97" s="94"/>
      <c r="EB97" s="94"/>
      <c r="EC97" s="94"/>
      <c r="ED97" s="94"/>
      <c r="EE97" s="94"/>
      <c r="EF97" s="94"/>
      <c r="EG97" s="94"/>
      <c r="EH97" s="94"/>
      <c r="EI97" s="94"/>
      <c r="EJ97" s="94"/>
      <c r="EK97" s="94"/>
      <c r="EL97" s="94"/>
      <c r="EM97" s="94"/>
      <c r="EN97" s="94"/>
      <c r="EO97" s="94"/>
      <c r="EP97" s="94"/>
      <c r="EQ97" s="94"/>
      <c r="ER97" s="94"/>
      <c r="ES97" s="94"/>
      <c r="ET97" s="94"/>
      <c r="EU97" s="94"/>
      <c r="EV97" s="94"/>
      <c r="EW97" s="94"/>
      <c r="EX97" s="94"/>
      <c r="EY97" s="94"/>
      <c r="EZ97" s="94"/>
      <c r="FA97" s="94"/>
      <c r="FB97" s="94"/>
      <c r="FC97" s="94"/>
      <c r="FD97" s="94"/>
      <c r="FE97" s="94"/>
      <c r="FF97" s="94"/>
      <c r="FG97" s="94"/>
      <c r="FH97" s="94"/>
      <c r="FI97" s="94"/>
      <c r="FJ97" s="94"/>
      <c r="FK97" s="94"/>
      <c r="FL97" s="94"/>
      <c r="FM97" s="94"/>
      <c r="FN97" s="94"/>
      <c r="FO97" s="94"/>
      <c r="FP97" s="94"/>
      <c r="FQ97" s="94"/>
      <c r="FR97" s="94"/>
      <c r="FS97" s="94"/>
      <c r="FT97" s="94"/>
      <c r="FU97" s="94"/>
      <c r="FV97" s="94"/>
      <c r="FW97" s="94"/>
      <c r="FX97" s="94"/>
      <c r="FY97" s="94"/>
      <c r="FZ97" s="94"/>
      <c r="GA97" s="94"/>
      <c r="GB97" s="94"/>
      <c r="GC97" s="94"/>
      <c r="GD97" s="94"/>
      <c r="GE97" s="94"/>
      <c r="GF97" s="94"/>
      <c r="GG97" s="94"/>
      <c r="GH97" s="94"/>
      <c r="GI97" s="94"/>
      <c r="GJ97" s="94"/>
      <c r="GK97" s="94"/>
      <c r="GL97" s="94"/>
      <c r="GM97" s="94"/>
      <c r="GN97" s="94"/>
      <c r="GO97" s="94"/>
      <c r="GP97" s="94"/>
      <c r="GQ97" s="94"/>
      <c r="GR97" s="94"/>
      <c r="GS97" s="94"/>
      <c r="GT97" s="94"/>
      <c r="GU97" s="51"/>
      <c r="GV97" s="51"/>
      <c r="GW97" s="51"/>
    </row>
    <row r="98" spans="1:205" s="57" customFormat="1" ht="31.5" customHeight="1" x14ac:dyDescent="0.25">
      <c r="A98" s="93" t="s">
        <v>1519</v>
      </c>
      <c r="B98" s="95"/>
      <c r="C98" s="94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4"/>
      <c r="P98" s="94"/>
      <c r="Q98" s="94"/>
      <c r="R98" s="94"/>
      <c r="S98" s="94"/>
      <c r="T98" s="94"/>
      <c r="U98" s="94"/>
      <c r="V98" s="94"/>
      <c r="W98" s="94"/>
      <c r="X98" s="94"/>
      <c r="Y98" s="94"/>
      <c r="Z98" s="94"/>
      <c r="AA98" s="94"/>
      <c r="AB98" s="94"/>
      <c r="AC98" s="94"/>
      <c r="AD98" s="94"/>
      <c r="AE98" s="94"/>
      <c r="AF98" s="94"/>
      <c r="AG98" s="94"/>
      <c r="AH98" s="94"/>
      <c r="AI98" s="94"/>
      <c r="AJ98" s="94"/>
      <c r="AK98" s="94"/>
      <c r="AL98" s="94"/>
      <c r="AM98" s="94"/>
      <c r="AN98" s="94"/>
      <c r="AO98" s="94"/>
      <c r="AP98" s="94"/>
      <c r="AQ98" s="94"/>
      <c r="AR98" s="94"/>
      <c r="AS98" s="94"/>
      <c r="AT98" s="94"/>
      <c r="AU98" s="94"/>
      <c r="AV98" s="94"/>
      <c r="AW98" s="94"/>
      <c r="AX98" s="94"/>
      <c r="AY98" s="94"/>
      <c r="AZ98" s="94"/>
      <c r="BA98" s="94"/>
      <c r="BB98" s="94"/>
      <c r="BC98" s="94"/>
      <c r="BD98" s="94"/>
      <c r="BE98" s="94"/>
      <c r="BF98" s="94"/>
      <c r="BG98" s="94"/>
      <c r="BH98" s="94"/>
      <c r="BI98" s="94"/>
      <c r="BJ98" s="94"/>
      <c r="BK98" s="94"/>
      <c r="BL98" s="94"/>
      <c r="BM98" s="94"/>
      <c r="BN98" s="94"/>
      <c r="BO98" s="94"/>
      <c r="BP98" s="94"/>
      <c r="BQ98" s="94"/>
      <c r="BR98" s="94"/>
      <c r="BS98" s="94"/>
      <c r="BT98" s="94"/>
      <c r="BU98" s="94"/>
      <c r="BV98" s="94"/>
      <c r="BW98" s="94"/>
      <c r="BX98" s="94"/>
      <c r="BY98" s="94"/>
      <c r="BZ98" s="94"/>
      <c r="CA98" s="94"/>
      <c r="CB98" s="94"/>
      <c r="CC98" s="94"/>
      <c r="CD98" s="94"/>
      <c r="CE98" s="94"/>
      <c r="CF98" s="94"/>
      <c r="CG98" s="94"/>
      <c r="CH98" s="94"/>
      <c r="CI98" s="94"/>
      <c r="CJ98" s="94"/>
      <c r="CK98" s="94"/>
      <c r="CL98" s="94"/>
      <c r="CM98" s="94"/>
      <c r="CN98" s="94"/>
      <c r="CO98" s="94"/>
      <c r="CP98" s="94"/>
      <c r="CQ98" s="94"/>
      <c r="CR98" s="94"/>
      <c r="CS98" s="94"/>
      <c r="CT98" s="94"/>
      <c r="CU98" s="94"/>
      <c r="CV98" s="94"/>
      <c r="CW98" s="94"/>
      <c r="CX98" s="94"/>
      <c r="CY98" s="94"/>
      <c r="CZ98" s="94"/>
      <c r="DA98" s="94"/>
      <c r="DB98" s="94"/>
      <c r="DC98" s="94"/>
      <c r="DD98" s="94"/>
      <c r="DE98" s="94"/>
      <c r="DF98" s="94"/>
      <c r="DG98" s="94"/>
      <c r="DH98" s="94"/>
      <c r="DI98" s="94"/>
      <c r="DJ98" s="94"/>
      <c r="DK98" s="94"/>
      <c r="DL98" s="94"/>
      <c r="DM98" s="94"/>
      <c r="DN98" s="94"/>
      <c r="DO98" s="94"/>
      <c r="DP98" s="94"/>
      <c r="DQ98" s="94"/>
      <c r="DR98" s="94"/>
      <c r="DS98" s="94"/>
      <c r="DT98" s="94"/>
      <c r="DU98" s="94"/>
      <c r="DV98" s="94"/>
      <c r="DW98" s="94"/>
      <c r="DX98" s="94"/>
      <c r="DY98" s="94"/>
      <c r="DZ98" s="94"/>
      <c r="EA98" s="94"/>
      <c r="EB98" s="94"/>
      <c r="EC98" s="94"/>
      <c r="ED98" s="94"/>
      <c r="EE98" s="94"/>
      <c r="EF98" s="94"/>
      <c r="EG98" s="94"/>
      <c r="EH98" s="94"/>
      <c r="EI98" s="94"/>
      <c r="EJ98" s="94"/>
      <c r="EK98" s="94"/>
      <c r="EL98" s="94"/>
      <c r="EM98" s="94"/>
      <c r="EN98" s="94"/>
      <c r="EO98" s="94"/>
      <c r="EP98" s="94"/>
      <c r="EQ98" s="94"/>
      <c r="ER98" s="94"/>
      <c r="ES98" s="94"/>
      <c r="ET98" s="94"/>
      <c r="EU98" s="94"/>
      <c r="EV98" s="94"/>
      <c r="EW98" s="94"/>
      <c r="EX98" s="94"/>
      <c r="EY98" s="94"/>
      <c r="EZ98" s="94"/>
      <c r="FA98" s="94"/>
      <c r="FB98" s="94"/>
      <c r="FC98" s="94"/>
      <c r="FD98" s="94"/>
      <c r="FE98" s="94"/>
      <c r="FF98" s="94"/>
      <c r="FG98" s="94"/>
      <c r="FH98" s="94"/>
      <c r="FI98" s="94"/>
      <c r="FJ98" s="94"/>
      <c r="FK98" s="94"/>
      <c r="FL98" s="94"/>
      <c r="FM98" s="94"/>
      <c r="FN98" s="94"/>
      <c r="FO98" s="94"/>
      <c r="FP98" s="94"/>
      <c r="FQ98" s="94"/>
      <c r="FR98" s="94"/>
      <c r="FS98" s="94"/>
      <c r="FT98" s="94"/>
      <c r="FU98" s="94"/>
      <c r="FV98" s="94"/>
      <c r="FW98" s="94"/>
      <c r="FX98" s="94"/>
      <c r="FY98" s="94"/>
      <c r="FZ98" s="94"/>
      <c r="GA98" s="94"/>
      <c r="GB98" s="94"/>
      <c r="GC98" s="94"/>
      <c r="GD98" s="94"/>
      <c r="GE98" s="94"/>
      <c r="GF98" s="94"/>
      <c r="GG98" s="94"/>
      <c r="GH98" s="94"/>
      <c r="GI98" s="94"/>
      <c r="GJ98" s="94"/>
      <c r="GK98" s="94"/>
      <c r="GL98" s="94"/>
      <c r="GM98" s="94"/>
      <c r="GN98" s="94"/>
      <c r="GO98" s="94"/>
      <c r="GP98" s="94"/>
      <c r="GQ98" s="94"/>
      <c r="GR98" s="94"/>
      <c r="GS98" s="94"/>
      <c r="GT98" s="94"/>
      <c r="GU98" s="51"/>
      <c r="GV98" s="51"/>
      <c r="GW98" s="51"/>
    </row>
    <row r="99" spans="1:205" s="57" customFormat="1" ht="31.5" customHeight="1" x14ac:dyDescent="0.25">
      <c r="A99" s="93" t="s">
        <v>1520</v>
      </c>
      <c r="B99" s="95"/>
      <c r="C99" s="94"/>
      <c r="D99" s="94"/>
      <c r="E99" s="94"/>
      <c r="F99" s="94"/>
      <c r="G99" s="94"/>
      <c r="H99" s="94"/>
      <c r="I99" s="94"/>
      <c r="J99" s="94"/>
      <c r="K99" s="94"/>
      <c r="L99" s="94"/>
      <c r="M99" s="94"/>
      <c r="N99" s="94"/>
      <c r="O99" s="94"/>
      <c r="P99" s="94"/>
      <c r="Q99" s="94"/>
      <c r="R99" s="94"/>
      <c r="S99" s="94"/>
      <c r="T99" s="94"/>
      <c r="U99" s="94"/>
      <c r="V99" s="94"/>
      <c r="W99" s="94"/>
      <c r="X99" s="94"/>
      <c r="Y99" s="94"/>
      <c r="Z99" s="94"/>
      <c r="AA99" s="94"/>
      <c r="AB99" s="94"/>
      <c r="AC99" s="94"/>
      <c r="AD99" s="94"/>
      <c r="AE99" s="94"/>
      <c r="AF99" s="94"/>
      <c r="AG99" s="94"/>
      <c r="AH99" s="94"/>
      <c r="AI99" s="94"/>
      <c r="AJ99" s="94"/>
      <c r="AK99" s="94"/>
      <c r="AL99" s="94"/>
      <c r="AM99" s="94"/>
      <c r="AN99" s="94"/>
      <c r="AO99" s="94"/>
      <c r="AP99" s="94"/>
      <c r="AQ99" s="94"/>
      <c r="AR99" s="94"/>
      <c r="AS99" s="94"/>
      <c r="AT99" s="94"/>
      <c r="AU99" s="94"/>
      <c r="AV99" s="94"/>
      <c r="AW99" s="94"/>
      <c r="AX99" s="94"/>
      <c r="AY99" s="94"/>
      <c r="AZ99" s="94"/>
      <c r="BA99" s="94"/>
      <c r="BB99" s="94"/>
      <c r="BC99" s="94"/>
      <c r="BD99" s="94"/>
      <c r="BE99" s="94"/>
      <c r="BF99" s="94"/>
      <c r="BG99" s="94"/>
      <c r="BH99" s="94"/>
      <c r="BI99" s="94"/>
      <c r="BJ99" s="94"/>
      <c r="BK99" s="94"/>
      <c r="BL99" s="94"/>
      <c r="BM99" s="94"/>
      <c r="BN99" s="94"/>
      <c r="BO99" s="94"/>
      <c r="BP99" s="94"/>
      <c r="BQ99" s="94"/>
      <c r="BR99" s="94"/>
      <c r="BS99" s="94"/>
      <c r="BT99" s="94"/>
      <c r="BU99" s="94"/>
      <c r="BV99" s="94"/>
      <c r="BW99" s="94"/>
      <c r="BX99" s="94"/>
      <c r="BY99" s="94"/>
      <c r="BZ99" s="94"/>
      <c r="CA99" s="94"/>
      <c r="CB99" s="94"/>
      <c r="CC99" s="94"/>
      <c r="CD99" s="94"/>
      <c r="CE99" s="94"/>
      <c r="CF99" s="94"/>
      <c r="CG99" s="94"/>
      <c r="CH99" s="94"/>
      <c r="CI99" s="94"/>
      <c r="CJ99" s="94"/>
      <c r="CK99" s="94"/>
      <c r="CL99" s="94"/>
      <c r="CM99" s="94"/>
      <c r="CN99" s="94"/>
      <c r="CO99" s="94"/>
      <c r="CP99" s="94"/>
      <c r="CQ99" s="94"/>
      <c r="CR99" s="94"/>
      <c r="CS99" s="94"/>
      <c r="CT99" s="94"/>
      <c r="CU99" s="94"/>
      <c r="CV99" s="94"/>
      <c r="CW99" s="94"/>
      <c r="CX99" s="94"/>
      <c r="CY99" s="94"/>
      <c r="CZ99" s="94"/>
      <c r="DA99" s="94"/>
      <c r="DB99" s="94"/>
      <c r="DC99" s="94"/>
      <c r="DD99" s="94"/>
      <c r="DE99" s="94"/>
      <c r="DF99" s="94"/>
      <c r="DG99" s="94"/>
      <c r="DH99" s="94"/>
      <c r="DI99" s="94"/>
      <c r="DJ99" s="94"/>
      <c r="DK99" s="94"/>
      <c r="DL99" s="94"/>
      <c r="DM99" s="94"/>
      <c r="DN99" s="94"/>
      <c r="DO99" s="94"/>
      <c r="DP99" s="94"/>
      <c r="DQ99" s="94"/>
      <c r="DR99" s="94"/>
      <c r="DS99" s="94"/>
      <c r="DT99" s="94"/>
      <c r="DU99" s="94"/>
      <c r="DV99" s="94"/>
      <c r="DW99" s="94"/>
      <c r="DX99" s="94"/>
      <c r="DY99" s="94"/>
      <c r="DZ99" s="94"/>
      <c r="EA99" s="94"/>
      <c r="EB99" s="94"/>
      <c r="EC99" s="94"/>
      <c r="ED99" s="94"/>
      <c r="EE99" s="94"/>
      <c r="EF99" s="94"/>
      <c r="EG99" s="94"/>
      <c r="EH99" s="94"/>
      <c r="EI99" s="94"/>
      <c r="EJ99" s="94"/>
      <c r="EK99" s="94"/>
      <c r="EL99" s="94"/>
      <c r="EM99" s="94"/>
      <c r="EN99" s="94"/>
      <c r="EO99" s="94"/>
      <c r="EP99" s="94"/>
      <c r="EQ99" s="94"/>
      <c r="ER99" s="94"/>
      <c r="ES99" s="94"/>
      <c r="ET99" s="94"/>
      <c r="EU99" s="94"/>
      <c r="EV99" s="94"/>
      <c r="EW99" s="94"/>
      <c r="EX99" s="94"/>
      <c r="EY99" s="94"/>
      <c r="EZ99" s="94"/>
      <c r="FA99" s="94"/>
      <c r="FB99" s="94"/>
      <c r="FC99" s="94"/>
      <c r="FD99" s="94"/>
      <c r="FE99" s="94"/>
      <c r="FF99" s="94"/>
      <c r="FG99" s="94"/>
      <c r="FH99" s="94"/>
      <c r="FI99" s="94"/>
      <c r="FJ99" s="94"/>
      <c r="FK99" s="94"/>
      <c r="FL99" s="94"/>
      <c r="FM99" s="94"/>
      <c r="FN99" s="94"/>
      <c r="FO99" s="94"/>
      <c r="FP99" s="94"/>
      <c r="FQ99" s="94"/>
      <c r="FR99" s="94"/>
      <c r="FS99" s="94"/>
      <c r="FT99" s="94"/>
      <c r="FU99" s="94"/>
      <c r="FV99" s="94"/>
      <c r="FW99" s="94"/>
      <c r="FX99" s="94"/>
      <c r="FY99" s="94"/>
      <c r="FZ99" s="94"/>
      <c r="GA99" s="94"/>
      <c r="GB99" s="94"/>
      <c r="GC99" s="94"/>
      <c r="GD99" s="94"/>
      <c r="GE99" s="94"/>
      <c r="GF99" s="94"/>
      <c r="GG99" s="94"/>
      <c r="GH99" s="94"/>
      <c r="GI99" s="94"/>
      <c r="GJ99" s="94"/>
      <c r="GK99" s="94"/>
      <c r="GL99" s="94"/>
      <c r="GM99" s="94"/>
      <c r="GN99" s="94"/>
      <c r="GO99" s="94"/>
      <c r="GP99" s="94"/>
      <c r="GQ99" s="94"/>
      <c r="GR99" s="94"/>
      <c r="GS99" s="94"/>
      <c r="GT99" s="94"/>
      <c r="GU99" s="51"/>
      <c r="GV99" s="51"/>
      <c r="GW99" s="51"/>
    </row>
    <row r="100" spans="1:205" s="57" customFormat="1" ht="31.5" customHeight="1" x14ac:dyDescent="0.25">
      <c r="A100" s="93" t="s">
        <v>1521</v>
      </c>
      <c r="B100" s="95"/>
      <c r="C100" s="94"/>
      <c r="D100" s="94"/>
      <c r="E100" s="94"/>
      <c r="F100" s="94"/>
      <c r="G100" s="94"/>
      <c r="H100" s="94"/>
      <c r="I100" s="94"/>
      <c r="J100" s="94"/>
      <c r="K100" s="94"/>
      <c r="L100" s="94"/>
      <c r="M100" s="94"/>
      <c r="N100" s="94"/>
      <c r="O100" s="94"/>
      <c r="P100" s="94"/>
      <c r="Q100" s="94"/>
      <c r="R100" s="94"/>
      <c r="S100" s="94"/>
      <c r="T100" s="94"/>
      <c r="U100" s="94"/>
      <c r="V100" s="94"/>
      <c r="W100" s="94"/>
      <c r="X100" s="94"/>
      <c r="Y100" s="94"/>
      <c r="Z100" s="94"/>
      <c r="AA100" s="94"/>
      <c r="AB100" s="94"/>
      <c r="AC100" s="94"/>
      <c r="AD100" s="94"/>
      <c r="AE100" s="94"/>
      <c r="AF100" s="94"/>
      <c r="AG100" s="94"/>
      <c r="AH100" s="94"/>
      <c r="AI100" s="94"/>
      <c r="AJ100" s="94"/>
      <c r="AK100" s="94"/>
      <c r="AL100" s="94"/>
      <c r="AM100" s="94"/>
      <c r="AN100" s="94"/>
      <c r="AO100" s="94"/>
      <c r="AP100" s="94"/>
      <c r="AQ100" s="94"/>
      <c r="AR100" s="94"/>
      <c r="AS100" s="94"/>
      <c r="AT100" s="94"/>
      <c r="AU100" s="94"/>
      <c r="AV100" s="94"/>
      <c r="AW100" s="94"/>
      <c r="AX100" s="94"/>
      <c r="AY100" s="94"/>
      <c r="AZ100" s="94"/>
      <c r="BA100" s="94"/>
      <c r="BB100" s="94"/>
      <c r="BC100" s="94"/>
      <c r="BD100" s="94"/>
      <c r="BE100" s="94"/>
      <c r="BF100" s="94"/>
      <c r="BG100" s="94"/>
      <c r="BH100" s="94"/>
      <c r="BI100" s="94"/>
      <c r="BJ100" s="94"/>
      <c r="BK100" s="94"/>
      <c r="BL100" s="94"/>
      <c r="BM100" s="94"/>
      <c r="BN100" s="94"/>
      <c r="BO100" s="94"/>
      <c r="BP100" s="94"/>
      <c r="BQ100" s="94"/>
      <c r="BR100" s="94"/>
      <c r="BS100" s="94"/>
      <c r="BT100" s="94"/>
      <c r="BU100" s="94"/>
      <c r="BV100" s="94"/>
      <c r="BW100" s="94"/>
      <c r="BX100" s="94"/>
      <c r="BY100" s="94"/>
      <c r="BZ100" s="94"/>
      <c r="CA100" s="94"/>
      <c r="CB100" s="94"/>
      <c r="CC100" s="94"/>
      <c r="CD100" s="94"/>
      <c r="CE100" s="94"/>
      <c r="CF100" s="94"/>
      <c r="CG100" s="94"/>
      <c r="CH100" s="94"/>
      <c r="CI100" s="94"/>
      <c r="CJ100" s="94"/>
      <c r="CK100" s="94"/>
      <c r="CL100" s="94"/>
      <c r="CM100" s="94"/>
      <c r="CN100" s="94"/>
      <c r="CO100" s="94"/>
      <c r="CP100" s="94"/>
      <c r="CQ100" s="94"/>
      <c r="CR100" s="94"/>
      <c r="CS100" s="94"/>
      <c r="CT100" s="94"/>
      <c r="CU100" s="94"/>
      <c r="CV100" s="94"/>
      <c r="CW100" s="94"/>
      <c r="CX100" s="94"/>
      <c r="CY100" s="94"/>
      <c r="CZ100" s="94"/>
      <c r="DA100" s="94"/>
      <c r="DB100" s="94"/>
      <c r="DC100" s="94"/>
      <c r="DD100" s="94"/>
      <c r="DE100" s="94"/>
      <c r="DF100" s="94"/>
      <c r="DG100" s="94"/>
      <c r="DH100" s="94"/>
      <c r="DI100" s="94"/>
      <c r="DJ100" s="94"/>
      <c r="DK100" s="94"/>
      <c r="DL100" s="94"/>
      <c r="DM100" s="94"/>
      <c r="DN100" s="94"/>
      <c r="DO100" s="94"/>
      <c r="DP100" s="94"/>
      <c r="DQ100" s="94"/>
      <c r="DR100" s="94"/>
      <c r="DS100" s="94"/>
      <c r="DT100" s="94"/>
      <c r="DU100" s="94"/>
      <c r="DV100" s="94"/>
      <c r="DW100" s="94"/>
      <c r="DX100" s="94"/>
      <c r="DY100" s="94"/>
      <c r="DZ100" s="94"/>
      <c r="EA100" s="94"/>
      <c r="EB100" s="94"/>
      <c r="EC100" s="94"/>
      <c r="ED100" s="94"/>
      <c r="EE100" s="94"/>
      <c r="EF100" s="94"/>
      <c r="EG100" s="94"/>
      <c r="EH100" s="94"/>
      <c r="EI100" s="94"/>
      <c r="EJ100" s="94"/>
      <c r="EK100" s="94"/>
      <c r="EL100" s="94"/>
      <c r="EM100" s="94"/>
      <c r="EN100" s="94"/>
      <c r="EO100" s="94"/>
      <c r="EP100" s="94"/>
      <c r="EQ100" s="94"/>
      <c r="ER100" s="94"/>
      <c r="ES100" s="94"/>
      <c r="ET100" s="94"/>
      <c r="EU100" s="94"/>
      <c r="EV100" s="94"/>
      <c r="EW100" s="94"/>
      <c r="EX100" s="94"/>
      <c r="EY100" s="94"/>
      <c r="EZ100" s="94"/>
      <c r="FA100" s="94"/>
      <c r="FB100" s="94"/>
      <c r="FC100" s="94"/>
      <c r="FD100" s="94"/>
      <c r="FE100" s="94"/>
      <c r="FF100" s="94"/>
      <c r="FG100" s="94"/>
      <c r="FH100" s="94"/>
      <c r="FI100" s="94"/>
      <c r="FJ100" s="94"/>
      <c r="FK100" s="94"/>
      <c r="FL100" s="94"/>
      <c r="FM100" s="94"/>
      <c r="FN100" s="94"/>
      <c r="FO100" s="94"/>
      <c r="FP100" s="94"/>
      <c r="FQ100" s="94"/>
      <c r="FR100" s="94"/>
      <c r="FS100" s="94"/>
      <c r="FT100" s="94"/>
      <c r="FU100" s="94"/>
      <c r="FV100" s="94"/>
      <c r="FW100" s="94"/>
      <c r="FX100" s="94"/>
      <c r="FY100" s="94"/>
      <c r="FZ100" s="94"/>
      <c r="GA100" s="94"/>
      <c r="GB100" s="94"/>
      <c r="GC100" s="94"/>
      <c r="GD100" s="94"/>
      <c r="GE100" s="94"/>
      <c r="GF100" s="94"/>
      <c r="GG100" s="94"/>
      <c r="GH100" s="94"/>
      <c r="GI100" s="94"/>
      <c r="GJ100" s="94"/>
      <c r="GK100" s="94"/>
      <c r="GL100" s="94"/>
      <c r="GM100" s="94"/>
      <c r="GN100" s="94"/>
      <c r="GO100" s="94"/>
      <c r="GP100" s="94"/>
      <c r="GQ100" s="94"/>
      <c r="GR100" s="94"/>
      <c r="GS100" s="94"/>
      <c r="GT100" s="94"/>
      <c r="GU100" s="51"/>
      <c r="GV100" s="51"/>
      <c r="GW100" s="51"/>
    </row>
    <row r="101" spans="1:205" s="57" customFormat="1" ht="31.5" customHeight="1" x14ac:dyDescent="0.25">
      <c r="A101" s="93" t="s">
        <v>1522</v>
      </c>
      <c r="B101" s="95"/>
      <c r="C101" s="94"/>
      <c r="D101" s="94"/>
      <c r="E101" s="94"/>
      <c r="F101" s="94"/>
      <c r="G101" s="94"/>
      <c r="H101" s="94"/>
      <c r="I101" s="94"/>
      <c r="J101" s="94"/>
      <c r="K101" s="94"/>
      <c r="L101" s="94"/>
      <c r="M101" s="94"/>
      <c r="N101" s="94"/>
      <c r="O101" s="94"/>
      <c r="P101" s="94"/>
      <c r="Q101" s="94"/>
      <c r="R101" s="94"/>
      <c r="S101" s="94"/>
      <c r="T101" s="94"/>
      <c r="U101" s="94"/>
      <c r="V101" s="94"/>
      <c r="W101" s="94"/>
      <c r="X101" s="94"/>
      <c r="Y101" s="94"/>
      <c r="Z101" s="94"/>
      <c r="AA101" s="94"/>
      <c r="AB101" s="94"/>
      <c r="AC101" s="94"/>
      <c r="AD101" s="94"/>
      <c r="AE101" s="94"/>
      <c r="AF101" s="94"/>
      <c r="AG101" s="94"/>
      <c r="AH101" s="94"/>
      <c r="AI101" s="94"/>
      <c r="AJ101" s="94"/>
      <c r="AK101" s="94"/>
      <c r="AL101" s="94"/>
      <c r="AM101" s="94"/>
      <c r="AN101" s="94"/>
      <c r="AO101" s="94"/>
      <c r="AP101" s="94"/>
      <c r="AQ101" s="94"/>
      <c r="AR101" s="94"/>
      <c r="AS101" s="94"/>
      <c r="AT101" s="94"/>
      <c r="AU101" s="94"/>
      <c r="AV101" s="94"/>
      <c r="AW101" s="94"/>
      <c r="AX101" s="94"/>
      <c r="AY101" s="94"/>
      <c r="AZ101" s="94"/>
      <c r="BA101" s="94"/>
      <c r="BB101" s="94"/>
      <c r="BC101" s="94"/>
      <c r="BD101" s="94"/>
      <c r="BE101" s="94"/>
      <c r="BF101" s="94"/>
      <c r="BG101" s="94"/>
      <c r="BH101" s="94"/>
      <c r="BI101" s="94"/>
      <c r="BJ101" s="94"/>
      <c r="BK101" s="94"/>
      <c r="BL101" s="94"/>
      <c r="BM101" s="94"/>
      <c r="BN101" s="94"/>
      <c r="BO101" s="94"/>
      <c r="BP101" s="94"/>
      <c r="BQ101" s="94"/>
      <c r="BR101" s="94"/>
      <c r="BS101" s="94"/>
      <c r="BT101" s="94"/>
      <c r="BU101" s="94"/>
      <c r="BV101" s="94"/>
      <c r="BW101" s="94"/>
      <c r="BX101" s="94"/>
      <c r="BY101" s="94"/>
      <c r="BZ101" s="94"/>
      <c r="CA101" s="94"/>
      <c r="CB101" s="94"/>
      <c r="CC101" s="94"/>
      <c r="CD101" s="94"/>
      <c r="CE101" s="94"/>
      <c r="CF101" s="94"/>
      <c r="CG101" s="94"/>
      <c r="CH101" s="94"/>
      <c r="CI101" s="94"/>
      <c r="CJ101" s="94"/>
      <c r="CK101" s="94"/>
      <c r="CL101" s="94"/>
      <c r="CM101" s="94"/>
      <c r="CN101" s="94"/>
      <c r="CO101" s="94"/>
      <c r="CP101" s="94"/>
      <c r="CQ101" s="94"/>
      <c r="CR101" s="94"/>
      <c r="CS101" s="94"/>
      <c r="CT101" s="94"/>
      <c r="CU101" s="94"/>
      <c r="CV101" s="94"/>
      <c r="CW101" s="94"/>
      <c r="CX101" s="94"/>
      <c r="CY101" s="94"/>
      <c r="CZ101" s="94"/>
      <c r="DA101" s="94"/>
      <c r="DB101" s="94"/>
      <c r="DC101" s="94"/>
      <c r="DD101" s="94"/>
      <c r="DE101" s="94"/>
      <c r="DF101" s="94"/>
      <c r="DG101" s="94"/>
      <c r="DH101" s="94"/>
      <c r="DI101" s="94"/>
      <c r="DJ101" s="94"/>
      <c r="DK101" s="94"/>
      <c r="DL101" s="94"/>
      <c r="DM101" s="94"/>
      <c r="DN101" s="94"/>
      <c r="DO101" s="94"/>
      <c r="DP101" s="94"/>
      <c r="DQ101" s="94"/>
      <c r="DR101" s="94"/>
      <c r="DS101" s="94"/>
      <c r="DT101" s="94"/>
      <c r="DU101" s="94"/>
      <c r="DV101" s="94"/>
      <c r="DW101" s="94"/>
      <c r="DX101" s="94"/>
      <c r="DY101" s="94"/>
      <c r="DZ101" s="94"/>
      <c r="EA101" s="94"/>
      <c r="EB101" s="94"/>
      <c r="EC101" s="94"/>
      <c r="ED101" s="94"/>
      <c r="EE101" s="94"/>
      <c r="EF101" s="94"/>
      <c r="EG101" s="94"/>
      <c r="EH101" s="94"/>
      <c r="EI101" s="94"/>
      <c r="EJ101" s="94"/>
      <c r="EK101" s="94"/>
      <c r="EL101" s="94"/>
      <c r="EM101" s="94"/>
      <c r="EN101" s="94"/>
      <c r="EO101" s="94"/>
      <c r="EP101" s="94"/>
      <c r="EQ101" s="94"/>
      <c r="ER101" s="94"/>
      <c r="ES101" s="94"/>
      <c r="ET101" s="94"/>
      <c r="EU101" s="94"/>
      <c r="EV101" s="94"/>
      <c r="EW101" s="94"/>
      <c r="EX101" s="94"/>
      <c r="EY101" s="94"/>
      <c r="EZ101" s="94"/>
      <c r="FA101" s="94"/>
      <c r="FB101" s="94"/>
      <c r="FC101" s="94"/>
      <c r="FD101" s="94"/>
      <c r="FE101" s="94"/>
      <c r="FF101" s="94"/>
      <c r="FG101" s="94"/>
      <c r="FH101" s="94"/>
      <c r="FI101" s="94"/>
      <c r="FJ101" s="94"/>
      <c r="FK101" s="94"/>
      <c r="FL101" s="94"/>
      <c r="FM101" s="94"/>
      <c r="FN101" s="94"/>
      <c r="FO101" s="94"/>
      <c r="FP101" s="94"/>
      <c r="FQ101" s="94"/>
      <c r="FR101" s="94"/>
      <c r="FS101" s="94"/>
      <c r="FT101" s="94"/>
      <c r="FU101" s="94"/>
      <c r="FV101" s="94"/>
      <c r="FW101" s="94"/>
      <c r="FX101" s="94"/>
      <c r="FY101" s="94"/>
      <c r="FZ101" s="94"/>
      <c r="GA101" s="94"/>
      <c r="GB101" s="94"/>
      <c r="GC101" s="94"/>
      <c r="GD101" s="94"/>
      <c r="GE101" s="94"/>
      <c r="GF101" s="94"/>
      <c r="GG101" s="94"/>
      <c r="GH101" s="94"/>
      <c r="GI101" s="94"/>
      <c r="GJ101" s="94"/>
      <c r="GK101" s="94"/>
      <c r="GL101" s="94"/>
      <c r="GM101" s="94"/>
      <c r="GN101" s="94"/>
      <c r="GO101" s="94"/>
      <c r="GP101" s="94"/>
      <c r="GQ101" s="94"/>
      <c r="GR101" s="94"/>
      <c r="GS101" s="94"/>
      <c r="GT101" s="94"/>
      <c r="GU101" s="51"/>
      <c r="GV101" s="51"/>
      <c r="GW101" s="51"/>
    </row>
    <row r="102" spans="1:205" s="57" customFormat="1" ht="31.5" customHeight="1" x14ac:dyDescent="0.25">
      <c r="A102" s="93" t="s">
        <v>1523</v>
      </c>
      <c r="B102" s="95"/>
      <c r="C102" s="94"/>
      <c r="D102" s="94"/>
      <c r="E102" s="94"/>
      <c r="F102" s="94"/>
      <c r="G102" s="94"/>
      <c r="H102" s="94"/>
      <c r="I102" s="94"/>
      <c r="J102" s="94"/>
      <c r="K102" s="94"/>
      <c r="L102" s="94"/>
      <c r="M102" s="94"/>
      <c r="N102" s="94"/>
      <c r="O102" s="94"/>
      <c r="P102" s="94"/>
      <c r="Q102" s="94"/>
      <c r="R102" s="94"/>
      <c r="S102" s="94"/>
      <c r="T102" s="94"/>
      <c r="U102" s="94"/>
      <c r="V102" s="94"/>
      <c r="W102" s="94"/>
      <c r="X102" s="94"/>
      <c r="Y102" s="94"/>
      <c r="Z102" s="94"/>
      <c r="AA102" s="94"/>
      <c r="AB102" s="94"/>
      <c r="AC102" s="94"/>
      <c r="AD102" s="94"/>
      <c r="AE102" s="94"/>
      <c r="AF102" s="94"/>
      <c r="AG102" s="94"/>
      <c r="AH102" s="94"/>
      <c r="AI102" s="94"/>
      <c r="AJ102" s="94"/>
      <c r="AK102" s="94"/>
      <c r="AL102" s="94"/>
      <c r="AM102" s="94"/>
      <c r="AN102" s="94"/>
      <c r="AO102" s="94"/>
      <c r="AP102" s="94"/>
      <c r="AQ102" s="94"/>
      <c r="AR102" s="94"/>
      <c r="AS102" s="94"/>
      <c r="AT102" s="94"/>
      <c r="AU102" s="94"/>
      <c r="AV102" s="94"/>
      <c r="AW102" s="94"/>
      <c r="AX102" s="94"/>
      <c r="AY102" s="94"/>
      <c r="AZ102" s="94"/>
      <c r="BA102" s="94"/>
      <c r="BB102" s="94"/>
      <c r="BC102" s="94"/>
      <c r="BD102" s="94"/>
      <c r="BE102" s="94"/>
      <c r="BF102" s="94"/>
      <c r="BG102" s="94"/>
      <c r="BH102" s="94"/>
      <c r="BI102" s="94"/>
      <c r="BJ102" s="94"/>
      <c r="BK102" s="94"/>
      <c r="BL102" s="94"/>
      <c r="BM102" s="94"/>
      <c r="BN102" s="94"/>
      <c r="BO102" s="94"/>
      <c r="BP102" s="94"/>
      <c r="BQ102" s="94"/>
      <c r="BR102" s="94"/>
      <c r="BS102" s="94"/>
      <c r="BT102" s="94"/>
      <c r="BU102" s="94"/>
      <c r="BV102" s="94"/>
      <c r="BW102" s="94"/>
      <c r="BX102" s="94"/>
      <c r="BY102" s="94"/>
      <c r="BZ102" s="94"/>
      <c r="CA102" s="94"/>
      <c r="CB102" s="94"/>
      <c r="CC102" s="94"/>
      <c r="CD102" s="94"/>
      <c r="CE102" s="94"/>
      <c r="CF102" s="94"/>
      <c r="CG102" s="94"/>
      <c r="CH102" s="94"/>
      <c r="CI102" s="94"/>
      <c r="CJ102" s="94"/>
      <c r="CK102" s="94"/>
      <c r="CL102" s="94"/>
      <c r="CM102" s="94"/>
      <c r="CN102" s="94"/>
      <c r="CO102" s="94"/>
      <c r="CP102" s="94"/>
      <c r="CQ102" s="94"/>
      <c r="CR102" s="94"/>
      <c r="CS102" s="94"/>
      <c r="CT102" s="94"/>
      <c r="CU102" s="94"/>
      <c r="CV102" s="94"/>
      <c r="CW102" s="94"/>
      <c r="CX102" s="94"/>
      <c r="CY102" s="94"/>
      <c r="CZ102" s="94"/>
      <c r="DA102" s="94"/>
      <c r="DB102" s="94"/>
      <c r="DC102" s="94"/>
      <c r="DD102" s="94"/>
      <c r="DE102" s="94"/>
      <c r="DF102" s="94"/>
      <c r="DG102" s="94"/>
      <c r="DH102" s="94"/>
      <c r="DI102" s="94"/>
      <c r="DJ102" s="94"/>
      <c r="DK102" s="94"/>
      <c r="DL102" s="94"/>
      <c r="DM102" s="94"/>
      <c r="DN102" s="94"/>
      <c r="DO102" s="94"/>
      <c r="DP102" s="94"/>
      <c r="DQ102" s="94"/>
      <c r="DR102" s="94"/>
      <c r="DS102" s="94"/>
      <c r="DT102" s="94"/>
      <c r="DU102" s="94"/>
      <c r="DV102" s="94"/>
      <c r="DW102" s="94"/>
      <c r="DX102" s="94"/>
      <c r="DY102" s="94"/>
      <c r="DZ102" s="94"/>
      <c r="EA102" s="94"/>
      <c r="EB102" s="94"/>
      <c r="EC102" s="94"/>
      <c r="ED102" s="94"/>
      <c r="EE102" s="94"/>
      <c r="EF102" s="94"/>
      <c r="EG102" s="94"/>
      <c r="EH102" s="94"/>
      <c r="EI102" s="94"/>
      <c r="EJ102" s="94"/>
      <c r="EK102" s="94"/>
      <c r="EL102" s="94"/>
      <c r="EM102" s="94"/>
      <c r="EN102" s="94"/>
      <c r="EO102" s="94"/>
      <c r="EP102" s="94"/>
      <c r="EQ102" s="94"/>
      <c r="ER102" s="94"/>
      <c r="ES102" s="94"/>
      <c r="ET102" s="94"/>
      <c r="EU102" s="94"/>
      <c r="EV102" s="94"/>
      <c r="EW102" s="94"/>
      <c r="EX102" s="94"/>
      <c r="EY102" s="94"/>
      <c r="EZ102" s="94"/>
      <c r="FA102" s="94"/>
      <c r="FB102" s="94"/>
      <c r="FC102" s="94"/>
      <c r="FD102" s="94"/>
      <c r="FE102" s="94"/>
      <c r="FF102" s="94"/>
      <c r="FG102" s="94"/>
      <c r="FH102" s="94"/>
      <c r="FI102" s="94"/>
      <c r="FJ102" s="94"/>
      <c r="FK102" s="94"/>
      <c r="FL102" s="94"/>
      <c r="FM102" s="94"/>
      <c r="FN102" s="94"/>
      <c r="FO102" s="94"/>
      <c r="FP102" s="94"/>
      <c r="FQ102" s="94"/>
      <c r="FR102" s="94"/>
      <c r="FS102" s="94"/>
      <c r="FT102" s="94"/>
      <c r="FU102" s="94"/>
      <c r="FV102" s="94"/>
      <c r="FW102" s="94"/>
      <c r="FX102" s="94"/>
      <c r="FY102" s="94"/>
      <c r="FZ102" s="94"/>
      <c r="GA102" s="94"/>
      <c r="GB102" s="94"/>
      <c r="GC102" s="94"/>
      <c r="GD102" s="94"/>
      <c r="GE102" s="94"/>
      <c r="GF102" s="94"/>
      <c r="GG102" s="94"/>
      <c r="GH102" s="94"/>
      <c r="GI102" s="94"/>
      <c r="GJ102" s="94"/>
      <c r="GK102" s="94"/>
      <c r="GL102" s="94"/>
      <c r="GM102" s="94"/>
      <c r="GN102" s="94"/>
      <c r="GO102" s="94"/>
      <c r="GP102" s="94"/>
      <c r="GQ102" s="94"/>
      <c r="GR102" s="94"/>
      <c r="GS102" s="94"/>
      <c r="GT102" s="94"/>
      <c r="GU102" s="51"/>
      <c r="GV102" s="51"/>
      <c r="GW102" s="51"/>
    </row>
    <row r="103" spans="1:205" s="57" customFormat="1" ht="31.5" customHeight="1" x14ac:dyDescent="0.25">
      <c r="A103" s="93" t="s">
        <v>1524</v>
      </c>
      <c r="B103" s="95"/>
      <c r="C103" s="94"/>
      <c r="D103" s="94"/>
      <c r="E103" s="94"/>
      <c r="F103" s="94"/>
      <c r="G103" s="94"/>
      <c r="H103" s="94"/>
      <c r="I103" s="94"/>
      <c r="J103" s="94"/>
      <c r="K103" s="94"/>
      <c r="L103" s="94"/>
      <c r="M103" s="94"/>
      <c r="N103" s="94"/>
      <c r="O103" s="94"/>
      <c r="P103" s="94"/>
      <c r="Q103" s="94"/>
      <c r="R103" s="94"/>
      <c r="S103" s="94"/>
      <c r="T103" s="94"/>
      <c r="U103" s="94"/>
      <c r="V103" s="94"/>
      <c r="W103" s="94"/>
      <c r="X103" s="94"/>
      <c r="Y103" s="94"/>
      <c r="Z103" s="94"/>
      <c r="AA103" s="94"/>
      <c r="AB103" s="94"/>
      <c r="AC103" s="94"/>
      <c r="AD103" s="94"/>
      <c r="AE103" s="94"/>
      <c r="AF103" s="94"/>
      <c r="AG103" s="94"/>
      <c r="AH103" s="94"/>
      <c r="AI103" s="94"/>
      <c r="AJ103" s="94"/>
      <c r="AK103" s="94"/>
      <c r="AL103" s="94"/>
      <c r="AM103" s="94"/>
      <c r="AN103" s="94"/>
      <c r="AO103" s="94"/>
      <c r="AP103" s="94"/>
      <c r="AQ103" s="94"/>
      <c r="AR103" s="94"/>
      <c r="AS103" s="94"/>
      <c r="AT103" s="94"/>
      <c r="AU103" s="94"/>
      <c r="AV103" s="94"/>
      <c r="AW103" s="94"/>
      <c r="AX103" s="94"/>
      <c r="AY103" s="94"/>
      <c r="AZ103" s="94"/>
      <c r="BA103" s="94"/>
      <c r="BB103" s="94"/>
      <c r="BC103" s="94"/>
      <c r="BD103" s="94"/>
      <c r="BE103" s="94"/>
      <c r="BF103" s="94"/>
      <c r="BG103" s="94"/>
      <c r="BH103" s="94"/>
      <c r="BI103" s="94"/>
      <c r="BJ103" s="94"/>
      <c r="BK103" s="94"/>
      <c r="BL103" s="94"/>
      <c r="BM103" s="94"/>
      <c r="BN103" s="94"/>
      <c r="BO103" s="94"/>
      <c r="BP103" s="94"/>
      <c r="BQ103" s="94"/>
      <c r="BR103" s="94"/>
      <c r="BS103" s="94"/>
      <c r="BT103" s="94"/>
      <c r="BU103" s="94"/>
      <c r="BV103" s="94"/>
      <c r="BW103" s="94"/>
      <c r="BX103" s="94"/>
      <c r="BY103" s="94"/>
      <c r="BZ103" s="94"/>
      <c r="CA103" s="94"/>
      <c r="CB103" s="94"/>
      <c r="CC103" s="94"/>
      <c r="CD103" s="94"/>
      <c r="CE103" s="94"/>
      <c r="CF103" s="94"/>
      <c r="CG103" s="94"/>
      <c r="CH103" s="94"/>
      <c r="CI103" s="94"/>
      <c r="CJ103" s="94"/>
      <c r="CK103" s="94"/>
      <c r="CL103" s="94"/>
      <c r="CM103" s="94"/>
      <c r="CN103" s="94"/>
      <c r="CO103" s="94"/>
      <c r="CP103" s="94"/>
      <c r="CQ103" s="94"/>
      <c r="CR103" s="94"/>
      <c r="CS103" s="94"/>
      <c r="CT103" s="94"/>
      <c r="CU103" s="94"/>
      <c r="CV103" s="94"/>
      <c r="CW103" s="94"/>
      <c r="CX103" s="94"/>
      <c r="CY103" s="94"/>
      <c r="CZ103" s="94"/>
      <c r="DA103" s="94"/>
      <c r="DB103" s="94"/>
      <c r="DC103" s="94"/>
      <c r="DD103" s="94"/>
      <c r="DE103" s="94"/>
      <c r="DF103" s="94"/>
      <c r="DG103" s="94"/>
      <c r="DH103" s="94"/>
      <c r="DI103" s="94"/>
      <c r="DJ103" s="94"/>
      <c r="DK103" s="94"/>
      <c r="DL103" s="94"/>
      <c r="DM103" s="94"/>
      <c r="DN103" s="94"/>
      <c r="DO103" s="94"/>
      <c r="DP103" s="94"/>
      <c r="DQ103" s="94"/>
      <c r="DR103" s="94"/>
      <c r="DS103" s="94"/>
      <c r="DT103" s="94"/>
      <c r="DU103" s="94"/>
      <c r="DV103" s="94"/>
      <c r="DW103" s="94"/>
      <c r="DX103" s="94"/>
      <c r="DY103" s="94"/>
      <c r="DZ103" s="94"/>
      <c r="EA103" s="94"/>
      <c r="EB103" s="94"/>
      <c r="EC103" s="94"/>
      <c r="ED103" s="94"/>
      <c r="EE103" s="94"/>
      <c r="EF103" s="94"/>
      <c r="EG103" s="94"/>
      <c r="EH103" s="94"/>
      <c r="EI103" s="94"/>
      <c r="EJ103" s="94"/>
      <c r="EK103" s="94"/>
      <c r="EL103" s="94"/>
      <c r="EM103" s="94"/>
      <c r="EN103" s="94"/>
      <c r="EO103" s="94"/>
      <c r="EP103" s="94"/>
      <c r="EQ103" s="94"/>
      <c r="ER103" s="94"/>
      <c r="ES103" s="94"/>
      <c r="ET103" s="94"/>
      <c r="EU103" s="94"/>
      <c r="EV103" s="94"/>
      <c r="EW103" s="94"/>
      <c r="EX103" s="94"/>
      <c r="EY103" s="94"/>
      <c r="EZ103" s="94"/>
      <c r="FA103" s="94"/>
      <c r="FB103" s="94"/>
      <c r="FC103" s="94"/>
      <c r="FD103" s="94"/>
      <c r="FE103" s="94"/>
      <c r="FF103" s="94"/>
      <c r="FG103" s="94"/>
      <c r="FH103" s="94"/>
      <c r="FI103" s="94"/>
      <c r="FJ103" s="94"/>
      <c r="FK103" s="94"/>
      <c r="FL103" s="94"/>
      <c r="FM103" s="94"/>
      <c r="FN103" s="94"/>
      <c r="FO103" s="94"/>
      <c r="FP103" s="94"/>
      <c r="FQ103" s="94"/>
      <c r="FR103" s="94"/>
      <c r="FS103" s="94"/>
      <c r="FT103" s="94"/>
      <c r="FU103" s="94"/>
      <c r="FV103" s="94"/>
      <c r="FW103" s="94"/>
      <c r="FX103" s="94"/>
      <c r="FY103" s="94"/>
      <c r="FZ103" s="94"/>
      <c r="GA103" s="94"/>
      <c r="GB103" s="94"/>
      <c r="GC103" s="94"/>
      <c r="GD103" s="94"/>
      <c r="GE103" s="94"/>
      <c r="GF103" s="94"/>
      <c r="GG103" s="94"/>
      <c r="GH103" s="94"/>
      <c r="GI103" s="94"/>
      <c r="GJ103" s="94"/>
      <c r="GK103" s="94"/>
      <c r="GL103" s="94"/>
      <c r="GM103" s="94"/>
      <c r="GN103" s="94"/>
      <c r="GO103" s="94"/>
      <c r="GP103" s="94"/>
      <c r="GQ103" s="94"/>
      <c r="GR103" s="94"/>
      <c r="GS103" s="94"/>
      <c r="GT103" s="94"/>
      <c r="GU103" s="51"/>
      <c r="GV103" s="51"/>
      <c r="GW103" s="51"/>
    </row>
    <row r="104" spans="1:205" s="57" customFormat="1" ht="31.5" customHeight="1" x14ac:dyDescent="0.25">
      <c r="A104" s="93" t="s">
        <v>1525</v>
      </c>
      <c r="B104" s="95"/>
      <c r="C104" s="94"/>
      <c r="D104" s="94"/>
      <c r="E104" s="94"/>
      <c r="F104" s="94"/>
      <c r="G104" s="94"/>
      <c r="H104" s="94"/>
      <c r="I104" s="94"/>
      <c r="J104" s="94"/>
      <c r="K104" s="94"/>
      <c r="L104" s="94"/>
      <c r="M104" s="94"/>
      <c r="N104" s="94"/>
      <c r="O104" s="94"/>
      <c r="P104" s="94"/>
      <c r="Q104" s="94"/>
      <c r="R104" s="94"/>
      <c r="S104" s="94"/>
      <c r="T104" s="94"/>
      <c r="U104" s="94"/>
      <c r="V104" s="94"/>
      <c r="W104" s="94"/>
      <c r="X104" s="94"/>
      <c r="Y104" s="94"/>
      <c r="Z104" s="94"/>
      <c r="AA104" s="94"/>
      <c r="AB104" s="94"/>
      <c r="AC104" s="94"/>
      <c r="AD104" s="94"/>
      <c r="AE104" s="94"/>
      <c r="AF104" s="94"/>
      <c r="AG104" s="94"/>
      <c r="AH104" s="94"/>
      <c r="AI104" s="94"/>
      <c r="AJ104" s="94"/>
      <c r="AK104" s="94"/>
      <c r="AL104" s="94"/>
      <c r="AM104" s="94"/>
      <c r="AN104" s="94"/>
      <c r="AO104" s="94"/>
      <c r="AP104" s="94"/>
      <c r="AQ104" s="94"/>
      <c r="AR104" s="94"/>
      <c r="AS104" s="94"/>
      <c r="AT104" s="94"/>
      <c r="AU104" s="94"/>
      <c r="AV104" s="94"/>
      <c r="AW104" s="94"/>
      <c r="AX104" s="94"/>
      <c r="AY104" s="94"/>
      <c r="AZ104" s="94"/>
      <c r="BA104" s="94"/>
      <c r="BB104" s="94"/>
      <c r="BC104" s="94"/>
      <c r="BD104" s="94"/>
      <c r="BE104" s="94"/>
      <c r="BF104" s="94"/>
      <c r="BG104" s="94"/>
      <c r="BH104" s="94"/>
      <c r="BI104" s="94"/>
      <c r="BJ104" s="94"/>
      <c r="BK104" s="94"/>
      <c r="BL104" s="94"/>
      <c r="BM104" s="94"/>
      <c r="BN104" s="94"/>
      <c r="BO104" s="94"/>
      <c r="BP104" s="94"/>
      <c r="BQ104" s="94"/>
      <c r="BR104" s="94"/>
      <c r="BS104" s="94"/>
      <c r="BT104" s="94"/>
      <c r="BU104" s="94"/>
      <c r="BV104" s="94"/>
      <c r="BW104" s="94"/>
      <c r="BX104" s="94"/>
      <c r="BY104" s="94"/>
      <c r="BZ104" s="94"/>
      <c r="CA104" s="94"/>
      <c r="CB104" s="94"/>
      <c r="CC104" s="94"/>
      <c r="CD104" s="94"/>
      <c r="CE104" s="94"/>
      <c r="CF104" s="94"/>
      <c r="CG104" s="94"/>
      <c r="CH104" s="94"/>
      <c r="CI104" s="94"/>
      <c r="CJ104" s="94"/>
      <c r="CK104" s="94"/>
      <c r="CL104" s="94"/>
      <c r="CM104" s="94"/>
      <c r="CN104" s="94"/>
      <c r="CO104" s="94"/>
      <c r="CP104" s="94"/>
      <c r="CQ104" s="94"/>
      <c r="CR104" s="94"/>
      <c r="CS104" s="94"/>
      <c r="CT104" s="94"/>
      <c r="CU104" s="94"/>
      <c r="CV104" s="94"/>
      <c r="CW104" s="94"/>
      <c r="CX104" s="94"/>
      <c r="CY104" s="94"/>
      <c r="CZ104" s="94"/>
      <c r="DA104" s="94"/>
      <c r="DB104" s="94"/>
      <c r="DC104" s="94"/>
      <c r="DD104" s="94"/>
      <c r="DE104" s="94"/>
      <c r="DF104" s="94"/>
      <c r="DG104" s="94"/>
      <c r="DH104" s="94"/>
      <c r="DI104" s="94"/>
      <c r="DJ104" s="94"/>
      <c r="DK104" s="94"/>
      <c r="DL104" s="94"/>
      <c r="DM104" s="94"/>
      <c r="DN104" s="94"/>
      <c r="DO104" s="94"/>
      <c r="DP104" s="94"/>
      <c r="DQ104" s="94"/>
      <c r="DR104" s="94"/>
      <c r="DS104" s="94"/>
      <c r="DT104" s="94"/>
      <c r="DU104" s="94"/>
      <c r="DV104" s="94"/>
      <c r="DW104" s="94"/>
      <c r="DX104" s="94"/>
      <c r="DY104" s="94"/>
      <c r="DZ104" s="94"/>
      <c r="EA104" s="94"/>
      <c r="EB104" s="94"/>
      <c r="EC104" s="94"/>
      <c r="ED104" s="94"/>
      <c r="EE104" s="94"/>
      <c r="EF104" s="94"/>
      <c r="EG104" s="94"/>
      <c r="EH104" s="94"/>
      <c r="EI104" s="94"/>
      <c r="EJ104" s="94"/>
      <c r="EK104" s="94"/>
      <c r="EL104" s="94"/>
      <c r="EM104" s="94"/>
      <c r="EN104" s="94"/>
      <c r="EO104" s="94"/>
      <c r="EP104" s="94"/>
      <c r="EQ104" s="94"/>
      <c r="ER104" s="94"/>
      <c r="ES104" s="94"/>
      <c r="ET104" s="94"/>
      <c r="EU104" s="94"/>
      <c r="EV104" s="94"/>
      <c r="EW104" s="94"/>
      <c r="EX104" s="94"/>
      <c r="EY104" s="94"/>
      <c r="EZ104" s="94"/>
      <c r="FA104" s="94"/>
      <c r="FB104" s="94"/>
      <c r="FC104" s="94"/>
      <c r="FD104" s="94"/>
      <c r="FE104" s="94"/>
      <c r="FF104" s="94"/>
      <c r="FG104" s="94"/>
      <c r="FH104" s="94"/>
      <c r="FI104" s="94"/>
      <c r="FJ104" s="94"/>
      <c r="FK104" s="94"/>
      <c r="FL104" s="94"/>
      <c r="FM104" s="94"/>
      <c r="FN104" s="94"/>
      <c r="FO104" s="94"/>
      <c r="FP104" s="94"/>
      <c r="FQ104" s="94"/>
      <c r="FR104" s="94"/>
      <c r="FS104" s="94"/>
      <c r="FT104" s="94"/>
      <c r="FU104" s="94"/>
      <c r="FV104" s="94"/>
      <c r="FW104" s="94"/>
      <c r="FX104" s="94"/>
      <c r="FY104" s="94"/>
      <c r="FZ104" s="94"/>
      <c r="GA104" s="94"/>
      <c r="GB104" s="94"/>
      <c r="GC104" s="94"/>
      <c r="GD104" s="94"/>
      <c r="GE104" s="94"/>
      <c r="GF104" s="94"/>
      <c r="GG104" s="94"/>
      <c r="GH104" s="94"/>
      <c r="GI104" s="94"/>
      <c r="GJ104" s="94"/>
      <c r="GK104" s="94"/>
      <c r="GL104" s="94"/>
      <c r="GM104" s="94"/>
      <c r="GN104" s="94"/>
      <c r="GO104" s="94"/>
      <c r="GP104" s="94"/>
      <c r="GQ104" s="94"/>
      <c r="GR104" s="94"/>
      <c r="GS104" s="94"/>
      <c r="GT104" s="94"/>
      <c r="GU104" s="51"/>
      <c r="GV104" s="51"/>
      <c r="GW104" s="51"/>
    </row>
    <row r="105" spans="1:205" s="57" customFormat="1" ht="31.5" customHeight="1" x14ac:dyDescent="0.25">
      <c r="A105" s="93" t="s">
        <v>1526</v>
      </c>
      <c r="B105" s="95"/>
      <c r="C105" s="94"/>
      <c r="D105" s="94"/>
      <c r="E105" s="94"/>
      <c r="F105" s="94"/>
      <c r="G105" s="94"/>
      <c r="H105" s="94"/>
      <c r="I105" s="94"/>
      <c r="J105" s="94"/>
      <c r="K105" s="94"/>
      <c r="L105" s="94"/>
      <c r="M105" s="94"/>
      <c r="N105" s="94"/>
      <c r="O105" s="94"/>
      <c r="P105" s="94"/>
      <c r="Q105" s="94"/>
      <c r="R105" s="94"/>
      <c r="S105" s="94"/>
      <c r="T105" s="94"/>
      <c r="U105" s="94"/>
      <c r="V105" s="94"/>
      <c r="W105" s="94"/>
      <c r="X105" s="94"/>
      <c r="Y105" s="94"/>
      <c r="Z105" s="94"/>
      <c r="AA105" s="94"/>
      <c r="AB105" s="94"/>
      <c r="AC105" s="94"/>
      <c r="AD105" s="94"/>
      <c r="AE105" s="94"/>
      <c r="AF105" s="94"/>
      <c r="AG105" s="94"/>
      <c r="AH105" s="94"/>
      <c r="AI105" s="94"/>
      <c r="AJ105" s="94"/>
      <c r="AK105" s="94"/>
      <c r="AL105" s="94"/>
      <c r="AM105" s="94"/>
      <c r="AN105" s="94"/>
      <c r="AO105" s="94"/>
      <c r="AP105" s="94"/>
      <c r="AQ105" s="94"/>
      <c r="AR105" s="94"/>
      <c r="AS105" s="94"/>
      <c r="AT105" s="94"/>
      <c r="AU105" s="94"/>
      <c r="AV105" s="94"/>
      <c r="AW105" s="94"/>
      <c r="AX105" s="94"/>
      <c r="AY105" s="94"/>
      <c r="AZ105" s="94"/>
      <c r="BA105" s="94"/>
      <c r="BB105" s="94"/>
      <c r="BC105" s="94"/>
      <c r="BD105" s="94"/>
      <c r="BE105" s="94"/>
      <c r="BF105" s="94"/>
      <c r="BG105" s="94"/>
      <c r="BH105" s="94"/>
      <c r="BI105" s="94"/>
      <c r="BJ105" s="94"/>
      <c r="BK105" s="94"/>
      <c r="BL105" s="94"/>
      <c r="BM105" s="94"/>
      <c r="BN105" s="94"/>
      <c r="BO105" s="94"/>
      <c r="BP105" s="94"/>
      <c r="BQ105" s="94"/>
      <c r="BR105" s="94"/>
      <c r="BS105" s="94"/>
      <c r="BT105" s="94"/>
      <c r="BU105" s="94"/>
      <c r="BV105" s="94"/>
      <c r="BW105" s="94"/>
      <c r="BX105" s="94"/>
      <c r="BY105" s="94"/>
      <c r="BZ105" s="94"/>
      <c r="CA105" s="94"/>
      <c r="CB105" s="94"/>
      <c r="CC105" s="94"/>
      <c r="CD105" s="94"/>
      <c r="CE105" s="94"/>
      <c r="CF105" s="94"/>
      <c r="CG105" s="94"/>
      <c r="CH105" s="94"/>
      <c r="CI105" s="94"/>
      <c r="CJ105" s="94"/>
      <c r="CK105" s="94"/>
      <c r="CL105" s="94"/>
      <c r="CM105" s="94"/>
      <c r="CN105" s="94"/>
      <c r="CO105" s="94"/>
      <c r="CP105" s="94"/>
      <c r="CQ105" s="94"/>
      <c r="CR105" s="94"/>
      <c r="CS105" s="94"/>
      <c r="CT105" s="94"/>
      <c r="CU105" s="94"/>
      <c r="CV105" s="94"/>
      <c r="CW105" s="94"/>
      <c r="CX105" s="94"/>
      <c r="CY105" s="94"/>
      <c r="CZ105" s="94"/>
      <c r="DA105" s="94"/>
      <c r="DB105" s="94"/>
      <c r="DC105" s="94"/>
      <c r="DD105" s="94"/>
      <c r="DE105" s="94"/>
      <c r="DF105" s="94"/>
      <c r="DG105" s="94"/>
      <c r="DH105" s="94"/>
      <c r="DI105" s="94"/>
      <c r="DJ105" s="94"/>
      <c r="DK105" s="94"/>
      <c r="DL105" s="94"/>
      <c r="DM105" s="94"/>
      <c r="DN105" s="94"/>
      <c r="DO105" s="94"/>
      <c r="DP105" s="94"/>
      <c r="DQ105" s="94"/>
      <c r="DR105" s="94"/>
      <c r="DS105" s="94"/>
      <c r="DT105" s="94"/>
      <c r="DU105" s="94"/>
      <c r="DV105" s="94"/>
      <c r="DW105" s="94"/>
      <c r="DX105" s="94"/>
      <c r="DY105" s="94"/>
      <c r="DZ105" s="94"/>
      <c r="EA105" s="94"/>
      <c r="EB105" s="94"/>
      <c r="EC105" s="94"/>
      <c r="ED105" s="94"/>
      <c r="EE105" s="94"/>
      <c r="EF105" s="94"/>
      <c r="EG105" s="94"/>
      <c r="EH105" s="94"/>
      <c r="EI105" s="94"/>
      <c r="EJ105" s="94"/>
      <c r="EK105" s="94"/>
      <c r="EL105" s="94"/>
      <c r="EM105" s="94"/>
      <c r="EN105" s="94"/>
      <c r="EO105" s="94"/>
      <c r="EP105" s="94"/>
      <c r="EQ105" s="94"/>
      <c r="ER105" s="94"/>
      <c r="ES105" s="94"/>
      <c r="ET105" s="94"/>
      <c r="EU105" s="94"/>
      <c r="EV105" s="94"/>
      <c r="EW105" s="94"/>
      <c r="EX105" s="94"/>
      <c r="EY105" s="94"/>
      <c r="EZ105" s="94"/>
      <c r="FA105" s="94"/>
      <c r="FB105" s="94"/>
      <c r="FC105" s="94"/>
      <c r="FD105" s="94"/>
      <c r="FE105" s="94"/>
      <c r="FF105" s="94"/>
      <c r="FG105" s="94"/>
      <c r="FH105" s="94"/>
      <c r="FI105" s="94"/>
      <c r="FJ105" s="94"/>
      <c r="FK105" s="94"/>
      <c r="FL105" s="94"/>
      <c r="FM105" s="94"/>
      <c r="FN105" s="94"/>
      <c r="FO105" s="94"/>
      <c r="FP105" s="94"/>
      <c r="FQ105" s="94"/>
      <c r="FR105" s="94"/>
      <c r="FS105" s="94"/>
      <c r="FT105" s="94"/>
      <c r="FU105" s="94"/>
      <c r="FV105" s="94"/>
      <c r="FW105" s="94"/>
      <c r="FX105" s="94"/>
      <c r="FY105" s="94"/>
      <c r="FZ105" s="94"/>
      <c r="GA105" s="94"/>
      <c r="GB105" s="94"/>
      <c r="GC105" s="94"/>
      <c r="GD105" s="94"/>
      <c r="GE105" s="94"/>
      <c r="GF105" s="94"/>
      <c r="GG105" s="94"/>
      <c r="GH105" s="94"/>
      <c r="GI105" s="94"/>
      <c r="GJ105" s="94"/>
      <c r="GK105" s="94"/>
      <c r="GL105" s="94"/>
      <c r="GM105" s="94"/>
      <c r="GN105" s="94"/>
      <c r="GO105" s="94"/>
      <c r="GP105" s="94"/>
      <c r="GQ105" s="94"/>
      <c r="GR105" s="94"/>
      <c r="GS105" s="94"/>
      <c r="GT105" s="94"/>
      <c r="GU105" s="51"/>
      <c r="GV105" s="51"/>
      <c r="GW105" s="51"/>
    </row>
    <row r="106" spans="1:205" s="57" customFormat="1" ht="31.5" customHeight="1" x14ac:dyDescent="0.25">
      <c r="A106" s="93" t="s">
        <v>1527</v>
      </c>
      <c r="B106" s="95"/>
      <c r="C106" s="94"/>
      <c r="D106" s="94"/>
      <c r="E106" s="94"/>
      <c r="F106" s="94"/>
      <c r="G106" s="94"/>
      <c r="H106" s="94"/>
      <c r="I106" s="94"/>
      <c r="J106" s="94"/>
      <c r="K106" s="94"/>
      <c r="L106" s="94"/>
      <c r="M106" s="94"/>
      <c r="N106" s="94"/>
      <c r="O106" s="94"/>
      <c r="P106" s="94"/>
      <c r="Q106" s="94"/>
      <c r="R106" s="94"/>
      <c r="S106" s="94"/>
      <c r="T106" s="94"/>
      <c r="U106" s="94"/>
      <c r="V106" s="94"/>
      <c r="W106" s="94"/>
      <c r="X106" s="94"/>
      <c r="Y106" s="94"/>
      <c r="Z106" s="94"/>
      <c r="AA106" s="94"/>
      <c r="AB106" s="94"/>
      <c r="AC106" s="94"/>
      <c r="AD106" s="94"/>
      <c r="AE106" s="94"/>
      <c r="AF106" s="94"/>
      <c r="AG106" s="94"/>
      <c r="AH106" s="94"/>
      <c r="AI106" s="94"/>
      <c r="AJ106" s="94"/>
      <c r="AK106" s="94"/>
      <c r="AL106" s="94"/>
      <c r="AM106" s="94"/>
      <c r="AN106" s="94"/>
      <c r="AO106" s="94"/>
      <c r="AP106" s="94"/>
      <c r="AQ106" s="94"/>
      <c r="AR106" s="94"/>
      <c r="AS106" s="94"/>
      <c r="AT106" s="94"/>
      <c r="AU106" s="94"/>
      <c r="AV106" s="94"/>
      <c r="AW106" s="94"/>
      <c r="AX106" s="94"/>
      <c r="AY106" s="94"/>
      <c r="AZ106" s="94"/>
      <c r="BA106" s="94"/>
      <c r="BB106" s="94"/>
      <c r="BC106" s="94"/>
      <c r="BD106" s="94"/>
      <c r="BE106" s="94"/>
      <c r="BF106" s="94"/>
      <c r="BG106" s="94"/>
      <c r="BH106" s="94"/>
      <c r="BI106" s="94"/>
      <c r="BJ106" s="94"/>
      <c r="BK106" s="94"/>
      <c r="BL106" s="94"/>
      <c r="BM106" s="94"/>
      <c r="BN106" s="94"/>
      <c r="BO106" s="94"/>
      <c r="BP106" s="94"/>
      <c r="BQ106" s="94"/>
      <c r="BR106" s="94"/>
      <c r="BS106" s="94"/>
      <c r="BT106" s="94"/>
      <c r="BU106" s="94"/>
      <c r="BV106" s="94"/>
      <c r="BW106" s="94"/>
      <c r="BX106" s="94"/>
      <c r="BY106" s="94"/>
      <c r="BZ106" s="94"/>
      <c r="CA106" s="94"/>
      <c r="CB106" s="94"/>
      <c r="CC106" s="94"/>
      <c r="CD106" s="94"/>
      <c r="CE106" s="94"/>
      <c r="CF106" s="94"/>
      <c r="CG106" s="94"/>
      <c r="CH106" s="94"/>
      <c r="CI106" s="94"/>
      <c r="CJ106" s="94"/>
      <c r="CK106" s="94"/>
      <c r="CL106" s="94"/>
      <c r="CM106" s="94"/>
      <c r="CN106" s="94"/>
      <c r="CO106" s="94"/>
      <c r="CP106" s="94"/>
      <c r="CQ106" s="94"/>
      <c r="CR106" s="94"/>
      <c r="CS106" s="94"/>
      <c r="CT106" s="94"/>
      <c r="CU106" s="94"/>
      <c r="CV106" s="94"/>
      <c r="CW106" s="94"/>
      <c r="CX106" s="94"/>
      <c r="CY106" s="94"/>
      <c r="CZ106" s="94"/>
      <c r="DA106" s="94"/>
      <c r="DB106" s="94"/>
      <c r="DC106" s="94"/>
      <c r="DD106" s="94"/>
      <c r="DE106" s="94"/>
      <c r="DF106" s="94"/>
      <c r="DG106" s="94"/>
      <c r="DH106" s="94"/>
      <c r="DI106" s="94"/>
      <c r="DJ106" s="94"/>
      <c r="DK106" s="94"/>
      <c r="DL106" s="94"/>
      <c r="DM106" s="94"/>
      <c r="DN106" s="94"/>
      <c r="DO106" s="94"/>
      <c r="DP106" s="94"/>
      <c r="DQ106" s="94"/>
      <c r="DR106" s="94"/>
      <c r="DS106" s="94"/>
      <c r="DT106" s="94"/>
      <c r="DU106" s="94"/>
      <c r="DV106" s="94"/>
      <c r="DW106" s="94"/>
      <c r="DX106" s="94"/>
      <c r="DY106" s="94"/>
      <c r="DZ106" s="94"/>
      <c r="EA106" s="94"/>
      <c r="EB106" s="94"/>
      <c r="EC106" s="94"/>
      <c r="ED106" s="94"/>
      <c r="EE106" s="94"/>
      <c r="EF106" s="94"/>
      <c r="EG106" s="94"/>
      <c r="EH106" s="94"/>
      <c r="EI106" s="94"/>
      <c r="EJ106" s="94"/>
      <c r="EK106" s="94"/>
      <c r="EL106" s="94"/>
      <c r="EM106" s="94"/>
      <c r="EN106" s="94"/>
      <c r="EO106" s="94"/>
      <c r="EP106" s="94"/>
      <c r="EQ106" s="94"/>
      <c r="ER106" s="94"/>
      <c r="ES106" s="94"/>
      <c r="ET106" s="94"/>
      <c r="EU106" s="94"/>
      <c r="EV106" s="94"/>
      <c r="EW106" s="94"/>
      <c r="EX106" s="94"/>
      <c r="EY106" s="94"/>
      <c r="EZ106" s="94"/>
      <c r="FA106" s="94"/>
      <c r="FB106" s="94"/>
      <c r="FC106" s="94"/>
      <c r="FD106" s="94"/>
      <c r="FE106" s="94"/>
      <c r="FF106" s="94"/>
      <c r="FG106" s="94"/>
      <c r="FH106" s="94"/>
      <c r="FI106" s="94"/>
      <c r="FJ106" s="94"/>
      <c r="FK106" s="94"/>
      <c r="FL106" s="94"/>
      <c r="FM106" s="94"/>
      <c r="FN106" s="94"/>
      <c r="FO106" s="94"/>
      <c r="FP106" s="94"/>
      <c r="FQ106" s="94"/>
      <c r="FR106" s="94"/>
      <c r="FS106" s="94"/>
      <c r="FT106" s="94"/>
      <c r="FU106" s="94"/>
      <c r="FV106" s="94"/>
      <c r="FW106" s="94"/>
      <c r="FX106" s="94"/>
      <c r="FY106" s="94"/>
      <c r="FZ106" s="94"/>
      <c r="GA106" s="94"/>
      <c r="GB106" s="94"/>
      <c r="GC106" s="94"/>
      <c r="GD106" s="94"/>
      <c r="GE106" s="94"/>
      <c r="GF106" s="94"/>
      <c r="GG106" s="94"/>
      <c r="GH106" s="94"/>
      <c r="GI106" s="94"/>
      <c r="GJ106" s="94"/>
      <c r="GK106" s="94"/>
      <c r="GL106" s="94"/>
      <c r="GM106" s="94"/>
      <c r="GN106" s="94"/>
      <c r="GO106" s="94"/>
      <c r="GP106" s="94"/>
      <c r="GQ106" s="94"/>
      <c r="GR106" s="94"/>
      <c r="GS106" s="94"/>
      <c r="GT106" s="94"/>
      <c r="GU106" s="51"/>
      <c r="GV106" s="51"/>
      <c r="GW106" s="51"/>
    </row>
    <row r="107" spans="1:205" s="57" customFormat="1" ht="31.5" customHeight="1" x14ac:dyDescent="0.25">
      <c r="A107" s="93" t="s">
        <v>1528</v>
      </c>
      <c r="B107" s="95"/>
      <c r="C107" s="94"/>
      <c r="D107" s="94"/>
      <c r="E107" s="94"/>
      <c r="F107" s="94"/>
      <c r="G107" s="94"/>
      <c r="H107" s="94"/>
      <c r="I107" s="94"/>
      <c r="J107" s="94"/>
      <c r="K107" s="94"/>
      <c r="L107" s="94"/>
      <c r="M107" s="94"/>
      <c r="N107" s="94"/>
      <c r="O107" s="94"/>
      <c r="P107" s="94"/>
      <c r="Q107" s="94"/>
      <c r="R107" s="94"/>
      <c r="S107" s="94"/>
      <c r="T107" s="94"/>
      <c r="U107" s="94"/>
      <c r="V107" s="94"/>
      <c r="W107" s="94"/>
      <c r="X107" s="94"/>
      <c r="Y107" s="94"/>
      <c r="Z107" s="94"/>
      <c r="AA107" s="94"/>
      <c r="AB107" s="94"/>
      <c r="AC107" s="94"/>
      <c r="AD107" s="94"/>
      <c r="AE107" s="94"/>
      <c r="AF107" s="94"/>
      <c r="AG107" s="94"/>
      <c r="AH107" s="94"/>
      <c r="AI107" s="94"/>
      <c r="AJ107" s="94"/>
      <c r="AK107" s="94"/>
      <c r="AL107" s="94"/>
      <c r="AM107" s="94"/>
      <c r="AN107" s="94"/>
      <c r="AO107" s="94"/>
      <c r="AP107" s="94"/>
      <c r="AQ107" s="94"/>
      <c r="AR107" s="94"/>
      <c r="AS107" s="94"/>
      <c r="AT107" s="94"/>
      <c r="AU107" s="94"/>
      <c r="AV107" s="94"/>
      <c r="AW107" s="94"/>
      <c r="AX107" s="94"/>
      <c r="AY107" s="94"/>
      <c r="AZ107" s="94"/>
      <c r="BA107" s="94"/>
      <c r="BB107" s="94"/>
      <c r="BC107" s="94"/>
      <c r="BD107" s="94"/>
      <c r="BE107" s="94"/>
      <c r="BF107" s="94"/>
      <c r="BG107" s="94"/>
      <c r="BH107" s="94"/>
      <c r="BI107" s="94"/>
      <c r="BJ107" s="94"/>
      <c r="BK107" s="94"/>
      <c r="BL107" s="94"/>
      <c r="BM107" s="94"/>
      <c r="BN107" s="94"/>
      <c r="BO107" s="94"/>
      <c r="BP107" s="94"/>
      <c r="BQ107" s="94"/>
      <c r="BR107" s="94"/>
      <c r="BS107" s="94"/>
      <c r="BT107" s="94"/>
      <c r="BU107" s="94"/>
      <c r="BV107" s="94"/>
      <c r="BW107" s="94"/>
      <c r="BX107" s="94"/>
      <c r="BY107" s="94"/>
      <c r="BZ107" s="94"/>
      <c r="CA107" s="94"/>
      <c r="CB107" s="94"/>
      <c r="CC107" s="94"/>
      <c r="CD107" s="94"/>
      <c r="CE107" s="94"/>
      <c r="CF107" s="94"/>
      <c r="CG107" s="94"/>
      <c r="CH107" s="94"/>
      <c r="CI107" s="94"/>
      <c r="CJ107" s="94"/>
      <c r="CK107" s="94"/>
      <c r="CL107" s="94"/>
      <c r="CM107" s="94"/>
      <c r="CN107" s="94"/>
      <c r="CO107" s="94"/>
      <c r="CP107" s="94"/>
      <c r="CQ107" s="94"/>
      <c r="CR107" s="94"/>
      <c r="CS107" s="94"/>
      <c r="CT107" s="94"/>
      <c r="CU107" s="94"/>
      <c r="CV107" s="94"/>
      <c r="CW107" s="94"/>
      <c r="CX107" s="94"/>
      <c r="CY107" s="94"/>
      <c r="CZ107" s="94"/>
      <c r="DA107" s="94"/>
      <c r="DB107" s="94"/>
      <c r="DC107" s="94"/>
      <c r="DD107" s="94"/>
      <c r="DE107" s="94"/>
      <c r="DF107" s="94"/>
      <c r="DG107" s="94"/>
      <c r="DH107" s="94"/>
      <c r="DI107" s="94"/>
      <c r="DJ107" s="94"/>
      <c r="DK107" s="94"/>
      <c r="DL107" s="94"/>
      <c r="DM107" s="94"/>
      <c r="DN107" s="94"/>
      <c r="DO107" s="94"/>
      <c r="DP107" s="94"/>
      <c r="DQ107" s="94"/>
      <c r="DR107" s="94"/>
      <c r="DS107" s="94"/>
      <c r="DT107" s="94"/>
      <c r="DU107" s="94"/>
      <c r="DV107" s="94"/>
      <c r="DW107" s="94"/>
      <c r="DX107" s="94"/>
      <c r="DY107" s="94"/>
      <c r="DZ107" s="94"/>
      <c r="EA107" s="94"/>
      <c r="EB107" s="94"/>
      <c r="EC107" s="94"/>
      <c r="ED107" s="94"/>
      <c r="EE107" s="94"/>
      <c r="EF107" s="94"/>
      <c r="EG107" s="94"/>
      <c r="EH107" s="94"/>
      <c r="EI107" s="94"/>
      <c r="EJ107" s="94"/>
      <c r="EK107" s="94"/>
      <c r="EL107" s="94"/>
      <c r="EM107" s="94"/>
      <c r="EN107" s="94"/>
      <c r="EO107" s="94"/>
      <c r="EP107" s="94"/>
      <c r="EQ107" s="94"/>
      <c r="ER107" s="94"/>
      <c r="ES107" s="94"/>
      <c r="ET107" s="94"/>
      <c r="EU107" s="94"/>
      <c r="EV107" s="94"/>
      <c r="EW107" s="94"/>
      <c r="EX107" s="94"/>
      <c r="EY107" s="94"/>
      <c r="EZ107" s="94"/>
      <c r="FA107" s="94"/>
      <c r="FB107" s="94"/>
      <c r="FC107" s="94"/>
      <c r="FD107" s="94"/>
      <c r="FE107" s="94"/>
      <c r="FF107" s="94"/>
      <c r="FG107" s="94"/>
      <c r="FH107" s="94"/>
      <c r="FI107" s="94"/>
      <c r="FJ107" s="94"/>
      <c r="FK107" s="94"/>
      <c r="FL107" s="94"/>
      <c r="FM107" s="94"/>
      <c r="FN107" s="94"/>
      <c r="FO107" s="94"/>
      <c r="FP107" s="94"/>
      <c r="FQ107" s="94"/>
      <c r="FR107" s="94"/>
      <c r="FS107" s="94"/>
      <c r="FT107" s="94"/>
      <c r="FU107" s="94"/>
      <c r="FV107" s="94"/>
      <c r="FW107" s="94"/>
      <c r="FX107" s="94"/>
      <c r="FY107" s="94"/>
      <c r="FZ107" s="94"/>
      <c r="GA107" s="94"/>
      <c r="GB107" s="94"/>
      <c r="GC107" s="94"/>
      <c r="GD107" s="94"/>
      <c r="GE107" s="94"/>
      <c r="GF107" s="94"/>
      <c r="GG107" s="94"/>
      <c r="GH107" s="94"/>
      <c r="GI107" s="94"/>
      <c r="GJ107" s="94"/>
      <c r="GK107" s="94"/>
      <c r="GL107" s="94"/>
      <c r="GM107" s="94"/>
      <c r="GN107" s="94"/>
      <c r="GO107" s="94"/>
      <c r="GP107" s="94"/>
      <c r="GQ107" s="94"/>
      <c r="GR107" s="94"/>
      <c r="GS107" s="94"/>
      <c r="GT107" s="94"/>
      <c r="GU107" s="51"/>
      <c r="GV107" s="51"/>
      <c r="GW107" s="51"/>
    </row>
    <row r="108" spans="1:205" s="57" customFormat="1" ht="31.5" customHeight="1" x14ac:dyDescent="0.25">
      <c r="A108" s="93" t="s">
        <v>1529</v>
      </c>
      <c r="B108" s="95"/>
      <c r="C108" s="94"/>
      <c r="D108" s="94"/>
      <c r="E108" s="94"/>
      <c r="F108" s="94"/>
      <c r="G108" s="94"/>
      <c r="H108" s="94"/>
      <c r="I108" s="94"/>
      <c r="J108" s="94"/>
      <c r="K108" s="94"/>
      <c r="L108" s="94"/>
      <c r="M108" s="94"/>
      <c r="N108" s="94"/>
      <c r="O108" s="94"/>
      <c r="P108" s="94"/>
      <c r="Q108" s="94"/>
      <c r="R108" s="94"/>
      <c r="S108" s="94"/>
      <c r="T108" s="94"/>
      <c r="U108" s="94"/>
      <c r="V108" s="94"/>
      <c r="W108" s="94"/>
      <c r="X108" s="94"/>
      <c r="Y108" s="94"/>
      <c r="Z108" s="94"/>
      <c r="AA108" s="94"/>
      <c r="AB108" s="94"/>
      <c r="AC108" s="94"/>
      <c r="AD108" s="94"/>
      <c r="AE108" s="94"/>
      <c r="AF108" s="94"/>
      <c r="AG108" s="94"/>
      <c r="AH108" s="94"/>
      <c r="AI108" s="94"/>
      <c r="AJ108" s="94"/>
      <c r="AK108" s="94"/>
      <c r="AL108" s="94"/>
      <c r="AM108" s="94"/>
      <c r="AN108" s="94"/>
      <c r="AO108" s="94"/>
      <c r="AP108" s="94"/>
      <c r="AQ108" s="94"/>
      <c r="AR108" s="94"/>
      <c r="AS108" s="94"/>
      <c r="AT108" s="94"/>
      <c r="AU108" s="94"/>
      <c r="AV108" s="94"/>
      <c r="AW108" s="94"/>
      <c r="AX108" s="94"/>
      <c r="AY108" s="94"/>
      <c r="AZ108" s="94"/>
      <c r="BA108" s="94"/>
      <c r="BB108" s="94"/>
      <c r="BC108" s="94"/>
      <c r="BD108" s="94"/>
      <c r="BE108" s="94"/>
      <c r="BF108" s="94"/>
      <c r="BG108" s="94"/>
      <c r="BH108" s="94"/>
      <c r="BI108" s="94"/>
      <c r="BJ108" s="94"/>
      <c r="BK108" s="94"/>
      <c r="BL108" s="94"/>
      <c r="BM108" s="94"/>
      <c r="BN108" s="94"/>
      <c r="BO108" s="94"/>
      <c r="BP108" s="94"/>
      <c r="BQ108" s="94"/>
      <c r="BR108" s="94"/>
      <c r="BS108" s="94"/>
      <c r="BT108" s="94"/>
      <c r="BU108" s="94"/>
      <c r="BV108" s="94"/>
      <c r="BW108" s="94"/>
      <c r="BX108" s="94"/>
      <c r="BY108" s="94"/>
      <c r="BZ108" s="94"/>
      <c r="CA108" s="94"/>
      <c r="CB108" s="94"/>
      <c r="CC108" s="94"/>
      <c r="CD108" s="94"/>
      <c r="CE108" s="94"/>
      <c r="CF108" s="94"/>
      <c r="CG108" s="94"/>
      <c r="CH108" s="94"/>
      <c r="CI108" s="94"/>
      <c r="CJ108" s="94"/>
      <c r="CK108" s="94"/>
      <c r="CL108" s="94"/>
      <c r="CM108" s="94"/>
      <c r="CN108" s="94"/>
      <c r="CO108" s="94"/>
      <c r="CP108" s="94"/>
      <c r="CQ108" s="94"/>
      <c r="CR108" s="94"/>
      <c r="CS108" s="94"/>
      <c r="CT108" s="94"/>
      <c r="CU108" s="94"/>
      <c r="CV108" s="94"/>
      <c r="CW108" s="94"/>
      <c r="CX108" s="94"/>
      <c r="CY108" s="94"/>
      <c r="CZ108" s="94"/>
      <c r="DA108" s="94"/>
      <c r="DB108" s="94"/>
      <c r="DC108" s="94"/>
      <c r="DD108" s="94"/>
      <c r="DE108" s="94"/>
      <c r="DF108" s="94"/>
      <c r="DG108" s="94"/>
      <c r="DH108" s="94"/>
      <c r="DI108" s="94"/>
      <c r="DJ108" s="94"/>
      <c r="DK108" s="94"/>
      <c r="DL108" s="94"/>
      <c r="DM108" s="94"/>
      <c r="DN108" s="94"/>
      <c r="DO108" s="94"/>
      <c r="DP108" s="94"/>
      <c r="DQ108" s="94"/>
      <c r="DR108" s="94"/>
      <c r="DS108" s="94"/>
      <c r="DT108" s="94"/>
      <c r="DU108" s="94"/>
      <c r="DV108" s="94"/>
      <c r="DW108" s="94"/>
      <c r="DX108" s="94"/>
      <c r="DY108" s="94"/>
      <c r="DZ108" s="94"/>
      <c r="EA108" s="94"/>
      <c r="EB108" s="94"/>
      <c r="EC108" s="94"/>
      <c r="ED108" s="94"/>
      <c r="EE108" s="94"/>
      <c r="EF108" s="94"/>
      <c r="EG108" s="94"/>
      <c r="EH108" s="94"/>
      <c r="EI108" s="94"/>
      <c r="EJ108" s="94"/>
      <c r="EK108" s="94"/>
      <c r="EL108" s="94"/>
      <c r="EM108" s="94"/>
      <c r="EN108" s="94"/>
      <c r="EO108" s="94"/>
      <c r="EP108" s="94"/>
      <c r="EQ108" s="94"/>
      <c r="ER108" s="94"/>
      <c r="ES108" s="94"/>
      <c r="ET108" s="94"/>
      <c r="EU108" s="94"/>
      <c r="EV108" s="94"/>
      <c r="EW108" s="94"/>
      <c r="EX108" s="94"/>
      <c r="EY108" s="94"/>
      <c r="EZ108" s="94"/>
      <c r="FA108" s="94"/>
      <c r="FB108" s="94"/>
      <c r="FC108" s="94"/>
      <c r="FD108" s="94"/>
      <c r="FE108" s="94"/>
      <c r="FF108" s="94"/>
      <c r="FG108" s="94"/>
      <c r="FH108" s="94"/>
      <c r="FI108" s="94"/>
      <c r="FJ108" s="94"/>
      <c r="FK108" s="94"/>
      <c r="FL108" s="94"/>
      <c r="FM108" s="94"/>
      <c r="FN108" s="94"/>
      <c r="FO108" s="94"/>
      <c r="FP108" s="94"/>
      <c r="FQ108" s="94"/>
      <c r="FR108" s="94"/>
      <c r="FS108" s="94"/>
      <c r="FT108" s="94"/>
      <c r="FU108" s="94"/>
      <c r="FV108" s="94"/>
      <c r="FW108" s="94"/>
      <c r="FX108" s="94"/>
      <c r="FY108" s="94"/>
      <c r="FZ108" s="94"/>
      <c r="GA108" s="94"/>
      <c r="GB108" s="94"/>
      <c r="GC108" s="94"/>
      <c r="GD108" s="94"/>
      <c r="GE108" s="94"/>
      <c r="GF108" s="94"/>
      <c r="GG108" s="94"/>
      <c r="GH108" s="94"/>
      <c r="GI108" s="94"/>
      <c r="GJ108" s="94"/>
      <c r="GK108" s="94"/>
      <c r="GL108" s="94"/>
      <c r="GM108" s="94"/>
      <c r="GN108" s="94"/>
      <c r="GO108" s="94"/>
      <c r="GP108" s="94"/>
      <c r="GQ108" s="94"/>
      <c r="GR108" s="94"/>
      <c r="GS108" s="94"/>
      <c r="GT108" s="94"/>
      <c r="GU108" s="51"/>
      <c r="GV108" s="51"/>
      <c r="GW108" s="51"/>
    </row>
    <row r="109" spans="1:205" s="57" customFormat="1" ht="31.5" customHeight="1" x14ac:dyDescent="0.25">
      <c r="A109" s="93" t="s">
        <v>1530</v>
      </c>
      <c r="B109" s="95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4"/>
      <c r="P109" s="94"/>
      <c r="Q109" s="94"/>
      <c r="R109" s="94"/>
      <c r="S109" s="94"/>
      <c r="T109" s="94"/>
      <c r="U109" s="94"/>
      <c r="V109" s="94"/>
      <c r="W109" s="94"/>
      <c r="X109" s="94"/>
      <c r="Y109" s="94"/>
      <c r="Z109" s="94"/>
      <c r="AA109" s="94"/>
      <c r="AB109" s="94"/>
      <c r="AC109" s="94"/>
      <c r="AD109" s="94"/>
      <c r="AE109" s="94"/>
      <c r="AF109" s="94"/>
      <c r="AG109" s="94"/>
      <c r="AH109" s="94"/>
      <c r="AI109" s="94"/>
      <c r="AJ109" s="94"/>
      <c r="AK109" s="94"/>
      <c r="AL109" s="94"/>
      <c r="AM109" s="94"/>
      <c r="AN109" s="94"/>
      <c r="AO109" s="94"/>
      <c r="AP109" s="94"/>
      <c r="AQ109" s="94"/>
      <c r="AR109" s="94"/>
      <c r="AS109" s="94"/>
      <c r="AT109" s="94"/>
      <c r="AU109" s="94"/>
      <c r="AV109" s="94"/>
      <c r="AW109" s="94"/>
      <c r="AX109" s="94"/>
      <c r="AY109" s="94"/>
      <c r="AZ109" s="94"/>
      <c r="BA109" s="94"/>
      <c r="BB109" s="94"/>
      <c r="BC109" s="94"/>
      <c r="BD109" s="94"/>
      <c r="BE109" s="94"/>
      <c r="BF109" s="94"/>
      <c r="BG109" s="94"/>
      <c r="BH109" s="94"/>
      <c r="BI109" s="94"/>
      <c r="BJ109" s="94"/>
      <c r="BK109" s="94"/>
      <c r="BL109" s="94"/>
      <c r="BM109" s="94"/>
      <c r="BN109" s="94"/>
      <c r="BO109" s="94"/>
      <c r="BP109" s="94"/>
      <c r="BQ109" s="94"/>
      <c r="BR109" s="94"/>
      <c r="BS109" s="94"/>
      <c r="BT109" s="94"/>
      <c r="BU109" s="94"/>
      <c r="BV109" s="94"/>
      <c r="BW109" s="94"/>
      <c r="BX109" s="94"/>
      <c r="BY109" s="94"/>
      <c r="BZ109" s="94"/>
      <c r="CA109" s="94"/>
      <c r="CB109" s="94"/>
      <c r="CC109" s="94"/>
      <c r="CD109" s="94"/>
      <c r="CE109" s="94"/>
      <c r="CF109" s="94"/>
      <c r="CG109" s="94"/>
      <c r="CH109" s="94"/>
      <c r="CI109" s="94"/>
      <c r="CJ109" s="94"/>
      <c r="CK109" s="94"/>
      <c r="CL109" s="94"/>
      <c r="CM109" s="94"/>
      <c r="CN109" s="94"/>
      <c r="CO109" s="94"/>
      <c r="CP109" s="94"/>
      <c r="CQ109" s="94"/>
      <c r="CR109" s="94"/>
      <c r="CS109" s="94"/>
      <c r="CT109" s="94"/>
      <c r="CU109" s="94"/>
      <c r="CV109" s="94"/>
      <c r="CW109" s="94"/>
      <c r="CX109" s="94"/>
      <c r="CY109" s="94"/>
      <c r="CZ109" s="94"/>
      <c r="DA109" s="94"/>
      <c r="DB109" s="94"/>
      <c r="DC109" s="94"/>
      <c r="DD109" s="94"/>
      <c r="DE109" s="94"/>
      <c r="DF109" s="94"/>
      <c r="DG109" s="94"/>
      <c r="DH109" s="94"/>
      <c r="DI109" s="94"/>
      <c r="DJ109" s="94"/>
      <c r="DK109" s="94"/>
      <c r="DL109" s="94"/>
      <c r="DM109" s="94"/>
      <c r="DN109" s="94"/>
      <c r="DO109" s="94"/>
      <c r="DP109" s="94"/>
      <c r="DQ109" s="94"/>
      <c r="DR109" s="94"/>
      <c r="DS109" s="94"/>
      <c r="DT109" s="94"/>
      <c r="DU109" s="94"/>
      <c r="DV109" s="94"/>
      <c r="DW109" s="94"/>
      <c r="DX109" s="94"/>
      <c r="DY109" s="94"/>
      <c r="DZ109" s="94"/>
      <c r="EA109" s="94"/>
      <c r="EB109" s="94"/>
      <c r="EC109" s="94"/>
      <c r="ED109" s="94"/>
      <c r="EE109" s="94"/>
      <c r="EF109" s="94"/>
      <c r="EG109" s="94"/>
      <c r="EH109" s="94"/>
      <c r="EI109" s="94"/>
      <c r="EJ109" s="94"/>
      <c r="EK109" s="94"/>
      <c r="EL109" s="94"/>
      <c r="EM109" s="94"/>
      <c r="EN109" s="94"/>
      <c r="EO109" s="94"/>
      <c r="EP109" s="94"/>
      <c r="EQ109" s="94"/>
      <c r="ER109" s="94"/>
      <c r="ES109" s="94"/>
      <c r="ET109" s="94"/>
      <c r="EU109" s="94"/>
      <c r="EV109" s="94"/>
      <c r="EW109" s="94"/>
      <c r="EX109" s="94"/>
      <c r="EY109" s="94"/>
      <c r="EZ109" s="94"/>
      <c r="FA109" s="94"/>
      <c r="FB109" s="94"/>
      <c r="FC109" s="94"/>
      <c r="FD109" s="94"/>
      <c r="FE109" s="94"/>
      <c r="FF109" s="94"/>
      <c r="FG109" s="94"/>
      <c r="FH109" s="94"/>
      <c r="FI109" s="94"/>
      <c r="FJ109" s="94"/>
      <c r="FK109" s="94"/>
      <c r="FL109" s="94"/>
      <c r="FM109" s="94"/>
      <c r="FN109" s="94"/>
      <c r="FO109" s="94"/>
      <c r="FP109" s="94"/>
      <c r="FQ109" s="94"/>
      <c r="FR109" s="94"/>
      <c r="FS109" s="94"/>
      <c r="FT109" s="94"/>
      <c r="FU109" s="94"/>
      <c r="FV109" s="94"/>
      <c r="FW109" s="94"/>
      <c r="FX109" s="94"/>
      <c r="FY109" s="94"/>
      <c r="FZ109" s="94"/>
      <c r="GA109" s="94"/>
      <c r="GB109" s="94"/>
      <c r="GC109" s="94"/>
      <c r="GD109" s="94"/>
      <c r="GE109" s="94"/>
      <c r="GF109" s="94"/>
      <c r="GG109" s="94"/>
      <c r="GH109" s="94"/>
      <c r="GI109" s="94"/>
      <c r="GJ109" s="94"/>
      <c r="GK109" s="94"/>
      <c r="GL109" s="94"/>
      <c r="GM109" s="94"/>
      <c r="GN109" s="94"/>
      <c r="GO109" s="94"/>
      <c r="GP109" s="94"/>
      <c r="GQ109" s="94"/>
      <c r="GR109" s="94"/>
      <c r="GS109" s="94"/>
      <c r="GT109" s="94"/>
      <c r="GU109" s="51"/>
      <c r="GV109" s="51"/>
      <c r="GW109" s="51"/>
    </row>
    <row r="110" spans="1:205" s="57" customFormat="1" ht="31.5" customHeight="1" x14ac:dyDescent="0.25">
      <c r="A110" s="93" t="s">
        <v>1531</v>
      </c>
      <c r="B110" s="95"/>
      <c r="C110" s="94"/>
      <c r="D110" s="94"/>
      <c r="E110" s="94"/>
      <c r="F110" s="94"/>
      <c r="G110" s="94"/>
      <c r="H110" s="94"/>
      <c r="I110" s="94"/>
      <c r="J110" s="94"/>
      <c r="K110" s="94"/>
      <c r="L110" s="94"/>
      <c r="M110" s="94"/>
      <c r="N110" s="94"/>
      <c r="O110" s="94"/>
      <c r="P110" s="94"/>
      <c r="Q110" s="94"/>
      <c r="R110" s="94"/>
      <c r="S110" s="94"/>
      <c r="T110" s="94"/>
      <c r="U110" s="94"/>
      <c r="V110" s="94"/>
      <c r="W110" s="94"/>
      <c r="X110" s="94"/>
      <c r="Y110" s="94"/>
      <c r="Z110" s="94"/>
      <c r="AA110" s="94"/>
      <c r="AB110" s="94"/>
      <c r="AC110" s="94"/>
      <c r="AD110" s="94"/>
      <c r="AE110" s="94"/>
      <c r="AF110" s="94"/>
      <c r="AG110" s="94"/>
      <c r="AH110" s="94"/>
      <c r="AI110" s="94"/>
      <c r="AJ110" s="94"/>
      <c r="AK110" s="94"/>
      <c r="AL110" s="94"/>
      <c r="AM110" s="94"/>
      <c r="AN110" s="94"/>
      <c r="AO110" s="94"/>
      <c r="AP110" s="94"/>
      <c r="AQ110" s="94"/>
      <c r="AR110" s="94"/>
      <c r="AS110" s="94"/>
      <c r="AT110" s="94"/>
      <c r="AU110" s="94"/>
      <c r="AV110" s="94"/>
      <c r="AW110" s="94"/>
      <c r="AX110" s="94"/>
      <c r="AY110" s="94"/>
      <c r="AZ110" s="94"/>
      <c r="BA110" s="94"/>
      <c r="BB110" s="94"/>
      <c r="BC110" s="94"/>
      <c r="BD110" s="94"/>
      <c r="BE110" s="94"/>
      <c r="BF110" s="94"/>
      <c r="BG110" s="94"/>
      <c r="BH110" s="94"/>
      <c r="BI110" s="94"/>
      <c r="BJ110" s="94"/>
      <c r="BK110" s="94"/>
      <c r="BL110" s="94"/>
      <c r="BM110" s="94"/>
      <c r="BN110" s="94"/>
      <c r="BO110" s="94"/>
      <c r="BP110" s="94"/>
      <c r="BQ110" s="94"/>
      <c r="BR110" s="94"/>
      <c r="BS110" s="94"/>
      <c r="BT110" s="94"/>
      <c r="BU110" s="94"/>
      <c r="BV110" s="94"/>
      <c r="BW110" s="94"/>
      <c r="BX110" s="94"/>
      <c r="BY110" s="94"/>
      <c r="BZ110" s="94"/>
      <c r="CA110" s="94"/>
      <c r="CB110" s="94"/>
      <c r="CC110" s="94"/>
      <c r="CD110" s="94"/>
      <c r="CE110" s="94"/>
      <c r="CF110" s="94"/>
      <c r="CG110" s="94"/>
      <c r="CH110" s="94"/>
      <c r="CI110" s="94"/>
      <c r="CJ110" s="94"/>
      <c r="CK110" s="94"/>
      <c r="CL110" s="94"/>
      <c r="CM110" s="94"/>
      <c r="CN110" s="94"/>
      <c r="CO110" s="94"/>
      <c r="CP110" s="94"/>
      <c r="CQ110" s="94"/>
      <c r="CR110" s="94"/>
      <c r="CS110" s="94"/>
      <c r="CT110" s="94"/>
      <c r="CU110" s="94"/>
      <c r="CV110" s="94"/>
      <c r="CW110" s="94"/>
      <c r="CX110" s="94"/>
      <c r="CY110" s="94"/>
      <c r="CZ110" s="94"/>
      <c r="DA110" s="94"/>
      <c r="DB110" s="94"/>
      <c r="DC110" s="94"/>
      <c r="DD110" s="94"/>
      <c r="DE110" s="94"/>
      <c r="DF110" s="94"/>
      <c r="DG110" s="94"/>
      <c r="DH110" s="94"/>
      <c r="DI110" s="94"/>
      <c r="DJ110" s="94"/>
      <c r="DK110" s="94"/>
      <c r="DL110" s="94"/>
      <c r="DM110" s="94"/>
      <c r="DN110" s="94"/>
      <c r="DO110" s="94"/>
      <c r="DP110" s="94"/>
      <c r="DQ110" s="94"/>
      <c r="DR110" s="94"/>
      <c r="DS110" s="94"/>
      <c r="DT110" s="94"/>
      <c r="DU110" s="94"/>
      <c r="DV110" s="94"/>
      <c r="DW110" s="94"/>
      <c r="DX110" s="94"/>
      <c r="DY110" s="94"/>
      <c r="DZ110" s="94"/>
      <c r="EA110" s="94"/>
      <c r="EB110" s="94"/>
      <c r="EC110" s="94"/>
      <c r="ED110" s="94"/>
      <c r="EE110" s="94"/>
      <c r="EF110" s="94"/>
      <c r="EG110" s="94"/>
      <c r="EH110" s="94"/>
      <c r="EI110" s="94"/>
      <c r="EJ110" s="94"/>
      <c r="EK110" s="94"/>
      <c r="EL110" s="94"/>
      <c r="EM110" s="94"/>
      <c r="EN110" s="94"/>
      <c r="EO110" s="94"/>
      <c r="EP110" s="94"/>
      <c r="EQ110" s="94"/>
      <c r="ER110" s="94"/>
      <c r="ES110" s="94"/>
      <c r="ET110" s="94"/>
      <c r="EU110" s="94"/>
      <c r="EV110" s="94"/>
      <c r="EW110" s="94"/>
      <c r="EX110" s="94"/>
      <c r="EY110" s="94"/>
      <c r="EZ110" s="94"/>
      <c r="FA110" s="94"/>
      <c r="FB110" s="94"/>
      <c r="FC110" s="94"/>
      <c r="FD110" s="94"/>
      <c r="FE110" s="94"/>
      <c r="FF110" s="94"/>
      <c r="FG110" s="94"/>
      <c r="FH110" s="94"/>
      <c r="FI110" s="94"/>
      <c r="FJ110" s="94"/>
      <c r="FK110" s="94"/>
      <c r="FL110" s="94"/>
      <c r="FM110" s="94"/>
      <c r="FN110" s="94"/>
      <c r="FO110" s="94"/>
      <c r="FP110" s="94"/>
      <c r="FQ110" s="94"/>
      <c r="FR110" s="94"/>
      <c r="FS110" s="94"/>
      <c r="FT110" s="94"/>
      <c r="FU110" s="94"/>
      <c r="FV110" s="94"/>
      <c r="FW110" s="94"/>
      <c r="FX110" s="94"/>
      <c r="FY110" s="94"/>
      <c r="FZ110" s="94"/>
      <c r="GA110" s="94"/>
      <c r="GB110" s="94"/>
      <c r="GC110" s="94"/>
      <c r="GD110" s="94"/>
      <c r="GE110" s="94"/>
      <c r="GF110" s="94"/>
      <c r="GG110" s="94"/>
      <c r="GH110" s="94"/>
      <c r="GI110" s="94"/>
      <c r="GJ110" s="94"/>
      <c r="GK110" s="94"/>
      <c r="GL110" s="94"/>
      <c r="GM110" s="94"/>
      <c r="GN110" s="94"/>
      <c r="GO110" s="94"/>
      <c r="GP110" s="94"/>
      <c r="GQ110" s="94"/>
      <c r="GR110" s="94"/>
      <c r="GS110" s="94"/>
      <c r="GT110" s="94"/>
      <c r="GU110" s="51"/>
      <c r="GV110" s="51"/>
      <c r="GW110" s="51"/>
    </row>
    <row r="111" spans="1:205" s="57" customFormat="1" ht="31.5" customHeight="1" x14ac:dyDescent="0.25">
      <c r="A111" s="93" t="s">
        <v>1532</v>
      </c>
      <c r="B111" s="95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4"/>
      <c r="P111" s="94"/>
      <c r="Q111" s="94"/>
      <c r="R111" s="94"/>
      <c r="S111" s="94"/>
      <c r="T111" s="94"/>
      <c r="U111" s="94"/>
      <c r="V111" s="94"/>
      <c r="W111" s="94"/>
      <c r="X111" s="94"/>
      <c r="Y111" s="94"/>
      <c r="Z111" s="94"/>
      <c r="AA111" s="94"/>
      <c r="AB111" s="94"/>
      <c r="AC111" s="94"/>
      <c r="AD111" s="94"/>
      <c r="AE111" s="94"/>
      <c r="AF111" s="94"/>
      <c r="AG111" s="94"/>
      <c r="AH111" s="94"/>
      <c r="AI111" s="94"/>
      <c r="AJ111" s="94"/>
      <c r="AK111" s="94"/>
      <c r="AL111" s="94"/>
      <c r="AM111" s="94"/>
      <c r="AN111" s="94"/>
      <c r="AO111" s="94"/>
      <c r="AP111" s="94"/>
      <c r="AQ111" s="94"/>
      <c r="AR111" s="94"/>
      <c r="AS111" s="94"/>
      <c r="AT111" s="94"/>
      <c r="AU111" s="94"/>
      <c r="AV111" s="94"/>
      <c r="AW111" s="94"/>
      <c r="AX111" s="94"/>
      <c r="AY111" s="94"/>
      <c r="AZ111" s="94"/>
      <c r="BA111" s="94"/>
      <c r="BB111" s="94"/>
      <c r="BC111" s="94"/>
      <c r="BD111" s="94"/>
      <c r="BE111" s="94"/>
      <c r="BF111" s="94"/>
      <c r="BG111" s="94"/>
      <c r="BH111" s="94"/>
      <c r="BI111" s="94"/>
      <c r="BJ111" s="94"/>
      <c r="BK111" s="94"/>
      <c r="BL111" s="94"/>
      <c r="BM111" s="94"/>
      <c r="BN111" s="94"/>
      <c r="BO111" s="94"/>
      <c r="BP111" s="94"/>
      <c r="BQ111" s="94"/>
      <c r="BR111" s="94"/>
      <c r="BS111" s="94"/>
      <c r="BT111" s="94"/>
      <c r="BU111" s="94"/>
      <c r="BV111" s="94"/>
      <c r="BW111" s="94"/>
      <c r="BX111" s="94"/>
      <c r="BY111" s="94"/>
      <c r="BZ111" s="94"/>
      <c r="CA111" s="94"/>
      <c r="CB111" s="94"/>
      <c r="CC111" s="94"/>
      <c r="CD111" s="94"/>
      <c r="CE111" s="94"/>
      <c r="CF111" s="94"/>
      <c r="CG111" s="94"/>
      <c r="CH111" s="94"/>
      <c r="CI111" s="94"/>
      <c r="CJ111" s="94"/>
      <c r="CK111" s="94"/>
      <c r="CL111" s="94"/>
      <c r="CM111" s="94"/>
      <c r="CN111" s="94"/>
      <c r="CO111" s="94"/>
      <c r="CP111" s="94"/>
      <c r="CQ111" s="94"/>
      <c r="CR111" s="94"/>
      <c r="CS111" s="94"/>
      <c r="CT111" s="94"/>
      <c r="CU111" s="94"/>
      <c r="CV111" s="94"/>
      <c r="CW111" s="94"/>
      <c r="CX111" s="94"/>
      <c r="CY111" s="94"/>
      <c r="CZ111" s="94"/>
      <c r="DA111" s="94"/>
      <c r="DB111" s="94"/>
      <c r="DC111" s="94"/>
      <c r="DD111" s="94"/>
      <c r="DE111" s="94"/>
      <c r="DF111" s="94"/>
      <c r="DG111" s="94"/>
      <c r="DH111" s="94"/>
      <c r="DI111" s="94"/>
      <c r="DJ111" s="94"/>
      <c r="DK111" s="94"/>
      <c r="DL111" s="94"/>
      <c r="DM111" s="94"/>
      <c r="DN111" s="94"/>
      <c r="DO111" s="94"/>
      <c r="DP111" s="94"/>
      <c r="DQ111" s="94"/>
      <c r="DR111" s="94"/>
      <c r="DS111" s="94"/>
      <c r="DT111" s="94"/>
      <c r="DU111" s="94"/>
      <c r="DV111" s="94"/>
      <c r="DW111" s="94"/>
      <c r="DX111" s="94"/>
      <c r="DY111" s="94"/>
      <c r="DZ111" s="94"/>
      <c r="EA111" s="94"/>
      <c r="EB111" s="94"/>
      <c r="EC111" s="94"/>
      <c r="ED111" s="94"/>
      <c r="EE111" s="94"/>
      <c r="EF111" s="94"/>
      <c r="EG111" s="94"/>
      <c r="EH111" s="94"/>
      <c r="EI111" s="94"/>
      <c r="EJ111" s="94"/>
      <c r="EK111" s="94"/>
      <c r="EL111" s="94"/>
      <c r="EM111" s="94"/>
      <c r="EN111" s="94"/>
      <c r="EO111" s="94"/>
      <c r="EP111" s="94"/>
      <c r="EQ111" s="94"/>
      <c r="ER111" s="94"/>
      <c r="ES111" s="94"/>
      <c r="ET111" s="94"/>
      <c r="EU111" s="94"/>
      <c r="EV111" s="94"/>
      <c r="EW111" s="94"/>
      <c r="EX111" s="94"/>
      <c r="EY111" s="94"/>
      <c r="EZ111" s="94"/>
      <c r="FA111" s="94"/>
      <c r="FB111" s="94"/>
      <c r="FC111" s="94"/>
      <c r="FD111" s="94"/>
      <c r="FE111" s="94"/>
      <c r="FF111" s="94"/>
      <c r="FG111" s="94"/>
      <c r="FH111" s="94"/>
      <c r="FI111" s="94"/>
      <c r="FJ111" s="94"/>
      <c r="FK111" s="94"/>
      <c r="FL111" s="94"/>
      <c r="FM111" s="94"/>
      <c r="FN111" s="94"/>
      <c r="FO111" s="94"/>
      <c r="FP111" s="94"/>
      <c r="FQ111" s="94"/>
      <c r="FR111" s="94"/>
      <c r="FS111" s="94"/>
      <c r="FT111" s="94"/>
      <c r="FU111" s="94"/>
      <c r="FV111" s="94"/>
      <c r="FW111" s="94"/>
      <c r="FX111" s="94"/>
      <c r="FY111" s="94"/>
      <c r="FZ111" s="94"/>
      <c r="GA111" s="94"/>
      <c r="GB111" s="94"/>
      <c r="GC111" s="94"/>
      <c r="GD111" s="94"/>
      <c r="GE111" s="94"/>
      <c r="GF111" s="94"/>
      <c r="GG111" s="94"/>
      <c r="GH111" s="94"/>
      <c r="GI111" s="94"/>
      <c r="GJ111" s="94"/>
      <c r="GK111" s="94"/>
      <c r="GL111" s="94"/>
      <c r="GM111" s="94"/>
      <c r="GN111" s="94"/>
      <c r="GO111" s="94"/>
      <c r="GP111" s="94"/>
      <c r="GQ111" s="94"/>
      <c r="GR111" s="94"/>
      <c r="GS111" s="94"/>
      <c r="GT111" s="94"/>
      <c r="GU111" s="51"/>
      <c r="GV111" s="51"/>
      <c r="GW111" s="51"/>
    </row>
    <row r="112" spans="1:205" s="57" customFormat="1" ht="31.5" customHeight="1" x14ac:dyDescent="0.25">
      <c r="A112" s="93" t="s">
        <v>1533</v>
      </c>
      <c r="B112" s="95"/>
      <c r="C112" s="94"/>
      <c r="D112" s="94"/>
      <c r="E112" s="94"/>
      <c r="F112" s="94"/>
      <c r="G112" s="94"/>
      <c r="H112" s="94"/>
      <c r="I112" s="94"/>
      <c r="J112" s="94"/>
      <c r="K112" s="94"/>
      <c r="L112" s="94"/>
      <c r="M112" s="94"/>
      <c r="N112" s="94"/>
      <c r="O112" s="94"/>
      <c r="P112" s="94"/>
      <c r="Q112" s="94"/>
      <c r="R112" s="94"/>
      <c r="S112" s="94"/>
      <c r="T112" s="94"/>
      <c r="U112" s="94"/>
      <c r="V112" s="94"/>
      <c r="W112" s="94"/>
      <c r="X112" s="94"/>
      <c r="Y112" s="94"/>
      <c r="Z112" s="94"/>
      <c r="AA112" s="94"/>
      <c r="AB112" s="94"/>
      <c r="AC112" s="94"/>
      <c r="AD112" s="94"/>
      <c r="AE112" s="94"/>
      <c r="AF112" s="94"/>
      <c r="AG112" s="94"/>
      <c r="AH112" s="94"/>
      <c r="AI112" s="94"/>
      <c r="AJ112" s="94"/>
      <c r="AK112" s="94"/>
      <c r="AL112" s="94"/>
      <c r="AM112" s="94"/>
      <c r="AN112" s="94"/>
      <c r="AO112" s="94"/>
      <c r="AP112" s="94"/>
      <c r="AQ112" s="94"/>
      <c r="AR112" s="94"/>
      <c r="AS112" s="94"/>
      <c r="AT112" s="94"/>
      <c r="AU112" s="94"/>
      <c r="AV112" s="94"/>
      <c r="AW112" s="94"/>
      <c r="AX112" s="94"/>
      <c r="AY112" s="94"/>
      <c r="AZ112" s="94"/>
      <c r="BA112" s="94"/>
      <c r="BB112" s="94"/>
      <c r="BC112" s="94"/>
      <c r="BD112" s="94"/>
      <c r="BE112" s="94"/>
      <c r="BF112" s="94"/>
      <c r="BG112" s="94"/>
      <c r="BH112" s="94"/>
      <c r="BI112" s="94"/>
      <c r="BJ112" s="94"/>
      <c r="BK112" s="94"/>
      <c r="BL112" s="94"/>
      <c r="BM112" s="94"/>
      <c r="BN112" s="94"/>
      <c r="BO112" s="94"/>
      <c r="BP112" s="94"/>
      <c r="BQ112" s="94"/>
      <c r="BR112" s="94"/>
      <c r="BS112" s="94"/>
      <c r="BT112" s="94"/>
      <c r="BU112" s="94"/>
      <c r="BV112" s="94"/>
      <c r="BW112" s="94"/>
      <c r="BX112" s="94"/>
      <c r="BY112" s="94"/>
      <c r="BZ112" s="94"/>
      <c r="CA112" s="94"/>
      <c r="CB112" s="94"/>
      <c r="CC112" s="94"/>
      <c r="CD112" s="94"/>
      <c r="CE112" s="94"/>
      <c r="CF112" s="94"/>
      <c r="CG112" s="94"/>
      <c r="CH112" s="94"/>
      <c r="CI112" s="94"/>
      <c r="CJ112" s="94"/>
      <c r="CK112" s="94"/>
      <c r="CL112" s="94"/>
      <c r="CM112" s="94"/>
      <c r="CN112" s="94"/>
      <c r="CO112" s="94"/>
      <c r="CP112" s="94"/>
      <c r="CQ112" s="94"/>
      <c r="CR112" s="94"/>
      <c r="CS112" s="94"/>
      <c r="CT112" s="94"/>
      <c r="CU112" s="94"/>
      <c r="CV112" s="94"/>
      <c r="CW112" s="94"/>
      <c r="CX112" s="94"/>
      <c r="CY112" s="94"/>
      <c r="CZ112" s="94"/>
      <c r="DA112" s="94"/>
      <c r="DB112" s="94"/>
      <c r="DC112" s="94"/>
      <c r="DD112" s="94"/>
      <c r="DE112" s="94"/>
      <c r="DF112" s="94"/>
      <c r="DG112" s="94"/>
      <c r="DH112" s="94"/>
      <c r="DI112" s="94"/>
      <c r="DJ112" s="94"/>
      <c r="DK112" s="94"/>
      <c r="DL112" s="94"/>
      <c r="DM112" s="94"/>
      <c r="DN112" s="94"/>
      <c r="DO112" s="94"/>
      <c r="DP112" s="94"/>
      <c r="DQ112" s="94"/>
      <c r="DR112" s="94"/>
      <c r="DS112" s="94"/>
      <c r="DT112" s="94"/>
      <c r="DU112" s="94"/>
      <c r="DV112" s="94"/>
      <c r="DW112" s="94"/>
      <c r="DX112" s="94"/>
      <c r="DY112" s="94"/>
      <c r="DZ112" s="94"/>
      <c r="EA112" s="94"/>
      <c r="EB112" s="94"/>
      <c r="EC112" s="94"/>
      <c r="ED112" s="94"/>
      <c r="EE112" s="94"/>
      <c r="EF112" s="94"/>
      <c r="EG112" s="94"/>
      <c r="EH112" s="94"/>
      <c r="EI112" s="94"/>
      <c r="EJ112" s="94"/>
      <c r="EK112" s="94"/>
      <c r="EL112" s="94"/>
      <c r="EM112" s="94"/>
      <c r="EN112" s="94"/>
      <c r="EO112" s="94"/>
      <c r="EP112" s="94"/>
      <c r="EQ112" s="94"/>
      <c r="ER112" s="94"/>
      <c r="ES112" s="94"/>
      <c r="ET112" s="94"/>
      <c r="EU112" s="94"/>
      <c r="EV112" s="94"/>
      <c r="EW112" s="94"/>
      <c r="EX112" s="94"/>
      <c r="EY112" s="94"/>
      <c r="EZ112" s="94"/>
      <c r="FA112" s="94"/>
      <c r="FB112" s="94"/>
      <c r="FC112" s="94"/>
      <c r="FD112" s="94"/>
      <c r="FE112" s="94"/>
      <c r="FF112" s="94"/>
      <c r="FG112" s="94"/>
      <c r="FH112" s="94"/>
      <c r="FI112" s="94"/>
      <c r="FJ112" s="94"/>
      <c r="FK112" s="94"/>
      <c r="FL112" s="94"/>
      <c r="FM112" s="94"/>
      <c r="FN112" s="94"/>
      <c r="FO112" s="94"/>
      <c r="FP112" s="94"/>
      <c r="FQ112" s="94"/>
      <c r="FR112" s="94"/>
      <c r="FS112" s="94"/>
      <c r="FT112" s="94"/>
      <c r="FU112" s="94"/>
      <c r="FV112" s="94"/>
      <c r="FW112" s="94"/>
      <c r="FX112" s="94"/>
      <c r="FY112" s="94"/>
      <c r="FZ112" s="94"/>
      <c r="GA112" s="94"/>
      <c r="GB112" s="94"/>
      <c r="GC112" s="94"/>
      <c r="GD112" s="94"/>
      <c r="GE112" s="94"/>
      <c r="GF112" s="94"/>
      <c r="GG112" s="94"/>
      <c r="GH112" s="94"/>
      <c r="GI112" s="94"/>
      <c r="GJ112" s="94"/>
      <c r="GK112" s="94"/>
      <c r="GL112" s="94"/>
      <c r="GM112" s="94"/>
      <c r="GN112" s="94"/>
      <c r="GO112" s="94"/>
      <c r="GP112" s="94"/>
      <c r="GQ112" s="94"/>
      <c r="GR112" s="94"/>
      <c r="GS112" s="94"/>
      <c r="GT112" s="94"/>
      <c r="GU112" s="51"/>
      <c r="GV112" s="51"/>
      <c r="GW112" s="51"/>
    </row>
    <row r="113" spans="1:205" s="57" customFormat="1" ht="31.5" customHeight="1" x14ac:dyDescent="0.25">
      <c r="A113" s="93" t="s">
        <v>1534</v>
      </c>
      <c r="B113" s="95"/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Q113" s="94"/>
      <c r="R113" s="94"/>
      <c r="S113" s="94"/>
      <c r="T113" s="94"/>
      <c r="U113" s="94"/>
      <c r="V113" s="94"/>
      <c r="W113" s="94"/>
      <c r="X113" s="94"/>
      <c r="Y113" s="94"/>
      <c r="Z113" s="94"/>
      <c r="AA113" s="94"/>
      <c r="AB113" s="94"/>
      <c r="AC113" s="94"/>
      <c r="AD113" s="94"/>
      <c r="AE113" s="94"/>
      <c r="AF113" s="94"/>
      <c r="AG113" s="94"/>
      <c r="AH113" s="94"/>
      <c r="AI113" s="94"/>
      <c r="AJ113" s="94"/>
      <c r="AK113" s="94"/>
      <c r="AL113" s="94"/>
      <c r="AM113" s="94"/>
      <c r="AN113" s="94"/>
      <c r="AO113" s="94"/>
      <c r="AP113" s="94"/>
      <c r="AQ113" s="94"/>
      <c r="AR113" s="94"/>
      <c r="AS113" s="94"/>
      <c r="AT113" s="94"/>
      <c r="AU113" s="94"/>
      <c r="AV113" s="94"/>
      <c r="AW113" s="94"/>
      <c r="AX113" s="94"/>
      <c r="AY113" s="94"/>
      <c r="AZ113" s="94"/>
      <c r="BA113" s="94"/>
      <c r="BB113" s="94"/>
      <c r="BC113" s="94"/>
      <c r="BD113" s="94"/>
      <c r="BE113" s="94"/>
      <c r="BF113" s="94"/>
      <c r="BG113" s="94"/>
      <c r="BH113" s="94"/>
      <c r="BI113" s="94"/>
      <c r="BJ113" s="94"/>
      <c r="BK113" s="94"/>
      <c r="BL113" s="94"/>
      <c r="BM113" s="94"/>
      <c r="BN113" s="94"/>
      <c r="BO113" s="94"/>
      <c r="BP113" s="94"/>
      <c r="BQ113" s="94"/>
      <c r="BR113" s="94"/>
      <c r="BS113" s="94"/>
      <c r="BT113" s="94"/>
      <c r="BU113" s="94"/>
      <c r="BV113" s="94"/>
      <c r="BW113" s="94"/>
      <c r="BX113" s="94"/>
      <c r="BY113" s="94"/>
      <c r="BZ113" s="94"/>
      <c r="CA113" s="94"/>
      <c r="CB113" s="94"/>
      <c r="CC113" s="94"/>
      <c r="CD113" s="94"/>
      <c r="CE113" s="94"/>
      <c r="CF113" s="94"/>
      <c r="CG113" s="94"/>
      <c r="CH113" s="94"/>
      <c r="CI113" s="94"/>
      <c r="CJ113" s="94"/>
      <c r="CK113" s="94"/>
      <c r="CL113" s="94"/>
      <c r="CM113" s="94"/>
      <c r="CN113" s="94"/>
      <c r="CO113" s="94"/>
      <c r="CP113" s="94"/>
      <c r="CQ113" s="94"/>
      <c r="CR113" s="94"/>
      <c r="CS113" s="94"/>
      <c r="CT113" s="94"/>
      <c r="CU113" s="94"/>
      <c r="CV113" s="94"/>
      <c r="CW113" s="94"/>
      <c r="CX113" s="94"/>
      <c r="CY113" s="94"/>
      <c r="CZ113" s="94"/>
      <c r="DA113" s="94"/>
      <c r="DB113" s="94"/>
      <c r="DC113" s="94"/>
      <c r="DD113" s="94"/>
      <c r="DE113" s="94"/>
      <c r="DF113" s="94"/>
      <c r="DG113" s="94"/>
      <c r="DH113" s="94"/>
      <c r="DI113" s="94"/>
      <c r="DJ113" s="94"/>
      <c r="DK113" s="94"/>
      <c r="DL113" s="94"/>
      <c r="DM113" s="94"/>
      <c r="DN113" s="94"/>
      <c r="DO113" s="94"/>
      <c r="DP113" s="94"/>
      <c r="DQ113" s="94"/>
      <c r="DR113" s="94"/>
      <c r="DS113" s="94"/>
      <c r="DT113" s="94"/>
      <c r="DU113" s="94"/>
      <c r="DV113" s="94"/>
      <c r="DW113" s="94"/>
      <c r="DX113" s="94"/>
      <c r="DY113" s="94"/>
      <c r="DZ113" s="94"/>
      <c r="EA113" s="94"/>
      <c r="EB113" s="94"/>
      <c r="EC113" s="94"/>
      <c r="ED113" s="94"/>
      <c r="EE113" s="94"/>
      <c r="EF113" s="94"/>
      <c r="EG113" s="94"/>
      <c r="EH113" s="94"/>
      <c r="EI113" s="94"/>
      <c r="EJ113" s="94"/>
      <c r="EK113" s="94"/>
      <c r="EL113" s="94"/>
      <c r="EM113" s="94"/>
      <c r="EN113" s="94"/>
      <c r="EO113" s="94"/>
      <c r="EP113" s="94"/>
      <c r="EQ113" s="94"/>
      <c r="ER113" s="94"/>
      <c r="ES113" s="94"/>
      <c r="ET113" s="94"/>
      <c r="EU113" s="94"/>
      <c r="EV113" s="94"/>
      <c r="EW113" s="94"/>
      <c r="EX113" s="94"/>
      <c r="EY113" s="94"/>
      <c r="EZ113" s="94"/>
      <c r="FA113" s="94"/>
      <c r="FB113" s="94"/>
      <c r="FC113" s="94"/>
      <c r="FD113" s="94"/>
      <c r="FE113" s="94"/>
      <c r="FF113" s="94"/>
      <c r="FG113" s="94"/>
      <c r="FH113" s="94"/>
      <c r="FI113" s="94"/>
      <c r="FJ113" s="94"/>
      <c r="FK113" s="94"/>
      <c r="FL113" s="94"/>
      <c r="FM113" s="94"/>
      <c r="FN113" s="94"/>
      <c r="FO113" s="94"/>
      <c r="FP113" s="94"/>
      <c r="FQ113" s="94"/>
      <c r="FR113" s="94"/>
      <c r="FS113" s="94"/>
      <c r="FT113" s="94"/>
      <c r="FU113" s="94"/>
      <c r="FV113" s="94"/>
      <c r="FW113" s="94"/>
      <c r="FX113" s="94"/>
      <c r="FY113" s="94"/>
      <c r="FZ113" s="94"/>
      <c r="GA113" s="94"/>
      <c r="GB113" s="94"/>
      <c r="GC113" s="94"/>
      <c r="GD113" s="94"/>
      <c r="GE113" s="94"/>
      <c r="GF113" s="94"/>
      <c r="GG113" s="94"/>
      <c r="GH113" s="94"/>
      <c r="GI113" s="94"/>
      <c r="GJ113" s="94"/>
      <c r="GK113" s="94"/>
      <c r="GL113" s="94"/>
      <c r="GM113" s="94"/>
      <c r="GN113" s="94"/>
      <c r="GO113" s="94"/>
      <c r="GP113" s="94"/>
      <c r="GQ113" s="94"/>
      <c r="GR113" s="94"/>
      <c r="GS113" s="94"/>
      <c r="GT113" s="94"/>
      <c r="GU113" s="51"/>
      <c r="GV113" s="51"/>
      <c r="GW113" s="51"/>
    </row>
    <row r="114" spans="1:205" s="57" customFormat="1" ht="31.5" customHeight="1" x14ac:dyDescent="0.25">
      <c r="A114" s="93" t="s">
        <v>1535</v>
      </c>
      <c r="B114" s="95"/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4"/>
      <c r="P114" s="94"/>
      <c r="Q114" s="94"/>
      <c r="R114" s="94"/>
      <c r="S114" s="94"/>
      <c r="T114" s="94"/>
      <c r="U114" s="94"/>
      <c r="V114" s="94"/>
      <c r="W114" s="94"/>
      <c r="X114" s="94"/>
      <c r="Y114" s="94"/>
      <c r="Z114" s="94"/>
      <c r="AA114" s="94"/>
      <c r="AB114" s="94"/>
      <c r="AC114" s="94"/>
      <c r="AD114" s="94"/>
      <c r="AE114" s="94"/>
      <c r="AF114" s="94"/>
      <c r="AG114" s="94"/>
      <c r="AH114" s="94"/>
      <c r="AI114" s="94"/>
      <c r="AJ114" s="94"/>
      <c r="AK114" s="94"/>
      <c r="AL114" s="94"/>
      <c r="AM114" s="94"/>
      <c r="AN114" s="94"/>
      <c r="AO114" s="94"/>
      <c r="AP114" s="94"/>
      <c r="AQ114" s="94"/>
      <c r="AR114" s="94"/>
      <c r="AS114" s="94"/>
      <c r="AT114" s="94"/>
      <c r="AU114" s="94"/>
      <c r="AV114" s="94"/>
      <c r="AW114" s="94"/>
      <c r="AX114" s="94"/>
      <c r="AY114" s="94"/>
      <c r="AZ114" s="94"/>
      <c r="BA114" s="94"/>
      <c r="BB114" s="94"/>
      <c r="BC114" s="94"/>
      <c r="BD114" s="94"/>
      <c r="BE114" s="94"/>
      <c r="BF114" s="94"/>
      <c r="BG114" s="94"/>
      <c r="BH114" s="94"/>
      <c r="BI114" s="94"/>
      <c r="BJ114" s="94"/>
      <c r="BK114" s="94"/>
      <c r="BL114" s="94"/>
      <c r="BM114" s="94"/>
      <c r="BN114" s="94"/>
      <c r="BO114" s="94"/>
      <c r="BP114" s="94"/>
      <c r="BQ114" s="94"/>
      <c r="BR114" s="94"/>
      <c r="BS114" s="94"/>
      <c r="BT114" s="94"/>
      <c r="BU114" s="94"/>
      <c r="BV114" s="94"/>
      <c r="BW114" s="94"/>
      <c r="BX114" s="94"/>
      <c r="BY114" s="94"/>
      <c r="BZ114" s="94"/>
      <c r="CA114" s="94"/>
      <c r="CB114" s="94"/>
      <c r="CC114" s="94"/>
      <c r="CD114" s="94"/>
      <c r="CE114" s="94"/>
      <c r="CF114" s="94"/>
      <c r="CG114" s="94"/>
      <c r="CH114" s="94"/>
      <c r="CI114" s="94"/>
      <c r="CJ114" s="94"/>
      <c r="CK114" s="94"/>
      <c r="CL114" s="94"/>
      <c r="CM114" s="94"/>
      <c r="CN114" s="94"/>
      <c r="CO114" s="94"/>
      <c r="CP114" s="94"/>
      <c r="CQ114" s="94"/>
      <c r="CR114" s="94"/>
      <c r="CS114" s="94"/>
      <c r="CT114" s="94"/>
      <c r="CU114" s="94"/>
      <c r="CV114" s="94"/>
      <c r="CW114" s="94"/>
      <c r="CX114" s="94"/>
      <c r="CY114" s="94"/>
      <c r="CZ114" s="94"/>
      <c r="DA114" s="94"/>
      <c r="DB114" s="94"/>
      <c r="DC114" s="94"/>
      <c r="DD114" s="94"/>
      <c r="DE114" s="94"/>
      <c r="DF114" s="94"/>
      <c r="DG114" s="94"/>
      <c r="DH114" s="94"/>
      <c r="DI114" s="94"/>
      <c r="DJ114" s="94"/>
      <c r="DK114" s="94"/>
      <c r="DL114" s="94"/>
      <c r="DM114" s="94"/>
      <c r="DN114" s="94"/>
      <c r="DO114" s="94"/>
      <c r="DP114" s="94"/>
      <c r="DQ114" s="94"/>
      <c r="DR114" s="94"/>
      <c r="DS114" s="94"/>
      <c r="DT114" s="94"/>
      <c r="DU114" s="94"/>
      <c r="DV114" s="94"/>
      <c r="DW114" s="94"/>
      <c r="DX114" s="94"/>
      <c r="DY114" s="94"/>
      <c r="DZ114" s="94"/>
      <c r="EA114" s="94"/>
      <c r="EB114" s="94"/>
      <c r="EC114" s="94"/>
      <c r="ED114" s="94"/>
      <c r="EE114" s="94"/>
      <c r="EF114" s="94"/>
      <c r="EG114" s="94"/>
      <c r="EH114" s="94"/>
      <c r="EI114" s="94"/>
      <c r="EJ114" s="94"/>
      <c r="EK114" s="94"/>
      <c r="EL114" s="94"/>
      <c r="EM114" s="94"/>
      <c r="EN114" s="94"/>
      <c r="EO114" s="94"/>
      <c r="EP114" s="94"/>
      <c r="EQ114" s="94"/>
      <c r="ER114" s="94"/>
      <c r="ES114" s="94"/>
      <c r="ET114" s="94"/>
      <c r="EU114" s="94"/>
      <c r="EV114" s="94"/>
      <c r="EW114" s="94"/>
      <c r="EX114" s="94"/>
      <c r="EY114" s="94"/>
      <c r="EZ114" s="94"/>
      <c r="FA114" s="94"/>
      <c r="FB114" s="94"/>
      <c r="FC114" s="94"/>
      <c r="FD114" s="94"/>
      <c r="FE114" s="94"/>
      <c r="FF114" s="94"/>
      <c r="FG114" s="94"/>
      <c r="FH114" s="94"/>
      <c r="FI114" s="94"/>
      <c r="FJ114" s="94"/>
      <c r="FK114" s="94"/>
      <c r="FL114" s="94"/>
      <c r="FM114" s="94"/>
      <c r="FN114" s="94"/>
      <c r="FO114" s="94"/>
      <c r="FP114" s="94"/>
      <c r="FQ114" s="94"/>
      <c r="FR114" s="94"/>
      <c r="FS114" s="94"/>
      <c r="FT114" s="94"/>
      <c r="FU114" s="94"/>
      <c r="FV114" s="94"/>
      <c r="FW114" s="94"/>
      <c r="FX114" s="94"/>
      <c r="FY114" s="94"/>
      <c r="FZ114" s="94"/>
      <c r="GA114" s="94"/>
      <c r="GB114" s="94"/>
      <c r="GC114" s="94"/>
      <c r="GD114" s="94"/>
      <c r="GE114" s="94"/>
      <c r="GF114" s="94"/>
      <c r="GG114" s="94"/>
      <c r="GH114" s="94"/>
      <c r="GI114" s="94"/>
      <c r="GJ114" s="94"/>
      <c r="GK114" s="94"/>
      <c r="GL114" s="94"/>
      <c r="GM114" s="94"/>
      <c r="GN114" s="94"/>
      <c r="GO114" s="94"/>
      <c r="GP114" s="94"/>
      <c r="GQ114" s="94"/>
      <c r="GR114" s="94"/>
      <c r="GS114" s="94"/>
      <c r="GT114" s="94"/>
      <c r="GU114" s="51"/>
      <c r="GV114" s="51"/>
      <c r="GW114" s="51"/>
    </row>
    <row r="115" spans="1:205" s="57" customFormat="1" ht="31.5" customHeight="1" x14ac:dyDescent="0.25">
      <c r="A115" s="93" t="s">
        <v>1536</v>
      </c>
      <c r="B115" s="95"/>
      <c r="C115" s="94"/>
      <c r="D115" s="94"/>
      <c r="E115" s="94"/>
      <c r="F115" s="94"/>
      <c r="G115" s="94"/>
      <c r="H115" s="94"/>
      <c r="I115" s="94"/>
      <c r="J115" s="94"/>
      <c r="K115" s="94"/>
      <c r="L115" s="94"/>
      <c r="M115" s="94"/>
      <c r="N115" s="94"/>
      <c r="O115" s="94"/>
      <c r="P115" s="94"/>
      <c r="Q115" s="94"/>
      <c r="R115" s="94"/>
      <c r="S115" s="94"/>
      <c r="T115" s="94"/>
      <c r="U115" s="94"/>
      <c r="V115" s="94"/>
      <c r="W115" s="94"/>
      <c r="X115" s="94"/>
      <c r="Y115" s="94"/>
      <c r="Z115" s="94"/>
      <c r="AA115" s="94"/>
      <c r="AB115" s="94"/>
      <c r="AC115" s="94"/>
      <c r="AD115" s="94"/>
      <c r="AE115" s="94"/>
      <c r="AF115" s="94"/>
      <c r="AG115" s="94"/>
      <c r="AH115" s="94"/>
      <c r="AI115" s="94"/>
      <c r="AJ115" s="94"/>
      <c r="AK115" s="94"/>
      <c r="AL115" s="94"/>
      <c r="AM115" s="94"/>
      <c r="AN115" s="94"/>
      <c r="AO115" s="94"/>
      <c r="AP115" s="94"/>
      <c r="AQ115" s="94"/>
      <c r="AR115" s="94"/>
      <c r="AS115" s="94"/>
      <c r="AT115" s="94"/>
      <c r="AU115" s="94"/>
      <c r="AV115" s="94"/>
      <c r="AW115" s="94"/>
      <c r="AX115" s="94"/>
      <c r="AY115" s="94"/>
      <c r="AZ115" s="94"/>
      <c r="BA115" s="94"/>
      <c r="BB115" s="94"/>
      <c r="BC115" s="94"/>
      <c r="BD115" s="94"/>
      <c r="BE115" s="94"/>
      <c r="BF115" s="94"/>
      <c r="BG115" s="94"/>
      <c r="BH115" s="94"/>
      <c r="BI115" s="94"/>
      <c r="BJ115" s="94"/>
      <c r="BK115" s="94"/>
      <c r="BL115" s="94"/>
      <c r="BM115" s="94"/>
      <c r="BN115" s="94"/>
      <c r="BO115" s="94"/>
      <c r="BP115" s="94"/>
      <c r="BQ115" s="94"/>
      <c r="BR115" s="94"/>
      <c r="BS115" s="94"/>
      <c r="BT115" s="94"/>
      <c r="BU115" s="94"/>
      <c r="BV115" s="94"/>
      <c r="BW115" s="94"/>
      <c r="BX115" s="94"/>
      <c r="BY115" s="94"/>
      <c r="BZ115" s="94"/>
      <c r="CA115" s="94"/>
      <c r="CB115" s="94"/>
      <c r="CC115" s="94"/>
      <c r="CD115" s="94"/>
      <c r="CE115" s="94"/>
      <c r="CF115" s="94"/>
      <c r="CG115" s="94"/>
      <c r="CH115" s="94"/>
      <c r="CI115" s="94"/>
      <c r="CJ115" s="94"/>
      <c r="CK115" s="94"/>
      <c r="CL115" s="94"/>
      <c r="CM115" s="94"/>
      <c r="CN115" s="94"/>
      <c r="CO115" s="94"/>
      <c r="CP115" s="94"/>
      <c r="CQ115" s="94"/>
      <c r="CR115" s="94"/>
      <c r="CS115" s="94"/>
      <c r="CT115" s="94"/>
      <c r="CU115" s="94"/>
      <c r="CV115" s="94"/>
      <c r="CW115" s="94"/>
      <c r="CX115" s="94"/>
      <c r="CY115" s="94"/>
      <c r="CZ115" s="94"/>
      <c r="DA115" s="94"/>
      <c r="DB115" s="94"/>
      <c r="DC115" s="94"/>
      <c r="DD115" s="94"/>
      <c r="DE115" s="94"/>
      <c r="DF115" s="94"/>
      <c r="DG115" s="94"/>
      <c r="DH115" s="94"/>
      <c r="DI115" s="94"/>
      <c r="DJ115" s="94"/>
      <c r="DK115" s="94"/>
      <c r="DL115" s="94"/>
      <c r="DM115" s="94"/>
      <c r="DN115" s="94"/>
      <c r="DO115" s="94"/>
      <c r="DP115" s="94"/>
      <c r="DQ115" s="94"/>
      <c r="DR115" s="94"/>
      <c r="DS115" s="94"/>
      <c r="DT115" s="94"/>
      <c r="DU115" s="94"/>
      <c r="DV115" s="94"/>
      <c r="DW115" s="94"/>
      <c r="DX115" s="94"/>
      <c r="DY115" s="94"/>
      <c r="DZ115" s="94"/>
      <c r="EA115" s="94"/>
      <c r="EB115" s="94"/>
      <c r="EC115" s="94"/>
      <c r="ED115" s="94"/>
      <c r="EE115" s="94"/>
      <c r="EF115" s="94"/>
      <c r="EG115" s="94"/>
      <c r="EH115" s="94"/>
      <c r="EI115" s="94"/>
      <c r="EJ115" s="94"/>
      <c r="EK115" s="94"/>
      <c r="EL115" s="94"/>
      <c r="EM115" s="94"/>
      <c r="EN115" s="94"/>
      <c r="EO115" s="94"/>
      <c r="EP115" s="94"/>
      <c r="EQ115" s="94"/>
      <c r="ER115" s="94"/>
      <c r="ES115" s="94"/>
      <c r="ET115" s="94"/>
      <c r="EU115" s="94"/>
      <c r="EV115" s="94"/>
      <c r="EW115" s="94"/>
      <c r="EX115" s="94"/>
      <c r="EY115" s="94"/>
      <c r="EZ115" s="94"/>
      <c r="FA115" s="94"/>
      <c r="FB115" s="94"/>
      <c r="FC115" s="94"/>
      <c r="FD115" s="94"/>
      <c r="FE115" s="94"/>
      <c r="FF115" s="94"/>
      <c r="FG115" s="94"/>
      <c r="FH115" s="94"/>
      <c r="FI115" s="94"/>
      <c r="FJ115" s="94"/>
      <c r="FK115" s="94"/>
      <c r="FL115" s="94"/>
      <c r="FM115" s="94"/>
      <c r="FN115" s="94"/>
      <c r="FO115" s="94"/>
      <c r="FP115" s="94"/>
      <c r="FQ115" s="94"/>
      <c r="FR115" s="94"/>
      <c r="FS115" s="94"/>
      <c r="FT115" s="94"/>
      <c r="FU115" s="94"/>
      <c r="FV115" s="94"/>
      <c r="FW115" s="94"/>
      <c r="FX115" s="94"/>
      <c r="FY115" s="94"/>
      <c r="FZ115" s="94"/>
      <c r="GA115" s="94"/>
      <c r="GB115" s="94"/>
      <c r="GC115" s="94"/>
      <c r="GD115" s="94"/>
      <c r="GE115" s="94"/>
      <c r="GF115" s="94"/>
      <c r="GG115" s="94"/>
      <c r="GH115" s="94"/>
      <c r="GI115" s="94"/>
      <c r="GJ115" s="94"/>
      <c r="GK115" s="94"/>
      <c r="GL115" s="94"/>
      <c r="GM115" s="94"/>
      <c r="GN115" s="94"/>
      <c r="GO115" s="94"/>
      <c r="GP115" s="94"/>
      <c r="GQ115" s="94"/>
      <c r="GR115" s="94"/>
      <c r="GS115" s="94"/>
      <c r="GT115" s="94"/>
      <c r="GU115" s="51"/>
      <c r="GV115" s="51"/>
      <c r="GW115" s="51"/>
    </row>
    <row r="116" spans="1:205" s="57" customFormat="1" ht="31.5" customHeight="1" x14ac:dyDescent="0.25">
      <c r="A116" s="93" t="s">
        <v>1537</v>
      </c>
      <c r="B116" s="95"/>
      <c r="C116" s="94"/>
      <c r="D116" s="94"/>
      <c r="E116" s="94"/>
      <c r="F116" s="94"/>
      <c r="G116" s="94"/>
      <c r="H116" s="94"/>
      <c r="I116" s="94"/>
      <c r="J116" s="94"/>
      <c r="K116" s="94"/>
      <c r="L116" s="94"/>
      <c r="M116" s="94"/>
      <c r="N116" s="94"/>
      <c r="O116" s="94"/>
      <c r="P116" s="94"/>
      <c r="Q116" s="94"/>
      <c r="R116" s="94"/>
      <c r="S116" s="94"/>
      <c r="T116" s="94"/>
      <c r="U116" s="94"/>
      <c r="V116" s="94"/>
      <c r="W116" s="94"/>
      <c r="X116" s="94"/>
      <c r="Y116" s="94"/>
      <c r="Z116" s="94"/>
      <c r="AA116" s="94"/>
      <c r="AB116" s="94"/>
      <c r="AC116" s="94"/>
      <c r="AD116" s="94"/>
      <c r="AE116" s="94"/>
      <c r="AF116" s="94"/>
      <c r="AG116" s="94"/>
      <c r="AH116" s="94"/>
      <c r="AI116" s="94"/>
      <c r="AJ116" s="94"/>
      <c r="AK116" s="94"/>
      <c r="AL116" s="94"/>
      <c r="AM116" s="94"/>
      <c r="AN116" s="94"/>
      <c r="AO116" s="94"/>
      <c r="AP116" s="94"/>
      <c r="AQ116" s="94"/>
      <c r="AR116" s="94"/>
      <c r="AS116" s="94"/>
      <c r="AT116" s="94"/>
      <c r="AU116" s="94"/>
      <c r="AV116" s="94"/>
      <c r="AW116" s="94"/>
      <c r="AX116" s="94"/>
      <c r="AY116" s="94"/>
      <c r="AZ116" s="94"/>
      <c r="BA116" s="94"/>
      <c r="BB116" s="94"/>
      <c r="BC116" s="94"/>
      <c r="BD116" s="94"/>
      <c r="BE116" s="94"/>
      <c r="BF116" s="94"/>
      <c r="BG116" s="94"/>
      <c r="BH116" s="94"/>
      <c r="BI116" s="94"/>
      <c r="BJ116" s="94"/>
      <c r="BK116" s="94"/>
      <c r="BL116" s="94"/>
      <c r="BM116" s="94"/>
      <c r="BN116" s="94"/>
      <c r="BO116" s="94"/>
      <c r="BP116" s="94"/>
      <c r="BQ116" s="94"/>
      <c r="BR116" s="94"/>
      <c r="BS116" s="94"/>
      <c r="BT116" s="94"/>
      <c r="BU116" s="94"/>
      <c r="BV116" s="94"/>
      <c r="BW116" s="94"/>
      <c r="BX116" s="94"/>
      <c r="BY116" s="94"/>
      <c r="BZ116" s="94"/>
      <c r="CA116" s="94"/>
      <c r="CB116" s="94"/>
      <c r="CC116" s="94"/>
      <c r="CD116" s="94"/>
      <c r="CE116" s="94"/>
      <c r="CF116" s="94"/>
      <c r="CG116" s="94"/>
      <c r="CH116" s="94"/>
      <c r="CI116" s="94"/>
      <c r="CJ116" s="94"/>
      <c r="CK116" s="94"/>
      <c r="CL116" s="94"/>
      <c r="CM116" s="94"/>
      <c r="CN116" s="94"/>
      <c r="CO116" s="94"/>
      <c r="CP116" s="94"/>
      <c r="CQ116" s="94"/>
      <c r="CR116" s="94"/>
      <c r="CS116" s="94"/>
      <c r="CT116" s="94"/>
      <c r="CU116" s="94"/>
      <c r="CV116" s="94"/>
      <c r="CW116" s="94"/>
      <c r="CX116" s="94"/>
      <c r="CY116" s="94"/>
      <c r="CZ116" s="94"/>
      <c r="DA116" s="94"/>
      <c r="DB116" s="94"/>
      <c r="DC116" s="94"/>
      <c r="DD116" s="94"/>
      <c r="DE116" s="94"/>
      <c r="DF116" s="94"/>
      <c r="DG116" s="94"/>
      <c r="DH116" s="94"/>
      <c r="DI116" s="94"/>
      <c r="DJ116" s="94"/>
      <c r="DK116" s="94"/>
      <c r="DL116" s="94"/>
      <c r="DM116" s="94"/>
      <c r="DN116" s="94"/>
      <c r="DO116" s="94"/>
      <c r="DP116" s="94"/>
      <c r="DQ116" s="94"/>
      <c r="DR116" s="94"/>
      <c r="DS116" s="94"/>
      <c r="DT116" s="94"/>
      <c r="DU116" s="94"/>
      <c r="DV116" s="94"/>
      <c r="DW116" s="94"/>
      <c r="DX116" s="94"/>
      <c r="DY116" s="94"/>
      <c r="DZ116" s="94"/>
      <c r="EA116" s="94"/>
      <c r="EB116" s="94"/>
      <c r="EC116" s="94"/>
      <c r="ED116" s="94"/>
      <c r="EE116" s="94"/>
      <c r="EF116" s="94"/>
      <c r="EG116" s="94"/>
      <c r="EH116" s="94"/>
      <c r="EI116" s="94"/>
      <c r="EJ116" s="94"/>
      <c r="EK116" s="94"/>
      <c r="EL116" s="94"/>
      <c r="EM116" s="94"/>
      <c r="EN116" s="94"/>
      <c r="EO116" s="94"/>
      <c r="EP116" s="94"/>
      <c r="EQ116" s="94"/>
      <c r="ER116" s="94"/>
      <c r="ES116" s="94"/>
      <c r="ET116" s="94"/>
      <c r="EU116" s="94"/>
      <c r="EV116" s="94"/>
      <c r="EW116" s="94"/>
      <c r="EX116" s="94"/>
      <c r="EY116" s="94"/>
      <c r="EZ116" s="94"/>
      <c r="FA116" s="94"/>
      <c r="FB116" s="94"/>
      <c r="FC116" s="94"/>
      <c r="FD116" s="94"/>
      <c r="FE116" s="94"/>
      <c r="FF116" s="94"/>
      <c r="FG116" s="94"/>
      <c r="FH116" s="94"/>
      <c r="FI116" s="94"/>
      <c r="FJ116" s="94"/>
      <c r="FK116" s="94"/>
      <c r="FL116" s="94"/>
      <c r="FM116" s="94"/>
      <c r="FN116" s="94"/>
      <c r="FO116" s="94"/>
      <c r="FP116" s="94"/>
      <c r="FQ116" s="94"/>
      <c r="FR116" s="94"/>
      <c r="FS116" s="94"/>
      <c r="FT116" s="94"/>
      <c r="FU116" s="94"/>
      <c r="FV116" s="94"/>
      <c r="FW116" s="94"/>
      <c r="FX116" s="94"/>
      <c r="FY116" s="94"/>
      <c r="FZ116" s="94"/>
      <c r="GA116" s="94"/>
      <c r="GB116" s="94"/>
      <c r="GC116" s="94"/>
      <c r="GD116" s="94"/>
      <c r="GE116" s="94"/>
      <c r="GF116" s="94"/>
      <c r="GG116" s="94"/>
      <c r="GH116" s="94"/>
      <c r="GI116" s="94"/>
      <c r="GJ116" s="94"/>
      <c r="GK116" s="94"/>
      <c r="GL116" s="94"/>
      <c r="GM116" s="94"/>
      <c r="GN116" s="94"/>
      <c r="GO116" s="94"/>
      <c r="GP116" s="94"/>
      <c r="GQ116" s="94"/>
      <c r="GR116" s="94"/>
      <c r="GS116" s="94"/>
      <c r="GT116" s="94"/>
      <c r="GU116" s="51"/>
      <c r="GV116" s="51"/>
      <c r="GW116" s="51"/>
    </row>
    <row r="117" spans="1:205" s="57" customFormat="1" ht="31.5" customHeight="1" x14ac:dyDescent="0.25">
      <c r="A117" s="93" t="s">
        <v>1538</v>
      </c>
      <c r="B117" s="95"/>
      <c r="C117" s="94"/>
      <c r="D117" s="94"/>
      <c r="E117" s="94"/>
      <c r="F117" s="94"/>
      <c r="G117" s="94"/>
      <c r="H117" s="94"/>
      <c r="I117" s="94"/>
      <c r="J117" s="94"/>
      <c r="K117" s="94"/>
      <c r="L117" s="94"/>
      <c r="M117" s="94"/>
      <c r="N117" s="94"/>
      <c r="O117" s="94"/>
      <c r="P117" s="94"/>
      <c r="Q117" s="94"/>
      <c r="R117" s="94"/>
      <c r="S117" s="94"/>
      <c r="T117" s="94"/>
      <c r="U117" s="94"/>
      <c r="V117" s="94"/>
      <c r="W117" s="94"/>
      <c r="X117" s="94"/>
      <c r="Y117" s="94"/>
      <c r="Z117" s="94"/>
      <c r="AA117" s="94"/>
      <c r="AB117" s="94"/>
      <c r="AC117" s="94"/>
      <c r="AD117" s="94"/>
      <c r="AE117" s="94"/>
      <c r="AF117" s="94"/>
      <c r="AG117" s="94"/>
      <c r="AH117" s="94"/>
      <c r="AI117" s="94"/>
      <c r="AJ117" s="94"/>
      <c r="AK117" s="94"/>
      <c r="AL117" s="94"/>
      <c r="AM117" s="94"/>
      <c r="AN117" s="94"/>
      <c r="AO117" s="94"/>
      <c r="AP117" s="94"/>
      <c r="AQ117" s="94"/>
      <c r="AR117" s="94"/>
      <c r="AS117" s="94"/>
      <c r="AT117" s="94"/>
      <c r="AU117" s="94"/>
      <c r="AV117" s="94"/>
      <c r="AW117" s="94"/>
      <c r="AX117" s="94"/>
      <c r="AY117" s="94"/>
      <c r="AZ117" s="94"/>
      <c r="BA117" s="94"/>
      <c r="BB117" s="94"/>
      <c r="BC117" s="94"/>
      <c r="BD117" s="94"/>
      <c r="BE117" s="94"/>
      <c r="BF117" s="94"/>
      <c r="BG117" s="94"/>
      <c r="BH117" s="94"/>
      <c r="BI117" s="94"/>
      <c r="BJ117" s="94"/>
      <c r="BK117" s="94"/>
      <c r="BL117" s="94"/>
      <c r="BM117" s="94"/>
      <c r="BN117" s="94"/>
      <c r="BO117" s="94"/>
      <c r="BP117" s="94"/>
      <c r="BQ117" s="94"/>
      <c r="BR117" s="94"/>
      <c r="BS117" s="94"/>
      <c r="BT117" s="94"/>
      <c r="BU117" s="94"/>
      <c r="BV117" s="94"/>
      <c r="BW117" s="94"/>
      <c r="BX117" s="94"/>
      <c r="BY117" s="94"/>
      <c r="BZ117" s="94"/>
      <c r="CA117" s="94"/>
      <c r="CB117" s="94"/>
      <c r="CC117" s="94"/>
      <c r="CD117" s="94"/>
      <c r="CE117" s="94"/>
      <c r="CF117" s="94"/>
      <c r="CG117" s="94"/>
      <c r="CH117" s="94"/>
      <c r="CI117" s="94"/>
      <c r="CJ117" s="94"/>
      <c r="CK117" s="94"/>
      <c r="CL117" s="94"/>
      <c r="CM117" s="94"/>
      <c r="CN117" s="94"/>
      <c r="CO117" s="94"/>
      <c r="CP117" s="94"/>
      <c r="CQ117" s="94"/>
      <c r="CR117" s="94"/>
      <c r="CS117" s="94"/>
      <c r="CT117" s="94"/>
      <c r="CU117" s="94"/>
      <c r="CV117" s="94"/>
      <c r="CW117" s="94"/>
      <c r="CX117" s="94"/>
      <c r="CY117" s="94"/>
      <c r="CZ117" s="94"/>
      <c r="DA117" s="94"/>
      <c r="DB117" s="94"/>
      <c r="DC117" s="94"/>
      <c r="DD117" s="94"/>
      <c r="DE117" s="94"/>
      <c r="DF117" s="94"/>
      <c r="DG117" s="94"/>
      <c r="DH117" s="94"/>
      <c r="DI117" s="94"/>
      <c r="DJ117" s="94"/>
      <c r="DK117" s="94"/>
      <c r="DL117" s="94"/>
      <c r="DM117" s="94"/>
      <c r="DN117" s="94"/>
      <c r="DO117" s="94"/>
      <c r="DP117" s="94"/>
      <c r="DQ117" s="94"/>
      <c r="DR117" s="94"/>
      <c r="DS117" s="94"/>
      <c r="DT117" s="94"/>
      <c r="DU117" s="94"/>
      <c r="DV117" s="94"/>
      <c r="DW117" s="94"/>
      <c r="DX117" s="94"/>
      <c r="DY117" s="94"/>
      <c r="DZ117" s="94"/>
      <c r="EA117" s="94"/>
      <c r="EB117" s="94"/>
      <c r="EC117" s="94"/>
      <c r="ED117" s="94"/>
      <c r="EE117" s="94"/>
      <c r="EF117" s="94"/>
      <c r="EG117" s="94"/>
      <c r="EH117" s="94"/>
      <c r="EI117" s="94"/>
      <c r="EJ117" s="94"/>
      <c r="EK117" s="94"/>
      <c r="EL117" s="94"/>
      <c r="EM117" s="94"/>
      <c r="EN117" s="94"/>
      <c r="EO117" s="94"/>
      <c r="EP117" s="94"/>
      <c r="EQ117" s="94"/>
      <c r="ER117" s="94"/>
      <c r="ES117" s="94"/>
      <c r="ET117" s="94"/>
      <c r="EU117" s="94"/>
      <c r="EV117" s="94"/>
      <c r="EW117" s="94"/>
      <c r="EX117" s="94"/>
      <c r="EY117" s="94"/>
      <c r="EZ117" s="94"/>
      <c r="FA117" s="94"/>
      <c r="FB117" s="94"/>
      <c r="FC117" s="94"/>
      <c r="FD117" s="94"/>
      <c r="FE117" s="94"/>
      <c r="FF117" s="94"/>
      <c r="FG117" s="94"/>
      <c r="FH117" s="94"/>
      <c r="FI117" s="94"/>
      <c r="FJ117" s="94"/>
      <c r="FK117" s="94"/>
      <c r="FL117" s="94"/>
      <c r="FM117" s="94"/>
      <c r="FN117" s="94"/>
      <c r="FO117" s="94"/>
      <c r="FP117" s="94"/>
      <c r="FQ117" s="94"/>
      <c r="FR117" s="94"/>
      <c r="FS117" s="94"/>
      <c r="FT117" s="94"/>
      <c r="FU117" s="94"/>
      <c r="FV117" s="94"/>
      <c r="FW117" s="94"/>
      <c r="FX117" s="94"/>
      <c r="FY117" s="94"/>
      <c r="FZ117" s="94"/>
      <c r="GA117" s="94"/>
      <c r="GB117" s="94"/>
      <c r="GC117" s="94"/>
      <c r="GD117" s="94"/>
      <c r="GE117" s="94"/>
      <c r="GF117" s="94"/>
      <c r="GG117" s="94"/>
      <c r="GH117" s="94"/>
      <c r="GI117" s="94"/>
      <c r="GJ117" s="94"/>
      <c r="GK117" s="94"/>
      <c r="GL117" s="94"/>
      <c r="GM117" s="94"/>
      <c r="GN117" s="94"/>
      <c r="GO117" s="94"/>
      <c r="GP117" s="94"/>
      <c r="GQ117" s="94"/>
      <c r="GR117" s="94"/>
      <c r="GS117" s="94"/>
      <c r="GT117" s="94"/>
      <c r="GU117" s="51"/>
      <c r="GV117" s="51"/>
      <c r="GW117" s="51"/>
    </row>
    <row r="118" spans="1:205" s="57" customFormat="1" ht="31.5" customHeight="1" x14ac:dyDescent="0.25">
      <c r="A118" s="93" t="s">
        <v>1539</v>
      </c>
      <c r="B118" s="95"/>
      <c r="C118" s="94"/>
      <c r="D118" s="94"/>
      <c r="E118" s="94"/>
      <c r="F118" s="94"/>
      <c r="G118" s="94"/>
      <c r="H118" s="94"/>
      <c r="I118" s="94"/>
      <c r="J118" s="94"/>
      <c r="K118" s="94"/>
      <c r="L118" s="94"/>
      <c r="M118" s="94"/>
      <c r="N118" s="94"/>
      <c r="O118" s="94"/>
      <c r="P118" s="94"/>
      <c r="Q118" s="94"/>
      <c r="R118" s="94"/>
      <c r="S118" s="94"/>
      <c r="T118" s="94"/>
      <c r="U118" s="94"/>
      <c r="V118" s="94"/>
      <c r="W118" s="94"/>
      <c r="X118" s="94"/>
      <c r="Y118" s="94"/>
      <c r="Z118" s="94"/>
      <c r="AA118" s="94"/>
      <c r="AB118" s="94"/>
      <c r="AC118" s="94"/>
      <c r="AD118" s="94"/>
      <c r="AE118" s="94"/>
      <c r="AF118" s="94"/>
      <c r="AG118" s="94"/>
      <c r="AH118" s="94"/>
      <c r="AI118" s="94"/>
      <c r="AJ118" s="94"/>
      <c r="AK118" s="94"/>
      <c r="AL118" s="94"/>
      <c r="AM118" s="94"/>
      <c r="AN118" s="94"/>
      <c r="AO118" s="94"/>
      <c r="AP118" s="94"/>
      <c r="AQ118" s="94"/>
      <c r="AR118" s="94"/>
      <c r="AS118" s="94"/>
      <c r="AT118" s="94"/>
      <c r="AU118" s="94"/>
      <c r="AV118" s="94"/>
      <c r="AW118" s="94"/>
      <c r="AX118" s="94"/>
      <c r="AY118" s="94"/>
      <c r="AZ118" s="94"/>
      <c r="BA118" s="94"/>
      <c r="BB118" s="94"/>
      <c r="BC118" s="94"/>
      <c r="BD118" s="94"/>
      <c r="BE118" s="94"/>
      <c r="BF118" s="94"/>
      <c r="BG118" s="94"/>
      <c r="BH118" s="94"/>
      <c r="BI118" s="94"/>
      <c r="BJ118" s="94"/>
      <c r="BK118" s="94"/>
      <c r="BL118" s="94"/>
      <c r="BM118" s="94"/>
      <c r="BN118" s="94"/>
      <c r="BO118" s="94"/>
      <c r="BP118" s="94"/>
      <c r="BQ118" s="94"/>
      <c r="BR118" s="94"/>
      <c r="BS118" s="94"/>
      <c r="BT118" s="94"/>
      <c r="BU118" s="94"/>
      <c r="BV118" s="94"/>
      <c r="BW118" s="94"/>
      <c r="BX118" s="94"/>
      <c r="BY118" s="94"/>
      <c r="BZ118" s="94"/>
      <c r="CA118" s="94"/>
      <c r="CB118" s="94"/>
      <c r="CC118" s="94"/>
      <c r="CD118" s="94"/>
      <c r="CE118" s="94"/>
      <c r="CF118" s="94"/>
      <c r="CG118" s="94"/>
      <c r="CH118" s="94"/>
      <c r="CI118" s="94"/>
      <c r="CJ118" s="94"/>
      <c r="CK118" s="94"/>
      <c r="CL118" s="94"/>
      <c r="CM118" s="94"/>
      <c r="CN118" s="94"/>
      <c r="CO118" s="94"/>
      <c r="CP118" s="94"/>
      <c r="CQ118" s="94"/>
      <c r="CR118" s="94"/>
      <c r="CS118" s="94"/>
      <c r="CT118" s="94"/>
      <c r="CU118" s="94"/>
      <c r="CV118" s="94"/>
      <c r="CW118" s="94"/>
      <c r="CX118" s="94"/>
      <c r="CY118" s="94"/>
      <c r="CZ118" s="94"/>
      <c r="DA118" s="94"/>
      <c r="DB118" s="94"/>
      <c r="DC118" s="94"/>
      <c r="DD118" s="94"/>
      <c r="DE118" s="94"/>
      <c r="DF118" s="94"/>
      <c r="DG118" s="94"/>
      <c r="DH118" s="94"/>
      <c r="DI118" s="94"/>
      <c r="DJ118" s="94"/>
      <c r="DK118" s="94"/>
      <c r="DL118" s="94"/>
      <c r="DM118" s="94"/>
      <c r="DN118" s="94"/>
      <c r="DO118" s="94"/>
      <c r="DP118" s="94"/>
      <c r="DQ118" s="94"/>
      <c r="DR118" s="94"/>
      <c r="DS118" s="94"/>
      <c r="DT118" s="94"/>
      <c r="DU118" s="94"/>
      <c r="DV118" s="94"/>
      <c r="DW118" s="94"/>
      <c r="DX118" s="94"/>
      <c r="DY118" s="94"/>
      <c r="DZ118" s="94"/>
      <c r="EA118" s="94"/>
      <c r="EB118" s="94"/>
      <c r="EC118" s="94"/>
      <c r="ED118" s="94"/>
      <c r="EE118" s="94"/>
      <c r="EF118" s="94"/>
      <c r="EG118" s="94"/>
      <c r="EH118" s="94"/>
      <c r="EI118" s="94"/>
      <c r="EJ118" s="94"/>
      <c r="EK118" s="94"/>
      <c r="EL118" s="94"/>
      <c r="EM118" s="94"/>
      <c r="EN118" s="94"/>
      <c r="EO118" s="94"/>
      <c r="EP118" s="94"/>
      <c r="EQ118" s="94"/>
      <c r="ER118" s="94"/>
      <c r="ES118" s="94"/>
      <c r="ET118" s="94"/>
      <c r="EU118" s="94"/>
      <c r="EV118" s="94"/>
      <c r="EW118" s="94"/>
      <c r="EX118" s="94"/>
      <c r="EY118" s="94"/>
      <c r="EZ118" s="94"/>
      <c r="FA118" s="94"/>
      <c r="FB118" s="94"/>
      <c r="FC118" s="94"/>
      <c r="FD118" s="94"/>
      <c r="FE118" s="94"/>
      <c r="FF118" s="94"/>
      <c r="FG118" s="94"/>
      <c r="FH118" s="94"/>
      <c r="FI118" s="94"/>
      <c r="FJ118" s="94"/>
      <c r="FK118" s="94"/>
      <c r="FL118" s="94"/>
      <c r="FM118" s="94"/>
      <c r="FN118" s="94"/>
      <c r="FO118" s="94"/>
      <c r="FP118" s="94"/>
      <c r="FQ118" s="94"/>
      <c r="FR118" s="94"/>
      <c r="FS118" s="94"/>
      <c r="FT118" s="94"/>
      <c r="FU118" s="94"/>
      <c r="FV118" s="94"/>
      <c r="FW118" s="94"/>
      <c r="FX118" s="94"/>
      <c r="FY118" s="94"/>
      <c r="FZ118" s="94"/>
      <c r="GA118" s="94"/>
      <c r="GB118" s="94"/>
      <c r="GC118" s="94"/>
      <c r="GD118" s="94"/>
      <c r="GE118" s="94"/>
      <c r="GF118" s="94"/>
      <c r="GG118" s="94"/>
      <c r="GH118" s="94"/>
      <c r="GI118" s="94"/>
      <c r="GJ118" s="94"/>
      <c r="GK118" s="94"/>
      <c r="GL118" s="94"/>
      <c r="GM118" s="94"/>
      <c r="GN118" s="94"/>
      <c r="GO118" s="94"/>
      <c r="GP118" s="94"/>
      <c r="GQ118" s="94"/>
      <c r="GR118" s="94"/>
      <c r="GS118" s="94"/>
      <c r="GT118" s="94"/>
      <c r="GU118" s="51"/>
      <c r="GV118" s="51"/>
      <c r="GW118" s="51"/>
    </row>
    <row r="119" spans="1:205" s="57" customFormat="1" ht="31.5" customHeight="1" x14ac:dyDescent="0.25">
      <c r="A119" s="93" t="s">
        <v>1540</v>
      </c>
      <c r="B119" s="95"/>
      <c r="C119" s="94"/>
      <c r="D119" s="94"/>
      <c r="E119" s="94"/>
      <c r="F119" s="94"/>
      <c r="G119" s="94"/>
      <c r="H119" s="94"/>
      <c r="I119" s="94"/>
      <c r="J119" s="94"/>
      <c r="K119" s="94"/>
      <c r="L119" s="94"/>
      <c r="M119" s="94"/>
      <c r="N119" s="94"/>
      <c r="O119" s="94"/>
      <c r="P119" s="94"/>
      <c r="Q119" s="94"/>
      <c r="R119" s="94"/>
      <c r="S119" s="94"/>
      <c r="T119" s="94"/>
      <c r="U119" s="94"/>
      <c r="V119" s="94"/>
      <c r="W119" s="94"/>
      <c r="X119" s="94"/>
      <c r="Y119" s="94"/>
      <c r="Z119" s="94"/>
      <c r="AA119" s="94"/>
      <c r="AB119" s="94"/>
      <c r="AC119" s="94"/>
      <c r="AD119" s="94"/>
      <c r="AE119" s="94"/>
      <c r="AF119" s="94"/>
      <c r="AG119" s="94"/>
      <c r="AH119" s="94"/>
      <c r="AI119" s="94"/>
      <c r="AJ119" s="94"/>
      <c r="AK119" s="94"/>
      <c r="AL119" s="94"/>
      <c r="AM119" s="94"/>
      <c r="AN119" s="94"/>
      <c r="AO119" s="94"/>
      <c r="AP119" s="94"/>
      <c r="AQ119" s="94"/>
      <c r="AR119" s="94"/>
      <c r="AS119" s="94"/>
      <c r="AT119" s="94"/>
      <c r="AU119" s="94"/>
      <c r="AV119" s="94"/>
      <c r="AW119" s="94"/>
      <c r="AX119" s="94"/>
      <c r="AY119" s="94"/>
      <c r="AZ119" s="94"/>
      <c r="BA119" s="94"/>
      <c r="BB119" s="94"/>
      <c r="BC119" s="94"/>
      <c r="BD119" s="94"/>
      <c r="BE119" s="94"/>
      <c r="BF119" s="94"/>
      <c r="BG119" s="94"/>
      <c r="BH119" s="94"/>
      <c r="BI119" s="94"/>
      <c r="BJ119" s="94"/>
      <c r="BK119" s="94"/>
      <c r="BL119" s="94"/>
      <c r="BM119" s="94"/>
      <c r="BN119" s="94"/>
      <c r="BO119" s="94"/>
      <c r="BP119" s="94"/>
      <c r="BQ119" s="94"/>
      <c r="BR119" s="94"/>
      <c r="BS119" s="94"/>
      <c r="BT119" s="94"/>
      <c r="BU119" s="94"/>
      <c r="BV119" s="94"/>
      <c r="BW119" s="94"/>
      <c r="BX119" s="94"/>
      <c r="BY119" s="94"/>
      <c r="BZ119" s="94"/>
      <c r="CA119" s="94"/>
      <c r="CB119" s="94"/>
      <c r="CC119" s="94"/>
      <c r="CD119" s="94"/>
      <c r="CE119" s="94"/>
      <c r="CF119" s="94"/>
      <c r="CG119" s="94"/>
      <c r="CH119" s="94"/>
      <c r="CI119" s="94"/>
      <c r="CJ119" s="94"/>
      <c r="CK119" s="94"/>
      <c r="CL119" s="94"/>
      <c r="CM119" s="94"/>
      <c r="CN119" s="94"/>
      <c r="CO119" s="94"/>
      <c r="CP119" s="94"/>
      <c r="CQ119" s="94"/>
      <c r="CR119" s="94"/>
      <c r="CS119" s="94"/>
      <c r="CT119" s="94"/>
      <c r="CU119" s="94"/>
      <c r="CV119" s="94"/>
      <c r="CW119" s="94"/>
      <c r="CX119" s="94"/>
      <c r="CY119" s="94"/>
      <c r="CZ119" s="94"/>
      <c r="DA119" s="94"/>
      <c r="DB119" s="94"/>
      <c r="DC119" s="94"/>
      <c r="DD119" s="94"/>
      <c r="DE119" s="94"/>
      <c r="DF119" s="94"/>
      <c r="DG119" s="94"/>
      <c r="DH119" s="94"/>
      <c r="DI119" s="94"/>
      <c r="DJ119" s="94"/>
      <c r="DK119" s="94"/>
      <c r="DL119" s="94"/>
      <c r="DM119" s="94"/>
      <c r="DN119" s="94"/>
      <c r="DO119" s="94"/>
      <c r="DP119" s="94"/>
      <c r="DQ119" s="94"/>
      <c r="DR119" s="94"/>
      <c r="DS119" s="94"/>
      <c r="DT119" s="94"/>
      <c r="DU119" s="94"/>
      <c r="DV119" s="94"/>
      <c r="DW119" s="94"/>
      <c r="DX119" s="94"/>
      <c r="DY119" s="94"/>
      <c r="DZ119" s="94"/>
      <c r="EA119" s="94"/>
      <c r="EB119" s="94"/>
      <c r="EC119" s="94"/>
      <c r="ED119" s="94"/>
      <c r="EE119" s="94"/>
      <c r="EF119" s="94"/>
      <c r="EG119" s="94"/>
      <c r="EH119" s="94"/>
      <c r="EI119" s="94"/>
      <c r="EJ119" s="94"/>
      <c r="EK119" s="94"/>
      <c r="EL119" s="94"/>
      <c r="EM119" s="94"/>
      <c r="EN119" s="94"/>
      <c r="EO119" s="94"/>
      <c r="EP119" s="94"/>
      <c r="EQ119" s="94"/>
      <c r="ER119" s="94"/>
      <c r="ES119" s="94"/>
      <c r="ET119" s="94"/>
      <c r="EU119" s="94"/>
      <c r="EV119" s="94"/>
      <c r="EW119" s="94"/>
      <c r="EX119" s="94"/>
      <c r="EY119" s="94"/>
      <c r="EZ119" s="94"/>
      <c r="FA119" s="94"/>
      <c r="FB119" s="94"/>
      <c r="FC119" s="94"/>
      <c r="FD119" s="94"/>
      <c r="FE119" s="94"/>
      <c r="FF119" s="94"/>
      <c r="FG119" s="94"/>
      <c r="FH119" s="94"/>
      <c r="FI119" s="94"/>
      <c r="FJ119" s="94"/>
      <c r="FK119" s="94"/>
      <c r="FL119" s="94"/>
      <c r="FM119" s="94"/>
      <c r="FN119" s="94"/>
      <c r="FO119" s="94"/>
      <c r="FP119" s="94"/>
      <c r="FQ119" s="94"/>
      <c r="FR119" s="94"/>
      <c r="FS119" s="94"/>
      <c r="FT119" s="94"/>
      <c r="FU119" s="94"/>
      <c r="FV119" s="94"/>
      <c r="FW119" s="94"/>
      <c r="FX119" s="94"/>
      <c r="FY119" s="94"/>
      <c r="FZ119" s="94"/>
      <c r="GA119" s="94"/>
      <c r="GB119" s="94"/>
      <c r="GC119" s="94"/>
      <c r="GD119" s="94"/>
      <c r="GE119" s="94"/>
      <c r="GF119" s="94"/>
      <c r="GG119" s="94"/>
      <c r="GH119" s="94"/>
      <c r="GI119" s="94"/>
      <c r="GJ119" s="94"/>
      <c r="GK119" s="94"/>
      <c r="GL119" s="94"/>
      <c r="GM119" s="94"/>
      <c r="GN119" s="94"/>
      <c r="GO119" s="94"/>
      <c r="GP119" s="94"/>
      <c r="GQ119" s="94"/>
      <c r="GR119" s="94"/>
      <c r="GS119" s="94"/>
      <c r="GT119" s="94"/>
      <c r="GU119" s="51"/>
      <c r="GV119" s="51"/>
      <c r="GW119" s="51"/>
    </row>
    <row r="120" spans="1:205" s="57" customFormat="1" ht="31.5" customHeight="1" x14ac:dyDescent="0.25">
      <c r="A120" s="93" t="s">
        <v>1541</v>
      </c>
      <c r="B120" s="95"/>
      <c r="C120" s="94"/>
      <c r="D120" s="94"/>
      <c r="E120" s="94"/>
      <c r="F120" s="94"/>
      <c r="G120" s="94"/>
      <c r="H120" s="94"/>
      <c r="I120" s="94"/>
      <c r="J120" s="94"/>
      <c r="K120" s="94"/>
      <c r="L120" s="94"/>
      <c r="M120" s="94"/>
      <c r="N120" s="94"/>
      <c r="O120" s="94"/>
      <c r="P120" s="94"/>
      <c r="Q120" s="94"/>
      <c r="R120" s="94"/>
      <c r="S120" s="94"/>
      <c r="T120" s="94"/>
      <c r="U120" s="94"/>
      <c r="V120" s="94"/>
      <c r="W120" s="94"/>
      <c r="X120" s="94"/>
      <c r="Y120" s="94"/>
      <c r="Z120" s="94"/>
      <c r="AA120" s="94"/>
      <c r="AB120" s="94"/>
      <c r="AC120" s="94"/>
      <c r="AD120" s="94"/>
      <c r="AE120" s="94"/>
      <c r="AF120" s="94"/>
      <c r="AG120" s="94"/>
      <c r="AH120" s="94"/>
      <c r="AI120" s="94"/>
      <c r="AJ120" s="94"/>
      <c r="AK120" s="94"/>
      <c r="AL120" s="94"/>
      <c r="AM120" s="94"/>
      <c r="AN120" s="94"/>
      <c r="AO120" s="94"/>
      <c r="AP120" s="94"/>
      <c r="AQ120" s="94"/>
      <c r="AR120" s="94"/>
      <c r="AS120" s="94"/>
      <c r="AT120" s="94"/>
      <c r="AU120" s="94"/>
      <c r="AV120" s="94"/>
      <c r="AW120" s="94"/>
      <c r="AX120" s="94"/>
      <c r="AY120" s="94"/>
      <c r="AZ120" s="94"/>
      <c r="BA120" s="94"/>
      <c r="BB120" s="94"/>
      <c r="BC120" s="94"/>
      <c r="BD120" s="94"/>
      <c r="BE120" s="94"/>
      <c r="BF120" s="94"/>
      <c r="BG120" s="94"/>
      <c r="BH120" s="94"/>
      <c r="BI120" s="94"/>
      <c r="BJ120" s="94"/>
      <c r="BK120" s="94"/>
      <c r="BL120" s="94"/>
      <c r="BM120" s="94"/>
      <c r="BN120" s="94"/>
      <c r="BO120" s="94"/>
      <c r="BP120" s="94"/>
      <c r="BQ120" s="94"/>
      <c r="BR120" s="94"/>
      <c r="BS120" s="94"/>
      <c r="BT120" s="94"/>
      <c r="BU120" s="94"/>
      <c r="BV120" s="94"/>
      <c r="BW120" s="94"/>
      <c r="BX120" s="94"/>
      <c r="BY120" s="94"/>
      <c r="BZ120" s="94"/>
      <c r="CA120" s="94"/>
      <c r="CB120" s="94"/>
      <c r="CC120" s="94"/>
      <c r="CD120" s="94"/>
      <c r="CE120" s="94"/>
      <c r="CF120" s="94"/>
      <c r="CG120" s="94"/>
      <c r="CH120" s="94"/>
      <c r="CI120" s="94"/>
      <c r="CJ120" s="94"/>
      <c r="CK120" s="94"/>
      <c r="CL120" s="94"/>
      <c r="CM120" s="94"/>
      <c r="CN120" s="94"/>
      <c r="CO120" s="94"/>
      <c r="CP120" s="94"/>
      <c r="CQ120" s="94"/>
      <c r="CR120" s="94"/>
      <c r="CS120" s="94"/>
      <c r="CT120" s="94"/>
      <c r="CU120" s="94"/>
      <c r="CV120" s="94"/>
      <c r="CW120" s="94"/>
      <c r="CX120" s="94"/>
      <c r="CY120" s="94"/>
      <c r="CZ120" s="94"/>
      <c r="DA120" s="94"/>
      <c r="DB120" s="94"/>
      <c r="DC120" s="94"/>
      <c r="DD120" s="94"/>
      <c r="DE120" s="94"/>
      <c r="DF120" s="94"/>
      <c r="DG120" s="94"/>
      <c r="DH120" s="94"/>
      <c r="DI120" s="94"/>
      <c r="DJ120" s="94"/>
      <c r="DK120" s="94"/>
      <c r="DL120" s="94"/>
      <c r="DM120" s="94"/>
      <c r="DN120" s="94"/>
      <c r="DO120" s="94"/>
      <c r="DP120" s="94"/>
      <c r="DQ120" s="94"/>
      <c r="DR120" s="94"/>
      <c r="DS120" s="94"/>
      <c r="DT120" s="94"/>
      <c r="DU120" s="94"/>
      <c r="DV120" s="94"/>
      <c r="DW120" s="94"/>
      <c r="DX120" s="94"/>
      <c r="DY120" s="94"/>
      <c r="DZ120" s="94"/>
      <c r="EA120" s="94"/>
      <c r="EB120" s="94"/>
      <c r="EC120" s="94"/>
      <c r="ED120" s="94"/>
      <c r="EE120" s="94"/>
      <c r="EF120" s="94"/>
      <c r="EG120" s="94"/>
      <c r="EH120" s="94"/>
      <c r="EI120" s="94"/>
      <c r="EJ120" s="94"/>
      <c r="EK120" s="94"/>
      <c r="EL120" s="94"/>
      <c r="EM120" s="94"/>
      <c r="EN120" s="94"/>
      <c r="EO120" s="94"/>
      <c r="EP120" s="94"/>
      <c r="EQ120" s="94"/>
      <c r="ER120" s="94"/>
      <c r="ES120" s="94"/>
      <c r="ET120" s="94"/>
      <c r="EU120" s="94"/>
      <c r="EV120" s="94"/>
      <c r="EW120" s="94"/>
      <c r="EX120" s="94"/>
      <c r="EY120" s="94"/>
      <c r="EZ120" s="94"/>
      <c r="FA120" s="94"/>
      <c r="FB120" s="94"/>
      <c r="FC120" s="94"/>
      <c r="FD120" s="94"/>
      <c r="FE120" s="94"/>
      <c r="FF120" s="94"/>
      <c r="FG120" s="94"/>
      <c r="FH120" s="94"/>
      <c r="FI120" s="94"/>
      <c r="FJ120" s="94"/>
      <c r="FK120" s="94"/>
      <c r="FL120" s="94"/>
      <c r="FM120" s="94"/>
      <c r="FN120" s="94"/>
      <c r="FO120" s="94"/>
      <c r="FP120" s="94"/>
      <c r="FQ120" s="94"/>
      <c r="FR120" s="94"/>
      <c r="FS120" s="94"/>
      <c r="FT120" s="94"/>
      <c r="FU120" s="94"/>
      <c r="FV120" s="94"/>
      <c r="FW120" s="94"/>
      <c r="FX120" s="94"/>
      <c r="FY120" s="94"/>
      <c r="FZ120" s="94"/>
      <c r="GA120" s="94"/>
      <c r="GB120" s="94"/>
      <c r="GC120" s="94"/>
      <c r="GD120" s="94"/>
      <c r="GE120" s="94"/>
      <c r="GF120" s="94"/>
      <c r="GG120" s="94"/>
      <c r="GH120" s="94"/>
      <c r="GI120" s="94"/>
      <c r="GJ120" s="94"/>
      <c r="GK120" s="94"/>
      <c r="GL120" s="94"/>
      <c r="GM120" s="94"/>
      <c r="GN120" s="94"/>
      <c r="GO120" s="94"/>
      <c r="GP120" s="94"/>
      <c r="GQ120" s="94"/>
      <c r="GR120" s="94"/>
      <c r="GS120" s="94"/>
      <c r="GT120" s="94"/>
      <c r="GU120" s="51"/>
      <c r="GV120" s="51"/>
      <c r="GW120" s="51"/>
    </row>
    <row r="121" spans="1:205" s="57" customFormat="1" ht="31.5" customHeight="1" x14ac:dyDescent="0.25">
      <c r="A121" s="93" t="s">
        <v>1542</v>
      </c>
      <c r="B121" s="95"/>
      <c r="C121" s="94"/>
      <c r="D121" s="94"/>
      <c r="E121" s="94"/>
      <c r="F121" s="94"/>
      <c r="G121" s="94"/>
      <c r="H121" s="94"/>
      <c r="I121" s="94"/>
      <c r="J121" s="94"/>
      <c r="K121" s="94"/>
      <c r="L121" s="94"/>
      <c r="M121" s="94"/>
      <c r="N121" s="94"/>
      <c r="O121" s="94"/>
      <c r="P121" s="94"/>
      <c r="Q121" s="94"/>
      <c r="R121" s="94"/>
      <c r="S121" s="94"/>
      <c r="T121" s="94"/>
      <c r="U121" s="94"/>
      <c r="V121" s="94"/>
      <c r="W121" s="94"/>
      <c r="X121" s="94"/>
      <c r="Y121" s="94"/>
      <c r="Z121" s="94"/>
      <c r="AA121" s="94"/>
      <c r="AB121" s="94"/>
      <c r="AC121" s="94"/>
      <c r="AD121" s="94"/>
      <c r="AE121" s="94"/>
      <c r="AF121" s="94"/>
      <c r="AG121" s="94"/>
      <c r="AH121" s="94"/>
      <c r="AI121" s="94"/>
      <c r="AJ121" s="94"/>
      <c r="AK121" s="94"/>
      <c r="AL121" s="94"/>
      <c r="AM121" s="94"/>
      <c r="AN121" s="94"/>
      <c r="AO121" s="94"/>
      <c r="AP121" s="94"/>
      <c r="AQ121" s="94"/>
      <c r="AR121" s="94"/>
      <c r="AS121" s="94"/>
      <c r="AT121" s="94"/>
      <c r="AU121" s="94"/>
      <c r="AV121" s="94"/>
      <c r="AW121" s="94"/>
      <c r="AX121" s="94"/>
      <c r="AY121" s="94"/>
      <c r="AZ121" s="94"/>
      <c r="BA121" s="94"/>
      <c r="BB121" s="94"/>
      <c r="BC121" s="94"/>
      <c r="BD121" s="94"/>
      <c r="BE121" s="94"/>
      <c r="BF121" s="94"/>
      <c r="BG121" s="94"/>
      <c r="BH121" s="94"/>
      <c r="BI121" s="94"/>
      <c r="BJ121" s="94"/>
      <c r="BK121" s="94"/>
      <c r="BL121" s="94"/>
      <c r="BM121" s="94"/>
      <c r="BN121" s="94"/>
      <c r="BO121" s="94"/>
      <c r="BP121" s="94"/>
      <c r="BQ121" s="94"/>
      <c r="BR121" s="94"/>
      <c r="BS121" s="94"/>
      <c r="BT121" s="94"/>
      <c r="BU121" s="94"/>
      <c r="BV121" s="94"/>
      <c r="BW121" s="94"/>
      <c r="BX121" s="94"/>
      <c r="BY121" s="94"/>
      <c r="BZ121" s="94"/>
      <c r="CA121" s="94"/>
      <c r="CB121" s="94"/>
      <c r="CC121" s="94"/>
      <c r="CD121" s="94"/>
      <c r="CE121" s="94"/>
      <c r="CF121" s="94"/>
      <c r="CG121" s="94"/>
      <c r="CH121" s="94"/>
      <c r="CI121" s="94"/>
      <c r="CJ121" s="94"/>
      <c r="CK121" s="94"/>
      <c r="CL121" s="94"/>
      <c r="CM121" s="94"/>
      <c r="CN121" s="94"/>
      <c r="CO121" s="94"/>
      <c r="CP121" s="94"/>
      <c r="CQ121" s="94"/>
      <c r="CR121" s="94"/>
      <c r="CS121" s="94"/>
      <c r="CT121" s="94"/>
      <c r="CU121" s="94"/>
      <c r="CV121" s="94"/>
      <c r="CW121" s="94"/>
      <c r="CX121" s="94"/>
      <c r="CY121" s="94"/>
      <c r="CZ121" s="94"/>
      <c r="DA121" s="94"/>
      <c r="DB121" s="94"/>
      <c r="DC121" s="94"/>
      <c r="DD121" s="94"/>
      <c r="DE121" s="94"/>
      <c r="DF121" s="94"/>
      <c r="DG121" s="94"/>
      <c r="DH121" s="94"/>
      <c r="DI121" s="94"/>
      <c r="DJ121" s="94"/>
      <c r="DK121" s="94"/>
      <c r="DL121" s="94"/>
      <c r="DM121" s="94"/>
      <c r="DN121" s="94"/>
      <c r="DO121" s="94"/>
      <c r="DP121" s="94"/>
      <c r="DQ121" s="94"/>
      <c r="DR121" s="94"/>
      <c r="DS121" s="94"/>
      <c r="DT121" s="94"/>
      <c r="DU121" s="94"/>
      <c r="DV121" s="94"/>
      <c r="DW121" s="94"/>
      <c r="DX121" s="94"/>
      <c r="DY121" s="94"/>
      <c r="DZ121" s="94"/>
      <c r="EA121" s="94"/>
      <c r="EB121" s="94"/>
      <c r="EC121" s="94"/>
      <c r="ED121" s="94"/>
      <c r="EE121" s="94"/>
      <c r="EF121" s="94"/>
      <c r="EG121" s="94"/>
      <c r="EH121" s="94"/>
      <c r="EI121" s="94"/>
      <c r="EJ121" s="94"/>
      <c r="EK121" s="94"/>
      <c r="EL121" s="94"/>
      <c r="EM121" s="94"/>
      <c r="EN121" s="94"/>
      <c r="EO121" s="94"/>
      <c r="EP121" s="94"/>
      <c r="EQ121" s="94"/>
      <c r="ER121" s="94"/>
      <c r="ES121" s="94"/>
      <c r="ET121" s="94"/>
      <c r="EU121" s="94"/>
      <c r="EV121" s="94"/>
      <c r="EW121" s="94"/>
      <c r="EX121" s="94"/>
      <c r="EY121" s="94"/>
      <c r="EZ121" s="94"/>
      <c r="FA121" s="94"/>
      <c r="FB121" s="94"/>
      <c r="FC121" s="94"/>
      <c r="FD121" s="94"/>
      <c r="FE121" s="94"/>
      <c r="FF121" s="94"/>
      <c r="FG121" s="94"/>
      <c r="FH121" s="94"/>
      <c r="FI121" s="94"/>
      <c r="FJ121" s="94"/>
      <c r="FK121" s="94"/>
      <c r="FL121" s="94"/>
      <c r="FM121" s="94"/>
      <c r="FN121" s="94"/>
      <c r="FO121" s="94"/>
      <c r="FP121" s="94"/>
      <c r="FQ121" s="94"/>
      <c r="FR121" s="94"/>
      <c r="FS121" s="94"/>
      <c r="FT121" s="94"/>
      <c r="FU121" s="94"/>
      <c r="FV121" s="94"/>
      <c r="FW121" s="94"/>
      <c r="FX121" s="94"/>
      <c r="FY121" s="94"/>
      <c r="FZ121" s="94"/>
      <c r="GA121" s="94"/>
      <c r="GB121" s="94"/>
      <c r="GC121" s="94"/>
      <c r="GD121" s="94"/>
      <c r="GE121" s="94"/>
      <c r="GF121" s="94"/>
      <c r="GG121" s="94"/>
      <c r="GH121" s="94"/>
      <c r="GI121" s="94"/>
      <c r="GJ121" s="94"/>
      <c r="GK121" s="94"/>
      <c r="GL121" s="94"/>
      <c r="GM121" s="94"/>
      <c r="GN121" s="94"/>
      <c r="GO121" s="94"/>
      <c r="GP121" s="94"/>
      <c r="GQ121" s="94"/>
      <c r="GR121" s="94"/>
      <c r="GS121" s="94"/>
      <c r="GT121" s="94"/>
      <c r="GU121" s="51"/>
      <c r="GV121" s="51"/>
      <c r="GW121" s="51"/>
    </row>
    <row r="122" spans="1:205" s="57" customFormat="1" ht="31.5" customHeight="1" x14ac:dyDescent="0.25">
      <c r="A122" s="93" t="s">
        <v>1543</v>
      </c>
      <c r="B122" s="95"/>
      <c r="C122" s="94"/>
      <c r="D122" s="94"/>
      <c r="E122" s="94"/>
      <c r="F122" s="94"/>
      <c r="G122" s="94"/>
      <c r="H122" s="94"/>
      <c r="I122" s="94"/>
      <c r="J122" s="94"/>
      <c r="K122" s="94"/>
      <c r="L122" s="94"/>
      <c r="M122" s="94"/>
      <c r="N122" s="94"/>
      <c r="O122" s="94"/>
      <c r="P122" s="94"/>
      <c r="Q122" s="94"/>
      <c r="R122" s="94"/>
      <c r="S122" s="94"/>
      <c r="T122" s="94"/>
      <c r="U122" s="94"/>
      <c r="V122" s="94"/>
      <c r="W122" s="94"/>
      <c r="X122" s="94"/>
      <c r="Y122" s="94"/>
      <c r="Z122" s="94"/>
      <c r="AA122" s="94"/>
      <c r="AB122" s="94"/>
      <c r="AC122" s="94"/>
      <c r="AD122" s="94"/>
      <c r="AE122" s="94"/>
      <c r="AF122" s="94"/>
      <c r="AG122" s="94"/>
      <c r="AH122" s="94"/>
      <c r="AI122" s="94"/>
      <c r="AJ122" s="94"/>
      <c r="AK122" s="94"/>
      <c r="AL122" s="94"/>
      <c r="AM122" s="94"/>
      <c r="AN122" s="94"/>
      <c r="AO122" s="94"/>
      <c r="AP122" s="94"/>
      <c r="AQ122" s="94"/>
      <c r="AR122" s="94"/>
      <c r="AS122" s="94"/>
      <c r="AT122" s="94"/>
      <c r="AU122" s="94"/>
      <c r="AV122" s="94"/>
      <c r="AW122" s="94"/>
      <c r="AX122" s="94"/>
      <c r="AY122" s="94"/>
      <c r="AZ122" s="94"/>
      <c r="BA122" s="94"/>
      <c r="BB122" s="94"/>
      <c r="BC122" s="94"/>
      <c r="BD122" s="94"/>
      <c r="BE122" s="94"/>
      <c r="BF122" s="94"/>
      <c r="BG122" s="94"/>
      <c r="BH122" s="94"/>
      <c r="BI122" s="94"/>
      <c r="BJ122" s="94"/>
      <c r="BK122" s="94"/>
      <c r="BL122" s="94"/>
      <c r="BM122" s="94"/>
      <c r="BN122" s="94"/>
      <c r="BO122" s="94"/>
      <c r="BP122" s="94"/>
      <c r="BQ122" s="94"/>
      <c r="BR122" s="94"/>
      <c r="BS122" s="94"/>
      <c r="BT122" s="94"/>
      <c r="BU122" s="94"/>
      <c r="BV122" s="94"/>
      <c r="BW122" s="94"/>
      <c r="BX122" s="94"/>
      <c r="BY122" s="94"/>
      <c r="BZ122" s="94"/>
      <c r="CA122" s="94"/>
      <c r="CB122" s="94"/>
      <c r="CC122" s="94"/>
      <c r="CD122" s="94"/>
      <c r="CE122" s="94"/>
      <c r="CF122" s="94"/>
      <c r="CG122" s="94"/>
      <c r="CH122" s="94"/>
      <c r="CI122" s="94"/>
      <c r="CJ122" s="94"/>
      <c r="CK122" s="94"/>
      <c r="CL122" s="94"/>
      <c r="CM122" s="94"/>
      <c r="CN122" s="94"/>
      <c r="CO122" s="94"/>
      <c r="CP122" s="94"/>
      <c r="CQ122" s="94"/>
      <c r="CR122" s="94"/>
      <c r="CS122" s="94"/>
      <c r="CT122" s="94"/>
      <c r="CU122" s="94"/>
      <c r="CV122" s="94"/>
      <c r="CW122" s="94"/>
      <c r="CX122" s="94"/>
      <c r="CY122" s="94"/>
      <c r="CZ122" s="94"/>
      <c r="DA122" s="94"/>
      <c r="DB122" s="94"/>
      <c r="DC122" s="94"/>
      <c r="DD122" s="94"/>
      <c r="DE122" s="94"/>
      <c r="DF122" s="94"/>
      <c r="DG122" s="94"/>
      <c r="DH122" s="94"/>
      <c r="DI122" s="94"/>
      <c r="DJ122" s="94"/>
      <c r="DK122" s="94"/>
      <c r="DL122" s="94"/>
      <c r="DM122" s="94"/>
      <c r="DN122" s="94"/>
      <c r="DO122" s="94"/>
      <c r="DP122" s="94"/>
      <c r="DQ122" s="94"/>
      <c r="DR122" s="94"/>
      <c r="DS122" s="94"/>
      <c r="DT122" s="94"/>
      <c r="DU122" s="94"/>
      <c r="DV122" s="94"/>
      <c r="DW122" s="94"/>
      <c r="DX122" s="94"/>
      <c r="DY122" s="94"/>
      <c r="DZ122" s="94"/>
      <c r="EA122" s="94"/>
      <c r="EB122" s="94"/>
      <c r="EC122" s="94"/>
      <c r="ED122" s="94"/>
      <c r="EE122" s="94"/>
      <c r="EF122" s="94"/>
      <c r="EG122" s="94"/>
      <c r="EH122" s="94"/>
      <c r="EI122" s="94"/>
      <c r="EJ122" s="94"/>
      <c r="EK122" s="94"/>
      <c r="EL122" s="94"/>
      <c r="EM122" s="94"/>
      <c r="EN122" s="94"/>
      <c r="EO122" s="94"/>
      <c r="EP122" s="94"/>
      <c r="EQ122" s="94"/>
      <c r="ER122" s="94"/>
      <c r="ES122" s="94"/>
      <c r="ET122" s="94"/>
      <c r="EU122" s="94"/>
      <c r="EV122" s="94"/>
      <c r="EW122" s="94"/>
      <c r="EX122" s="94"/>
      <c r="EY122" s="94"/>
      <c r="EZ122" s="94"/>
      <c r="FA122" s="94"/>
      <c r="FB122" s="94"/>
      <c r="FC122" s="94"/>
      <c r="FD122" s="94"/>
      <c r="FE122" s="94"/>
      <c r="FF122" s="94"/>
      <c r="FG122" s="94"/>
      <c r="FH122" s="94"/>
      <c r="FI122" s="94"/>
      <c r="FJ122" s="94"/>
      <c r="FK122" s="94"/>
      <c r="FL122" s="94"/>
      <c r="FM122" s="94"/>
      <c r="FN122" s="94"/>
      <c r="FO122" s="94"/>
      <c r="FP122" s="94"/>
      <c r="FQ122" s="94"/>
      <c r="FR122" s="94"/>
      <c r="FS122" s="94"/>
      <c r="FT122" s="94"/>
      <c r="FU122" s="94"/>
      <c r="FV122" s="94"/>
      <c r="FW122" s="94"/>
      <c r="FX122" s="94"/>
      <c r="FY122" s="94"/>
      <c r="FZ122" s="94"/>
      <c r="GA122" s="94"/>
      <c r="GB122" s="94"/>
      <c r="GC122" s="94"/>
      <c r="GD122" s="94"/>
      <c r="GE122" s="94"/>
      <c r="GF122" s="94"/>
      <c r="GG122" s="94"/>
      <c r="GH122" s="94"/>
      <c r="GI122" s="94"/>
      <c r="GJ122" s="94"/>
      <c r="GK122" s="94"/>
      <c r="GL122" s="94"/>
      <c r="GM122" s="94"/>
      <c r="GN122" s="94"/>
      <c r="GO122" s="94"/>
      <c r="GP122" s="94"/>
      <c r="GQ122" s="94"/>
      <c r="GR122" s="94"/>
      <c r="GS122" s="94"/>
      <c r="GT122" s="94"/>
      <c r="GU122" s="51"/>
      <c r="GV122" s="51"/>
      <c r="GW122" s="51"/>
    </row>
    <row r="123" spans="1:205" s="57" customFormat="1" ht="31.5" customHeight="1" x14ac:dyDescent="0.25">
      <c r="A123" s="93" t="s">
        <v>1544</v>
      </c>
      <c r="B123" s="95"/>
      <c r="C123" s="94"/>
      <c r="D123" s="94"/>
      <c r="E123" s="94"/>
      <c r="F123" s="94"/>
      <c r="G123" s="94"/>
      <c r="H123" s="94"/>
      <c r="I123" s="94"/>
      <c r="J123" s="94"/>
      <c r="K123" s="94"/>
      <c r="L123" s="94"/>
      <c r="M123" s="94"/>
      <c r="N123" s="94"/>
      <c r="O123" s="94"/>
      <c r="P123" s="94"/>
      <c r="Q123" s="94"/>
      <c r="R123" s="94"/>
      <c r="S123" s="94"/>
      <c r="T123" s="94"/>
      <c r="U123" s="94"/>
      <c r="V123" s="94"/>
      <c r="W123" s="94"/>
      <c r="X123" s="94"/>
      <c r="Y123" s="94"/>
      <c r="Z123" s="94"/>
      <c r="AA123" s="94"/>
      <c r="AB123" s="94"/>
      <c r="AC123" s="94"/>
      <c r="AD123" s="94"/>
      <c r="AE123" s="94"/>
      <c r="AF123" s="94"/>
      <c r="AG123" s="94"/>
      <c r="AH123" s="94"/>
      <c r="AI123" s="94"/>
      <c r="AJ123" s="94"/>
      <c r="AK123" s="94"/>
      <c r="AL123" s="94"/>
      <c r="AM123" s="94"/>
      <c r="AN123" s="94"/>
      <c r="AO123" s="94"/>
      <c r="AP123" s="94"/>
      <c r="AQ123" s="94"/>
      <c r="AR123" s="94"/>
      <c r="AS123" s="94"/>
      <c r="AT123" s="94"/>
      <c r="AU123" s="94"/>
      <c r="AV123" s="94"/>
      <c r="AW123" s="94"/>
      <c r="AX123" s="94"/>
      <c r="AY123" s="94"/>
      <c r="AZ123" s="94"/>
      <c r="BA123" s="94"/>
      <c r="BB123" s="94"/>
      <c r="BC123" s="94"/>
      <c r="BD123" s="94"/>
      <c r="BE123" s="94"/>
      <c r="BF123" s="94"/>
      <c r="BG123" s="94"/>
      <c r="BH123" s="94"/>
      <c r="BI123" s="94"/>
      <c r="BJ123" s="94"/>
      <c r="BK123" s="94"/>
      <c r="BL123" s="94"/>
      <c r="BM123" s="94"/>
      <c r="BN123" s="94"/>
      <c r="BO123" s="94"/>
      <c r="BP123" s="94"/>
      <c r="BQ123" s="94"/>
      <c r="BR123" s="94"/>
      <c r="BS123" s="94"/>
      <c r="BT123" s="94"/>
      <c r="BU123" s="94"/>
      <c r="BV123" s="94"/>
      <c r="BW123" s="94"/>
      <c r="BX123" s="94"/>
      <c r="BY123" s="94"/>
      <c r="BZ123" s="94"/>
      <c r="CA123" s="94"/>
      <c r="CB123" s="94"/>
      <c r="CC123" s="94"/>
      <c r="CD123" s="94"/>
      <c r="CE123" s="94"/>
      <c r="CF123" s="94"/>
      <c r="CG123" s="94"/>
      <c r="CH123" s="94"/>
      <c r="CI123" s="94"/>
      <c r="CJ123" s="94"/>
      <c r="CK123" s="94"/>
      <c r="CL123" s="94"/>
      <c r="CM123" s="94"/>
      <c r="CN123" s="94"/>
      <c r="CO123" s="94"/>
      <c r="CP123" s="94"/>
      <c r="CQ123" s="94"/>
      <c r="CR123" s="94"/>
      <c r="CS123" s="94"/>
      <c r="CT123" s="94"/>
      <c r="CU123" s="94"/>
      <c r="CV123" s="94"/>
      <c r="CW123" s="94"/>
      <c r="CX123" s="94"/>
      <c r="CY123" s="94"/>
      <c r="CZ123" s="94"/>
      <c r="DA123" s="94"/>
      <c r="DB123" s="94"/>
      <c r="DC123" s="94"/>
      <c r="DD123" s="94"/>
      <c r="DE123" s="94"/>
      <c r="DF123" s="94"/>
      <c r="DG123" s="94"/>
      <c r="DH123" s="94"/>
      <c r="DI123" s="94"/>
      <c r="DJ123" s="94"/>
      <c r="DK123" s="94"/>
      <c r="DL123" s="94"/>
      <c r="DM123" s="94"/>
      <c r="DN123" s="94"/>
      <c r="DO123" s="94"/>
      <c r="DP123" s="94"/>
      <c r="DQ123" s="94"/>
      <c r="DR123" s="94"/>
      <c r="DS123" s="94"/>
      <c r="DT123" s="94"/>
      <c r="DU123" s="94"/>
      <c r="DV123" s="94"/>
      <c r="DW123" s="94"/>
      <c r="DX123" s="94"/>
      <c r="DY123" s="94"/>
      <c r="DZ123" s="94"/>
      <c r="EA123" s="94"/>
      <c r="EB123" s="94"/>
      <c r="EC123" s="94"/>
      <c r="ED123" s="94"/>
      <c r="EE123" s="94"/>
      <c r="EF123" s="94"/>
      <c r="EG123" s="94"/>
      <c r="EH123" s="94"/>
      <c r="EI123" s="94"/>
      <c r="EJ123" s="94"/>
      <c r="EK123" s="94"/>
      <c r="EL123" s="94"/>
      <c r="EM123" s="94"/>
      <c r="EN123" s="94"/>
      <c r="EO123" s="94"/>
      <c r="EP123" s="94"/>
      <c r="EQ123" s="94"/>
      <c r="ER123" s="94"/>
      <c r="ES123" s="94"/>
      <c r="ET123" s="94"/>
      <c r="EU123" s="94"/>
      <c r="EV123" s="94"/>
      <c r="EW123" s="94"/>
      <c r="EX123" s="94"/>
      <c r="EY123" s="94"/>
      <c r="EZ123" s="94"/>
      <c r="FA123" s="94"/>
      <c r="FB123" s="94"/>
      <c r="FC123" s="94"/>
      <c r="FD123" s="94"/>
      <c r="FE123" s="94"/>
      <c r="FF123" s="94"/>
      <c r="FG123" s="94"/>
      <c r="FH123" s="94"/>
      <c r="FI123" s="94"/>
      <c r="FJ123" s="94"/>
      <c r="FK123" s="94"/>
      <c r="FL123" s="94"/>
      <c r="FM123" s="94"/>
      <c r="FN123" s="94"/>
      <c r="FO123" s="94"/>
      <c r="FP123" s="94"/>
      <c r="FQ123" s="94"/>
      <c r="FR123" s="94"/>
      <c r="FS123" s="94"/>
      <c r="FT123" s="94"/>
      <c r="FU123" s="94"/>
      <c r="FV123" s="94"/>
      <c r="FW123" s="94"/>
      <c r="FX123" s="94"/>
      <c r="FY123" s="94"/>
      <c r="FZ123" s="94"/>
      <c r="GA123" s="94"/>
      <c r="GB123" s="94"/>
      <c r="GC123" s="94"/>
      <c r="GD123" s="94"/>
      <c r="GE123" s="94"/>
      <c r="GF123" s="94"/>
      <c r="GG123" s="94"/>
      <c r="GH123" s="94"/>
      <c r="GI123" s="94"/>
      <c r="GJ123" s="94"/>
      <c r="GK123" s="94"/>
      <c r="GL123" s="94"/>
      <c r="GM123" s="94"/>
      <c r="GN123" s="94"/>
      <c r="GO123" s="94"/>
      <c r="GP123" s="94"/>
      <c r="GQ123" s="94"/>
      <c r="GR123" s="94"/>
      <c r="GS123" s="94"/>
      <c r="GT123" s="94"/>
      <c r="GU123" s="51"/>
      <c r="GV123" s="51"/>
      <c r="GW123" s="51"/>
    </row>
    <row r="124" spans="1:205" s="57" customFormat="1" ht="31.5" customHeight="1" x14ac:dyDescent="0.25">
      <c r="A124" s="93" t="s">
        <v>1545</v>
      </c>
      <c r="B124" s="95"/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4"/>
      <c r="N124" s="94"/>
      <c r="O124" s="94"/>
      <c r="P124" s="94"/>
      <c r="Q124" s="94"/>
      <c r="R124" s="94"/>
      <c r="S124" s="94"/>
      <c r="T124" s="94"/>
      <c r="U124" s="94"/>
      <c r="V124" s="94"/>
      <c r="W124" s="94"/>
      <c r="X124" s="94"/>
      <c r="Y124" s="94"/>
      <c r="Z124" s="94"/>
      <c r="AA124" s="94"/>
      <c r="AB124" s="94"/>
      <c r="AC124" s="94"/>
      <c r="AD124" s="94"/>
      <c r="AE124" s="94"/>
      <c r="AF124" s="94"/>
      <c r="AG124" s="94"/>
      <c r="AH124" s="94"/>
      <c r="AI124" s="94"/>
      <c r="AJ124" s="94"/>
      <c r="AK124" s="94"/>
      <c r="AL124" s="94"/>
      <c r="AM124" s="94"/>
      <c r="AN124" s="94"/>
      <c r="AO124" s="94"/>
      <c r="AP124" s="94"/>
      <c r="AQ124" s="94"/>
      <c r="AR124" s="94"/>
      <c r="AS124" s="94"/>
      <c r="AT124" s="94"/>
      <c r="AU124" s="94"/>
      <c r="AV124" s="94"/>
      <c r="AW124" s="94"/>
      <c r="AX124" s="94"/>
      <c r="AY124" s="94"/>
      <c r="AZ124" s="94"/>
      <c r="BA124" s="94"/>
      <c r="BB124" s="94"/>
      <c r="BC124" s="94"/>
      <c r="BD124" s="94"/>
      <c r="BE124" s="94"/>
      <c r="BF124" s="94"/>
      <c r="BG124" s="94"/>
      <c r="BH124" s="94"/>
      <c r="BI124" s="94"/>
      <c r="BJ124" s="94"/>
      <c r="BK124" s="94"/>
      <c r="BL124" s="94"/>
      <c r="BM124" s="94"/>
      <c r="BN124" s="94"/>
      <c r="BO124" s="94"/>
      <c r="BP124" s="94"/>
      <c r="BQ124" s="94"/>
      <c r="BR124" s="94"/>
      <c r="BS124" s="94"/>
      <c r="BT124" s="94"/>
      <c r="BU124" s="94"/>
      <c r="BV124" s="94"/>
      <c r="BW124" s="94"/>
      <c r="BX124" s="94"/>
      <c r="BY124" s="94"/>
      <c r="BZ124" s="94"/>
      <c r="CA124" s="94"/>
      <c r="CB124" s="94"/>
      <c r="CC124" s="94"/>
      <c r="CD124" s="94"/>
      <c r="CE124" s="94"/>
      <c r="CF124" s="94"/>
      <c r="CG124" s="94"/>
      <c r="CH124" s="94"/>
      <c r="CI124" s="94"/>
      <c r="CJ124" s="94"/>
      <c r="CK124" s="94"/>
      <c r="CL124" s="94"/>
      <c r="CM124" s="94"/>
      <c r="CN124" s="94"/>
      <c r="CO124" s="94"/>
      <c r="CP124" s="94"/>
      <c r="CQ124" s="94"/>
      <c r="CR124" s="94"/>
      <c r="CS124" s="94"/>
      <c r="CT124" s="94"/>
      <c r="CU124" s="94"/>
      <c r="CV124" s="94"/>
      <c r="CW124" s="94"/>
      <c r="CX124" s="94"/>
      <c r="CY124" s="94"/>
      <c r="CZ124" s="94"/>
      <c r="DA124" s="94"/>
      <c r="DB124" s="94"/>
      <c r="DC124" s="94"/>
      <c r="DD124" s="94"/>
      <c r="DE124" s="94"/>
      <c r="DF124" s="94"/>
      <c r="DG124" s="94"/>
      <c r="DH124" s="94"/>
      <c r="DI124" s="94"/>
      <c r="DJ124" s="94"/>
      <c r="DK124" s="94"/>
      <c r="DL124" s="94"/>
      <c r="DM124" s="94"/>
      <c r="DN124" s="94"/>
      <c r="DO124" s="94"/>
      <c r="DP124" s="94"/>
      <c r="DQ124" s="94"/>
      <c r="DR124" s="94"/>
      <c r="DS124" s="94"/>
      <c r="DT124" s="94"/>
      <c r="DU124" s="94"/>
      <c r="DV124" s="94"/>
      <c r="DW124" s="94"/>
      <c r="DX124" s="94"/>
      <c r="DY124" s="94"/>
      <c r="DZ124" s="94"/>
      <c r="EA124" s="94"/>
      <c r="EB124" s="94"/>
      <c r="EC124" s="94"/>
      <c r="ED124" s="94"/>
      <c r="EE124" s="94"/>
      <c r="EF124" s="94"/>
      <c r="EG124" s="94"/>
      <c r="EH124" s="94"/>
      <c r="EI124" s="94"/>
      <c r="EJ124" s="94"/>
      <c r="EK124" s="94"/>
      <c r="EL124" s="94"/>
      <c r="EM124" s="94"/>
      <c r="EN124" s="94"/>
      <c r="EO124" s="94"/>
      <c r="EP124" s="94"/>
      <c r="EQ124" s="94"/>
      <c r="ER124" s="94"/>
      <c r="ES124" s="94"/>
      <c r="ET124" s="94"/>
      <c r="EU124" s="94"/>
      <c r="EV124" s="94"/>
      <c r="EW124" s="94"/>
      <c r="EX124" s="94"/>
      <c r="EY124" s="94"/>
      <c r="EZ124" s="94"/>
      <c r="FA124" s="94"/>
      <c r="FB124" s="94"/>
      <c r="FC124" s="94"/>
      <c r="FD124" s="94"/>
      <c r="FE124" s="94"/>
      <c r="FF124" s="94"/>
      <c r="FG124" s="94"/>
      <c r="FH124" s="94"/>
      <c r="FI124" s="94"/>
      <c r="FJ124" s="94"/>
      <c r="FK124" s="94"/>
      <c r="FL124" s="94"/>
      <c r="FM124" s="94"/>
      <c r="FN124" s="94"/>
      <c r="FO124" s="94"/>
      <c r="FP124" s="94"/>
      <c r="FQ124" s="94"/>
      <c r="FR124" s="94"/>
      <c r="FS124" s="94"/>
      <c r="FT124" s="94"/>
      <c r="FU124" s="94"/>
      <c r="FV124" s="94"/>
      <c r="FW124" s="94"/>
      <c r="FX124" s="94"/>
      <c r="FY124" s="94"/>
      <c r="FZ124" s="94"/>
      <c r="GA124" s="94"/>
      <c r="GB124" s="94"/>
      <c r="GC124" s="94"/>
      <c r="GD124" s="94"/>
      <c r="GE124" s="94"/>
      <c r="GF124" s="94"/>
      <c r="GG124" s="94"/>
      <c r="GH124" s="94"/>
      <c r="GI124" s="94"/>
      <c r="GJ124" s="94"/>
      <c r="GK124" s="94"/>
      <c r="GL124" s="94"/>
      <c r="GM124" s="94"/>
      <c r="GN124" s="94"/>
      <c r="GO124" s="94"/>
      <c r="GP124" s="94"/>
      <c r="GQ124" s="94"/>
      <c r="GR124" s="94"/>
      <c r="GS124" s="94"/>
      <c r="GT124" s="94"/>
      <c r="GU124" s="51"/>
      <c r="GV124" s="51"/>
      <c r="GW124" s="51"/>
    </row>
    <row r="125" spans="1:205" s="57" customFormat="1" ht="31.5" customHeight="1" x14ac:dyDescent="0.25">
      <c r="A125" s="93" t="s">
        <v>1546</v>
      </c>
      <c r="B125" s="95"/>
      <c r="C125" s="94"/>
      <c r="D125" s="94"/>
      <c r="E125" s="94"/>
      <c r="F125" s="94"/>
      <c r="G125" s="94"/>
      <c r="H125" s="94"/>
      <c r="I125" s="94"/>
      <c r="J125" s="94"/>
      <c r="K125" s="94"/>
      <c r="L125" s="94"/>
      <c r="M125" s="94"/>
      <c r="N125" s="94"/>
      <c r="O125" s="94"/>
      <c r="P125" s="94"/>
      <c r="Q125" s="94"/>
      <c r="R125" s="94"/>
      <c r="S125" s="94"/>
      <c r="T125" s="94"/>
      <c r="U125" s="94"/>
      <c r="V125" s="94"/>
      <c r="W125" s="94"/>
      <c r="X125" s="94"/>
      <c r="Y125" s="94"/>
      <c r="Z125" s="94"/>
      <c r="AA125" s="94"/>
      <c r="AB125" s="94"/>
      <c r="AC125" s="94"/>
      <c r="AD125" s="94"/>
      <c r="AE125" s="94"/>
      <c r="AF125" s="94"/>
      <c r="AG125" s="94"/>
      <c r="AH125" s="94"/>
      <c r="AI125" s="94"/>
      <c r="AJ125" s="94"/>
      <c r="AK125" s="94"/>
      <c r="AL125" s="94"/>
      <c r="AM125" s="94"/>
      <c r="AN125" s="94"/>
      <c r="AO125" s="94"/>
      <c r="AP125" s="94"/>
      <c r="AQ125" s="94"/>
      <c r="AR125" s="94"/>
      <c r="AS125" s="94"/>
      <c r="AT125" s="94"/>
      <c r="AU125" s="94"/>
      <c r="AV125" s="94"/>
      <c r="AW125" s="94"/>
      <c r="AX125" s="94"/>
      <c r="AY125" s="94"/>
      <c r="AZ125" s="94"/>
      <c r="BA125" s="94"/>
      <c r="BB125" s="94"/>
      <c r="BC125" s="94"/>
      <c r="BD125" s="94"/>
      <c r="BE125" s="94"/>
      <c r="BF125" s="94"/>
      <c r="BG125" s="94"/>
      <c r="BH125" s="94"/>
      <c r="BI125" s="94"/>
      <c r="BJ125" s="94"/>
      <c r="BK125" s="94"/>
      <c r="BL125" s="94"/>
      <c r="BM125" s="94"/>
      <c r="BN125" s="94"/>
      <c r="BO125" s="94"/>
      <c r="BP125" s="94"/>
      <c r="BQ125" s="94"/>
      <c r="BR125" s="94"/>
      <c r="BS125" s="94"/>
      <c r="BT125" s="94"/>
      <c r="BU125" s="94"/>
      <c r="BV125" s="94"/>
      <c r="BW125" s="94"/>
      <c r="BX125" s="94"/>
      <c r="BY125" s="94"/>
      <c r="BZ125" s="94"/>
      <c r="CA125" s="94"/>
      <c r="CB125" s="94"/>
      <c r="CC125" s="94"/>
      <c r="CD125" s="94"/>
      <c r="CE125" s="94"/>
      <c r="CF125" s="94"/>
      <c r="CG125" s="94"/>
      <c r="CH125" s="94"/>
      <c r="CI125" s="94"/>
      <c r="CJ125" s="94"/>
      <c r="CK125" s="94"/>
      <c r="CL125" s="94"/>
      <c r="CM125" s="94"/>
      <c r="CN125" s="94"/>
      <c r="CO125" s="94"/>
      <c r="CP125" s="94"/>
      <c r="CQ125" s="94"/>
      <c r="CR125" s="94"/>
      <c r="CS125" s="94"/>
      <c r="CT125" s="94"/>
      <c r="CU125" s="94"/>
      <c r="CV125" s="94"/>
      <c r="CW125" s="94"/>
      <c r="CX125" s="94"/>
      <c r="CY125" s="94"/>
      <c r="CZ125" s="94"/>
      <c r="DA125" s="94"/>
      <c r="DB125" s="94"/>
      <c r="DC125" s="94"/>
      <c r="DD125" s="94"/>
      <c r="DE125" s="94"/>
      <c r="DF125" s="94"/>
      <c r="DG125" s="94"/>
      <c r="DH125" s="94"/>
      <c r="DI125" s="94"/>
      <c r="DJ125" s="94"/>
      <c r="DK125" s="94"/>
      <c r="DL125" s="94"/>
      <c r="DM125" s="94"/>
      <c r="DN125" s="94"/>
      <c r="DO125" s="94"/>
      <c r="DP125" s="94"/>
      <c r="DQ125" s="94"/>
      <c r="DR125" s="94"/>
      <c r="DS125" s="94"/>
      <c r="DT125" s="94"/>
      <c r="DU125" s="94"/>
      <c r="DV125" s="94"/>
      <c r="DW125" s="94"/>
      <c r="DX125" s="94"/>
      <c r="DY125" s="94"/>
      <c r="DZ125" s="94"/>
      <c r="EA125" s="94"/>
      <c r="EB125" s="94"/>
      <c r="EC125" s="94"/>
      <c r="ED125" s="94"/>
      <c r="EE125" s="94"/>
      <c r="EF125" s="94"/>
      <c r="EG125" s="94"/>
      <c r="EH125" s="94"/>
      <c r="EI125" s="94"/>
      <c r="EJ125" s="94"/>
      <c r="EK125" s="94"/>
      <c r="EL125" s="94"/>
      <c r="EM125" s="94"/>
      <c r="EN125" s="94"/>
      <c r="EO125" s="94"/>
      <c r="EP125" s="94"/>
      <c r="EQ125" s="94"/>
      <c r="ER125" s="94"/>
      <c r="ES125" s="94"/>
      <c r="ET125" s="94"/>
      <c r="EU125" s="94"/>
      <c r="EV125" s="94"/>
      <c r="EW125" s="94"/>
      <c r="EX125" s="94"/>
      <c r="EY125" s="94"/>
      <c r="EZ125" s="94"/>
      <c r="FA125" s="94"/>
      <c r="FB125" s="94"/>
      <c r="FC125" s="94"/>
      <c r="FD125" s="94"/>
      <c r="FE125" s="94"/>
      <c r="FF125" s="94"/>
      <c r="FG125" s="94"/>
      <c r="FH125" s="94"/>
      <c r="FI125" s="94"/>
      <c r="FJ125" s="94"/>
      <c r="FK125" s="94"/>
      <c r="FL125" s="94"/>
      <c r="FM125" s="94"/>
      <c r="FN125" s="94"/>
      <c r="FO125" s="94"/>
      <c r="FP125" s="94"/>
      <c r="FQ125" s="94"/>
      <c r="FR125" s="94"/>
      <c r="FS125" s="94"/>
      <c r="FT125" s="94"/>
      <c r="FU125" s="94"/>
      <c r="FV125" s="94"/>
      <c r="FW125" s="94"/>
      <c r="FX125" s="94"/>
      <c r="FY125" s="94"/>
      <c r="FZ125" s="94"/>
      <c r="GA125" s="94"/>
      <c r="GB125" s="94"/>
      <c r="GC125" s="94"/>
      <c r="GD125" s="94"/>
      <c r="GE125" s="94"/>
      <c r="GF125" s="94"/>
      <c r="GG125" s="94"/>
      <c r="GH125" s="94"/>
      <c r="GI125" s="94"/>
      <c r="GJ125" s="94"/>
      <c r="GK125" s="94"/>
      <c r="GL125" s="94"/>
      <c r="GM125" s="94"/>
      <c r="GN125" s="94"/>
      <c r="GO125" s="94"/>
      <c r="GP125" s="94"/>
      <c r="GQ125" s="94"/>
      <c r="GR125" s="94"/>
      <c r="GS125" s="94"/>
      <c r="GT125" s="94"/>
      <c r="GU125" s="51"/>
      <c r="GV125" s="51"/>
      <c r="GW125" s="51"/>
    </row>
    <row r="126" spans="1:205" s="57" customFormat="1" ht="31.5" customHeight="1" x14ac:dyDescent="0.25">
      <c r="A126" s="93" t="s">
        <v>1547</v>
      </c>
      <c r="B126" s="95"/>
      <c r="C126" s="94"/>
      <c r="D126" s="94"/>
      <c r="E126" s="94"/>
      <c r="F126" s="94"/>
      <c r="G126" s="94"/>
      <c r="H126" s="94"/>
      <c r="I126" s="94"/>
      <c r="J126" s="94"/>
      <c r="K126" s="94"/>
      <c r="L126" s="94"/>
      <c r="M126" s="94"/>
      <c r="N126" s="94"/>
      <c r="O126" s="94"/>
      <c r="P126" s="94"/>
      <c r="Q126" s="94"/>
      <c r="R126" s="94"/>
      <c r="S126" s="94"/>
      <c r="T126" s="94"/>
      <c r="U126" s="94"/>
      <c r="V126" s="94"/>
      <c r="W126" s="94"/>
      <c r="X126" s="94"/>
      <c r="Y126" s="94"/>
      <c r="Z126" s="94"/>
      <c r="AA126" s="94"/>
      <c r="AB126" s="94"/>
      <c r="AC126" s="94"/>
      <c r="AD126" s="94"/>
      <c r="AE126" s="94"/>
      <c r="AF126" s="94"/>
      <c r="AG126" s="94"/>
      <c r="AH126" s="94"/>
      <c r="AI126" s="94"/>
      <c r="AJ126" s="94"/>
      <c r="AK126" s="94"/>
      <c r="AL126" s="94"/>
      <c r="AM126" s="94"/>
      <c r="AN126" s="94"/>
      <c r="AO126" s="94"/>
      <c r="AP126" s="94"/>
      <c r="AQ126" s="94"/>
      <c r="AR126" s="94"/>
      <c r="AS126" s="94"/>
      <c r="AT126" s="94"/>
      <c r="AU126" s="94"/>
      <c r="AV126" s="94"/>
      <c r="AW126" s="94"/>
      <c r="AX126" s="94"/>
      <c r="AY126" s="94"/>
      <c r="AZ126" s="94"/>
      <c r="BA126" s="94"/>
      <c r="BB126" s="94"/>
      <c r="BC126" s="94"/>
      <c r="BD126" s="94"/>
      <c r="BE126" s="94"/>
      <c r="BF126" s="94"/>
      <c r="BG126" s="94"/>
      <c r="BH126" s="94"/>
      <c r="BI126" s="94"/>
      <c r="BJ126" s="94"/>
      <c r="BK126" s="94"/>
      <c r="BL126" s="94"/>
      <c r="BM126" s="94"/>
      <c r="BN126" s="94"/>
      <c r="BO126" s="94"/>
      <c r="BP126" s="94"/>
      <c r="BQ126" s="94"/>
      <c r="BR126" s="94"/>
      <c r="BS126" s="94"/>
      <c r="BT126" s="94"/>
      <c r="BU126" s="94"/>
      <c r="BV126" s="94"/>
      <c r="BW126" s="94"/>
      <c r="BX126" s="94"/>
      <c r="BY126" s="94"/>
      <c r="BZ126" s="94"/>
      <c r="CA126" s="94"/>
      <c r="CB126" s="94"/>
      <c r="CC126" s="94"/>
      <c r="CD126" s="94"/>
      <c r="CE126" s="94"/>
      <c r="CF126" s="94"/>
      <c r="CG126" s="94"/>
      <c r="CH126" s="94"/>
      <c r="CI126" s="94"/>
      <c r="CJ126" s="94"/>
      <c r="CK126" s="94"/>
      <c r="CL126" s="94"/>
      <c r="CM126" s="94"/>
      <c r="CN126" s="94"/>
      <c r="CO126" s="94"/>
      <c r="CP126" s="94"/>
      <c r="CQ126" s="94"/>
      <c r="CR126" s="94"/>
      <c r="CS126" s="94"/>
      <c r="CT126" s="94"/>
      <c r="CU126" s="94"/>
      <c r="CV126" s="94"/>
      <c r="CW126" s="94"/>
      <c r="CX126" s="94"/>
      <c r="CY126" s="94"/>
      <c r="CZ126" s="94"/>
      <c r="DA126" s="94"/>
      <c r="DB126" s="94"/>
      <c r="DC126" s="94"/>
      <c r="DD126" s="94"/>
      <c r="DE126" s="94"/>
      <c r="DF126" s="94"/>
      <c r="DG126" s="94"/>
      <c r="DH126" s="94"/>
      <c r="DI126" s="94"/>
      <c r="DJ126" s="94"/>
      <c r="DK126" s="94"/>
      <c r="DL126" s="94"/>
      <c r="DM126" s="94"/>
      <c r="DN126" s="94"/>
      <c r="DO126" s="94"/>
      <c r="DP126" s="94"/>
      <c r="DQ126" s="94"/>
      <c r="DR126" s="94"/>
      <c r="DS126" s="94"/>
      <c r="DT126" s="94"/>
      <c r="DU126" s="94"/>
      <c r="DV126" s="94"/>
      <c r="DW126" s="94"/>
      <c r="DX126" s="94"/>
      <c r="DY126" s="94"/>
      <c r="DZ126" s="94"/>
      <c r="EA126" s="94"/>
      <c r="EB126" s="94"/>
      <c r="EC126" s="94"/>
      <c r="ED126" s="94"/>
      <c r="EE126" s="94"/>
      <c r="EF126" s="94"/>
      <c r="EG126" s="94"/>
      <c r="EH126" s="94"/>
      <c r="EI126" s="94"/>
      <c r="EJ126" s="94"/>
      <c r="EK126" s="94"/>
      <c r="EL126" s="94"/>
      <c r="EM126" s="94"/>
      <c r="EN126" s="94"/>
      <c r="EO126" s="94"/>
      <c r="EP126" s="94"/>
      <c r="EQ126" s="94"/>
      <c r="ER126" s="94"/>
      <c r="ES126" s="94"/>
      <c r="ET126" s="94"/>
      <c r="EU126" s="94"/>
      <c r="EV126" s="94"/>
      <c r="EW126" s="94"/>
      <c r="EX126" s="94"/>
      <c r="EY126" s="94"/>
      <c r="EZ126" s="94"/>
      <c r="FA126" s="94"/>
      <c r="FB126" s="94"/>
      <c r="FC126" s="94"/>
      <c r="FD126" s="94"/>
      <c r="FE126" s="94"/>
      <c r="FF126" s="94"/>
      <c r="FG126" s="94"/>
      <c r="FH126" s="94"/>
      <c r="FI126" s="94"/>
      <c r="FJ126" s="94"/>
      <c r="FK126" s="94"/>
      <c r="FL126" s="94"/>
      <c r="FM126" s="94"/>
      <c r="FN126" s="94"/>
      <c r="FO126" s="94"/>
      <c r="FP126" s="94"/>
      <c r="FQ126" s="94"/>
      <c r="FR126" s="94"/>
      <c r="FS126" s="94"/>
      <c r="FT126" s="94"/>
      <c r="FU126" s="94"/>
      <c r="FV126" s="94"/>
      <c r="FW126" s="94"/>
      <c r="FX126" s="94"/>
      <c r="FY126" s="94"/>
      <c r="FZ126" s="94"/>
      <c r="GA126" s="94"/>
      <c r="GB126" s="94"/>
      <c r="GC126" s="94"/>
      <c r="GD126" s="94"/>
      <c r="GE126" s="94"/>
      <c r="GF126" s="94"/>
      <c r="GG126" s="94"/>
      <c r="GH126" s="94"/>
      <c r="GI126" s="94"/>
      <c r="GJ126" s="94"/>
      <c r="GK126" s="94"/>
      <c r="GL126" s="94"/>
      <c r="GM126" s="94"/>
      <c r="GN126" s="94"/>
      <c r="GO126" s="94"/>
      <c r="GP126" s="94"/>
      <c r="GQ126" s="94"/>
      <c r="GR126" s="94"/>
      <c r="GS126" s="94"/>
      <c r="GT126" s="94"/>
      <c r="GU126" s="51"/>
      <c r="GV126" s="51"/>
      <c r="GW126" s="51"/>
    </row>
    <row r="127" spans="1:205" s="57" customFormat="1" ht="31.5" customHeight="1" x14ac:dyDescent="0.25">
      <c r="A127" s="93" t="s">
        <v>1548</v>
      </c>
      <c r="B127" s="95"/>
      <c r="C127" s="94"/>
      <c r="D127" s="94"/>
      <c r="E127" s="94"/>
      <c r="F127" s="94"/>
      <c r="G127" s="94"/>
      <c r="H127" s="94"/>
      <c r="I127" s="94"/>
      <c r="J127" s="94"/>
      <c r="K127" s="94"/>
      <c r="L127" s="94"/>
      <c r="M127" s="94"/>
      <c r="N127" s="94"/>
      <c r="O127" s="94"/>
      <c r="P127" s="94"/>
      <c r="Q127" s="94"/>
      <c r="R127" s="94"/>
      <c r="S127" s="94"/>
      <c r="T127" s="94"/>
      <c r="U127" s="94"/>
      <c r="V127" s="94"/>
      <c r="W127" s="94"/>
      <c r="X127" s="94"/>
      <c r="Y127" s="94"/>
      <c r="Z127" s="94"/>
      <c r="AA127" s="94"/>
      <c r="AB127" s="94"/>
      <c r="AC127" s="94"/>
      <c r="AD127" s="94"/>
      <c r="AE127" s="94"/>
      <c r="AF127" s="94"/>
      <c r="AG127" s="94"/>
      <c r="AH127" s="94"/>
      <c r="AI127" s="94"/>
      <c r="AJ127" s="94"/>
      <c r="AK127" s="94"/>
      <c r="AL127" s="94"/>
      <c r="AM127" s="94"/>
      <c r="AN127" s="94"/>
      <c r="AO127" s="94"/>
      <c r="AP127" s="94"/>
      <c r="AQ127" s="94"/>
      <c r="AR127" s="94"/>
      <c r="AS127" s="94"/>
      <c r="AT127" s="94"/>
      <c r="AU127" s="94"/>
      <c r="AV127" s="94"/>
      <c r="AW127" s="94"/>
      <c r="AX127" s="94"/>
      <c r="AY127" s="94"/>
      <c r="AZ127" s="94"/>
      <c r="BA127" s="94"/>
      <c r="BB127" s="94"/>
      <c r="BC127" s="94"/>
      <c r="BD127" s="94"/>
      <c r="BE127" s="94"/>
      <c r="BF127" s="94"/>
      <c r="BG127" s="94"/>
      <c r="BH127" s="94"/>
      <c r="BI127" s="94"/>
      <c r="BJ127" s="94"/>
      <c r="BK127" s="94"/>
      <c r="BL127" s="94"/>
      <c r="BM127" s="94"/>
      <c r="BN127" s="94"/>
      <c r="BO127" s="94"/>
      <c r="BP127" s="94"/>
      <c r="BQ127" s="94"/>
      <c r="BR127" s="94"/>
      <c r="BS127" s="94"/>
      <c r="BT127" s="94"/>
      <c r="BU127" s="94"/>
      <c r="BV127" s="94"/>
      <c r="BW127" s="94"/>
      <c r="BX127" s="94"/>
      <c r="BY127" s="94"/>
      <c r="BZ127" s="94"/>
      <c r="CA127" s="94"/>
      <c r="CB127" s="94"/>
      <c r="CC127" s="94"/>
      <c r="CD127" s="94"/>
      <c r="CE127" s="94"/>
      <c r="CF127" s="94"/>
      <c r="CG127" s="94"/>
      <c r="CH127" s="94"/>
      <c r="CI127" s="94"/>
      <c r="CJ127" s="94"/>
      <c r="CK127" s="94"/>
      <c r="CL127" s="94"/>
      <c r="CM127" s="94"/>
      <c r="CN127" s="94"/>
      <c r="CO127" s="94"/>
      <c r="CP127" s="94"/>
      <c r="CQ127" s="94"/>
      <c r="CR127" s="94"/>
      <c r="CS127" s="94"/>
      <c r="CT127" s="94"/>
      <c r="CU127" s="94"/>
      <c r="CV127" s="94"/>
      <c r="CW127" s="94"/>
      <c r="CX127" s="94"/>
      <c r="CY127" s="94"/>
      <c r="CZ127" s="94"/>
      <c r="DA127" s="94"/>
      <c r="DB127" s="94"/>
      <c r="DC127" s="94"/>
      <c r="DD127" s="94"/>
      <c r="DE127" s="94"/>
      <c r="DF127" s="94"/>
      <c r="DG127" s="94"/>
      <c r="DH127" s="94"/>
      <c r="DI127" s="94"/>
      <c r="DJ127" s="94"/>
      <c r="DK127" s="94"/>
      <c r="DL127" s="94"/>
      <c r="DM127" s="94"/>
      <c r="DN127" s="94"/>
      <c r="DO127" s="94"/>
      <c r="DP127" s="94"/>
      <c r="DQ127" s="94"/>
      <c r="DR127" s="94"/>
      <c r="DS127" s="94"/>
      <c r="DT127" s="94"/>
      <c r="DU127" s="94"/>
      <c r="DV127" s="94"/>
      <c r="DW127" s="94"/>
      <c r="DX127" s="94"/>
      <c r="DY127" s="94"/>
      <c r="DZ127" s="94"/>
      <c r="EA127" s="94"/>
      <c r="EB127" s="94"/>
      <c r="EC127" s="94"/>
      <c r="ED127" s="94"/>
      <c r="EE127" s="94"/>
      <c r="EF127" s="94"/>
      <c r="EG127" s="94"/>
      <c r="EH127" s="94"/>
      <c r="EI127" s="94"/>
      <c r="EJ127" s="94"/>
      <c r="EK127" s="94"/>
      <c r="EL127" s="94"/>
      <c r="EM127" s="94"/>
      <c r="EN127" s="94"/>
      <c r="EO127" s="94"/>
      <c r="EP127" s="94"/>
      <c r="EQ127" s="94"/>
      <c r="ER127" s="94"/>
      <c r="ES127" s="94"/>
      <c r="ET127" s="94"/>
      <c r="EU127" s="94"/>
      <c r="EV127" s="94"/>
      <c r="EW127" s="94"/>
      <c r="EX127" s="94"/>
      <c r="EY127" s="94"/>
      <c r="EZ127" s="94"/>
      <c r="FA127" s="94"/>
      <c r="FB127" s="94"/>
      <c r="FC127" s="94"/>
      <c r="FD127" s="94"/>
      <c r="FE127" s="94"/>
      <c r="FF127" s="94"/>
      <c r="FG127" s="94"/>
      <c r="FH127" s="94"/>
      <c r="FI127" s="94"/>
      <c r="FJ127" s="94"/>
      <c r="FK127" s="94"/>
      <c r="FL127" s="94"/>
      <c r="FM127" s="94"/>
      <c r="FN127" s="94"/>
      <c r="FO127" s="94"/>
      <c r="FP127" s="94"/>
      <c r="FQ127" s="94"/>
      <c r="FR127" s="94"/>
      <c r="FS127" s="94"/>
      <c r="FT127" s="94"/>
      <c r="FU127" s="94"/>
      <c r="FV127" s="94"/>
      <c r="FW127" s="94"/>
      <c r="FX127" s="94"/>
      <c r="FY127" s="94"/>
      <c r="FZ127" s="94"/>
      <c r="GA127" s="94"/>
      <c r="GB127" s="94"/>
      <c r="GC127" s="94"/>
      <c r="GD127" s="94"/>
      <c r="GE127" s="94"/>
      <c r="GF127" s="94"/>
      <c r="GG127" s="94"/>
      <c r="GH127" s="94"/>
      <c r="GI127" s="94"/>
      <c r="GJ127" s="94"/>
      <c r="GK127" s="94"/>
      <c r="GL127" s="94"/>
      <c r="GM127" s="94"/>
      <c r="GN127" s="94"/>
      <c r="GO127" s="94"/>
      <c r="GP127" s="94"/>
      <c r="GQ127" s="94"/>
      <c r="GR127" s="94"/>
      <c r="GS127" s="94"/>
      <c r="GT127" s="94"/>
      <c r="GU127" s="51"/>
      <c r="GV127" s="51"/>
      <c r="GW127" s="51"/>
    </row>
    <row r="128" spans="1:205" s="57" customFormat="1" ht="31.5" customHeight="1" x14ac:dyDescent="0.25">
      <c r="A128" s="93" t="s">
        <v>1549</v>
      </c>
      <c r="B128" s="95"/>
      <c r="C128" s="94"/>
      <c r="D128" s="94"/>
      <c r="E128" s="94"/>
      <c r="F128" s="94"/>
      <c r="G128" s="94"/>
      <c r="H128" s="94"/>
      <c r="I128" s="94"/>
      <c r="J128" s="94"/>
      <c r="K128" s="94"/>
      <c r="L128" s="94"/>
      <c r="M128" s="94"/>
      <c r="N128" s="94"/>
      <c r="O128" s="94"/>
      <c r="P128" s="94"/>
      <c r="Q128" s="94"/>
      <c r="R128" s="94"/>
      <c r="S128" s="94"/>
      <c r="T128" s="94"/>
      <c r="U128" s="94"/>
      <c r="V128" s="94"/>
      <c r="W128" s="94"/>
      <c r="X128" s="94"/>
      <c r="Y128" s="94"/>
      <c r="Z128" s="94"/>
      <c r="AA128" s="94"/>
      <c r="AB128" s="94"/>
      <c r="AC128" s="94"/>
      <c r="AD128" s="94"/>
      <c r="AE128" s="94"/>
      <c r="AF128" s="94"/>
      <c r="AG128" s="94"/>
      <c r="AH128" s="94"/>
      <c r="AI128" s="94"/>
      <c r="AJ128" s="94"/>
      <c r="AK128" s="94"/>
      <c r="AL128" s="94"/>
      <c r="AM128" s="94"/>
      <c r="AN128" s="94"/>
      <c r="AO128" s="94"/>
      <c r="AP128" s="94"/>
      <c r="AQ128" s="94"/>
      <c r="AR128" s="94"/>
      <c r="AS128" s="94"/>
      <c r="AT128" s="94"/>
      <c r="AU128" s="94"/>
      <c r="AV128" s="94"/>
      <c r="AW128" s="94"/>
      <c r="AX128" s="94"/>
      <c r="AY128" s="94"/>
      <c r="AZ128" s="94"/>
      <c r="BA128" s="94"/>
      <c r="BB128" s="94"/>
      <c r="BC128" s="94"/>
      <c r="BD128" s="94"/>
      <c r="BE128" s="94"/>
      <c r="BF128" s="94"/>
      <c r="BG128" s="94"/>
      <c r="BH128" s="94"/>
      <c r="BI128" s="94"/>
      <c r="BJ128" s="94"/>
      <c r="BK128" s="94"/>
      <c r="BL128" s="94"/>
      <c r="BM128" s="94"/>
      <c r="BN128" s="94"/>
      <c r="BO128" s="94"/>
      <c r="BP128" s="94"/>
      <c r="BQ128" s="94"/>
      <c r="BR128" s="94"/>
      <c r="BS128" s="94"/>
      <c r="BT128" s="94"/>
      <c r="BU128" s="94"/>
      <c r="BV128" s="94"/>
      <c r="BW128" s="94"/>
      <c r="BX128" s="94"/>
      <c r="BY128" s="94"/>
      <c r="BZ128" s="94"/>
      <c r="CA128" s="94"/>
      <c r="CB128" s="94"/>
      <c r="CC128" s="94"/>
      <c r="CD128" s="94"/>
      <c r="CE128" s="94"/>
      <c r="CF128" s="94"/>
      <c r="CG128" s="94"/>
      <c r="CH128" s="94"/>
      <c r="CI128" s="94"/>
      <c r="CJ128" s="94"/>
      <c r="CK128" s="94"/>
      <c r="CL128" s="94"/>
      <c r="CM128" s="94"/>
      <c r="CN128" s="94"/>
      <c r="CO128" s="94"/>
      <c r="CP128" s="94"/>
      <c r="CQ128" s="94"/>
      <c r="CR128" s="94"/>
      <c r="CS128" s="94"/>
      <c r="CT128" s="94"/>
      <c r="CU128" s="94"/>
      <c r="CV128" s="94"/>
      <c r="CW128" s="94"/>
      <c r="CX128" s="94"/>
      <c r="CY128" s="94"/>
      <c r="CZ128" s="94"/>
      <c r="DA128" s="94"/>
      <c r="DB128" s="94"/>
      <c r="DC128" s="94"/>
      <c r="DD128" s="94"/>
      <c r="DE128" s="94"/>
      <c r="DF128" s="94"/>
      <c r="DG128" s="94"/>
      <c r="DH128" s="94"/>
      <c r="DI128" s="94"/>
      <c r="DJ128" s="94"/>
      <c r="DK128" s="94"/>
      <c r="DL128" s="94"/>
      <c r="DM128" s="94"/>
      <c r="DN128" s="94"/>
      <c r="DO128" s="94"/>
      <c r="DP128" s="94"/>
      <c r="DQ128" s="94"/>
      <c r="DR128" s="94"/>
      <c r="DS128" s="94"/>
      <c r="DT128" s="94"/>
      <c r="DU128" s="94"/>
      <c r="DV128" s="94"/>
      <c r="DW128" s="94"/>
      <c r="DX128" s="94"/>
      <c r="DY128" s="94"/>
      <c r="DZ128" s="94"/>
      <c r="EA128" s="94"/>
      <c r="EB128" s="94"/>
      <c r="EC128" s="94"/>
      <c r="ED128" s="94"/>
      <c r="EE128" s="94"/>
      <c r="EF128" s="94"/>
      <c r="EG128" s="94"/>
      <c r="EH128" s="94"/>
      <c r="EI128" s="94"/>
      <c r="EJ128" s="94"/>
      <c r="EK128" s="94"/>
      <c r="EL128" s="94"/>
      <c r="EM128" s="94"/>
      <c r="EN128" s="94"/>
      <c r="EO128" s="94"/>
      <c r="EP128" s="94"/>
      <c r="EQ128" s="94"/>
      <c r="ER128" s="94"/>
      <c r="ES128" s="94"/>
      <c r="ET128" s="94"/>
      <c r="EU128" s="94"/>
      <c r="EV128" s="94"/>
      <c r="EW128" s="94"/>
      <c r="EX128" s="94"/>
      <c r="EY128" s="94"/>
      <c r="EZ128" s="94"/>
      <c r="FA128" s="94"/>
      <c r="FB128" s="94"/>
      <c r="FC128" s="94"/>
      <c r="FD128" s="94"/>
      <c r="FE128" s="94"/>
      <c r="FF128" s="94"/>
      <c r="FG128" s="94"/>
      <c r="FH128" s="94"/>
      <c r="FI128" s="94"/>
      <c r="FJ128" s="94"/>
      <c r="FK128" s="94"/>
      <c r="FL128" s="94"/>
      <c r="FM128" s="94"/>
      <c r="FN128" s="94"/>
      <c r="FO128" s="94"/>
      <c r="FP128" s="94"/>
      <c r="FQ128" s="94"/>
      <c r="FR128" s="94"/>
      <c r="FS128" s="94"/>
      <c r="FT128" s="94"/>
      <c r="FU128" s="94"/>
      <c r="FV128" s="94"/>
      <c r="FW128" s="94"/>
      <c r="FX128" s="94"/>
      <c r="FY128" s="94"/>
      <c r="FZ128" s="94"/>
      <c r="GA128" s="94"/>
      <c r="GB128" s="94"/>
      <c r="GC128" s="94"/>
      <c r="GD128" s="94"/>
      <c r="GE128" s="94"/>
      <c r="GF128" s="94"/>
      <c r="GG128" s="94"/>
      <c r="GH128" s="94"/>
      <c r="GI128" s="94"/>
      <c r="GJ128" s="94"/>
      <c r="GK128" s="94"/>
      <c r="GL128" s="94"/>
      <c r="GM128" s="94"/>
      <c r="GN128" s="94"/>
      <c r="GO128" s="94"/>
      <c r="GP128" s="94"/>
      <c r="GQ128" s="94"/>
      <c r="GR128" s="94"/>
      <c r="GS128" s="94"/>
      <c r="GT128" s="94"/>
      <c r="GU128" s="51"/>
      <c r="GV128" s="51"/>
      <c r="GW128" s="51"/>
    </row>
    <row r="129" spans="1:205" s="57" customFormat="1" ht="31.5" customHeight="1" x14ac:dyDescent="0.25">
      <c r="A129" s="93" t="s">
        <v>1550</v>
      </c>
      <c r="B129" s="95"/>
      <c r="C129" s="94"/>
      <c r="D129" s="94"/>
      <c r="E129" s="94"/>
      <c r="F129" s="94"/>
      <c r="G129" s="94"/>
      <c r="H129" s="94"/>
      <c r="I129" s="94"/>
      <c r="J129" s="94"/>
      <c r="K129" s="94"/>
      <c r="L129" s="94"/>
      <c r="M129" s="94"/>
      <c r="N129" s="94"/>
      <c r="O129" s="94"/>
      <c r="P129" s="94"/>
      <c r="Q129" s="94"/>
      <c r="R129" s="94"/>
      <c r="S129" s="94"/>
      <c r="T129" s="94"/>
      <c r="U129" s="94"/>
      <c r="V129" s="94"/>
      <c r="W129" s="94"/>
      <c r="X129" s="94"/>
      <c r="Y129" s="94"/>
      <c r="Z129" s="94"/>
      <c r="AA129" s="94"/>
      <c r="AB129" s="94"/>
      <c r="AC129" s="94"/>
      <c r="AD129" s="94"/>
      <c r="AE129" s="94"/>
      <c r="AF129" s="94"/>
      <c r="AG129" s="94"/>
      <c r="AH129" s="94"/>
      <c r="AI129" s="94"/>
      <c r="AJ129" s="94"/>
      <c r="AK129" s="94"/>
      <c r="AL129" s="94"/>
      <c r="AM129" s="94"/>
      <c r="AN129" s="94"/>
      <c r="AO129" s="94"/>
      <c r="AP129" s="94"/>
      <c r="AQ129" s="94"/>
      <c r="AR129" s="94"/>
      <c r="AS129" s="94"/>
      <c r="AT129" s="94"/>
      <c r="AU129" s="94"/>
      <c r="AV129" s="94"/>
      <c r="AW129" s="94"/>
      <c r="AX129" s="94"/>
      <c r="AY129" s="94"/>
      <c r="AZ129" s="94"/>
      <c r="BA129" s="94"/>
      <c r="BB129" s="94"/>
      <c r="BC129" s="94"/>
      <c r="BD129" s="94"/>
      <c r="BE129" s="94"/>
      <c r="BF129" s="94"/>
      <c r="BG129" s="94"/>
      <c r="BH129" s="94"/>
      <c r="BI129" s="94"/>
      <c r="BJ129" s="94"/>
      <c r="BK129" s="94"/>
      <c r="BL129" s="94"/>
      <c r="BM129" s="94"/>
      <c r="BN129" s="94"/>
      <c r="BO129" s="94"/>
      <c r="BP129" s="94"/>
      <c r="BQ129" s="94"/>
      <c r="BR129" s="94"/>
      <c r="BS129" s="94"/>
      <c r="BT129" s="94"/>
      <c r="BU129" s="94"/>
      <c r="BV129" s="94"/>
      <c r="BW129" s="94"/>
      <c r="BX129" s="94"/>
      <c r="BY129" s="94"/>
      <c r="BZ129" s="94"/>
      <c r="CA129" s="94"/>
      <c r="CB129" s="94"/>
      <c r="CC129" s="94"/>
      <c r="CD129" s="94"/>
      <c r="CE129" s="94"/>
      <c r="CF129" s="94"/>
      <c r="CG129" s="94"/>
      <c r="CH129" s="94"/>
      <c r="CI129" s="94"/>
      <c r="CJ129" s="94"/>
      <c r="CK129" s="94"/>
      <c r="CL129" s="94"/>
      <c r="CM129" s="94"/>
      <c r="CN129" s="94"/>
      <c r="CO129" s="94"/>
      <c r="CP129" s="94"/>
      <c r="CQ129" s="94"/>
      <c r="CR129" s="94"/>
      <c r="CS129" s="94"/>
      <c r="CT129" s="94"/>
      <c r="CU129" s="94"/>
      <c r="CV129" s="94"/>
      <c r="CW129" s="94"/>
      <c r="CX129" s="94"/>
      <c r="CY129" s="94"/>
      <c r="CZ129" s="94"/>
      <c r="DA129" s="94"/>
      <c r="DB129" s="94"/>
      <c r="DC129" s="94"/>
      <c r="DD129" s="94"/>
      <c r="DE129" s="94"/>
      <c r="DF129" s="94"/>
      <c r="DG129" s="94"/>
      <c r="DH129" s="94"/>
      <c r="DI129" s="94"/>
      <c r="DJ129" s="94"/>
      <c r="DK129" s="94"/>
      <c r="DL129" s="94"/>
      <c r="DM129" s="94"/>
      <c r="DN129" s="94"/>
      <c r="DO129" s="94"/>
      <c r="DP129" s="94"/>
      <c r="DQ129" s="94"/>
      <c r="DR129" s="94"/>
      <c r="DS129" s="94"/>
      <c r="DT129" s="94"/>
      <c r="DU129" s="94"/>
      <c r="DV129" s="94"/>
      <c r="DW129" s="94"/>
      <c r="DX129" s="94"/>
      <c r="DY129" s="94"/>
      <c r="DZ129" s="94"/>
      <c r="EA129" s="94"/>
      <c r="EB129" s="94"/>
      <c r="EC129" s="94"/>
      <c r="ED129" s="94"/>
      <c r="EE129" s="94"/>
      <c r="EF129" s="94"/>
      <c r="EG129" s="94"/>
      <c r="EH129" s="94"/>
      <c r="EI129" s="94"/>
      <c r="EJ129" s="94"/>
      <c r="EK129" s="94"/>
      <c r="EL129" s="94"/>
      <c r="EM129" s="94"/>
      <c r="EN129" s="94"/>
      <c r="EO129" s="94"/>
      <c r="EP129" s="94"/>
      <c r="EQ129" s="94"/>
      <c r="ER129" s="94"/>
      <c r="ES129" s="94"/>
      <c r="ET129" s="94"/>
      <c r="EU129" s="94"/>
      <c r="EV129" s="94"/>
      <c r="EW129" s="94"/>
      <c r="EX129" s="94"/>
      <c r="EY129" s="94"/>
      <c r="EZ129" s="94"/>
      <c r="FA129" s="94"/>
      <c r="FB129" s="94"/>
      <c r="FC129" s="94"/>
      <c r="FD129" s="94"/>
      <c r="FE129" s="94"/>
      <c r="FF129" s="94"/>
      <c r="FG129" s="94"/>
      <c r="FH129" s="94"/>
      <c r="FI129" s="94"/>
      <c r="FJ129" s="94"/>
      <c r="FK129" s="94"/>
      <c r="FL129" s="94"/>
      <c r="FM129" s="94"/>
      <c r="FN129" s="94"/>
      <c r="FO129" s="94"/>
      <c r="FP129" s="94"/>
      <c r="FQ129" s="94"/>
      <c r="FR129" s="94"/>
      <c r="FS129" s="94"/>
      <c r="FT129" s="94"/>
      <c r="FU129" s="94"/>
      <c r="FV129" s="94"/>
      <c r="FW129" s="94"/>
      <c r="FX129" s="94"/>
      <c r="FY129" s="94"/>
      <c r="FZ129" s="94"/>
      <c r="GA129" s="94"/>
      <c r="GB129" s="94"/>
      <c r="GC129" s="94"/>
      <c r="GD129" s="94"/>
      <c r="GE129" s="94"/>
      <c r="GF129" s="94"/>
      <c r="GG129" s="94"/>
      <c r="GH129" s="94"/>
      <c r="GI129" s="94"/>
      <c r="GJ129" s="94"/>
      <c r="GK129" s="94"/>
      <c r="GL129" s="94"/>
      <c r="GM129" s="94"/>
      <c r="GN129" s="94"/>
      <c r="GO129" s="94"/>
      <c r="GP129" s="94"/>
      <c r="GQ129" s="94"/>
      <c r="GR129" s="94"/>
      <c r="GS129" s="94"/>
      <c r="GT129" s="94"/>
      <c r="GU129" s="51"/>
      <c r="GV129" s="51"/>
      <c r="GW129" s="51"/>
    </row>
    <row r="130" spans="1:205" s="57" customFormat="1" ht="31.5" customHeight="1" x14ac:dyDescent="0.25">
      <c r="A130" s="93" t="s">
        <v>1551</v>
      </c>
      <c r="B130" s="95"/>
      <c r="C130" s="94"/>
      <c r="D130" s="94"/>
      <c r="E130" s="94"/>
      <c r="F130" s="94"/>
      <c r="G130" s="94"/>
      <c r="H130" s="94"/>
      <c r="I130" s="94"/>
      <c r="J130" s="94"/>
      <c r="K130" s="94"/>
      <c r="L130" s="94"/>
      <c r="M130" s="94"/>
      <c r="N130" s="94"/>
      <c r="O130" s="94"/>
      <c r="P130" s="94"/>
      <c r="Q130" s="94"/>
      <c r="R130" s="94"/>
      <c r="S130" s="94"/>
      <c r="T130" s="94"/>
      <c r="U130" s="94"/>
      <c r="V130" s="94"/>
      <c r="W130" s="94"/>
      <c r="X130" s="94"/>
      <c r="Y130" s="94"/>
      <c r="Z130" s="94"/>
      <c r="AA130" s="94"/>
      <c r="AB130" s="94"/>
      <c r="AC130" s="94"/>
      <c r="AD130" s="94"/>
      <c r="AE130" s="94"/>
      <c r="AF130" s="94"/>
      <c r="AG130" s="94"/>
      <c r="AH130" s="94"/>
      <c r="AI130" s="94"/>
      <c r="AJ130" s="94"/>
      <c r="AK130" s="94"/>
      <c r="AL130" s="94"/>
      <c r="AM130" s="94"/>
      <c r="AN130" s="94"/>
      <c r="AO130" s="94"/>
      <c r="AP130" s="94"/>
      <c r="AQ130" s="94"/>
      <c r="AR130" s="94"/>
      <c r="AS130" s="94"/>
      <c r="AT130" s="94"/>
      <c r="AU130" s="94"/>
      <c r="AV130" s="94"/>
      <c r="AW130" s="94"/>
      <c r="AX130" s="94"/>
      <c r="AY130" s="94"/>
      <c r="AZ130" s="94"/>
      <c r="BA130" s="94"/>
      <c r="BB130" s="94"/>
      <c r="BC130" s="94"/>
      <c r="BD130" s="94"/>
      <c r="BE130" s="94"/>
      <c r="BF130" s="94"/>
      <c r="BG130" s="94"/>
      <c r="BH130" s="94"/>
      <c r="BI130" s="94"/>
      <c r="BJ130" s="94"/>
      <c r="BK130" s="94"/>
      <c r="BL130" s="94"/>
      <c r="BM130" s="94"/>
      <c r="BN130" s="94"/>
      <c r="BO130" s="94"/>
      <c r="BP130" s="94"/>
      <c r="BQ130" s="94"/>
      <c r="BR130" s="94"/>
      <c r="BS130" s="94"/>
      <c r="BT130" s="94"/>
      <c r="BU130" s="94"/>
      <c r="BV130" s="94"/>
      <c r="BW130" s="94"/>
      <c r="BX130" s="94"/>
      <c r="BY130" s="94"/>
      <c r="BZ130" s="94"/>
      <c r="CA130" s="94"/>
      <c r="CB130" s="94"/>
      <c r="CC130" s="94"/>
      <c r="CD130" s="94"/>
      <c r="CE130" s="94"/>
      <c r="CF130" s="94"/>
      <c r="CG130" s="94"/>
      <c r="CH130" s="94"/>
      <c r="CI130" s="94"/>
      <c r="CJ130" s="94"/>
      <c r="CK130" s="94"/>
      <c r="CL130" s="94"/>
      <c r="CM130" s="94"/>
      <c r="CN130" s="94"/>
      <c r="CO130" s="94"/>
      <c r="CP130" s="94"/>
      <c r="CQ130" s="94"/>
      <c r="CR130" s="94"/>
      <c r="CS130" s="94"/>
      <c r="CT130" s="94"/>
      <c r="CU130" s="94"/>
      <c r="CV130" s="94"/>
      <c r="CW130" s="94"/>
      <c r="CX130" s="94"/>
      <c r="CY130" s="94"/>
      <c r="CZ130" s="94"/>
      <c r="DA130" s="94"/>
      <c r="DB130" s="94"/>
      <c r="DC130" s="94"/>
      <c r="DD130" s="94"/>
      <c r="DE130" s="94"/>
      <c r="DF130" s="94"/>
      <c r="DG130" s="94"/>
      <c r="DH130" s="94"/>
      <c r="DI130" s="94"/>
      <c r="DJ130" s="94"/>
      <c r="DK130" s="94"/>
      <c r="DL130" s="94"/>
      <c r="DM130" s="94"/>
      <c r="DN130" s="94"/>
      <c r="DO130" s="94"/>
      <c r="DP130" s="94"/>
      <c r="DQ130" s="94"/>
      <c r="DR130" s="94"/>
      <c r="DS130" s="94"/>
      <c r="DT130" s="94"/>
      <c r="DU130" s="94"/>
      <c r="DV130" s="94"/>
      <c r="DW130" s="94"/>
      <c r="DX130" s="94"/>
      <c r="DY130" s="94"/>
      <c r="DZ130" s="94"/>
      <c r="EA130" s="94"/>
      <c r="EB130" s="94"/>
      <c r="EC130" s="94"/>
      <c r="ED130" s="94"/>
      <c r="EE130" s="94"/>
      <c r="EF130" s="94"/>
      <c r="EG130" s="94"/>
      <c r="EH130" s="94"/>
      <c r="EI130" s="94"/>
      <c r="EJ130" s="94"/>
      <c r="EK130" s="94"/>
      <c r="EL130" s="94"/>
      <c r="EM130" s="94"/>
      <c r="EN130" s="94"/>
      <c r="EO130" s="94"/>
      <c r="EP130" s="94"/>
      <c r="EQ130" s="94"/>
      <c r="ER130" s="94"/>
      <c r="ES130" s="94"/>
      <c r="ET130" s="94"/>
      <c r="EU130" s="94"/>
      <c r="EV130" s="94"/>
      <c r="EW130" s="94"/>
      <c r="EX130" s="94"/>
      <c r="EY130" s="94"/>
      <c r="EZ130" s="94"/>
      <c r="FA130" s="94"/>
      <c r="FB130" s="94"/>
      <c r="FC130" s="94"/>
      <c r="FD130" s="94"/>
      <c r="FE130" s="94"/>
      <c r="FF130" s="94"/>
      <c r="FG130" s="94"/>
      <c r="FH130" s="94"/>
      <c r="FI130" s="94"/>
      <c r="FJ130" s="94"/>
      <c r="FK130" s="94"/>
      <c r="FL130" s="94"/>
      <c r="FM130" s="94"/>
      <c r="FN130" s="94"/>
      <c r="FO130" s="94"/>
      <c r="FP130" s="94"/>
      <c r="FQ130" s="94"/>
      <c r="FR130" s="94"/>
      <c r="FS130" s="94"/>
      <c r="FT130" s="94"/>
      <c r="FU130" s="94"/>
      <c r="FV130" s="94"/>
      <c r="FW130" s="94"/>
      <c r="FX130" s="94"/>
      <c r="FY130" s="94"/>
      <c r="FZ130" s="94"/>
      <c r="GA130" s="94"/>
      <c r="GB130" s="94"/>
      <c r="GC130" s="94"/>
      <c r="GD130" s="94"/>
      <c r="GE130" s="94"/>
      <c r="GF130" s="94"/>
      <c r="GG130" s="94"/>
      <c r="GH130" s="94"/>
      <c r="GI130" s="94"/>
      <c r="GJ130" s="94"/>
      <c r="GK130" s="94"/>
      <c r="GL130" s="94"/>
      <c r="GM130" s="94"/>
      <c r="GN130" s="94"/>
      <c r="GO130" s="94"/>
      <c r="GP130" s="94"/>
      <c r="GQ130" s="94"/>
      <c r="GR130" s="94"/>
      <c r="GS130" s="94"/>
      <c r="GT130" s="94"/>
      <c r="GU130" s="51"/>
      <c r="GV130" s="51"/>
      <c r="GW130" s="51"/>
    </row>
    <row r="131" spans="1:205" s="57" customFormat="1" ht="31.5" customHeight="1" x14ac:dyDescent="0.25">
      <c r="A131" s="93" t="s">
        <v>1552</v>
      </c>
      <c r="B131" s="95"/>
      <c r="C131" s="94"/>
      <c r="D131" s="94"/>
      <c r="E131" s="94"/>
      <c r="F131" s="94"/>
      <c r="G131" s="94"/>
      <c r="H131" s="94"/>
      <c r="I131" s="94"/>
      <c r="J131" s="94"/>
      <c r="K131" s="94"/>
      <c r="L131" s="94"/>
      <c r="M131" s="94"/>
      <c r="N131" s="94"/>
      <c r="O131" s="94"/>
      <c r="P131" s="94"/>
      <c r="Q131" s="94"/>
      <c r="R131" s="94"/>
      <c r="S131" s="94"/>
      <c r="T131" s="94"/>
      <c r="U131" s="94"/>
      <c r="V131" s="94"/>
      <c r="W131" s="94"/>
      <c r="X131" s="94"/>
      <c r="Y131" s="94"/>
      <c r="Z131" s="94"/>
      <c r="AA131" s="94"/>
      <c r="AB131" s="94"/>
      <c r="AC131" s="94"/>
      <c r="AD131" s="94"/>
      <c r="AE131" s="94"/>
      <c r="AF131" s="94"/>
      <c r="AG131" s="94"/>
      <c r="AH131" s="94"/>
      <c r="AI131" s="94"/>
      <c r="AJ131" s="94"/>
      <c r="AK131" s="94"/>
      <c r="AL131" s="94"/>
      <c r="AM131" s="94"/>
      <c r="AN131" s="94"/>
      <c r="AO131" s="94"/>
      <c r="AP131" s="94"/>
      <c r="AQ131" s="94"/>
      <c r="AR131" s="94"/>
      <c r="AS131" s="94"/>
      <c r="AT131" s="94"/>
      <c r="AU131" s="94"/>
      <c r="AV131" s="94"/>
      <c r="AW131" s="94"/>
      <c r="AX131" s="94"/>
      <c r="AY131" s="94"/>
      <c r="AZ131" s="94"/>
      <c r="BA131" s="94"/>
      <c r="BB131" s="94"/>
      <c r="BC131" s="94"/>
      <c r="BD131" s="94"/>
      <c r="BE131" s="94"/>
      <c r="BF131" s="94"/>
      <c r="BG131" s="94"/>
      <c r="BH131" s="94"/>
      <c r="BI131" s="94"/>
      <c r="BJ131" s="94"/>
      <c r="BK131" s="94"/>
      <c r="BL131" s="94"/>
      <c r="BM131" s="94"/>
      <c r="BN131" s="94"/>
      <c r="BO131" s="94"/>
      <c r="BP131" s="94"/>
      <c r="BQ131" s="94"/>
      <c r="BR131" s="94"/>
      <c r="BS131" s="94"/>
      <c r="BT131" s="94"/>
      <c r="BU131" s="94"/>
      <c r="BV131" s="94"/>
      <c r="BW131" s="94"/>
      <c r="BX131" s="94"/>
      <c r="BY131" s="94"/>
      <c r="BZ131" s="94"/>
      <c r="CA131" s="94"/>
      <c r="CB131" s="94"/>
      <c r="CC131" s="94"/>
      <c r="CD131" s="94"/>
      <c r="CE131" s="94"/>
      <c r="CF131" s="94"/>
      <c r="CG131" s="94"/>
      <c r="CH131" s="94"/>
      <c r="CI131" s="94"/>
      <c r="CJ131" s="94"/>
      <c r="CK131" s="94"/>
      <c r="CL131" s="94"/>
      <c r="CM131" s="94"/>
      <c r="CN131" s="94"/>
      <c r="CO131" s="94"/>
      <c r="CP131" s="94"/>
      <c r="CQ131" s="94"/>
      <c r="CR131" s="94"/>
      <c r="CS131" s="94"/>
      <c r="CT131" s="94"/>
      <c r="CU131" s="94"/>
      <c r="CV131" s="94"/>
      <c r="CW131" s="94"/>
      <c r="CX131" s="94"/>
      <c r="CY131" s="94"/>
      <c r="CZ131" s="94"/>
      <c r="DA131" s="94"/>
      <c r="DB131" s="94"/>
      <c r="DC131" s="94"/>
      <c r="DD131" s="94"/>
      <c r="DE131" s="94"/>
      <c r="DF131" s="94"/>
      <c r="DG131" s="94"/>
      <c r="DH131" s="94"/>
      <c r="DI131" s="94"/>
      <c r="DJ131" s="94"/>
      <c r="DK131" s="94"/>
      <c r="DL131" s="94"/>
      <c r="DM131" s="94"/>
      <c r="DN131" s="94"/>
      <c r="DO131" s="94"/>
      <c r="DP131" s="94"/>
      <c r="DQ131" s="94"/>
      <c r="DR131" s="94"/>
      <c r="DS131" s="94"/>
      <c r="DT131" s="94"/>
      <c r="DU131" s="94"/>
      <c r="DV131" s="94"/>
      <c r="DW131" s="94"/>
      <c r="DX131" s="94"/>
      <c r="DY131" s="94"/>
      <c r="DZ131" s="94"/>
      <c r="EA131" s="94"/>
      <c r="EB131" s="94"/>
      <c r="EC131" s="94"/>
      <c r="ED131" s="94"/>
      <c r="EE131" s="94"/>
      <c r="EF131" s="94"/>
      <c r="EG131" s="94"/>
      <c r="EH131" s="94"/>
      <c r="EI131" s="94"/>
      <c r="EJ131" s="94"/>
      <c r="EK131" s="94"/>
      <c r="EL131" s="94"/>
      <c r="EM131" s="94"/>
      <c r="EN131" s="94"/>
      <c r="EO131" s="94"/>
      <c r="EP131" s="94"/>
      <c r="EQ131" s="94"/>
      <c r="ER131" s="94"/>
      <c r="ES131" s="94"/>
      <c r="ET131" s="94"/>
      <c r="EU131" s="94"/>
      <c r="EV131" s="94"/>
      <c r="EW131" s="94"/>
      <c r="EX131" s="94"/>
      <c r="EY131" s="94"/>
      <c r="EZ131" s="94"/>
      <c r="FA131" s="94"/>
      <c r="FB131" s="94"/>
      <c r="FC131" s="94"/>
      <c r="FD131" s="94"/>
      <c r="FE131" s="94"/>
      <c r="FF131" s="94"/>
      <c r="FG131" s="94"/>
      <c r="FH131" s="94"/>
      <c r="FI131" s="94"/>
      <c r="FJ131" s="94"/>
      <c r="FK131" s="94"/>
      <c r="FL131" s="94"/>
      <c r="FM131" s="94"/>
      <c r="FN131" s="94"/>
      <c r="FO131" s="94"/>
      <c r="FP131" s="94"/>
      <c r="FQ131" s="94"/>
      <c r="FR131" s="94"/>
      <c r="FS131" s="94"/>
      <c r="FT131" s="94"/>
      <c r="FU131" s="94"/>
      <c r="FV131" s="94"/>
      <c r="FW131" s="94"/>
      <c r="FX131" s="94"/>
      <c r="FY131" s="94"/>
      <c r="FZ131" s="94"/>
      <c r="GA131" s="94"/>
      <c r="GB131" s="94"/>
      <c r="GC131" s="94"/>
      <c r="GD131" s="94"/>
      <c r="GE131" s="94"/>
      <c r="GF131" s="94"/>
      <c r="GG131" s="94"/>
      <c r="GH131" s="94"/>
      <c r="GI131" s="94"/>
      <c r="GJ131" s="94"/>
      <c r="GK131" s="94"/>
      <c r="GL131" s="94"/>
      <c r="GM131" s="94"/>
      <c r="GN131" s="94"/>
      <c r="GO131" s="94"/>
      <c r="GP131" s="94"/>
      <c r="GQ131" s="94"/>
      <c r="GR131" s="94"/>
      <c r="GS131" s="94"/>
      <c r="GT131" s="94"/>
      <c r="GU131" s="51"/>
      <c r="GV131" s="51"/>
      <c r="GW131" s="51"/>
    </row>
    <row r="132" spans="1:205" s="57" customFormat="1" ht="31.5" customHeight="1" x14ac:dyDescent="0.25">
      <c r="A132" s="93" t="s">
        <v>1553</v>
      </c>
      <c r="B132" s="95"/>
      <c r="C132" s="94"/>
      <c r="D132" s="94"/>
      <c r="E132" s="94"/>
      <c r="F132" s="94"/>
      <c r="G132" s="94"/>
      <c r="H132" s="94"/>
      <c r="I132" s="94"/>
      <c r="J132" s="94"/>
      <c r="K132" s="94"/>
      <c r="L132" s="94"/>
      <c r="M132" s="94"/>
      <c r="N132" s="94"/>
      <c r="O132" s="94"/>
      <c r="P132" s="94"/>
      <c r="Q132" s="94"/>
      <c r="R132" s="94"/>
      <c r="S132" s="94"/>
      <c r="T132" s="94"/>
      <c r="U132" s="94"/>
      <c r="V132" s="94"/>
      <c r="W132" s="94"/>
      <c r="X132" s="94"/>
      <c r="Y132" s="94"/>
      <c r="Z132" s="94"/>
      <c r="AA132" s="94"/>
      <c r="AB132" s="94"/>
      <c r="AC132" s="94"/>
      <c r="AD132" s="94"/>
      <c r="AE132" s="94"/>
      <c r="AF132" s="94"/>
      <c r="AG132" s="94"/>
      <c r="AH132" s="94"/>
      <c r="AI132" s="94"/>
      <c r="AJ132" s="94"/>
      <c r="AK132" s="94"/>
      <c r="AL132" s="94"/>
      <c r="AM132" s="94"/>
      <c r="AN132" s="94"/>
      <c r="AO132" s="94"/>
      <c r="AP132" s="94"/>
      <c r="AQ132" s="94"/>
      <c r="AR132" s="94"/>
      <c r="AS132" s="94"/>
      <c r="AT132" s="94"/>
      <c r="AU132" s="94"/>
      <c r="AV132" s="94"/>
      <c r="AW132" s="94"/>
      <c r="AX132" s="94"/>
      <c r="AY132" s="94"/>
      <c r="AZ132" s="94"/>
      <c r="BA132" s="94"/>
      <c r="BB132" s="94"/>
      <c r="BC132" s="94"/>
      <c r="BD132" s="94"/>
      <c r="BE132" s="94"/>
      <c r="BF132" s="94"/>
      <c r="BG132" s="94"/>
      <c r="BH132" s="94"/>
      <c r="BI132" s="94"/>
      <c r="BJ132" s="94"/>
      <c r="BK132" s="94"/>
      <c r="BL132" s="94"/>
      <c r="BM132" s="94"/>
      <c r="BN132" s="94"/>
      <c r="BO132" s="94"/>
      <c r="BP132" s="94"/>
      <c r="BQ132" s="94"/>
      <c r="BR132" s="94"/>
      <c r="BS132" s="94"/>
      <c r="BT132" s="94"/>
      <c r="BU132" s="94"/>
      <c r="BV132" s="94"/>
      <c r="BW132" s="94"/>
      <c r="BX132" s="94"/>
      <c r="BY132" s="94"/>
      <c r="BZ132" s="94"/>
      <c r="CA132" s="94"/>
      <c r="CB132" s="94"/>
      <c r="CC132" s="94"/>
      <c r="CD132" s="94"/>
      <c r="CE132" s="94"/>
      <c r="CF132" s="94"/>
      <c r="CG132" s="94"/>
      <c r="CH132" s="94"/>
      <c r="CI132" s="94"/>
      <c r="CJ132" s="94"/>
      <c r="CK132" s="94"/>
      <c r="CL132" s="94"/>
      <c r="CM132" s="94"/>
      <c r="CN132" s="94"/>
      <c r="CO132" s="94"/>
      <c r="CP132" s="94"/>
      <c r="CQ132" s="94"/>
      <c r="CR132" s="94"/>
      <c r="CS132" s="94"/>
      <c r="CT132" s="94"/>
      <c r="CU132" s="94"/>
      <c r="CV132" s="94"/>
      <c r="CW132" s="94"/>
      <c r="CX132" s="94"/>
      <c r="CY132" s="94"/>
      <c r="CZ132" s="94"/>
      <c r="DA132" s="94"/>
      <c r="DB132" s="94"/>
      <c r="DC132" s="94"/>
      <c r="DD132" s="94"/>
      <c r="DE132" s="94"/>
      <c r="DF132" s="94"/>
      <c r="DG132" s="94"/>
      <c r="DH132" s="94"/>
      <c r="DI132" s="94"/>
      <c r="DJ132" s="94"/>
      <c r="DK132" s="94"/>
      <c r="DL132" s="94"/>
      <c r="DM132" s="94"/>
      <c r="DN132" s="94"/>
      <c r="DO132" s="94"/>
      <c r="DP132" s="94"/>
      <c r="DQ132" s="94"/>
      <c r="DR132" s="94"/>
      <c r="DS132" s="94"/>
      <c r="DT132" s="94"/>
      <c r="DU132" s="94"/>
      <c r="DV132" s="94"/>
      <c r="DW132" s="94"/>
      <c r="DX132" s="94"/>
      <c r="DY132" s="94"/>
      <c r="DZ132" s="94"/>
      <c r="EA132" s="94"/>
      <c r="EB132" s="94"/>
      <c r="EC132" s="94"/>
      <c r="ED132" s="94"/>
      <c r="EE132" s="94"/>
      <c r="EF132" s="94"/>
      <c r="EG132" s="94"/>
      <c r="EH132" s="94"/>
      <c r="EI132" s="94"/>
      <c r="EJ132" s="94"/>
      <c r="EK132" s="94"/>
      <c r="EL132" s="94"/>
      <c r="EM132" s="94"/>
      <c r="EN132" s="94"/>
      <c r="EO132" s="94"/>
      <c r="EP132" s="94"/>
      <c r="EQ132" s="94"/>
      <c r="ER132" s="94"/>
      <c r="ES132" s="94"/>
      <c r="ET132" s="94"/>
      <c r="EU132" s="94"/>
      <c r="EV132" s="94"/>
      <c r="EW132" s="94"/>
      <c r="EX132" s="94"/>
      <c r="EY132" s="94"/>
      <c r="EZ132" s="94"/>
      <c r="FA132" s="94"/>
      <c r="FB132" s="94"/>
      <c r="FC132" s="94"/>
      <c r="FD132" s="94"/>
      <c r="FE132" s="94"/>
      <c r="FF132" s="94"/>
      <c r="FG132" s="94"/>
      <c r="FH132" s="94"/>
      <c r="FI132" s="94"/>
      <c r="FJ132" s="94"/>
      <c r="FK132" s="94"/>
      <c r="FL132" s="94"/>
      <c r="FM132" s="94"/>
      <c r="FN132" s="94"/>
      <c r="FO132" s="94"/>
      <c r="FP132" s="94"/>
      <c r="FQ132" s="94"/>
      <c r="FR132" s="94"/>
      <c r="FS132" s="94"/>
      <c r="FT132" s="94"/>
      <c r="FU132" s="94"/>
      <c r="FV132" s="94"/>
      <c r="FW132" s="94"/>
      <c r="FX132" s="94"/>
      <c r="FY132" s="94"/>
      <c r="FZ132" s="94"/>
      <c r="GA132" s="94"/>
      <c r="GB132" s="94"/>
      <c r="GC132" s="94"/>
      <c r="GD132" s="94"/>
      <c r="GE132" s="94"/>
      <c r="GF132" s="94"/>
      <c r="GG132" s="94"/>
      <c r="GH132" s="94"/>
      <c r="GI132" s="94"/>
      <c r="GJ132" s="94"/>
      <c r="GK132" s="94"/>
      <c r="GL132" s="94"/>
      <c r="GM132" s="94"/>
      <c r="GN132" s="94"/>
      <c r="GO132" s="94"/>
      <c r="GP132" s="94"/>
      <c r="GQ132" s="94"/>
      <c r="GR132" s="94"/>
      <c r="GS132" s="94"/>
      <c r="GT132" s="94"/>
      <c r="GU132" s="51"/>
      <c r="GV132" s="51"/>
      <c r="GW132" s="51"/>
    </row>
    <row r="133" spans="1:205" s="57" customFormat="1" ht="31.5" customHeight="1" x14ac:dyDescent="0.25">
      <c r="A133" s="93" t="s">
        <v>1554</v>
      </c>
      <c r="B133" s="95"/>
      <c r="C133" s="94"/>
      <c r="D133" s="94"/>
      <c r="E133" s="94"/>
      <c r="F133" s="94"/>
      <c r="G133" s="94"/>
      <c r="H133" s="94"/>
      <c r="I133" s="94"/>
      <c r="J133" s="94"/>
      <c r="K133" s="94"/>
      <c r="L133" s="94"/>
      <c r="M133" s="94"/>
      <c r="N133" s="94"/>
      <c r="O133" s="94"/>
      <c r="P133" s="94"/>
      <c r="Q133" s="94"/>
      <c r="R133" s="94"/>
      <c r="S133" s="94"/>
      <c r="T133" s="94"/>
      <c r="U133" s="94"/>
      <c r="V133" s="94"/>
      <c r="W133" s="94"/>
      <c r="X133" s="94"/>
      <c r="Y133" s="94"/>
      <c r="Z133" s="94"/>
      <c r="AA133" s="94"/>
      <c r="AB133" s="94"/>
      <c r="AC133" s="94"/>
      <c r="AD133" s="94"/>
      <c r="AE133" s="94"/>
      <c r="AF133" s="94"/>
      <c r="AG133" s="94"/>
      <c r="AH133" s="94"/>
      <c r="AI133" s="94"/>
      <c r="AJ133" s="94"/>
      <c r="AK133" s="94"/>
      <c r="AL133" s="94"/>
      <c r="AM133" s="94"/>
      <c r="AN133" s="94"/>
      <c r="AO133" s="94"/>
      <c r="AP133" s="94"/>
      <c r="AQ133" s="94"/>
      <c r="AR133" s="94"/>
      <c r="AS133" s="94"/>
      <c r="AT133" s="94"/>
      <c r="AU133" s="94"/>
      <c r="AV133" s="94"/>
      <c r="AW133" s="94"/>
      <c r="AX133" s="94"/>
      <c r="AY133" s="94"/>
      <c r="AZ133" s="94"/>
      <c r="BA133" s="94"/>
      <c r="BB133" s="94"/>
      <c r="BC133" s="94"/>
      <c r="BD133" s="94"/>
      <c r="BE133" s="94"/>
      <c r="BF133" s="94"/>
      <c r="BG133" s="94"/>
      <c r="BH133" s="94"/>
      <c r="BI133" s="94"/>
      <c r="BJ133" s="94"/>
      <c r="BK133" s="94"/>
      <c r="BL133" s="94"/>
      <c r="BM133" s="94"/>
      <c r="BN133" s="94"/>
      <c r="BO133" s="94"/>
      <c r="BP133" s="94"/>
      <c r="BQ133" s="94"/>
      <c r="BR133" s="94"/>
      <c r="BS133" s="94"/>
      <c r="BT133" s="94"/>
      <c r="BU133" s="94"/>
      <c r="BV133" s="94"/>
      <c r="BW133" s="94"/>
      <c r="BX133" s="94"/>
      <c r="BY133" s="94"/>
      <c r="BZ133" s="94"/>
      <c r="CA133" s="94"/>
      <c r="CB133" s="94"/>
      <c r="CC133" s="94"/>
      <c r="CD133" s="94"/>
      <c r="CE133" s="94"/>
      <c r="CF133" s="94"/>
      <c r="CG133" s="94"/>
      <c r="CH133" s="94"/>
      <c r="CI133" s="94"/>
      <c r="CJ133" s="94"/>
      <c r="CK133" s="94"/>
      <c r="CL133" s="94"/>
      <c r="CM133" s="94"/>
      <c r="CN133" s="94"/>
      <c r="CO133" s="94"/>
      <c r="CP133" s="94"/>
      <c r="CQ133" s="94"/>
      <c r="CR133" s="94"/>
      <c r="CS133" s="94"/>
      <c r="CT133" s="94"/>
      <c r="CU133" s="94"/>
      <c r="CV133" s="94"/>
      <c r="CW133" s="94"/>
      <c r="CX133" s="94"/>
      <c r="CY133" s="94"/>
      <c r="CZ133" s="94"/>
      <c r="DA133" s="94"/>
      <c r="DB133" s="94"/>
      <c r="DC133" s="94"/>
      <c r="DD133" s="94"/>
      <c r="DE133" s="94"/>
      <c r="DF133" s="94"/>
      <c r="DG133" s="94"/>
      <c r="DH133" s="94"/>
      <c r="DI133" s="94"/>
      <c r="DJ133" s="94"/>
      <c r="DK133" s="94"/>
      <c r="DL133" s="94"/>
      <c r="DM133" s="94"/>
      <c r="DN133" s="94"/>
      <c r="DO133" s="94"/>
      <c r="DP133" s="94"/>
      <c r="DQ133" s="94"/>
      <c r="DR133" s="94"/>
      <c r="DS133" s="94"/>
      <c r="DT133" s="94"/>
      <c r="DU133" s="94"/>
      <c r="DV133" s="94"/>
      <c r="DW133" s="94"/>
      <c r="DX133" s="94"/>
      <c r="DY133" s="94"/>
      <c r="DZ133" s="94"/>
      <c r="EA133" s="94"/>
      <c r="EB133" s="94"/>
      <c r="EC133" s="94"/>
      <c r="ED133" s="94"/>
      <c r="EE133" s="94"/>
      <c r="EF133" s="94"/>
      <c r="EG133" s="94"/>
      <c r="EH133" s="94"/>
      <c r="EI133" s="94"/>
      <c r="EJ133" s="94"/>
      <c r="EK133" s="94"/>
      <c r="EL133" s="94"/>
      <c r="EM133" s="94"/>
      <c r="EN133" s="94"/>
      <c r="EO133" s="94"/>
      <c r="EP133" s="94"/>
      <c r="EQ133" s="94"/>
      <c r="ER133" s="94"/>
      <c r="ES133" s="94"/>
      <c r="ET133" s="94"/>
      <c r="EU133" s="94"/>
      <c r="EV133" s="94"/>
      <c r="EW133" s="94"/>
      <c r="EX133" s="94"/>
      <c r="EY133" s="94"/>
      <c r="EZ133" s="94"/>
      <c r="FA133" s="94"/>
      <c r="FB133" s="94"/>
      <c r="FC133" s="94"/>
      <c r="FD133" s="94"/>
      <c r="FE133" s="94"/>
      <c r="FF133" s="94"/>
      <c r="FG133" s="94"/>
      <c r="FH133" s="94"/>
      <c r="FI133" s="94"/>
      <c r="FJ133" s="94"/>
      <c r="FK133" s="94"/>
      <c r="FL133" s="94"/>
      <c r="FM133" s="94"/>
      <c r="FN133" s="94"/>
      <c r="FO133" s="94"/>
      <c r="FP133" s="94"/>
      <c r="FQ133" s="94"/>
      <c r="FR133" s="94"/>
      <c r="FS133" s="94"/>
      <c r="FT133" s="94"/>
      <c r="FU133" s="94"/>
      <c r="FV133" s="94"/>
      <c r="FW133" s="94"/>
      <c r="FX133" s="94"/>
      <c r="FY133" s="94"/>
      <c r="FZ133" s="94"/>
      <c r="GA133" s="94"/>
      <c r="GB133" s="94"/>
      <c r="GC133" s="94"/>
      <c r="GD133" s="94"/>
      <c r="GE133" s="94"/>
      <c r="GF133" s="94"/>
      <c r="GG133" s="94"/>
      <c r="GH133" s="94"/>
      <c r="GI133" s="94"/>
      <c r="GJ133" s="94"/>
      <c r="GK133" s="94"/>
      <c r="GL133" s="94"/>
      <c r="GM133" s="94"/>
      <c r="GN133" s="94"/>
      <c r="GO133" s="94"/>
      <c r="GP133" s="94"/>
      <c r="GQ133" s="94"/>
      <c r="GR133" s="94"/>
      <c r="GS133" s="94"/>
      <c r="GT133" s="94"/>
      <c r="GU133" s="51"/>
      <c r="GV133" s="51"/>
      <c r="GW133" s="51"/>
    </row>
    <row r="134" spans="1:205" s="57" customFormat="1" ht="31.5" customHeight="1" x14ac:dyDescent="0.25">
      <c r="A134" s="93" t="s">
        <v>1555</v>
      </c>
      <c r="B134" s="95"/>
      <c r="C134" s="94"/>
      <c r="D134" s="94"/>
      <c r="E134" s="94"/>
      <c r="F134" s="94"/>
      <c r="G134" s="94"/>
      <c r="H134" s="94"/>
      <c r="I134" s="94"/>
      <c r="J134" s="94"/>
      <c r="K134" s="94"/>
      <c r="L134" s="94"/>
      <c r="M134" s="94"/>
      <c r="N134" s="94"/>
      <c r="O134" s="94"/>
      <c r="P134" s="94"/>
      <c r="Q134" s="94"/>
      <c r="R134" s="94"/>
      <c r="S134" s="94"/>
      <c r="T134" s="94"/>
      <c r="U134" s="94"/>
      <c r="V134" s="94"/>
      <c r="W134" s="94"/>
      <c r="X134" s="94"/>
      <c r="Y134" s="94"/>
      <c r="Z134" s="94"/>
      <c r="AA134" s="94"/>
      <c r="AB134" s="94"/>
      <c r="AC134" s="94"/>
      <c r="AD134" s="94"/>
      <c r="AE134" s="94"/>
      <c r="AF134" s="94"/>
      <c r="AG134" s="94"/>
      <c r="AH134" s="94"/>
      <c r="AI134" s="94"/>
      <c r="AJ134" s="94"/>
      <c r="AK134" s="94"/>
      <c r="AL134" s="94"/>
      <c r="AM134" s="94"/>
      <c r="AN134" s="94"/>
      <c r="AO134" s="94"/>
      <c r="AP134" s="94"/>
      <c r="AQ134" s="94"/>
      <c r="AR134" s="94"/>
      <c r="AS134" s="94"/>
      <c r="AT134" s="94"/>
      <c r="AU134" s="94"/>
      <c r="AV134" s="94"/>
      <c r="AW134" s="94"/>
      <c r="AX134" s="94"/>
      <c r="AY134" s="94"/>
      <c r="AZ134" s="94"/>
      <c r="BA134" s="94"/>
      <c r="BB134" s="94"/>
      <c r="BC134" s="94"/>
      <c r="BD134" s="94"/>
      <c r="BE134" s="94"/>
      <c r="BF134" s="94"/>
      <c r="BG134" s="94"/>
      <c r="BH134" s="94"/>
      <c r="BI134" s="94"/>
      <c r="BJ134" s="94"/>
      <c r="BK134" s="94"/>
      <c r="BL134" s="94"/>
      <c r="BM134" s="94"/>
      <c r="BN134" s="94"/>
      <c r="BO134" s="94"/>
      <c r="BP134" s="94"/>
      <c r="BQ134" s="94"/>
      <c r="BR134" s="94"/>
      <c r="BS134" s="94"/>
      <c r="BT134" s="94"/>
      <c r="BU134" s="94"/>
      <c r="BV134" s="94"/>
      <c r="BW134" s="94"/>
      <c r="BX134" s="94"/>
      <c r="BY134" s="94"/>
      <c r="BZ134" s="94"/>
      <c r="CA134" s="94"/>
      <c r="CB134" s="94"/>
      <c r="CC134" s="94"/>
      <c r="CD134" s="94"/>
      <c r="CE134" s="94"/>
      <c r="CF134" s="94"/>
      <c r="CG134" s="94"/>
      <c r="CH134" s="94"/>
      <c r="CI134" s="94"/>
      <c r="CJ134" s="94"/>
      <c r="CK134" s="94"/>
      <c r="CL134" s="94"/>
      <c r="CM134" s="94"/>
      <c r="CN134" s="94"/>
      <c r="CO134" s="94"/>
      <c r="CP134" s="94"/>
      <c r="CQ134" s="94"/>
      <c r="CR134" s="94"/>
      <c r="CS134" s="94"/>
      <c r="CT134" s="94"/>
      <c r="CU134" s="94"/>
      <c r="CV134" s="94"/>
      <c r="CW134" s="94"/>
      <c r="CX134" s="94"/>
      <c r="CY134" s="94"/>
      <c r="CZ134" s="94"/>
      <c r="DA134" s="94"/>
      <c r="DB134" s="94"/>
      <c r="DC134" s="94"/>
      <c r="DD134" s="94"/>
      <c r="DE134" s="94"/>
      <c r="DF134" s="94"/>
      <c r="DG134" s="94"/>
      <c r="DH134" s="94"/>
      <c r="DI134" s="94"/>
      <c r="DJ134" s="94"/>
      <c r="DK134" s="94"/>
      <c r="DL134" s="94"/>
      <c r="DM134" s="94"/>
      <c r="DN134" s="94"/>
      <c r="DO134" s="94"/>
      <c r="DP134" s="94"/>
      <c r="DQ134" s="94"/>
      <c r="DR134" s="94"/>
      <c r="DS134" s="94"/>
      <c r="DT134" s="94"/>
      <c r="DU134" s="94"/>
      <c r="DV134" s="94"/>
      <c r="DW134" s="94"/>
      <c r="DX134" s="94"/>
      <c r="DY134" s="94"/>
      <c r="DZ134" s="94"/>
      <c r="EA134" s="94"/>
      <c r="EB134" s="94"/>
      <c r="EC134" s="94"/>
      <c r="ED134" s="94"/>
      <c r="EE134" s="94"/>
      <c r="EF134" s="94"/>
      <c r="EG134" s="94"/>
      <c r="EH134" s="94"/>
      <c r="EI134" s="94"/>
      <c r="EJ134" s="94"/>
      <c r="EK134" s="94"/>
      <c r="EL134" s="94"/>
      <c r="EM134" s="94"/>
      <c r="EN134" s="94"/>
      <c r="EO134" s="94"/>
      <c r="EP134" s="94"/>
      <c r="EQ134" s="94"/>
      <c r="ER134" s="94"/>
      <c r="ES134" s="94"/>
      <c r="ET134" s="94"/>
      <c r="EU134" s="94"/>
      <c r="EV134" s="94"/>
      <c r="EW134" s="94"/>
      <c r="EX134" s="94"/>
      <c r="EY134" s="94"/>
      <c r="EZ134" s="94"/>
      <c r="FA134" s="94"/>
      <c r="FB134" s="94"/>
      <c r="FC134" s="94"/>
      <c r="FD134" s="94"/>
      <c r="FE134" s="94"/>
      <c r="FF134" s="94"/>
      <c r="FG134" s="94"/>
      <c r="FH134" s="94"/>
      <c r="FI134" s="94"/>
      <c r="FJ134" s="94"/>
      <c r="FK134" s="94"/>
      <c r="FL134" s="94"/>
      <c r="FM134" s="94"/>
      <c r="FN134" s="94"/>
      <c r="FO134" s="94"/>
      <c r="FP134" s="94"/>
      <c r="FQ134" s="94"/>
      <c r="FR134" s="94"/>
      <c r="FS134" s="94"/>
      <c r="FT134" s="94"/>
      <c r="FU134" s="94"/>
      <c r="FV134" s="94"/>
      <c r="FW134" s="94"/>
      <c r="FX134" s="94"/>
      <c r="FY134" s="94"/>
      <c r="FZ134" s="94"/>
      <c r="GA134" s="94"/>
      <c r="GB134" s="94"/>
      <c r="GC134" s="94"/>
      <c r="GD134" s="94"/>
      <c r="GE134" s="94"/>
      <c r="GF134" s="94"/>
      <c r="GG134" s="94"/>
      <c r="GH134" s="94"/>
      <c r="GI134" s="94"/>
      <c r="GJ134" s="94"/>
      <c r="GK134" s="94"/>
      <c r="GL134" s="94"/>
      <c r="GM134" s="94"/>
      <c r="GN134" s="94"/>
      <c r="GO134" s="94"/>
      <c r="GP134" s="94"/>
      <c r="GQ134" s="94"/>
      <c r="GR134" s="94"/>
      <c r="GS134" s="94"/>
      <c r="GT134" s="94"/>
      <c r="GU134" s="51"/>
      <c r="GV134" s="51"/>
      <c r="GW134" s="51"/>
    </row>
    <row r="135" spans="1:205" s="57" customFormat="1" ht="31.5" customHeight="1" x14ac:dyDescent="0.25">
      <c r="A135" s="93" t="s">
        <v>1556</v>
      </c>
      <c r="B135" s="95"/>
      <c r="C135" s="94"/>
      <c r="D135" s="94"/>
      <c r="E135" s="94"/>
      <c r="F135" s="94"/>
      <c r="G135" s="94"/>
      <c r="H135" s="94"/>
      <c r="I135" s="94"/>
      <c r="J135" s="94"/>
      <c r="K135" s="94"/>
      <c r="L135" s="94"/>
      <c r="M135" s="94"/>
      <c r="N135" s="94"/>
      <c r="O135" s="94"/>
      <c r="P135" s="94"/>
      <c r="Q135" s="94"/>
      <c r="R135" s="94"/>
      <c r="S135" s="94"/>
      <c r="T135" s="94"/>
      <c r="U135" s="94"/>
      <c r="V135" s="94"/>
      <c r="W135" s="94"/>
      <c r="X135" s="94"/>
      <c r="Y135" s="94"/>
      <c r="Z135" s="94"/>
      <c r="AA135" s="94"/>
      <c r="AB135" s="94"/>
      <c r="AC135" s="94"/>
      <c r="AD135" s="94"/>
      <c r="AE135" s="94"/>
      <c r="AF135" s="94"/>
      <c r="AG135" s="94"/>
      <c r="AH135" s="94"/>
      <c r="AI135" s="94"/>
      <c r="AJ135" s="94"/>
      <c r="AK135" s="94"/>
      <c r="AL135" s="94"/>
      <c r="AM135" s="94"/>
      <c r="AN135" s="94"/>
      <c r="AO135" s="94"/>
      <c r="AP135" s="94"/>
      <c r="AQ135" s="94"/>
      <c r="AR135" s="94"/>
      <c r="AS135" s="94"/>
      <c r="AT135" s="94"/>
      <c r="AU135" s="94"/>
      <c r="AV135" s="94"/>
      <c r="AW135" s="94"/>
      <c r="AX135" s="94"/>
      <c r="AY135" s="94"/>
      <c r="AZ135" s="94"/>
      <c r="BA135" s="94"/>
      <c r="BB135" s="94"/>
      <c r="BC135" s="94"/>
      <c r="BD135" s="94"/>
      <c r="BE135" s="94"/>
      <c r="BF135" s="94"/>
      <c r="BG135" s="94"/>
      <c r="BH135" s="94"/>
      <c r="BI135" s="94"/>
      <c r="BJ135" s="94"/>
      <c r="BK135" s="94"/>
      <c r="BL135" s="94"/>
      <c r="BM135" s="94"/>
      <c r="BN135" s="94"/>
      <c r="BO135" s="94"/>
      <c r="BP135" s="94"/>
      <c r="BQ135" s="94"/>
      <c r="BR135" s="94"/>
      <c r="BS135" s="94"/>
      <c r="BT135" s="94"/>
      <c r="BU135" s="94"/>
      <c r="BV135" s="94"/>
      <c r="BW135" s="94"/>
      <c r="BX135" s="94"/>
      <c r="BY135" s="94"/>
      <c r="BZ135" s="94"/>
      <c r="CA135" s="94"/>
      <c r="CB135" s="94"/>
      <c r="CC135" s="94"/>
      <c r="CD135" s="94"/>
      <c r="CE135" s="94"/>
      <c r="CF135" s="94"/>
      <c r="CG135" s="94"/>
      <c r="CH135" s="94"/>
      <c r="CI135" s="94"/>
      <c r="CJ135" s="94"/>
      <c r="CK135" s="94"/>
      <c r="CL135" s="94"/>
      <c r="CM135" s="94"/>
      <c r="CN135" s="94"/>
      <c r="CO135" s="94"/>
      <c r="CP135" s="94"/>
      <c r="CQ135" s="94"/>
      <c r="CR135" s="94"/>
      <c r="CS135" s="94"/>
      <c r="CT135" s="94"/>
      <c r="CU135" s="94"/>
      <c r="CV135" s="94"/>
      <c r="CW135" s="94"/>
      <c r="CX135" s="94"/>
      <c r="CY135" s="94"/>
      <c r="CZ135" s="94"/>
      <c r="DA135" s="94"/>
      <c r="DB135" s="94"/>
      <c r="DC135" s="94"/>
      <c r="DD135" s="94"/>
      <c r="DE135" s="94"/>
      <c r="DF135" s="94"/>
      <c r="DG135" s="94"/>
      <c r="DH135" s="94"/>
      <c r="DI135" s="94"/>
      <c r="DJ135" s="94"/>
      <c r="DK135" s="94"/>
      <c r="DL135" s="94"/>
      <c r="DM135" s="94"/>
      <c r="DN135" s="94"/>
      <c r="DO135" s="94"/>
      <c r="DP135" s="94"/>
      <c r="DQ135" s="94"/>
      <c r="DR135" s="94"/>
      <c r="DS135" s="94"/>
      <c r="DT135" s="94"/>
      <c r="DU135" s="94"/>
      <c r="DV135" s="94"/>
      <c r="DW135" s="94"/>
      <c r="DX135" s="94"/>
      <c r="DY135" s="94"/>
      <c r="DZ135" s="94"/>
      <c r="EA135" s="94"/>
      <c r="EB135" s="94"/>
      <c r="EC135" s="94"/>
      <c r="ED135" s="94"/>
      <c r="EE135" s="94"/>
      <c r="EF135" s="94"/>
      <c r="EG135" s="94"/>
      <c r="EH135" s="94"/>
      <c r="EI135" s="94"/>
      <c r="EJ135" s="94"/>
      <c r="EK135" s="94"/>
      <c r="EL135" s="94"/>
      <c r="EM135" s="94"/>
      <c r="EN135" s="94"/>
      <c r="EO135" s="94"/>
      <c r="EP135" s="94"/>
      <c r="EQ135" s="94"/>
      <c r="ER135" s="94"/>
      <c r="ES135" s="94"/>
      <c r="ET135" s="94"/>
      <c r="EU135" s="94"/>
      <c r="EV135" s="94"/>
      <c r="EW135" s="94"/>
      <c r="EX135" s="94"/>
      <c r="EY135" s="94"/>
      <c r="EZ135" s="94"/>
      <c r="FA135" s="94"/>
      <c r="FB135" s="94"/>
      <c r="FC135" s="94"/>
      <c r="FD135" s="94"/>
      <c r="FE135" s="94"/>
      <c r="FF135" s="94"/>
      <c r="FG135" s="94"/>
      <c r="FH135" s="94"/>
      <c r="FI135" s="94"/>
      <c r="FJ135" s="94"/>
      <c r="FK135" s="94"/>
      <c r="FL135" s="94"/>
      <c r="FM135" s="94"/>
      <c r="FN135" s="94"/>
      <c r="FO135" s="94"/>
      <c r="FP135" s="94"/>
      <c r="FQ135" s="94"/>
      <c r="FR135" s="94"/>
      <c r="FS135" s="94"/>
      <c r="FT135" s="94"/>
      <c r="FU135" s="94"/>
      <c r="FV135" s="94"/>
      <c r="FW135" s="94"/>
      <c r="FX135" s="94"/>
      <c r="FY135" s="94"/>
      <c r="FZ135" s="94"/>
      <c r="GA135" s="94"/>
      <c r="GB135" s="94"/>
      <c r="GC135" s="94"/>
      <c r="GD135" s="94"/>
      <c r="GE135" s="94"/>
      <c r="GF135" s="94"/>
      <c r="GG135" s="94"/>
      <c r="GH135" s="94"/>
      <c r="GI135" s="94"/>
      <c r="GJ135" s="94"/>
      <c r="GK135" s="94"/>
      <c r="GL135" s="94"/>
      <c r="GM135" s="94"/>
      <c r="GN135" s="94"/>
      <c r="GO135" s="94"/>
      <c r="GP135" s="94"/>
      <c r="GQ135" s="94"/>
      <c r="GR135" s="94"/>
      <c r="GS135" s="94"/>
      <c r="GT135" s="94"/>
      <c r="GU135" s="51"/>
      <c r="GV135" s="51"/>
      <c r="GW135" s="51"/>
    </row>
    <row r="136" spans="1:205" s="57" customFormat="1" ht="31.5" customHeight="1" x14ac:dyDescent="0.25">
      <c r="A136" s="93" t="s">
        <v>1557</v>
      </c>
      <c r="B136" s="95"/>
      <c r="C136" s="94"/>
      <c r="D136" s="94"/>
      <c r="E136" s="94"/>
      <c r="F136" s="94"/>
      <c r="G136" s="94"/>
      <c r="H136" s="94"/>
      <c r="I136" s="94"/>
      <c r="J136" s="94"/>
      <c r="K136" s="94"/>
      <c r="L136" s="94"/>
      <c r="M136" s="94"/>
      <c r="N136" s="94"/>
      <c r="O136" s="94"/>
      <c r="P136" s="94"/>
      <c r="Q136" s="94"/>
      <c r="R136" s="94"/>
      <c r="S136" s="94"/>
      <c r="T136" s="94"/>
      <c r="U136" s="94"/>
      <c r="V136" s="94"/>
      <c r="W136" s="94"/>
      <c r="X136" s="94"/>
      <c r="Y136" s="94"/>
      <c r="Z136" s="94"/>
      <c r="AA136" s="94"/>
      <c r="AB136" s="94"/>
      <c r="AC136" s="94"/>
      <c r="AD136" s="94"/>
      <c r="AE136" s="94"/>
      <c r="AF136" s="94"/>
      <c r="AG136" s="94"/>
      <c r="AH136" s="94"/>
      <c r="AI136" s="94"/>
      <c r="AJ136" s="94"/>
      <c r="AK136" s="94"/>
      <c r="AL136" s="94"/>
      <c r="AM136" s="94"/>
      <c r="AN136" s="94"/>
      <c r="AO136" s="94"/>
      <c r="AP136" s="94"/>
      <c r="AQ136" s="94"/>
      <c r="AR136" s="94"/>
      <c r="AS136" s="94"/>
      <c r="AT136" s="94"/>
      <c r="AU136" s="94"/>
      <c r="AV136" s="94"/>
      <c r="AW136" s="94"/>
      <c r="AX136" s="94"/>
      <c r="AY136" s="94"/>
      <c r="AZ136" s="94"/>
      <c r="BA136" s="94"/>
      <c r="BB136" s="94"/>
      <c r="BC136" s="94"/>
      <c r="BD136" s="94"/>
      <c r="BE136" s="94"/>
      <c r="BF136" s="94"/>
      <c r="BG136" s="94"/>
      <c r="BH136" s="94"/>
      <c r="BI136" s="94"/>
      <c r="BJ136" s="94"/>
      <c r="BK136" s="94"/>
      <c r="BL136" s="94"/>
      <c r="BM136" s="94"/>
      <c r="BN136" s="94"/>
      <c r="BO136" s="94"/>
      <c r="BP136" s="94"/>
      <c r="BQ136" s="94"/>
      <c r="BR136" s="94"/>
      <c r="BS136" s="94"/>
      <c r="BT136" s="94"/>
      <c r="BU136" s="94"/>
      <c r="BV136" s="94"/>
      <c r="BW136" s="94"/>
      <c r="BX136" s="94"/>
      <c r="BY136" s="94"/>
      <c r="BZ136" s="94"/>
      <c r="CA136" s="94"/>
      <c r="CB136" s="94"/>
      <c r="CC136" s="94"/>
      <c r="CD136" s="94"/>
      <c r="CE136" s="94"/>
      <c r="CF136" s="94"/>
      <c r="CG136" s="94"/>
      <c r="CH136" s="94"/>
      <c r="CI136" s="94"/>
      <c r="CJ136" s="94"/>
      <c r="CK136" s="94"/>
      <c r="CL136" s="94"/>
      <c r="CM136" s="94"/>
      <c r="CN136" s="94"/>
      <c r="CO136" s="94"/>
      <c r="CP136" s="94"/>
      <c r="CQ136" s="94"/>
      <c r="CR136" s="94"/>
      <c r="CS136" s="94"/>
      <c r="CT136" s="94"/>
      <c r="CU136" s="94"/>
      <c r="CV136" s="94"/>
      <c r="CW136" s="94"/>
      <c r="CX136" s="94"/>
      <c r="CY136" s="94"/>
      <c r="CZ136" s="94"/>
      <c r="DA136" s="94"/>
      <c r="DB136" s="94"/>
      <c r="DC136" s="94"/>
      <c r="DD136" s="94"/>
      <c r="DE136" s="94"/>
      <c r="DF136" s="94"/>
      <c r="DG136" s="94"/>
      <c r="DH136" s="94"/>
      <c r="DI136" s="94"/>
      <c r="DJ136" s="94"/>
      <c r="DK136" s="94"/>
      <c r="DL136" s="94"/>
      <c r="DM136" s="94"/>
      <c r="DN136" s="94"/>
      <c r="DO136" s="94"/>
      <c r="DP136" s="94"/>
      <c r="DQ136" s="94"/>
      <c r="DR136" s="94"/>
      <c r="DS136" s="94"/>
      <c r="DT136" s="94"/>
      <c r="DU136" s="94"/>
      <c r="DV136" s="94"/>
      <c r="DW136" s="94"/>
      <c r="DX136" s="94"/>
      <c r="DY136" s="94"/>
      <c r="DZ136" s="94"/>
      <c r="EA136" s="94"/>
      <c r="EB136" s="94"/>
      <c r="EC136" s="94"/>
      <c r="ED136" s="94"/>
      <c r="EE136" s="94"/>
      <c r="EF136" s="94"/>
      <c r="EG136" s="94"/>
      <c r="EH136" s="94"/>
      <c r="EI136" s="94"/>
      <c r="EJ136" s="94"/>
      <c r="EK136" s="94"/>
      <c r="EL136" s="94"/>
      <c r="EM136" s="94"/>
      <c r="EN136" s="94"/>
      <c r="EO136" s="94"/>
      <c r="EP136" s="94"/>
      <c r="EQ136" s="94"/>
      <c r="ER136" s="94"/>
      <c r="ES136" s="94"/>
      <c r="ET136" s="94"/>
      <c r="EU136" s="94"/>
      <c r="EV136" s="94"/>
      <c r="EW136" s="94"/>
      <c r="EX136" s="94"/>
      <c r="EY136" s="94"/>
      <c r="EZ136" s="94"/>
      <c r="FA136" s="94"/>
      <c r="FB136" s="94"/>
      <c r="FC136" s="94"/>
      <c r="FD136" s="94"/>
      <c r="FE136" s="94"/>
      <c r="FF136" s="94"/>
      <c r="FG136" s="94"/>
      <c r="FH136" s="94"/>
      <c r="FI136" s="94"/>
      <c r="FJ136" s="94"/>
      <c r="FK136" s="94"/>
      <c r="FL136" s="94"/>
      <c r="FM136" s="94"/>
      <c r="FN136" s="94"/>
      <c r="FO136" s="94"/>
      <c r="FP136" s="94"/>
      <c r="FQ136" s="94"/>
      <c r="FR136" s="94"/>
      <c r="FS136" s="94"/>
      <c r="FT136" s="94"/>
      <c r="FU136" s="94"/>
      <c r="FV136" s="94"/>
      <c r="FW136" s="94"/>
      <c r="FX136" s="94"/>
      <c r="FY136" s="94"/>
      <c r="FZ136" s="94"/>
      <c r="GA136" s="94"/>
      <c r="GB136" s="94"/>
      <c r="GC136" s="94"/>
      <c r="GD136" s="94"/>
      <c r="GE136" s="94"/>
      <c r="GF136" s="94"/>
      <c r="GG136" s="94"/>
      <c r="GH136" s="94"/>
      <c r="GI136" s="94"/>
      <c r="GJ136" s="94"/>
      <c r="GK136" s="94"/>
      <c r="GL136" s="94"/>
      <c r="GM136" s="94"/>
      <c r="GN136" s="94"/>
      <c r="GO136" s="94"/>
      <c r="GP136" s="94"/>
      <c r="GQ136" s="94"/>
      <c r="GR136" s="94"/>
      <c r="GS136" s="94"/>
      <c r="GT136" s="94"/>
      <c r="GU136" s="51"/>
      <c r="GV136" s="51"/>
      <c r="GW136" s="51"/>
    </row>
    <row r="137" spans="1:205" s="57" customFormat="1" ht="31.5" customHeight="1" x14ac:dyDescent="0.25">
      <c r="A137" s="93" t="s">
        <v>1558</v>
      </c>
      <c r="B137" s="95"/>
      <c r="C137" s="94"/>
      <c r="D137" s="94"/>
      <c r="E137" s="94"/>
      <c r="F137" s="94"/>
      <c r="G137" s="94"/>
      <c r="H137" s="94"/>
      <c r="I137" s="94"/>
      <c r="J137" s="94"/>
      <c r="K137" s="94"/>
      <c r="L137" s="94"/>
      <c r="M137" s="94"/>
      <c r="N137" s="94"/>
      <c r="O137" s="94"/>
      <c r="P137" s="94"/>
      <c r="Q137" s="94"/>
      <c r="R137" s="94"/>
      <c r="S137" s="94"/>
      <c r="T137" s="94"/>
      <c r="U137" s="94"/>
      <c r="V137" s="94"/>
      <c r="W137" s="94"/>
      <c r="X137" s="94"/>
      <c r="Y137" s="94"/>
      <c r="Z137" s="94"/>
      <c r="AA137" s="94"/>
      <c r="AB137" s="94"/>
      <c r="AC137" s="94"/>
      <c r="AD137" s="94"/>
      <c r="AE137" s="94"/>
      <c r="AF137" s="94"/>
      <c r="AG137" s="94"/>
      <c r="AH137" s="94"/>
      <c r="AI137" s="94"/>
      <c r="AJ137" s="94"/>
      <c r="AK137" s="94"/>
      <c r="AL137" s="94"/>
      <c r="AM137" s="94"/>
      <c r="AN137" s="94"/>
      <c r="AO137" s="94"/>
      <c r="AP137" s="94"/>
      <c r="AQ137" s="94"/>
      <c r="AR137" s="94"/>
      <c r="AS137" s="94"/>
      <c r="AT137" s="94"/>
      <c r="AU137" s="94"/>
      <c r="AV137" s="94"/>
      <c r="AW137" s="94"/>
      <c r="AX137" s="94"/>
      <c r="AY137" s="94"/>
      <c r="AZ137" s="94"/>
      <c r="BA137" s="94"/>
      <c r="BB137" s="94"/>
      <c r="BC137" s="94"/>
      <c r="BD137" s="94"/>
      <c r="BE137" s="94"/>
      <c r="BF137" s="94"/>
      <c r="BG137" s="94"/>
      <c r="BH137" s="94"/>
      <c r="BI137" s="94"/>
      <c r="BJ137" s="94"/>
      <c r="BK137" s="94"/>
      <c r="BL137" s="94"/>
      <c r="BM137" s="94"/>
      <c r="BN137" s="94"/>
      <c r="BO137" s="94"/>
      <c r="BP137" s="94"/>
      <c r="BQ137" s="94"/>
      <c r="BR137" s="94"/>
      <c r="BS137" s="94"/>
      <c r="BT137" s="94"/>
      <c r="BU137" s="94"/>
      <c r="BV137" s="94"/>
      <c r="BW137" s="94"/>
      <c r="BX137" s="94"/>
      <c r="BY137" s="94"/>
      <c r="BZ137" s="94"/>
      <c r="CA137" s="94"/>
      <c r="CB137" s="94"/>
      <c r="CC137" s="94"/>
      <c r="CD137" s="94"/>
      <c r="CE137" s="94"/>
      <c r="CF137" s="94"/>
      <c r="CG137" s="94"/>
      <c r="CH137" s="94"/>
      <c r="CI137" s="94"/>
      <c r="CJ137" s="94"/>
      <c r="CK137" s="94"/>
      <c r="CL137" s="94"/>
      <c r="CM137" s="94"/>
      <c r="CN137" s="94"/>
      <c r="CO137" s="94"/>
      <c r="CP137" s="94"/>
      <c r="CQ137" s="94"/>
      <c r="CR137" s="94"/>
      <c r="CS137" s="94"/>
      <c r="CT137" s="94"/>
      <c r="CU137" s="94"/>
      <c r="CV137" s="94"/>
      <c r="CW137" s="94"/>
      <c r="CX137" s="94"/>
      <c r="CY137" s="94"/>
      <c r="CZ137" s="94"/>
      <c r="DA137" s="94"/>
      <c r="DB137" s="94"/>
      <c r="DC137" s="94"/>
      <c r="DD137" s="94"/>
      <c r="DE137" s="94"/>
      <c r="DF137" s="94"/>
      <c r="DG137" s="94"/>
      <c r="DH137" s="94"/>
      <c r="DI137" s="94"/>
      <c r="DJ137" s="94"/>
      <c r="DK137" s="94"/>
      <c r="DL137" s="94"/>
      <c r="DM137" s="94"/>
      <c r="DN137" s="94"/>
      <c r="DO137" s="94"/>
      <c r="DP137" s="94"/>
      <c r="DQ137" s="94"/>
      <c r="DR137" s="94"/>
      <c r="DS137" s="94"/>
      <c r="DT137" s="94"/>
      <c r="DU137" s="94"/>
      <c r="DV137" s="94"/>
      <c r="DW137" s="94"/>
      <c r="DX137" s="94"/>
      <c r="DY137" s="94"/>
      <c r="DZ137" s="94"/>
      <c r="EA137" s="94"/>
      <c r="EB137" s="94"/>
      <c r="EC137" s="94"/>
      <c r="ED137" s="94"/>
      <c r="EE137" s="94"/>
      <c r="EF137" s="94"/>
      <c r="EG137" s="94"/>
      <c r="EH137" s="94"/>
      <c r="EI137" s="94"/>
      <c r="EJ137" s="94"/>
      <c r="EK137" s="94"/>
      <c r="EL137" s="94"/>
      <c r="EM137" s="94"/>
      <c r="EN137" s="94"/>
      <c r="EO137" s="94"/>
      <c r="EP137" s="94"/>
      <c r="EQ137" s="94"/>
      <c r="ER137" s="94"/>
      <c r="ES137" s="94"/>
      <c r="ET137" s="94"/>
      <c r="EU137" s="94"/>
      <c r="EV137" s="94"/>
      <c r="EW137" s="94"/>
      <c r="EX137" s="94"/>
      <c r="EY137" s="94"/>
      <c r="EZ137" s="94"/>
      <c r="FA137" s="94"/>
      <c r="FB137" s="94"/>
      <c r="FC137" s="94"/>
      <c r="FD137" s="94"/>
      <c r="FE137" s="94"/>
      <c r="FF137" s="94"/>
      <c r="FG137" s="94"/>
      <c r="FH137" s="94"/>
      <c r="FI137" s="94"/>
      <c r="FJ137" s="94"/>
      <c r="FK137" s="94"/>
      <c r="FL137" s="94"/>
      <c r="FM137" s="94"/>
      <c r="FN137" s="94"/>
      <c r="FO137" s="94"/>
      <c r="FP137" s="94"/>
      <c r="FQ137" s="94"/>
      <c r="FR137" s="94"/>
      <c r="FS137" s="94"/>
      <c r="FT137" s="94"/>
      <c r="FU137" s="94"/>
      <c r="FV137" s="94"/>
      <c r="FW137" s="94"/>
      <c r="FX137" s="94"/>
      <c r="FY137" s="94"/>
      <c r="FZ137" s="94"/>
      <c r="GA137" s="94"/>
      <c r="GB137" s="94"/>
      <c r="GC137" s="94"/>
      <c r="GD137" s="94"/>
      <c r="GE137" s="94"/>
      <c r="GF137" s="94"/>
      <c r="GG137" s="94"/>
      <c r="GH137" s="94"/>
      <c r="GI137" s="94"/>
      <c r="GJ137" s="94"/>
      <c r="GK137" s="94"/>
      <c r="GL137" s="94"/>
      <c r="GM137" s="94"/>
      <c r="GN137" s="94"/>
      <c r="GO137" s="94"/>
      <c r="GP137" s="94"/>
      <c r="GQ137" s="94"/>
      <c r="GR137" s="94"/>
      <c r="GS137" s="94"/>
      <c r="GT137" s="94"/>
      <c r="GU137" s="51"/>
      <c r="GV137" s="51"/>
      <c r="GW137" s="51"/>
    </row>
    <row r="138" spans="1:205" s="57" customFormat="1" ht="31.5" customHeight="1" x14ac:dyDescent="0.25">
      <c r="A138" s="93" t="s">
        <v>1559</v>
      </c>
      <c r="B138" s="95"/>
      <c r="C138" s="94"/>
      <c r="D138" s="94"/>
      <c r="E138" s="94"/>
      <c r="F138" s="94"/>
      <c r="G138" s="94"/>
      <c r="H138" s="94"/>
      <c r="I138" s="94"/>
      <c r="J138" s="94"/>
      <c r="K138" s="94"/>
      <c r="L138" s="94"/>
      <c r="M138" s="94"/>
      <c r="N138" s="94"/>
      <c r="O138" s="94"/>
      <c r="P138" s="94"/>
      <c r="Q138" s="94"/>
      <c r="R138" s="94"/>
      <c r="S138" s="94"/>
      <c r="T138" s="94"/>
      <c r="U138" s="94"/>
      <c r="V138" s="94"/>
      <c r="W138" s="94"/>
      <c r="X138" s="94"/>
      <c r="Y138" s="94"/>
      <c r="Z138" s="94"/>
      <c r="AA138" s="94"/>
      <c r="AB138" s="94"/>
      <c r="AC138" s="94"/>
      <c r="AD138" s="94"/>
      <c r="AE138" s="94"/>
      <c r="AF138" s="94"/>
      <c r="AG138" s="94"/>
      <c r="AH138" s="94"/>
      <c r="AI138" s="94"/>
      <c r="AJ138" s="94"/>
      <c r="AK138" s="94"/>
      <c r="AL138" s="94"/>
      <c r="AM138" s="94"/>
      <c r="AN138" s="94"/>
      <c r="AO138" s="94"/>
      <c r="AP138" s="94"/>
      <c r="AQ138" s="94"/>
      <c r="AR138" s="94"/>
      <c r="AS138" s="94"/>
      <c r="AT138" s="94"/>
      <c r="AU138" s="94"/>
      <c r="AV138" s="94"/>
      <c r="AW138" s="94"/>
      <c r="AX138" s="94"/>
      <c r="AY138" s="94"/>
      <c r="AZ138" s="94"/>
      <c r="BA138" s="94"/>
      <c r="BB138" s="94"/>
      <c r="BC138" s="94"/>
      <c r="BD138" s="94"/>
      <c r="BE138" s="94"/>
      <c r="BF138" s="94"/>
      <c r="BG138" s="94"/>
      <c r="BH138" s="94"/>
      <c r="BI138" s="94"/>
      <c r="BJ138" s="94"/>
      <c r="BK138" s="94"/>
      <c r="BL138" s="94"/>
      <c r="BM138" s="94"/>
      <c r="BN138" s="94"/>
      <c r="BO138" s="94"/>
      <c r="BP138" s="94"/>
      <c r="BQ138" s="94"/>
      <c r="BR138" s="94"/>
      <c r="BS138" s="94"/>
      <c r="BT138" s="94"/>
      <c r="BU138" s="94"/>
      <c r="BV138" s="94"/>
      <c r="BW138" s="94"/>
      <c r="BX138" s="94"/>
      <c r="BY138" s="94"/>
      <c r="BZ138" s="94"/>
      <c r="CA138" s="94"/>
      <c r="CB138" s="94"/>
      <c r="CC138" s="94"/>
      <c r="CD138" s="94"/>
      <c r="CE138" s="94"/>
      <c r="CF138" s="94"/>
      <c r="CG138" s="94"/>
      <c r="CH138" s="94"/>
      <c r="CI138" s="94"/>
      <c r="CJ138" s="94"/>
      <c r="CK138" s="94"/>
      <c r="CL138" s="94"/>
      <c r="CM138" s="94"/>
      <c r="CN138" s="94"/>
      <c r="CO138" s="94"/>
      <c r="CP138" s="94"/>
      <c r="CQ138" s="94"/>
      <c r="CR138" s="94"/>
      <c r="CS138" s="94"/>
      <c r="CT138" s="94"/>
      <c r="CU138" s="94"/>
      <c r="CV138" s="94"/>
      <c r="CW138" s="94"/>
      <c r="CX138" s="94"/>
      <c r="CY138" s="94"/>
      <c r="CZ138" s="94"/>
      <c r="DA138" s="94"/>
      <c r="DB138" s="94"/>
      <c r="DC138" s="94"/>
      <c r="DD138" s="94"/>
      <c r="DE138" s="94"/>
      <c r="DF138" s="94"/>
      <c r="DG138" s="94"/>
      <c r="DH138" s="94"/>
      <c r="DI138" s="94"/>
      <c r="DJ138" s="94"/>
      <c r="DK138" s="94"/>
      <c r="DL138" s="94"/>
      <c r="DM138" s="94"/>
      <c r="DN138" s="94"/>
      <c r="DO138" s="94"/>
      <c r="DP138" s="94"/>
      <c r="DQ138" s="94"/>
      <c r="DR138" s="94"/>
      <c r="DS138" s="94"/>
      <c r="DT138" s="94"/>
      <c r="DU138" s="94"/>
      <c r="DV138" s="94"/>
      <c r="DW138" s="94"/>
      <c r="DX138" s="94"/>
      <c r="DY138" s="94"/>
      <c r="DZ138" s="94"/>
      <c r="EA138" s="94"/>
      <c r="EB138" s="94"/>
      <c r="EC138" s="94"/>
      <c r="ED138" s="94"/>
      <c r="EE138" s="94"/>
      <c r="EF138" s="94"/>
      <c r="EG138" s="94"/>
      <c r="EH138" s="94"/>
      <c r="EI138" s="94"/>
      <c r="EJ138" s="94"/>
      <c r="EK138" s="94"/>
      <c r="EL138" s="94"/>
      <c r="EM138" s="94"/>
      <c r="EN138" s="94"/>
      <c r="EO138" s="94"/>
      <c r="EP138" s="94"/>
      <c r="EQ138" s="94"/>
      <c r="ER138" s="94"/>
      <c r="ES138" s="94"/>
      <c r="ET138" s="94"/>
      <c r="EU138" s="94"/>
      <c r="EV138" s="94"/>
      <c r="EW138" s="94"/>
      <c r="EX138" s="94"/>
      <c r="EY138" s="94"/>
      <c r="EZ138" s="94"/>
      <c r="FA138" s="94"/>
      <c r="FB138" s="94"/>
      <c r="FC138" s="94"/>
      <c r="FD138" s="94"/>
      <c r="FE138" s="94"/>
      <c r="FF138" s="94"/>
      <c r="FG138" s="94"/>
      <c r="FH138" s="94"/>
      <c r="FI138" s="94"/>
      <c r="FJ138" s="94"/>
      <c r="FK138" s="94"/>
      <c r="FL138" s="94"/>
      <c r="FM138" s="94"/>
      <c r="FN138" s="94"/>
      <c r="FO138" s="94"/>
      <c r="FP138" s="94"/>
      <c r="FQ138" s="94"/>
      <c r="FR138" s="94"/>
      <c r="FS138" s="94"/>
      <c r="FT138" s="94"/>
      <c r="FU138" s="94"/>
      <c r="FV138" s="94"/>
      <c r="FW138" s="94"/>
      <c r="FX138" s="94"/>
      <c r="FY138" s="94"/>
      <c r="FZ138" s="94"/>
      <c r="GA138" s="94"/>
      <c r="GB138" s="94"/>
      <c r="GC138" s="94"/>
      <c r="GD138" s="94"/>
      <c r="GE138" s="94"/>
      <c r="GF138" s="94"/>
      <c r="GG138" s="94"/>
      <c r="GH138" s="94"/>
      <c r="GI138" s="94"/>
      <c r="GJ138" s="94"/>
      <c r="GK138" s="94"/>
      <c r="GL138" s="94"/>
      <c r="GM138" s="94"/>
      <c r="GN138" s="94"/>
      <c r="GO138" s="94"/>
      <c r="GP138" s="94"/>
      <c r="GQ138" s="94"/>
      <c r="GR138" s="94"/>
      <c r="GS138" s="94"/>
      <c r="GT138" s="94"/>
      <c r="GU138" s="51"/>
      <c r="GV138" s="51"/>
      <c r="GW138" s="51"/>
    </row>
    <row r="139" spans="1:205" s="57" customFormat="1" ht="31.5" customHeight="1" x14ac:dyDescent="0.25">
      <c r="A139" s="93" t="s">
        <v>1560</v>
      </c>
      <c r="B139" s="95"/>
      <c r="C139" s="94"/>
      <c r="D139" s="94"/>
      <c r="E139" s="94"/>
      <c r="F139" s="94"/>
      <c r="G139" s="94"/>
      <c r="H139" s="94"/>
      <c r="I139" s="94"/>
      <c r="J139" s="94"/>
      <c r="K139" s="94"/>
      <c r="L139" s="94"/>
      <c r="M139" s="94"/>
      <c r="N139" s="94"/>
      <c r="O139" s="94"/>
      <c r="P139" s="94"/>
      <c r="Q139" s="94"/>
      <c r="R139" s="94"/>
      <c r="S139" s="94"/>
      <c r="T139" s="94"/>
      <c r="U139" s="94"/>
      <c r="V139" s="94"/>
      <c r="W139" s="94"/>
      <c r="X139" s="94"/>
      <c r="Y139" s="94"/>
      <c r="Z139" s="94"/>
      <c r="AA139" s="94"/>
      <c r="AB139" s="94"/>
      <c r="AC139" s="94"/>
      <c r="AD139" s="94"/>
      <c r="AE139" s="94"/>
      <c r="AF139" s="94"/>
      <c r="AG139" s="94"/>
      <c r="AH139" s="94"/>
      <c r="AI139" s="94"/>
      <c r="AJ139" s="94"/>
      <c r="AK139" s="94"/>
      <c r="AL139" s="94"/>
      <c r="AM139" s="94"/>
      <c r="AN139" s="94"/>
      <c r="AO139" s="94"/>
      <c r="AP139" s="94"/>
      <c r="AQ139" s="94"/>
      <c r="AR139" s="94"/>
      <c r="AS139" s="94"/>
      <c r="AT139" s="94"/>
      <c r="AU139" s="94"/>
      <c r="AV139" s="94"/>
      <c r="AW139" s="94"/>
      <c r="AX139" s="94"/>
      <c r="AY139" s="94"/>
      <c r="AZ139" s="94"/>
      <c r="BA139" s="94"/>
      <c r="BB139" s="94"/>
      <c r="BC139" s="94"/>
      <c r="BD139" s="94"/>
      <c r="BE139" s="94"/>
      <c r="BF139" s="94"/>
      <c r="BG139" s="94"/>
      <c r="BH139" s="94"/>
      <c r="BI139" s="94"/>
      <c r="BJ139" s="94"/>
      <c r="BK139" s="94"/>
      <c r="BL139" s="94"/>
      <c r="BM139" s="94"/>
      <c r="BN139" s="94"/>
      <c r="BO139" s="94"/>
      <c r="BP139" s="94"/>
      <c r="BQ139" s="94"/>
      <c r="BR139" s="94"/>
      <c r="BS139" s="94"/>
      <c r="BT139" s="94"/>
      <c r="BU139" s="94"/>
      <c r="BV139" s="94"/>
      <c r="BW139" s="94"/>
      <c r="BX139" s="94"/>
      <c r="BY139" s="94"/>
      <c r="BZ139" s="94"/>
      <c r="CA139" s="94"/>
      <c r="CB139" s="94"/>
      <c r="CC139" s="94"/>
      <c r="CD139" s="94"/>
      <c r="CE139" s="94"/>
      <c r="CF139" s="94"/>
      <c r="CG139" s="94"/>
      <c r="CH139" s="94"/>
      <c r="CI139" s="94"/>
      <c r="CJ139" s="94"/>
      <c r="CK139" s="94"/>
      <c r="CL139" s="94"/>
      <c r="CM139" s="94"/>
      <c r="CN139" s="94"/>
      <c r="CO139" s="94"/>
      <c r="CP139" s="94"/>
      <c r="CQ139" s="94"/>
      <c r="CR139" s="94"/>
      <c r="CS139" s="94"/>
      <c r="CT139" s="94"/>
      <c r="CU139" s="94"/>
      <c r="CV139" s="94"/>
      <c r="CW139" s="94"/>
      <c r="CX139" s="94"/>
      <c r="CY139" s="94"/>
      <c r="CZ139" s="94"/>
      <c r="DA139" s="94"/>
      <c r="DB139" s="94"/>
      <c r="DC139" s="94"/>
      <c r="DD139" s="94"/>
      <c r="DE139" s="94"/>
      <c r="DF139" s="94"/>
      <c r="DG139" s="94"/>
      <c r="DH139" s="94"/>
      <c r="DI139" s="94"/>
      <c r="DJ139" s="94"/>
      <c r="DK139" s="94"/>
      <c r="DL139" s="94"/>
      <c r="DM139" s="94"/>
      <c r="DN139" s="94"/>
      <c r="DO139" s="94"/>
      <c r="DP139" s="94"/>
      <c r="DQ139" s="94"/>
      <c r="DR139" s="94"/>
      <c r="DS139" s="94"/>
      <c r="DT139" s="94"/>
      <c r="DU139" s="94"/>
      <c r="DV139" s="94"/>
      <c r="DW139" s="94"/>
      <c r="DX139" s="94"/>
      <c r="DY139" s="94"/>
      <c r="DZ139" s="94"/>
      <c r="EA139" s="94"/>
      <c r="EB139" s="94"/>
      <c r="EC139" s="94"/>
      <c r="ED139" s="94"/>
      <c r="EE139" s="94"/>
      <c r="EF139" s="94"/>
      <c r="EG139" s="94"/>
      <c r="EH139" s="94"/>
      <c r="EI139" s="94"/>
      <c r="EJ139" s="94"/>
      <c r="EK139" s="94"/>
      <c r="EL139" s="94"/>
      <c r="EM139" s="94"/>
      <c r="EN139" s="94"/>
      <c r="EO139" s="94"/>
      <c r="EP139" s="94"/>
      <c r="EQ139" s="94"/>
      <c r="ER139" s="94"/>
      <c r="ES139" s="94"/>
      <c r="ET139" s="94"/>
      <c r="EU139" s="94"/>
      <c r="EV139" s="94"/>
      <c r="EW139" s="94"/>
      <c r="EX139" s="94"/>
      <c r="EY139" s="94"/>
      <c r="EZ139" s="94"/>
      <c r="FA139" s="94"/>
      <c r="FB139" s="94"/>
      <c r="FC139" s="94"/>
      <c r="FD139" s="94"/>
      <c r="FE139" s="94"/>
      <c r="FF139" s="94"/>
      <c r="FG139" s="94"/>
      <c r="FH139" s="94"/>
      <c r="FI139" s="94"/>
      <c r="FJ139" s="94"/>
      <c r="FK139" s="94"/>
      <c r="FL139" s="94"/>
      <c r="FM139" s="94"/>
      <c r="FN139" s="94"/>
      <c r="FO139" s="94"/>
      <c r="FP139" s="94"/>
      <c r="FQ139" s="94"/>
      <c r="FR139" s="94"/>
      <c r="FS139" s="94"/>
      <c r="FT139" s="94"/>
      <c r="FU139" s="94"/>
      <c r="FV139" s="94"/>
      <c r="FW139" s="94"/>
      <c r="FX139" s="94"/>
      <c r="FY139" s="94"/>
      <c r="FZ139" s="94"/>
      <c r="GA139" s="94"/>
      <c r="GB139" s="94"/>
      <c r="GC139" s="94"/>
      <c r="GD139" s="94"/>
      <c r="GE139" s="94"/>
      <c r="GF139" s="94"/>
      <c r="GG139" s="94"/>
      <c r="GH139" s="94"/>
      <c r="GI139" s="94"/>
      <c r="GJ139" s="94"/>
      <c r="GK139" s="94"/>
      <c r="GL139" s="94"/>
      <c r="GM139" s="94"/>
      <c r="GN139" s="94"/>
      <c r="GO139" s="94"/>
      <c r="GP139" s="94"/>
      <c r="GQ139" s="94"/>
      <c r="GR139" s="94"/>
      <c r="GS139" s="94"/>
      <c r="GT139" s="94"/>
      <c r="GU139" s="51"/>
      <c r="GV139" s="51"/>
      <c r="GW139" s="51"/>
    </row>
    <row r="140" spans="1:205" s="57" customFormat="1" ht="31.5" customHeight="1" x14ac:dyDescent="0.25">
      <c r="A140" s="93" t="s">
        <v>1561</v>
      </c>
      <c r="B140" s="95"/>
      <c r="C140" s="94"/>
      <c r="D140" s="94"/>
      <c r="E140" s="94"/>
      <c r="F140" s="94"/>
      <c r="G140" s="94"/>
      <c r="H140" s="94"/>
      <c r="I140" s="94"/>
      <c r="J140" s="94"/>
      <c r="K140" s="94"/>
      <c r="L140" s="94"/>
      <c r="M140" s="94"/>
      <c r="N140" s="94"/>
      <c r="O140" s="94"/>
      <c r="P140" s="94"/>
      <c r="Q140" s="94"/>
      <c r="R140" s="94"/>
      <c r="S140" s="94"/>
      <c r="T140" s="94"/>
      <c r="U140" s="94"/>
      <c r="V140" s="94"/>
      <c r="W140" s="94"/>
      <c r="X140" s="94"/>
      <c r="Y140" s="94"/>
      <c r="Z140" s="94"/>
      <c r="AA140" s="94"/>
      <c r="AB140" s="94"/>
      <c r="AC140" s="94"/>
      <c r="AD140" s="94"/>
      <c r="AE140" s="94"/>
      <c r="AF140" s="94"/>
      <c r="AG140" s="94"/>
      <c r="AH140" s="94"/>
      <c r="AI140" s="94"/>
      <c r="AJ140" s="94"/>
      <c r="AK140" s="94"/>
      <c r="AL140" s="94"/>
      <c r="AM140" s="94"/>
      <c r="AN140" s="94"/>
      <c r="AO140" s="94"/>
      <c r="AP140" s="94"/>
      <c r="AQ140" s="94"/>
      <c r="AR140" s="94"/>
      <c r="AS140" s="94"/>
      <c r="AT140" s="94"/>
      <c r="AU140" s="94"/>
      <c r="AV140" s="94"/>
      <c r="AW140" s="94"/>
      <c r="AX140" s="94"/>
      <c r="AY140" s="94"/>
      <c r="AZ140" s="94"/>
      <c r="BA140" s="94"/>
      <c r="BB140" s="94"/>
      <c r="BC140" s="94"/>
      <c r="BD140" s="94"/>
      <c r="BE140" s="94"/>
      <c r="BF140" s="94"/>
      <c r="BG140" s="94"/>
      <c r="BH140" s="94"/>
      <c r="BI140" s="94"/>
      <c r="BJ140" s="94"/>
      <c r="BK140" s="94"/>
      <c r="BL140" s="94"/>
      <c r="BM140" s="94"/>
      <c r="BN140" s="94"/>
      <c r="BO140" s="94"/>
      <c r="BP140" s="94"/>
      <c r="BQ140" s="94"/>
      <c r="BR140" s="94"/>
      <c r="BS140" s="94"/>
      <c r="BT140" s="94"/>
      <c r="BU140" s="94"/>
      <c r="BV140" s="94"/>
      <c r="BW140" s="94"/>
      <c r="BX140" s="94"/>
      <c r="BY140" s="94"/>
      <c r="BZ140" s="94"/>
      <c r="CA140" s="94"/>
      <c r="CB140" s="94"/>
      <c r="CC140" s="94"/>
      <c r="CD140" s="94"/>
      <c r="CE140" s="94"/>
      <c r="CF140" s="94"/>
      <c r="CG140" s="94"/>
      <c r="CH140" s="94"/>
      <c r="CI140" s="94"/>
      <c r="CJ140" s="94"/>
      <c r="CK140" s="94"/>
      <c r="CL140" s="94"/>
      <c r="CM140" s="94"/>
      <c r="CN140" s="94"/>
      <c r="CO140" s="94"/>
      <c r="CP140" s="94"/>
      <c r="CQ140" s="94"/>
      <c r="CR140" s="94"/>
      <c r="CS140" s="94"/>
      <c r="CT140" s="94"/>
      <c r="CU140" s="94"/>
      <c r="CV140" s="94"/>
      <c r="CW140" s="94"/>
      <c r="CX140" s="94"/>
      <c r="CY140" s="94"/>
      <c r="CZ140" s="94"/>
      <c r="DA140" s="94"/>
      <c r="DB140" s="94"/>
      <c r="DC140" s="94"/>
      <c r="DD140" s="94"/>
      <c r="DE140" s="94"/>
      <c r="DF140" s="94"/>
      <c r="DG140" s="94"/>
      <c r="DH140" s="94"/>
      <c r="DI140" s="94"/>
      <c r="DJ140" s="94"/>
      <c r="DK140" s="94"/>
      <c r="DL140" s="94"/>
      <c r="DM140" s="94"/>
      <c r="DN140" s="94"/>
      <c r="DO140" s="94"/>
      <c r="DP140" s="94"/>
      <c r="DQ140" s="94"/>
      <c r="DR140" s="94"/>
      <c r="DS140" s="94"/>
      <c r="DT140" s="94"/>
      <c r="DU140" s="94"/>
      <c r="DV140" s="94"/>
      <c r="DW140" s="94"/>
      <c r="DX140" s="94"/>
      <c r="DY140" s="94"/>
      <c r="DZ140" s="94"/>
      <c r="EA140" s="94"/>
      <c r="EB140" s="94"/>
      <c r="EC140" s="94"/>
      <c r="ED140" s="94"/>
      <c r="EE140" s="94"/>
      <c r="EF140" s="94"/>
      <c r="EG140" s="94"/>
      <c r="EH140" s="94"/>
      <c r="EI140" s="94"/>
      <c r="EJ140" s="94"/>
      <c r="EK140" s="94"/>
      <c r="EL140" s="94"/>
      <c r="EM140" s="94"/>
      <c r="EN140" s="94"/>
      <c r="EO140" s="94"/>
      <c r="EP140" s="94"/>
      <c r="EQ140" s="94"/>
      <c r="ER140" s="94"/>
      <c r="ES140" s="94"/>
      <c r="ET140" s="94"/>
      <c r="EU140" s="94"/>
      <c r="EV140" s="94"/>
      <c r="EW140" s="94"/>
      <c r="EX140" s="94"/>
      <c r="EY140" s="94"/>
      <c r="EZ140" s="94"/>
      <c r="FA140" s="94"/>
      <c r="FB140" s="94"/>
      <c r="FC140" s="94"/>
      <c r="FD140" s="94"/>
      <c r="FE140" s="94"/>
      <c r="FF140" s="94"/>
      <c r="FG140" s="94"/>
      <c r="FH140" s="94"/>
      <c r="FI140" s="94"/>
      <c r="FJ140" s="94"/>
      <c r="FK140" s="94"/>
      <c r="FL140" s="94"/>
      <c r="FM140" s="94"/>
      <c r="FN140" s="94"/>
      <c r="FO140" s="94"/>
      <c r="FP140" s="94"/>
      <c r="FQ140" s="94"/>
      <c r="FR140" s="94"/>
      <c r="FS140" s="94"/>
      <c r="FT140" s="94"/>
      <c r="FU140" s="94"/>
      <c r="FV140" s="94"/>
      <c r="FW140" s="94"/>
      <c r="FX140" s="94"/>
      <c r="FY140" s="94"/>
      <c r="FZ140" s="94"/>
      <c r="GA140" s="94"/>
      <c r="GB140" s="94"/>
      <c r="GC140" s="94"/>
      <c r="GD140" s="94"/>
      <c r="GE140" s="94"/>
      <c r="GF140" s="94"/>
      <c r="GG140" s="94"/>
      <c r="GH140" s="94"/>
      <c r="GI140" s="94"/>
      <c r="GJ140" s="94"/>
      <c r="GK140" s="94"/>
      <c r="GL140" s="94"/>
      <c r="GM140" s="94"/>
      <c r="GN140" s="94"/>
      <c r="GO140" s="94"/>
      <c r="GP140" s="94"/>
      <c r="GQ140" s="94"/>
      <c r="GR140" s="94"/>
      <c r="GS140" s="94"/>
      <c r="GT140" s="94"/>
      <c r="GU140" s="51"/>
      <c r="GV140" s="51"/>
      <c r="GW140" s="51"/>
    </row>
    <row r="141" spans="1:205" s="57" customFormat="1" ht="31.5" customHeight="1" x14ac:dyDescent="0.25">
      <c r="A141" s="93" t="s">
        <v>1562</v>
      </c>
      <c r="B141" s="95"/>
      <c r="C141" s="94"/>
      <c r="D141" s="94"/>
      <c r="E141" s="94"/>
      <c r="F141" s="94"/>
      <c r="G141" s="94"/>
      <c r="H141" s="94"/>
      <c r="I141" s="94"/>
      <c r="J141" s="94"/>
      <c r="K141" s="94"/>
      <c r="L141" s="94"/>
      <c r="M141" s="94"/>
      <c r="N141" s="94"/>
      <c r="O141" s="94"/>
      <c r="P141" s="94"/>
      <c r="Q141" s="94"/>
      <c r="R141" s="94"/>
      <c r="S141" s="94"/>
      <c r="T141" s="94"/>
      <c r="U141" s="94"/>
      <c r="V141" s="94"/>
      <c r="W141" s="94"/>
      <c r="X141" s="94"/>
      <c r="Y141" s="94"/>
      <c r="Z141" s="94"/>
      <c r="AA141" s="94"/>
      <c r="AB141" s="94"/>
      <c r="AC141" s="94"/>
      <c r="AD141" s="94"/>
      <c r="AE141" s="94"/>
      <c r="AF141" s="94"/>
      <c r="AG141" s="94"/>
      <c r="AH141" s="94"/>
      <c r="AI141" s="94"/>
      <c r="AJ141" s="94"/>
      <c r="AK141" s="94"/>
      <c r="AL141" s="94"/>
      <c r="AM141" s="94"/>
      <c r="AN141" s="94"/>
      <c r="AO141" s="94"/>
      <c r="AP141" s="94"/>
      <c r="AQ141" s="94"/>
      <c r="AR141" s="94"/>
      <c r="AS141" s="94"/>
      <c r="AT141" s="94"/>
      <c r="AU141" s="94"/>
      <c r="AV141" s="94"/>
      <c r="AW141" s="94"/>
      <c r="AX141" s="94"/>
      <c r="AY141" s="94"/>
      <c r="AZ141" s="94"/>
      <c r="BA141" s="94"/>
      <c r="BB141" s="94"/>
      <c r="BC141" s="94"/>
      <c r="BD141" s="94"/>
      <c r="BE141" s="94"/>
      <c r="BF141" s="94"/>
      <c r="BG141" s="94"/>
      <c r="BH141" s="94"/>
      <c r="BI141" s="94"/>
      <c r="BJ141" s="94"/>
      <c r="BK141" s="94"/>
      <c r="BL141" s="94"/>
      <c r="BM141" s="94"/>
      <c r="BN141" s="94"/>
      <c r="BO141" s="94"/>
      <c r="BP141" s="94"/>
      <c r="BQ141" s="94"/>
      <c r="BR141" s="94"/>
      <c r="BS141" s="94"/>
      <c r="BT141" s="94"/>
      <c r="BU141" s="94"/>
      <c r="BV141" s="94"/>
      <c r="BW141" s="94"/>
      <c r="BX141" s="94"/>
      <c r="BY141" s="94"/>
      <c r="BZ141" s="94"/>
      <c r="CA141" s="94"/>
      <c r="CB141" s="94"/>
      <c r="CC141" s="94"/>
      <c r="CD141" s="94"/>
      <c r="CE141" s="94"/>
      <c r="CF141" s="94"/>
      <c r="CG141" s="94"/>
      <c r="CH141" s="94"/>
      <c r="CI141" s="94"/>
      <c r="CJ141" s="94"/>
      <c r="CK141" s="94"/>
      <c r="CL141" s="94"/>
      <c r="CM141" s="94"/>
      <c r="CN141" s="94"/>
      <c r="CO141" s="94"/>
      <c r="CP141" s="94"/>
      <c r="CQ141" s="94"/>
      <c r="CR141" s="94"/>
      <c r="CS141" s="94"/>
      <c r="CT141" s="94"/>
      <c r="CU141" s="94"/>
      <c r="CV141" s="94"/>
      <c r="CW141" s="94"/>
      <c r="CX141" s="94"/>
      <c r="CY141" s="94"/>
      <c r="CZ141" s="94"/>
      <c r="DA141" s="94"/>
      <c r="DB141" s="94"/>
      <c r="DC141" s="94"/>
      <c r="DD141" s="94"/>
      <c r="DE141" s="94"/>
      <c r="DF141" s="94"/>
      <c r="DG141" s="94"/>
      <c r="DH141" s="94"/>
      <c r="DI141" s="94"/>
      <c r="DJ141" s="94"/>
      <c r="DK141" s="94"/>
      <c r="DL141" s="94"/>
      <c r="DM141" s="94"/>
      <c r="DN141" s="94"/>
      <c r="DO141" s="94"/>
      <c r="DP141" s="94"/>
      <c r="DQ141" s="94"/>
      <c r="DR141" s="94"/>
      <c r="DS141" s="94"/>
      <c r="DT141" s="94"/>
      <c r="DU141" s="94"/>
      <c r="DV141" s="94"/>
      <c r="DW141" s="94"/>
      <c r="DX141" s="94"/>
      <c r="DY141" s="94"/>
      <c r="DZ141" s="94"/>
      <c r="EA141" s="94"/>
      <c r="EB141" s="94"/>
      <c r="EC141" s="94"/>
      <c r="ED141" s="94"/>
      <c r="EE141" s="94"/>
      <c r="EF141" s="94"/>
      <c r="EG141" s="94"/>
      <c r="EH141" s="94"/>
      <c r="EI141" s="94"/>
      <c r="EJ141" s="94"/>
      <c r="EK141" s="94"/>
      <c r="EL141" s="94"/>
      <c r="EM141" s="94"/>
      <c r="EN141" s="94"/>
      <c r="EO141" s="94"/>
      <c r="EP141" s="94"/>
      <c r="EQ141" s="94"/>
      <c r="ER141" s="94"/>
      <c r="ES141" s="94"/>
      <c r="ET141" s="94"/>
      <c r="EU141" s="94"/>
      <c r="EV141" s="94"/>
      <c r="EW141" s="94"/>
      <c r="EX141" s="94"/>
      <c r="EY141" s="94"/>
      <c r="EZ141" s="94"/>
      <c r="FA141" s="94"/>
      <c r="FB141" s="94"/>
      <c r="FC141" s="94"/>
      <c r="FD141" s="94"/>
      <c r="FE141" s="94"/>
      <c r="FF141" s="94"/>
      <c r="FG141" s="94"/>
      <c r="FH141" s="94"/>
      <c r="FI141" s="94"/>
      <c r="FJ141" s="94"/>
      <c r="FK141" s="94"/>
      <c r="FL141" s="94"/>
      <c r="FM141" s="94"/>
      <c r="FN141" s="94"/>
      <c r="FO141" s="94"/>
      <c r="FP141" s="94"/>
      <c r="FQ141" s="94"/>
      <c r="FR141" s="94"/>
      <c r="FS141" s="94"/>
      <c r="FT141" s="94"/>
      <c r="FU141" s="94"/>
      <c r="FV141" s="94"/>
      <c r="FW141" s="94"/>
      <c r="FX141" s="94"/>
      <c r="FY141" s="94"/>
      <c r="FZ141" s="94"/>
      <c r="GA141" s="94"/>
      <c r="GB141" s="94"/>
      <c r="GC141" s="94"/>
      <c r="GD141" s="94"/>
      <c r="GE141" s="94"/>
      <c r="GF141" s="94"/>
      <c r="GG141" s="94"/>
      <c r="GH141" s="94"/>
      <c r="GI141" s="94"/>
      <c r="GJ141" s="94"/>
      <c r="GK141" s="94"/>
      <c r="GL141" s="94"/>
      <c r="GM141" s="94"/>
      <c r="GN141" s="94"/>
      <c r="GO141" s="94"/>
      <c r="GP141" s="94"/>
      <c r="GQ141" s="94"/>
      <c r="GR141" s="94"/>
      <c r="GS141" s="94"/>
      <c r="GT141" s="94"/>
      <c r="GU141" s="51"/>
      <c r="GV141" s="51"/>
      <c r="GW141" s="51"/>
    </row>
    <row r="142" spans="1:205" s="57" customFormat="1" ht="31.5" customHeight="1" x14ac:dyDescent="0.25">
      <c r="A142" s="93" t="s">
        <v>1563</v>
      </c>
      <c r="B142" s="95"/>
      <c r="C142" s="94"/>
      <c r="D142" s="94"/>
      <c r="E142" s="94"/>
      <c r="F142" s="94"/>
      <c r="G142" s="94"/>
      <c r="H142" s="94"/>
      <c r="I142" s="94"/>
      <c r="J142" s="94"/>
      <c r="K142" s="94"/>
      <c r="L142" s="94"/>
      <c r="M142" s="94"/>
      <c r="N142" s="94"/>
      <c r="O142" s="94"/>
      <c r="P142" s="94"/>
      <c r="Q142" s="94"/>
      <c r="R142" s="94"/>
      <c r="S142" s="94"/>
      <c r="T142" s="94"/>
      <c r="U142" s="94"/>
      <c r="V142" s="94"/>
      <c r="W142" s="94"/>
      <c r="X142" s="94"/>
      <c r="Y142" s="94"/>
      <c r="Z142" s="94"/>
      <c r="AA142" s="94"/>
      <c r="AB142" s="94"/>
      <c r="AC142" s="94"/>
      <c r="AD142" s="94"/>
      <c r="AE142" s="94"/>
      <c r="AF142" s="94"/>
      <c r="AG142" s="94"/>
      <c r="AH142" s="94"/>
      <c r="AI142" s="94"/>
      <c r="AJ142" s="94"/>
      <c r="AK142" s="94"/>
      <c r="AL142" s="94"/>
      <c r="AM142" s="94"/>
      <c r="AN142" s="94"/>
      <c r="AO142" s="94"/>
      <c r="AP142" s="94"/>
      <c r="AQ142" s="94"/>
      <c r="AR142" s="94"/>
      <c r="AS142" s="94"/>
      <c r="AT142" s="94"/>
      <c r="AU142" s="94"/>
      <c r="AV142" s="94"/>
      <c r="AW142" s="94"/>
      <c r="AX142" s="94"/>
      <c r="AY142" s="94"/>
      <c r="AZ142" s="94"/>
      <c r="BA142" s="94"/>
      <c r="BB142" s="94"/>
      <c r="BC142" s="94"/>
      <c r="BD142" s="94"/>
      <c r="BE142" s="94"/>
      <c r="BF142" s="94"/>
      <c r="BG142" s="94"/>
      <c r="BH142" s="94"/>
      <c r="BI142" s="94"/>
      <c r="BJ142" s="94"/>
      <c r="BK142" s="94"/>
      <c r="BL142" s="94"/>
      <c r="BM142" s="94"/>
      <c r="BN142" s="94"/>
      <c r="BO142" s="94"/>
      <c r="BP142" s="94"/>
      <c r="BQ142" s="94"/>
      <c r="BR142" s="94"/>
      <c r="BS142" s="94"/>
      <c r="BT142" s="94"/>
      <c r="BU142" s="94"/>
      <c r="BV142" s="94"/>
      <c r="BW142" s="94"/>
      <c r="BX142" s="94"/>
      <c r="BY142" s="94"/>
      <c r="BZ142" s="94"/>
      <c r="CA142" s="94"/>
      <c r="CB142" s="94"/>
      <c r="CC142" s="94"/>
      <c r="CD142" s="94"/>
      <c r="CE142" s="94"/>
      <c r="CF142" s="94"/>
      <c r="CG142" s="94"/>
      <c r="CH142" s="94"/>
      <c r="CI142" s="94"/>
      <c r="CJ142" s="94"/>
      <c r="CK142" s="94"/>
      <c r="CL142" s="94"/>
      <c r="CM142" s="94"/>
      <c r="CN142" s="94"/>
      <c r="CO142" s="94"/>
      <c r="CP142" s="94"/>
      <c r="CQ142" s="94"/>
      <c r="CR142" s="94"/>
      <c r="CS142" s="94"/>
      <c r="CT142" s="94"/>
      <c r="CU142" s="94"/>
      <c r="CV142" s="94"/>
      <c r="CW142" s="94"/>
      <c r="CX142" s="94"/>
      <c r="CY142" s="94"/>
      <c r="CZ142" s="94"/>
      <c r="DA142" s="94"/>
      <c r="DB142" s="94"/>
      <c r="DC142" s="94"/>
      <c r="DD142" s="94"/>
      <c r="DE142" s="94"/>
      <c r="DF142" s="94"/>
      <c r="DG142" s="94"/>
      <c r="DH142" s="94"/>
      <c r="DI142" s="94"/>
      <c r="DJ142" s="94"/>
      <c r="DK142" s="94"/>
      <c r="DL142" s="94"/>
      <c r="DM142" s="94"/>
      <c r="DN142" s="94"/>
      <c r="DO142" s="94"/>
      <c r="DP142" s="94"/>
      <c r="DQ142" s="94"/>
      <c r="DR142" s="94"/>
      <c r="DS142" s="94"/>
      <c r="DT142" s="94"/>
      <c r="DU142" s="94"/>
      <c r="DV142" s="94"/>
      <c r="DW142" s="94"/>
      <c r="DX142" s="94"/>
      <c r="DY142" s="94"/>
      <c r="DZ142" s="94"/>
      <c r="EA142" s="94"/>
      <c r="EB142" s="94"/>
      <c r="EC142" s="94"/>
      <c r="ED142" s="94"/>
      <c r="EE142" s="94"/>
      <c r="EF142" s="94"/>
      <c r="EG142" s="94"/>
      <c r="EH142" s="94"/>
      <c r="EI142" s="94"/>
      <c r="EJ142" s="94"/>
      <c r="EK142" s="94"/>
      <c r="EL142" s="94"/>
      <c r="EM142" s="94"/>
      <c r="EN142" s="94"/>
      <c r="EO142" s="94"/>
      <c r="EP142" s="94"/>
      <c r="EQ142" s="94"/>
      <c r="ER142" s="94"/>
      <c r="ES142" s="94"/>
      <c r="ET142" s="94"/>
      <c r="EU142" s="94"/>
      <c r="EV142" s="94"/>
      <c r="EW142" s="94"/>
      <c r="EX142" s="94"/>
      <c r="EY142" s="94"/>
      <c r="EZ142" s="94"/>
      <c r="FA142" s="94"/>
      <c r="FB142" s="94"/>
      <c r="FC142" s="94"/>
      <c r="FD142" s="94"/>
      <c r="FE142" s="94"/>
      <c r="FF142" s="94"/>
      <c r="FG142" s="94"/>
      <c r="FH142" s="94"/>
      <c r="FI142" s="94"/>
      <c r="FJ142" s="94"/>
      <c r="FK142" s="94"/>
      <c r="FL142" s="94"/>
      <c r="FM142" s="94"/>
      <c r="FN142" s="94"/>
      <c r="FO142" s="94"/>
      <c r="FP142" s="94"/>
      <c r="FQ142" s="94"/>
      <c r="FR142" s="94"/>
      <c r="FS142" s="94"/>
      <c r="FT142" s="94"/>
      <c r="FU142" s="94"/>
      <c r="FV142" s="94"/>
      <c r="FW142" s="94"/>
      <c r="FX142" s="94"/>
      <c r="FY142" s="94"/>
      <c r="FZ142" s="94"/>
      <c r="GA142" s="94"/>
      <c r="GB142" s="94"/>
      <c r="GC142" s="94"/>
      <c r="GD142" s="94"/>
      <c r="GE142" s="94"/>
      <c r="GF142" s="94"/>
      <c r="GG142" s="94"/>
      <c r="GH142" s="94"/>
      <c r="GI142" s="94"/>
      <c r="GJ142" s="94"/>
      <c r="GK142" s="94"/>
      <c r="GL142" s="94"/>
      <c r="GM142" s="94"/>
      <c r="GN142" s="94"/>
      <c r="GO142" s="94"/>
      <c r="GP142" s="94"/>
      <c r="GQ142" s="94"/>
      <c r="GR142" s="94"/>
      <c r="GS142" s="94"/>
      <c r="GT142" s="94"/>
      <c r="GU142" s="51"/>
      <c r="GV142" s="51"/>
      <c r="GW142" s="51"/>
    </row>
    <row r="143" spans="1:205" s="57" customFormat="1" ht="31.5" customHeight="1" x14ac:dyDescent="0.25">
      <c r="A143" s="93" t="s">
        <v>1564</v>
      </c>
      <c r="B143" s="95"/>
      <c r="C143" s="94"/>
      <c r="D143" s="94"/>
      <c r="E143" s="94"/>
      <c r="F143" s="94"/>
      <c r="G143" s="94"/>
      <c r="H143" s="94"/>
      <c r="I143" s="94"/>
      <c r="J143" s="94"/>
      <c r="K143" s="94"/>
      <c r="L143" s="94"/>
      <c r="M143" s="94"/>
      <c r="N143" s="94"/>
      <c r="O143" s="94"/>
      <c r="P143" s="94"/>
      <c r="Q143" s="94"/>
      <c r="R143" s="94"/>
      <c r="S143" s="94"/>
      <c r="T143" s="94"/>
      <c r="U143" s="94"/>
      <c r="V143" s="94"/>
      <c r="W143" s="94"/>
      <c r="X143" s="94"/>
      <c r="Y143" s="94"/>
      <c r="Z143" s="94"/>
      <c r="AA143" s="94"/>
      <c r="AB143" s="94"/>
      <c r="AC143" s="94"/>
      <c r="AD143" s="94"/>
      <c r="AE143" s="94"/>
      <c r="AF143" s="94"/>
      <c r="AG143" s="94"/>
      <c r="AH143" s="94"/>
      <c r="AI143" s="94"/>
      <c r="AJ143" s="94"/>
      <c r="AK143" s="94"/>
      <c r="AL143" s="94"/>
      <c r="AM143" s="94"/>
      <c r="AN143" s="94"/>
      <c r="AO143" s="94"/>
      <c r="AP143" s="94"/>
      <c r="AQ143" s="94"/>
      <c r="AR143" s="94"/>
      <c r="AS143" s="94"/>
      <c r="AT143" s="94"/>
      <c r="AU143" s="94"/>
      <c r="AV143" s="94"/>
      <c r="AW143" s="94"/>
      <c r="AX143" s="94"/>
      <c r="AY143" s="94"/>
      <c r="AZ143" s="94"/>
      <c r="BA143" s="94"/>
      <c r="BB143" s="94"/>
      <c r="BC143" s="94"/>
      <c r="BD143" s="94"/>
      <c r="BE143" s="94"/>
      <c r="BF143" s="94"/>
      <c r="BG143" s="94"/>
      <c r="BH143" s="94"/>
      <c r="BI143" s="94"/>
      <c r="BJ143" s="94"/>
      <c r="BK143" s="94"/>
      <c r="BL143" s="94"/>
      <c r="BM143" s="94"/>
      <c r="BN143" s="94"/>
      <c r="BO143" s="94"/>
      <c r="BP143" s="94"/>
      <c r="BQ143" s="94"/>
      <c r="BR143" s="94"/>
      <c r="BS143" s="94"/>
      <c r="BT143" s="94"/>
      <c r="BU143" s="94"/>
      <c r="BV143" s="94"/>
      <c r="BW143" s="94"/>
      <c r="BX143" s="94"/>
      <c r="BY143" s="94"/>
      <c r="BZ143" s="94"/>
      <c r="CA143" s="94"/>
      <c r="CB143" s="94"/>
      <c r="CC143" s="94"/>
      <c r="CD143" s="94"/>
      <c r="CE143" s="94"/>
      <c r="CF143" s="94"/>
      <c r="CG143" s="94"/>
      <c r="CH143" s="94"/>
      <c r="CI143" s="94"/>
      <c r="CJ143" s="94"/>
      <c r="CK143" s="94"/>
      <c r="CL143" s="94"/>
      <c r="CM143" s="94"/>
      <c r="CN143" s="94"/>
      <c r="CO143" s="94"/>
      <c r="CP143" s="94"/>
      <c r="CQ143" s="94"/>
      <c r="CR143" s="94"/>
      <c r="CS143" s="94"/>
      <c r="CT143" s="94"/>
      <c r="CU143" s="94"/>
      <c r="CV143" s="94"/>
      <c r="CW143" s="94"/>
      <c r="CX143" s="94"/>
      <c r="CY143" s="94"/>
      <c r="CZ143" s="94"/>
      <c r="DA143" s="94"/>
      <c r="DB143" s="94"/>
      <c r="DC143" s="94"/>
      <c r="DD143" s="94"/>
      <c r="DE143" s="94"/>
      <c r="DF143" s="94"/>
      <c r="DG143" s="94"/>
      <c r="DH143" s="94"/>
      <c r="DI143" s="94"/>
      <c r="DJ143" s="94"/>
      <c r="DK143" s="94"/>
      <c r="DL143" s="94"/>
      <c r="DM143" s="94"/>
      <c r="DN143" s="94"/>
      <c r="DO143" s="94"/>
      <c r="DP143" s="94"/>
      <c r="DQ143" s="94"/>
      <c r="DR143" s="94"/>
      <c r="DS143" s="94"/>
      <c r="DT143" s="94"/>
      <c r="DU143" s="94"/>
      <c r="DV143" s="94"/>
      <c r="DW143" s="94"/>
      <c r="DX143" s="94"/>
      <c r="DY143" s="94"/>
      <c r="DZ143" s="94"/>
      <c r="EA143" s="94"/>
      <c r="EB143" s="94"/>
      <c r="EC143" s="94"/>
      <c r="ED143" s="94"/>
      <c r="EE143" s="94"/>
      <c r="EF143" s="94"/>
      <c r="EG143" s="94"/>
      <c r="EH143" s="94"/>
      <c r="EI143" s="94"/>
      <c r="EJ143" s="94"/>
      <c r="EK143" s="94"/>
      <c r="EL143" s="94"/>
      <c r="EM143" s="94"/>
      <c r="EN143" s="94"/>
      <c r="EO143" s="94"/>
      <c r="EP143" s="94"/>
      <c r="EQ143" s="94"/>
      <c r="ER143" s="94"/>
      <c r="ES143" s="94"/>
      <c r="ET143" s="94"/>
      <c r="EU143" s="94"/>
      <c r="EV143" s="94"/>
      <c r="EW143" s="94"/>
      <c r="EX143" s="94"/>
      <c r="EY143" s="94"/>
      <c r="EZ143" s="94"/>
      <c r="FA143" s="94"/>
      <c r="FB143" s="94"/>
      <c r="FC143" s="94"/>
      <c r="FD143" s="94"/>
      <c r="FE143" s="94"/>
      <c r="FF143" s="94"/>
      <c r="FG143" s="94"/>
      <c r="FH143" s="94"/>
      <c r="FI143" s="94"/>
      <c r="FJ143" s="94"/>
      <c r="FK143" s="94"/>
      <c r="FL143" s="94"/>
      <c r="FM143" s="94"/>
      <c r="FN143" s="94"/>
      <c r="FO143" s="94"/>
      <c r="FP143" s="94"/>
      <c r="FQ143" s="94"/>
      <c r="FR143" s="94"/>
      <c r="FS143" s="94"/>
      <c r="FT143" s="94"/>
      <c r="FU143" s="94"/>
      <c r="FV143" s="94"/>
      <c r="FW143" s="94"/>
      <c r="FX143" s="94"/>
      <c r="FY143" s="94"/>
      <c r="FZ143" s="94"/>
      <c r="GA143" s="94"/>
      <c r="GB143" s="94"/>
      <c r="GC143" s="94"/>
      <c r="GD143" s="94"/>
      <c r="GE143" s="94"/>
      <c r="GF143" s="94"/>
      <c r="GG143" s="94"/>
      <c r="GH143" s="94"/>
      <c r="GI143" s="94"/>
      <c r="GJ143" s="94"/>
      <c r="GK143" s="94"/>
      <c r="GL143" s="94"/>
      <c r="GM143" s="94"/>
      <c r="GN143" s="94"/>
      <c r="GO143" s="94"/>
      <c r="GP143" s="94"/>
      <c r="GQ143" s="94"/>
      <c r="GR143" s="94"/>
      <c r="GS143" s="94"/>
      <c r="GT143" s="94"/>
      <c r="GU143" s="51"/>
      <c r="GV143" s="51"/>
      <c r="GW143" s="51"/>
    </row>
    <row r="144" spans="1:205" s="57" customFormat="1" ht="31.5" customHeight="1" x14ac:dyDescent="0.25">
      <c r="A144" s="93" t="s">
        <v>1565</v>
      </c>
      <c r="B144" s="95"/>
      <c r="C144" s="94"/>
      <c r="D144" s="94"/>
      <c r="E144" s="94"/>
      <c r="F144" s="94"/>
      <c r="G144" s="94"/>
      <c r="H144" s="94"/>
      <c r="I144" s="94"/>
      <c r="J144" s="94"/>
      <c r="K144" s="94"/>
      <c r="L144" s="94"/>
      <c r="M144" s="94"/>
      <c r="N144" s="94"/>
      <c r="O144" s="94"/>
      <c r="P144" s="94"/>
      <c r="Q144" s="94"/>
      <c r="R144" s="94"/>
      <c r="S144" s="94"/>
      <c r="T144" s="94"/>
      <c r="U144" s="94"/>
      <c r="V144" s="94"/>
      <c r="W144" s="94"/>
      <c r="X144" s="94"/>
      <c r="Y144" s="94"/>
      <c r="Z144" s="94"/>
      <c r="AA144" s="94"/>
      <c r="AB144" s="94"/>
      <c r="AC144" s="94"/>
      <c r="AD144" s="94"/>
      <c r="AE144" s="94"/>
      <c r="AF144" s="94"/>
      <c r="AG144" s="94"/>
      <c r="AH144" s="94"/>
      <c r="AI144" s="94"/>
      <c r="AJ144" s="94"/>
      <c r="AK144" s="94"/>
      <c r="AL144" s="94"/>
      <c r="AM144" s="94"/>
      <c r="AN144" s="94"/>
      <c r="AO144" s="94"/>
      <c r="AP144" s="94"/>
      <c r="AQ144" s="94"/>
      <c r="AR144" s="94"/>
      <c r="AS144" s="94"/>
      <c r="AT144" s="94"/>
      <c r="AU144" s="94"/>
      <c r="AV144" s="94"/>
      <c r="AW144" s="94"/>
      <c r="AX144" s="94"/>
      <c r="AY144" s="94"/>
      <c r="AZ144" s="94"/>
      <c r="BA144" s="94"/>
      <c r="BB144" s="94"/>
      <c r="BC144" s="94"/>
      <c r="BD144" s="94"/>
      <c r="BE144" s="94"/>
      <c r="BF144" s="94"/>
      <c r="BG144" s="94"/>
      <c r="BH144" s="94"/>
      <c r="BI144" s="94"/>
      <c r="BJ144" s="94"/>
      <c r="BK144" s="94"/>
      <c r="BL144" s="94"/>
      <c r="BM144" s="94"/>
      <c r="BN144" s="94"/>
      <c r="BO144" s="94"/>
      <c r="BP144" s="94"/>
      <c r="BQ144" s="94"/>
      <c r="BR144" s="94"/>
      <c r="BS144" s="94"/>
      <c r="BT144" s="94"/>
      <c r="BU144" s="94"/>
      <c r="BV144" s="94"/>
      <c r="BW144" s="94"/>
      <c r="BX144" s="94"/>
      <c r="BY144" s="94"/>
      <c r="BZ144" s="94"/>
      <c r="CA144" s="94"/>
      <c r="CB144" s="94"/>
      <c r="CC144" s="94"/>
      <c r="CD144" s="94"/>
      <c r="CE144" s="94"/>
      <c r="CF144" s="94"/>
      <c r="CG144" s="94"/>
      <c r="CH144" s="94"/>
      <c r="CI144" s="94"/>
      <c r="CJ144" s="94"/>
      <c r="CK144" s="94"/>
      <c r="CL144" s="94"/>
      <c r="CM144" s="94"/>
      <c r="CN144" s="94"/>
      <c r="CO144" s="94"/>
      <c r="CP144" s="94"/>
      <c r="CQ144" s="94"/>
      <c r="CR144" s="94"/>
      <c r="CS144" s="94"/>
      <c r="CT144" s="94"/>
      <c r="CU144" s="94"/>
      <c r="CV144" s="94"/>
      <c r="CW144" s="94"/>
      <c r="CX144" s="94"/>
      <c r="CY144" s="94"/>
      <c r="CZ144" s="94"/>
      <c r="DA144" s="94"/>
      <c r="DB144" s="94"/>
      <c r="DC144" s="94"/>
      <c r="DD144" s="94"/>
      <c r="DE144" s="94"/>
      <c r="DF144" s="94"/>
      <c r="DG144" s="94"/>
      <c r="DH144" s="94"/>
      <c r="DI144" s="94"/>
      <c r="DJ144" s="94"/>
      <c r="DK144" s="94"/>
      <c r="DL144" s="94"/>
      <c r="DM144" s="94"/>
      <c r="DN144" s="94"/>
      <c r="DO144" s="94"/>
      <c r="DP144" s="94"/>
      <c r="DQ144" s="94"/>
      <c r="DR144" s="94"/>
      <c r="DS144" s="94"/>
      <c r="DT144" s="94"/>
      <c r="DU144" s="94"/>
      <c r="DV144" s="94"/>
      <c r="DW144" s="94"/>
      <c r="DX144" s="94"/>
      <c r="DY144" s="94"/>
      <c r="DZ144" s="94"/>
      <c r="EA144" s="94"/>
      <c r="EB144" s="94"/>
      <c r="EC144" s="94"/>
      <c r="ED144" s="94"/>
      <c r="EE144" s="94"/>
      <c r="EF144" s="94"/>
      <c r="EG144" s="94"/>
      <c r="EH144" s="94"/>
      <c r="EI144" s="94"/>
      <c r="EJ144" s="94"/>
      <c r="EK144" s="94"/>
      <c r="EL144" s="94"/>
      <c r="EM144" s="94"/>
      <c r="EN144" s="94"/>
      <c r="EO144" s="94"/>
      <c r="EP144" s="94"/>
      <c r="EQ144" s="94"/>
      <c r="ER144" s="94"/>
      <c r="ES144" s="94"/>
      <c r="ET144" s="94"/>
      <c r="EU144" s="94"/>
      <c r="EV144" s="94"/>
      <c r="EW144" s="94"/>
      <c r="EX144" s="94"/>
      <c r="EY144" s="94"/>
      <c r="EZ144" s="94"/>
      <c r="FA144" s="94"/>
      <c r="FB144" s="94"/>
      <c r="FC144" s="94"/>
      <c r="FD144" s="94"/>
      <c r="FE144" s="94"/>
      <c r="FF144" s="94"/>
      <c r="FG144" s="94"/>
      <c r="FH144" s="94"/>
      <c r="FI144" s="94"/>
      <c r="FJ144" s="94"/>
      <c r="FK144" s="94"/>
      <c r="FL144" s="94"/>
      <c r="FM144" s="94"/>
      <c r="FN144" s="94"/>
      <c r="FO144" s="94"/>
      <c r="FP144" s="94"/>
      <c r="FQ144" s="94"/>
      <c r="FR144" s="94"/>
      <c r="FS144" s="94"/>
      <c r="FT144" s="94"/>
      <c r="FU144" s="94"/>
      <c r="FV144" s="94"/>
      <c r="FW144" s="94"/>
      <c r="FX144" s="94"/>
      <c r="FY144" s="94"/>
      <c r="FZ144" s="94"/>
      <c r="GA144" s="94"/>
      <c r="GB144" s="94"/>
      <c r="GC144" s="94"/>
      <c r="GD144" s="94"/>
      <c r="GE144" s="94"/>
      <c r="GF144" s="94"/>
      <c r="GG144" s="94"/>
      <c r="GH144" s="94"/>
      <c r="GI144" s="94"/>
      <c r="GJ144" s="94"/>
      <c r="GK144" s="94"/>
      <c r="GL144" s="94"/>
      <c r="GM144" s="94"/>
      <c r="GN144" s="94"/>
      <c r="GO144" s="94"/>
      <c r="GP144" s="94"/>
      <c r="GQ144" s="94"/>
      <c r="GR144" s="94"/>
      <c r="GS144" s="94"/>
      <c r="GT144" s="94"/>
      <c r="GU144" s="51"/>
      <c r="GV144" s="51"/>
      <c r="GW144" s="51"/>
    </row>
    <row r="145" spans="1:205" s="57" customFormat="1" ht="31.5" customHeight="1" x14ac:dyDescent="0.25">
      <c r="A145" s="93" t="s">
        <v>1566</v>
      </c>
      <c r="B145" s="95"/>
      <c r="C145" s="94"/>
      <c r="D145" s="94"/>
      <c r="E145" s="94"/>
      <c r="F145" s="94"/>
      <c r="G145" s="94"/>
      <c r="H145" s="94"/>
      <c r="I145" s="94"/>
      <c r="J145" s="94"/>
      <c r="K145" s="94"/>
      <c r="L145" s="94"/>
      <c r="M145" s="94"/>
      <c r="N145" s="94"/>
      <c r="O145" s="94"/>
      <c r="P145" s="94"/>
      <c r="Q145" s="94"/>
      <c r="R145" s="94"/>
      <c r="S145" s="94"/>
      <c r="T145" s="94"/>
      <c r="U145" s="94"/>
      <c r="V145" s="94"/>
      <c r="W145" s="94"/>
      <c r="X145" s="94"/>
      <c r="Y145" s="94"/>
      <c r="Z145" s="94"/>
      <c r="AA145" s="94"/>
      <c r="AB145" s="94"/>
      <c r="AC145" s="94"/>
      <c r="AD145" s="94"/>
      <c r="AE145" s="94"/>
      <c r="AF145" s="94"/>
      <c r="AG145" s="94"/>
      <c r="AH145" s="94"/>
      <c r="AI145" s="94"/>
      <c r="AJ145" s="94"/>
      <c r="AK145" s="94"/>
      <c r="AL145" s="94"/>
      <c r="AM145" s="94"/>
      <c r="AN145" s="94"/>
      <c r="AO145" s="94"/>
      <c r="AP145" s="94"/>
      <c r="AQ145" s="94"/>
      <c r="AR145" s="94"/>
      <c r="AS145" s="94"/>
      <c r="AT145" s="94"/>
      <c r="AU145" s="94"/>
      <c r="AV145" s="94"/>
      <c r="AW145" s="94"/>
      <c r="AX145" s="94"/>
      <c r="AY145" s="94"/>
      <c r="AZ145" s="94"/>
      <c r="BA145" s="94"/>
      <c r="BB145" s="94"/>
      <c r="BC145" s="94"/>
      <c r="BD145" s="94"/>
      <c r="BE145" s="94"/>
      <c r="BF145" s="94"/>
      <c r="BG145" s="94"/>
      <c r="BH145" s="94"/>
      <c r="BI145" s="94"/>
      <c r="BJ145" s="94"/>
      <c r="BK145" s="94"/>
      <c r="BL145" s="94"/>
      <c r="BM145" s="94"/>
      <c r="BN145" s="94"/>
      <c r="BO145" s="94"/>
      <c r="BP145" s="94"/>
      <c r="BQ145" s="94"/>
      <c r="BR145" s="94"/>
      <c r="BS145" s="94"/>
      <c r="BT145" s="94"/>
      <c r="BU145" s="94"/>
      <c r="BV145" s="94"/>
      <c r="BW145" s="94"/>
      <c r="BX145" s="94"/>
      <c r="BY145" s="94"/>
      <c r="BZ145" s="94"/>
      <c r="CA145" s="94"/>
      <c r="CB145" s="94"/>
      <c r="CC145" s="94"/>
      <c r="CD145" s="94"/>
      <c r="CE145" s="94"/>
      <c r="CF145" s="94"/>
      <c r="CG145" s="94"/>
      <c r="CH145" s="94"/>
      <c r="CI145" s="94"/>
      <c r="CJ145" s="94"/>
      <c r="CK145" s="94"/>
      <c r="CL145" s="94"/>
      <c r="CM145" s="94"/>
      <c r="CN145" s="94"/>
      <c r="CO145" s="94"/>
      <c r="CP145" s="94"/>
      <c r="CQ145" s="94"/>
      <c r="CR145" s="94"/>
      <c r="CS145" s="94"/>
      <c r="CT145" s="94"/>
      <c r="CU145" s="94"/>
      <c r="CV145" s="94"/>
      <c r="CW145" s="94"/>
      <c r="CX145" s="94"/>
      <c r="CY145" s="94"/>
      <c r="CZ145" s="94"/>
      <c r="DA145" s="94"/>
      <c r="DB145" s="94"/>
      <c r="DC145" s="94"/>
      <c r="DD145" s="94"/>
      <c r="DE145" s="94"/>
      <c r="DF145" s="94"/>
      <c r="DG145" s="94"/>
      <c r="DH145" s="94"/>
      <c r="DI145" s="94"/>
      <c r="DJ145" s="94"/>
      <c r="DK145" s="94"/>
      <c r="DL145" s="94"/>
      <c r="DM145" s="94"/>
      <c r="DN145" s="94"/>
      <c r="DO145" s="94"/>
      <c r="DP145" s="94"/>
      <c r="DQ145" s="94"/>
      <c r="DR145" s="94"/>
      <c r="DS145" s="94"/>
      <c r="DT145" s="94"/>
      <c r="DU145" s="94"/>
      <c r="DV145" s="94"/>
      <c r="DW145" s="94"/>
      <c r="DX145" s="94"/>
      <c r="DY145" s="94"/>
      <c r="DZ145" s="94"/>
      <c r="EA145" s="94"/>
      <c r="EB145" s="94"/>
      <c r="EC145" s="94"/>
      <c r="ED145" s="94"/>
      <c r="EE145" s="94"/>
      <c r="EF145" s="94"/>
      <c r="EG145" s="94"/>
      <c r="EH145" s="94"/>
      <c r="EI145" s="94"/>
      <c r="EJ145" s="94"/>
      <c r="EK145" s="94"/>
      <c r="EL145" s="94"/>
      <c r="EM145" s="94"/>
      <c r="EN145" s="94"/>
      <c r="EO145" s="94"/>
      <c r="EP145" s="94"/>
      <c r="EQ145" s="94"/>
      <c r="ER145" s="94"/>
      <c r="ES145" s="94"/>
      <c r="ET145" s="94"/>
      <c r="EU145" s="94"/>
      <c r="EV145" s="94"/>
      <c r="EW145" s="94"/>
      <c r="EX145" s="94"/>
      <c r="EY145" s="94"/>
      <c r="EZ145" s="94"/>
      <c r="FA145" s="94"/>
      <c r="FB145" s="94"/>
      <c r="FC145" s="94"/>
      <c r="FD145" s="94"/>
      <c r="FE145" s="94"/>
      <c r="FF145" s="94"/>
      <c r="FG145" s="94"/>
      <c r="FH145" s="94"/>
      <c r="FI145" s="94"/>
      <c r="FJ145" s="94"/>
      <c r="FK145" s="94"/>
      <c r="FL145" s="94"/>
      <c r="FM145" s="94"/>
      <c r="FN145" s="94"/>
      <c r="FO145" s="94"/>
      <c r="FP145" s="94"/>
      <c r="FQ145" s="94"/>
      <c r="FR145" s="94"/>
      <c r="FS145" s="94"/>
      <c r="FT145" s="94"/>
      <c r="FU145" s="94"/>
      <c r="FV145" s="94"/>
      <c r="FW145" s="94"/>
      <c r="FX145" s="94"/>
      <c r="FY145" s="94"/>
      <c r="FZ145" s="94"/>
      <c r="GA145" s="94"/>
      <c r="GB145" s="94"/>
      <c r="GC145" s="94"/>
      <c r="GD145" s="94"/>
      <c r="GE145" s="94"/>
      <c r="GF145" s="94"/>
      <c r="GG145" s="94"/>
      <c r="GH145" s="94"/>
      <c r="GI145" s="94"/>
      <c r="GJ145" s="94"/>
      <c r="GK145" s="94"/>
      <c r="GL145" s="94"/>
      <c r="GM145" s="94"/>
      <c r="GN145" s="94"/>
      <c r="GO145" s="94"/>
      <c r="GP145" s="94"/>
      <c r="GQ145" s="94"/>
      <c r="GR145" s="94"/>
      <c r="GS145" s="94"/>
      <c r="GT145" s="94"/>
      <c r="GU145" s="51"/>
      <c r="GV145" s="51"/>
      <c r="GW145" s="51"/>
    </row>
    <row r="146" spans="1:205" s="57" customFormat="1" ht="31.5" customHeight="1" x14ac:dyDescent="0.25">
      <c r="A146" s="93" t="s">
        <v>1567</v>
      </c>
      <c r="B146" s="95"/>
      <c r="C146" s="94"/>
      <c r="D146" s="94"/>
      <c r="E146" s="94"/>
      <c r="F146" s="94"/>
      <c r="G146" s="94"/>
      <c r="H146" s="94"/>
      <c r="I146" s="94"/>
      <c r="J146" s="94"/>
      <c r="K146" s="94"/>
      <c r="L146" s="94"/>
      <c r="M146" s="94"/>
      <c r="N146" s="94"/>
      <c r="O146" s="94"/>
      <c r="P146" s="94"/>
      <c r="Q146" s="94"/>
      <c r="R146" s="94"/>
      <c r="S146" s="94"/>
      <c r="T146" s="94"/>
      <c r="U146" s="94"/>
      <c r="V146" s="94"/>
      <c r="W146" s="94"/>
      <c r="X146" s="94"/>
      <c r="Y146" s="94"/>
      <c r="Z146" s="94"/>
      <c r="AA146" s="94"/>
      <c r="AB146" s="94"/>
      <c r="AC146" s="94"/>
      <c r="AD146" s="94"/>
      <c r="AE146" s="94"/>
      <c r="AF146" s="94"/>
      <c r="AG146" s="94"/>
      <c r="AH146" s="94"/>
      <c r="AI146" s="94"/>
      <c r="AJ146" s="94"/>
      <c r="AK146" s="94"/>
      <c r="AL146" s="94"/>
      <c r="AM146" s="94"/>
      <c r="AN146" s="94"/>
      <c r="AO146" s="94"/>
      <c r="AP146" s="94"/>
      <c r="AQ146" s="94"/>
      <c r="AR146" s="94"/>
      <c r="AS146" s="94"/>
      <c r="AT146" s="94"/>
      <c r="AU146" s="94"/>
      <c r="AV146" s="94"/>
      <c r="AW146" s="94"/>
      <c r="AX146" s="94"/>
      <c r="AY146" s="94"/>
      <c r="AZ146" s="94"/>
      <c r="BA146" s="94"/>
      <c r="BB146" s="94"/>
      <c r="BC146" s="94"/>
      <c r="BD146" s="94"/>
      <c r="BE146" s="94"/>
      <c r="BF146" s="94"/>
      <c r="BG146" s="94"/>
      <c r="BH146" s="94"/>
      <c r="BI146" s="94"/>
      <c r="BJ146" s="94"/>
      <c r="BK146" s="94"/>
      <c r="BL146" s="94"/>
      <c r="BM146" s="94"/>
      <c r="BN146" s="94"/>
      <c r="BO146" s="94"/>
      <c r="BP146" s="94"/>
      <c r="BQ146" s="94"/>
      <c r="BR146" s="94"/>
      <c r="BS146" s="94"/>
      <c r="BT146" s="94"/>
      <c r="BU146" s="94"/>
      <c r="BV146" s="94"/>
      <c r="BW146" s="94"/>
      <c r="BX146" s="94"/>
      <c r="BY146" s="94"/>
      <c r="BZ146" s="94"/>
      <c r="CA146" s="94"/>
      <c r="CB146" s="94"/>
      <c r="CC146" s="94"/>
      <c r="CD146" s="94"/>
      <c r="CE146" s="94"/>
      <c r="CF146" s="94"/>
      <c r="CG146" s="94"/>
      <c r="CH146" s="94"/>
      <c r="CI146" s="94"/>
      <c r="CJ146" s="94"/>
      <c r="CK146" s="94"/>
      <c r="CL146" s="94"/>
      <c r="CM146" s="94"/>
      <c r="CN146" s="94"/>
      <c r="CO146" s="94"/>
      <c r="CP146" s="94"/>
      <c r="CQ146" s="94"/>
      <c r="CR146" s="94"/>
      <c r="CS146" s="94"/>
      <c r="CT146" s="94"/>
      <c r="CU146" s="94"/>
      <c r="CV146" s="94"/>
      <c r="CW146" s="94"/>
      <c r="CX146" s="94"/>
      <c r="CY146" s="94"/>
      <c r="CZ146" s="94"/>
      <c r="DA146" s="94"/>
      <c r="DB146" s="94"/>
      <c r="DC146" s="94"/>
      <c r="DD146" s="94"/>
      <c r="DE146" s="94"/>
      <c r="DF146" s="94"/>
      <c r="DG146" s="94"/>
      <c r="DH146" s="94"/>
      <c r="DI146" s="94"/>
      <c r="DJ146" s="94"/>
      <c r="DK146" s="94"/>
      <c r="DL146" s="94"/>
      <c r="DM146" s="94"/>
      <c r="DN146" s="94"/>
      <c r="DO146" s="94"/>
      <c r="DP146" s="94"/>
      <c r="DQ146" s="94"/>
      <c r="DR146" s="94"/>
      <c r="DS146" s="94"/>
      <c r="DT146" s="94"/>
      <c r="DU146" s="94"/>
      <c r="DV146" s="94"/>
      <c r="DW146" s="94"/>
      <c r="DX146" s="94"/>
      <c r="DY146" s="94"/>
      <c r="DZ146" s="94"/>
      <c r="EA146" s="94"/>
      <c r="EB146" s="94"/>
      <c r="EC146" s="94"/>
      <c r="ED146" s="94"/>
      <c r="EE146" s="94"/>
      <c r="EF146" s="94"/>
      <c r="EG146" s="94"/>
      <c r="EH146" s="94"/>
      <c r="EI146" s="94"/>
      <c r="EJ146" s="94"/>
      <c r="EK146" s="94"/>
      <c r="EL146" s="94"/>
      <c r="EM146" s="94"/>
      <c r="EN146" s="94"/>
      <c r="EO146" s="94"/>
      <c r="EP146" s="94"/>
      <c r="EQ146" s="94"/>
      <c r="ER146" s="94"/>
      <c r="ES146" s="94"/>
      <c r="ET146" s="94"/>
      <c r="EU146" s="94"/>
      <c r="EV146" s="94"/>
      <c r="EW146" s="94"/>
      <c r="EX146" s="94"/>
      <c r="EY146" s="94"/>
      <c r="EZ146" s="94"/>
      <c r="FA146" s="94"/>
      <c r="FB146" s="94"/>
      <c r="FC146" s="94"/>
      <c r="FD146" s="94"/>
      <c r="FE146" s="94"/>
      <c r="FF146" s="94"/>
      <c r="FG146" s="94"/>
      <c r="FH146" s="94"/>
      <c r="FI146" s="94"/>
      <c r="FJ146" s="94"/>
      <c r="FK146" s="94"/>
      <c r="FL146" s="94"/>
      <c r="FM146" s="94"/>
      <c r="FN146" s="94"/>
      <c r="FO146" s="94"/>
      <c r="FP146" s="94"/>
      <c r="FQ146" s="94"/>
      <c r="FR146" s="94"/>
      <c r="FS146" s="94"/>
      <c r="FT146" s="94"/>
      <c r="FU146" s="94"/>
      <c r="FV146" s="94"/>
      <c r="FW146" s="94"/>
      <c r="FX146" s="94"/>
      <c r="FY146" s="94"/>
      <c r="FZ146" s="94"/>
      <c r="GA146" s="94"/>
      <c r="GB146" s="94"/>
      <c r="GC146" s="94"/>
      <c r="GD146" s="94"/>
      <c r="GE146" s="94"/>
      <c r="GF146" s="94"/>
      <c r="GG146" s="94"/>
      <c r="GH146" s="94"/>
      <c r="GI146" s="94"/>
      <c r="GJ146" s="94"/>
      <c r="GK146" s="94"/>
      <c r="GL146" s="94"/>
      <c r="GM146" s="94"/>
      <c r="GN146" s="94"/>
      <c r="GO146" s="94"/>
      <c r="GP146" s="94"/>
      <c r="GQ146" s="94"/>
      <c r="GR146" s="94"/>
      <c r="GS146" s="94"/>
      <c r="GT146" s="94"/>
      <c r="GU146" s="51"/>
      <c r="GV146" s="51"/>
      <c r="GW146" s="51"/>
    </row>
    <row r="147" spans="1:205" s="57" customFormat="1" ht="31.5" customHeight="1" x14ac:dyDescent="0.25">
      <c r="A147" s="93" t="s">
        <v>1568</v>
      </c>
      <c r="B147" s="95"/>
      <c r="C147" s="94"/>
      <c r="D147" s="94"/>
      <c r="E147" s="94"/>
      <c r="F147" s="94"/>
      <c r="G147" s="94"/>
      <c r="H147" s="94"/>
      <c r="I147" s="94"/>
      <c r="J147" s="94"/>
      <c r="K147" s="94"/>
      <c r="L147" s="94"/>
      <c r="M147" s="94"/>
      <c r="N147" s="94"/>
      <c r="O147" s="94"/>
      <c r="P147" s="94"/>
      <c r="Q147" s="94"/>
      <c r="R147" s="94"/>
      <c r="S147" s="94"/>
      <c r="T147" s="94"/>
      <c r="U147" s="94"/>
      <c r="V147" s="94"/>
      <c r="W147" s="94"/>
      <c r="X147" s="94"/>
      <c r="Y147" s="94"/>
      <c r="Z147" s="94"/>
      <c r="AA147" s="94"/>
      <c r="AB147" s="94"/>
      <c r="AC147" s="94"/>
      <c r="AD147" s="94"/>
      <c r="AE147" s="94"/>
      <c r="AF147" s="94"/>
      <c r="AG147" s="94"/>
      <c r="AH147" s="94"/>
      <c r="AI147" s="94"/>
      <c r="AJ147" s="94"/>
      <c r="AK147" s="94"/>
      <c r="AL147" s="94"/>
      <c r="AM147" s="94"/>
      <c r="AN147" s="94"/>
      <c r="AO147" s="94"/>
      <c r="AP147" s="94"/>
      <c r="AQ147" s="94"/>
      <c r="AR147" s="94"/>
      <c r="AS147" s="94"/>
      <c r="AT147" s="94"/>
      <c r="AU147" s="94"/>
      <c r="AV147" s="94"/>
      <c r="AW147" s="94"/>
      <c r="AX147" s="94"/>
      <c r="AY147" s="94"/>
      <c r="AZ147" s="94"/>
      <c r="BA147" s="94"/>
      <c r="BB147" s="94"/>
      <c r="BC147" s="94"/>
      <c r="BD147" s="94"/>
      <c r="BE147" s="94"/>
      <c r="BF147" s="94"/>
      <c r="BG147" s="94"/>
      <c r="BH147" s="94"/>
      <c r="BI147" s="94"/>
      <c r="BJ147" s="94"/>
      <c r="BK147" s="94"/>
      <c r="BL147" s="94"/>
      <c r="BM147" s="94"/>
      <c r="BN147" s="94"/>
      <c r="BO147" s="94"/>
      <c r="BP147" s="94"/>
      <c r="BQ147" s="94"/>
      <c r="BR147" s="94"/>
      <c r="BS147" s="94"/>
      <c r="BT147" s="94"/>
      <c r="BU147" s="94"/>
      <c r="BV147" s="94"/>
      <c r="BW147" s="94"/>
      <c r="BX147" s="94"/>
      <c r="BY147" s="94"/>
      <c r="BZ147" s="94"/>
      <c r="CA147" s="94"/>
      <c r="CB147" s="94"/>
      <c r="CC147" s="94"/>
      <c r="CD147" s="94"/>
      <c r="CE147" s="94"/>
      <c r="CF147" s="94"/>
      <c r="CG147" s="94"/>
      <c r="CH147" s="94"/>
      <c r="CI147" s="94"/>
      <c r="CJ147" s="94"/>
      <c r="CK147" s="94"/>
      <c r="CL147" s="94"/>
      <c r="CM147" s="94"/>
      <c r="CN147" s="94"/>
      <c r="CO147" s="94"/>
      <c r="CP147" s="94"/>
      <c r="CQ147" s="94"/>
      <c r="CR147" s="94"/>
      <c r="CS147" s="94"/>
      <c r="CT147" s="94"/>
      <c r="CU147" s="94"/>
      <c r="CV147" s="94"/>
      <c r="CW147" s="94"/>
      <c r="CX147" s="94"/>
      <c r="CY147" s="94"/>
      <c r="CZ147" s="94"/>
      <c r="DA147" s="94"/>
      <c r="DB147" s="94"/>
      <c r="DC147" s="94"/>
      <c r="DD147" s="94"/>
      <c r="DE147" s="94"/>
      <c r="DF147" s="94"/>
      <c r="DG147" s="94"/>
      <c r="DH147" s="94"/>
      <c r="DI147" s="94"/>
      <c r="DJ147" s="94"/>
      <c r="DK147" s="94"/>
      <c r="DL147" s="94"/>
      <c r="DM147" s="94"/>
      <c r="DN147" s="94"/>
      <c r="DO147" s="94"/>
      <c r="DP147" s="94"/>
      <c r="DQ147" s="94"/>
      <c r="DR147" s="94"/>
      <c r="DS147" s="94"/>
      <c r="DT147" s="94"/>
      <c r="DU147" s="94"/>
      <c r="DV147" s="94"/>
      <c r="DW147" s="94"/>
      <c r="DX147" s="94"/>
      <c r="DY147" s="94"/>
      <c r="DZ147" s="94"/>
      <c r="EA147" s="94"/>
      <c r="EB147" s="94"/>
      <c r="EC147" s="94"/>
      <c r="ED147" s="94"/>
      <c r="EE147" s="94"/>
      <c r="EF147" s="94"/>
      <c r="EG147" s="94"/>
      <c r="EH147" s="94"/>
      <c r="EI147" s="94"/>
      <c r="EJ147" s="94"/>
      <c r="EK147" s="94"/>
      <c r="EL147" s="94"/>
      <c r="EM147" s="94"/>
      <c r="EN147" s="94"/>
      <c r="EO147" s="94"/>
      <c r="EP147" s="94"/>
      <c r="EQ147" s="94"/>
      <c r="ER147" s="94"/>
      <c r="ES147" s="94"/>
      <c r="ET147" s="94"/>
      <c r="EU147" s="94"/>
      <c r="EV147" s="94"/>
      <c r="EW147" s="94"/>
      <c r="EX147" s="94"/>
      <c r="EY147" s="94"/>
      <c r="EZ147" s="94"/>
      <c r="FA147" s="94"/>
      <c r="FB147" s="94"/>
      <c r="FC147" s="94"/>
      <c r="FD147" s="94"/>
      <c r="FE147" s="94"/>
      <c r="FF147" s="94"/>
      <c r="FG147" s="94"/>
      <c r="FH147" s="94"/>
      <c r="FI147" s="94"/>
      <c r="FJ147" s="94"/>
      <c r="FK147" s="94"/>
      <c r="FL147" s="94"/>
      <c r="FM147" s="94"/>
      <c r="FN147" s="94"/>
      <c r="FO147" s="94"/>
      <c r="FP147" s="94"/>
      <c r="FQ147" s="94"/>
      <c r="FR147" s="94"/>
      <c r="FS147" s="94"/>
      <c r="FT147" s="94"/>
      <c r="FU147" s="94"/>
      <c r="FV147" s="94"/>
      <c r="FW147" s="94"/>
      <c r="FX147" s="94"/>
      <c r="FY147" s="94"/>
      <c r="FZ147" s="94"/>
      <c r="GA147" s="94"/>
      <c r="GB147" s="94"/>
      <c r="GC147" s="94"/>
      <c r="GD147" s="94"/>
      <c r="GE147" s="94"/>
      <c r="GF147" s="94"/>
      <c r="GG147" s="94"/>
      <c r="GH147" s="94"/>
      <c r="GI147" s="94"/>
      <c r="GJ147" s="94"/>
      <c r="GK147" s="94"/>
      <c r="GL147" s="94"/>
      <c r="GM147" s="94"/>
      <c r="GN147" s="94"/>
      <c r="GO147" s="94"/>
      <c r="GP147" s="94"/>
      <c r="GQ147" s="94"/>
      <c r="GR147" s="94"/>
      <c r="GS147" s="94"/>
      <c r="GT147" s="94"/>
      <c r="GU147" s="51"/>
      <c r="GV147" s="51"/>
      <c r="GW147" s="51"/>
    </row>
    <row r="148" spans="1:205" s="57" customFormat="1" ht="31.5" customHeight="1" x14ac:dyDescent="0.25">
      <c r="A148" s="93" t="s">
        <v>1569</v>
      </c>
      <c r="B148" s="95"/>
      <c r="C148" s="94"/>
      <c r="D148" s="94"/>
      <c r="E148" s="94"/>
      <c r="F148" s="94"/>
      <c r="G148" s="94"/>
      <c r="H148" s="94"/>
      <c r="I148" s="94"/>
      <c r="J148" s="94"/>
      <c r="K148" s="94"/>
      <c r="L148" s="94"/>
      <c r="M148" s="94"/>
      <c r="N148" s="94"/>
      <c r="O148" s="94"/>
      <c r="P148" s="94"/>
      <c r="Q148" s="94"/>
      <c r="R148" s="94"/>
      <c r="S148" s="94"/>
      <c r="T148" s="94"/>
      <c r="U148" s="94"/>
      <c r="V148" s="94"/>
      <c r="W148" s="94"/>
      <c r="X148" s="94"/>
      <c r="Y148" s="94"/>
      <c r="Z148" s="94"/>
      <c r="AA148" s="94"/>
      <c r="AB148" s="94"/>
      <c r="AC148" s="94"/>
      <c r="AD148" s="94"/>
      <c r="AE148" s="94"/>
      <c r="AF148" s="94"/>
      <c r="AG148" s="94"/>
      <c r="AH148" s="94"/>
      <c r="AI148" s="94"/>
      <c r="AJ148" s="94"/>
      <c r="AK148" s="94"/>
      <c r="AL148" s="94"/>
      <c r="AM148" s="94"/>
      <c r="AN148" s="94"/>
      <c r="AO148" s="94"/>
      <c r="AP148" s="94"/>
      <c r="AQ148" s="94"/>
      <c r="AR148" s="94"/>
      <c r="AS148" s="94"/>
      <c r="AT148" s="94"/>
      <c r="AU148" s="94"/>
      <c r="AV148" s="94"/>
      <c r="AW148" s="94"/>
      <c r="AX148" s="94"/>
      <c r="AY148" s="94"/>
      <c r="AZ148" s="94"/>
      <c r="BA148" s="94"/>
      <c r="BB148" s="94"/>
      <c r="BC148" s="94"/>
      <c r="BD148" s="94"/>
      <c r="BE148" s="94"/>
      <c r="BF148" s="94"/>
      <c r="BG148" s="94"/>
      <c r="BH148" s="94"/>
      <c r="BI148" s="94"/>
      <c r="BJ148" s="94"/>
      <c r="BK148" s="94"/>
      <c r="BL148" s="94"/>
      <c r="BM148" s="94"/>
      <c r="BN148" s="94"/>
      <c r="BO148" s="94"/>
      <c r="BP148" s="94"/>
      <c r="BQ148" s="94"/>
      <c r="BR148" s="94"/>
      <c r="BS148" s="94"/>
      <c r="BT148" s="94"/>
      <c r="BU148" s="94"/>
      <c r="BV148" s="94"/>
      <c r="BW148" s="94"/>
      <c r="BX148" s="94"/>
      <c r="BY148" s="94"/>
      <c r="BZ148" s="94"/>
      <c r="CA148" s="94"/>
      <c r="CB148" s="94"/>
      <c r="CC148" s="94"/>
      <c r="CD148" s="94"/>
      <c r="CE148" s="94"/>
      <c r="CF148" s="94"/>
      <c r="CG148" s="94"/>
      <c r="CH148" s="94"/>
      <c r="CI148" s="94"/>
      <c r="CJ148" s="94"/>
      <c r="CK148" s="94"/>
      <c r="CL148" s="94"/>
      <c r="CM148" s="94"/>
      <c r="CN148" s="94"/>
      <c r="CO148" s="94"/>
      <c r="CP148" s="94"/>
      <c r="CQ148" s="94"/>
      <c r="CR148" s="94"/>
      <c r="CS148" s="94"/>
      <c r="CT148" s="94"/>
      <c r="CU148" s="94"/>
      <c r="CV148" s="94"/>
      <c r="CW148" s="94"/>
      <c r="CX148" s="94"/>
      <c r="CY148" s="94"/>
      <c r="CZ148" s="94"/>
      <c r="DA148" s="94"/>
      <c r="DB148" s="94"/>
      <c r="DC148" s="94"/>
      <c r="DD148" s="94"/>
      <c r="DE148" s="94"/>
      <c r="DF148" s="94"/>
      <c r="DG148" s="94"/>
      <c r="DH148" s="94"/>
      <c r="DI148" s="94"/>
      <c r="DJ148" s="94"/>
      <c r="DK148" s="94"/>
      <c r="DL148" s="94"/>
      <c r="DM148" s="94"/>
      <c r="DN148" s="94"/>
      <c r="DO148" s="94"/>
      <c r="DP148" s="94"/>
      <c r="DQ148" s="94"/>
      <c r="DR148" s="94"/>
      <c r="DS148" s="94"/>
      <c r="DT148" s="94"/>
      <c r="DU148" s="94"/>
      <c r="DV148" s="94"/>
      <c r="DW148" s="94"/>
      <c r="DX148" s="94"/>
      <c r="DY148" s="94"/>
      <c r="DZ148" s="94"/>
      <c r="EA148" s="94"/>
      <c r="EB148" s="94"/>
      <c r="EC148" s="94"/>
      <c r="ED148" s="94"/>
      <c r="EE148" s="94"/>
      <c r="EF148" s="94"/>
      <c r="EG148" s="94"/>
      <c r="EH148" s="94"/>
      <c r="EI148" s="94"/>
      <c r="EJ148" s="94"/>
      <c r="EK148" s="94"/>
      <c r="EL148" s="94"/>
      <c r="EM148" s="94"/>
      <c r="EN148" s="94"/>
      <c r="EO148" s="94"/>
      <c r="EP148" s="94"/>
      <c r="EQ148" s="94"/>
      <c r="ER148" s="94"/>
      <c r="ES148" s="94"/>
      <c r="ET148" s="94"/>
      <c r="EU148" s="94"/>
      <c r="EV148" s="94"/>
      <c r="EW148" s="94"/>
      <c r="EX148" s="94"/>
      <c r="EY148" s="94"/>
      <c r="EZ148" s="94"/>
      <c r="FA148" s="94"/>
      <c r="FB148" s="94"/>
      <c r="FC148" s="94"/>
      <c r="FD148" s="94"/>
      <c r="FE148" s="94"/>
      <c r="FF148" s="94"/>
      <c r="FG148" s="94"/>
      <c r="FH148" s="94"/>
      <c r="FI148" s="94"/>
      <c r="FJ148" s="94"/>
      <c r="FK148" s="94"/>
      <c r="FL148" s="94"/>
      <c r="FM148" s="94"/>
      <c r="FN148" s="94"/>
      <c r="FO148" s="94"/>
      <c r="FP148" s="94"/>
      <c r="FQ148" s="94"/>
      <c r="FR148" s="94"/>
      <c r="FS148" s="94"/>
      <c r="FT148" s="94"/>
      <c r="FU148" s="94"/>
      <c r="FV148" s="94"/>
      <c r="FW148" s="94"/>
      <c r="FX148" s="94"/>
      <c r="FY148" s="94"/>
      <c r="FZ148" s="94"/>
      <c r="GA148" s="94"/>
      <c r="GB148" s="94"/>
      <c r="GC148" s="94"/>
      <c r="GD148" s="94"/>
      <c r="GE148" s="94"/>
      <c r="GF148" s="94"/>
      <c r="GG148" s="94"/>
      <c r="GH148" s="94"/>
      <c r="GI148" s="94"/>
      <c r="GJ148" s="94"/>
      <c r="GK148" s="94"/>
      <c r="GL148" s="94"/>
      <c r="GM148" s="94"/>
      <c r="GN148" s="94"/>
      <c r="GO148" s="94"/>
      <c r="GP148" s="94"/>
      <c r="GQ148" s="94"/>
      <c r="GR148" s="94"/>
      <c r="GS148" s="94"/>
      <c r="GT148" s="94"/>
      <c r="GU148" s="51"/>
      <c r="GV148" s="51"/>
      <c r="GW148" s="51"/>
    </row>
    <row r="149" spans="1:205" s="57" customFormat="1" ht="31.5" customHeight="1" x14ac:dyDescent="0.25">
      <c r="A149" s="93" t="s">
        <v>1570</v>
      </c>
      <c r="B149" s="95"/>
      <c r="C149" s="94"/>
      <c r="D149" s="94"/>
      <c r="E149" s="94"/>
      <c r="F149" s="94"/>
      <c r="G149" s="94"/>
      <c r="H149" s="94"/>
      <c r="I149" s="94"/>
      <c r="J149" s="94"/>
      <c r="K149" s="94"/>
      <c r="L149" s="94"/>
      <c r="M149" s="94"/>
      <c r="N149" s="94"/>
      <c r="O149" s="94"/>
      <c r="P149" s="94"/>
      <c r="Q149" s="94"/>
      <c r="R149" s="94"/>
      <c r="S149" s="94"/>
      <c r="T149" s="94"/>
      <c r="U149" s="94"/>
      <c r="V149" s="94"/>
      <c r="W149" s="94"/>
      <c r="X149" s="94"/>
      <c r="Y149" s="94"/>
      <c r="Z149" s="94"/>
      <c r="AA149" s="94"/>
      <c r="AB149" s="94"/>
      <c r="AC149" s="94"/>
      <c r="AD149" s="94"/>
      <c r="AE149" s="94"/>
      <c r="AF149" s="94"/>
      <c r="AG149" s="94"/>
      <c r="AH149" s="94"/>
      <c r="AI149" s="94"/>
      <c r="AJ149" s="94"/>
      <c r="AK149" s="94"/>
      <c r="AL149" s="94"/>
      <c r="AM149" s="94"/>
      <c r="AN149" s="94"/>
      <c r="AO149" s="94"/>
      <c r="AP149" s="94"/>
      <c r="AQ149" s="94"/>
      <c r="AR149" s="94"/>
      <c r="AS149" s="94"/>
      <c r="AT149" s="94"/>
      <c r="AU149" s="94"/>
      <c r="AV149" s="94"/>
      <c r="AW149" s="94"/>
      <c r="AX149" s="94"/>
      <c r="AY149" s="94"/>
      <c r="AZ149" s="94"/>
      <c r="BA149" s="94"/>
      <c r="BB149" s="94"/>
      <c r="BC149" s="94"/>
      <c r="BD149" s="94"/>
      <c r="BE149" s="94"/>
      <c r="BF149" s="94"/>
      <c r="BG149" s="94"/>
      <c r="BH149" s="94"/>
      <c r="BI149" s="94"/>
      <c r="BJ149" s="94"/>
      <c r="BK149" s="94"/>
      <c r="BL149" s="94"/>
      <c r="BM149" s="94"/>
      <c r="BN149" s="94"/>
      <c r="BO149" s="94"/>
      <c r="BP149" s="94"/>
      <c r="BQ149" s="94"/>
      <c r="BR149" s="94"/>
      <c r="BS149" s="94"/>
      <c r="BT149" s="94"/>
      <c r="BU149" s="94"/>
      <c r="BV149" s="94"/>
      <c r="BW149" s="94"/>
      <c r="BX149" s="94"/>
      <c r="BY149" s="94"/>
      <c r="BZ149" s="94"/>
      <c r="CA149" s="94"/>
      <c r="CB149" s="94"/>
      <c r="CC149" s="94"/>
      <c r="CD149" s="94"/>
      <c r="CE149" s="94"/>
      <c r="CF149" s="94"/>
      <c r="CG149" s="94"/>
      <c r="CH149" s="94"/>
      <c r="CI149" s="94"/>
      <c r="CJ149" s="94"/>
      <c r="CK149" s="94"/>
      <c r="CL149" s="94"/>
      <c r="CM149" s="94"/>
      <c r="CN149" s="94"/>
      <c r="CO149" s="94"/>
      <c r="CP149" s="94"/>
      <c r="CQ149" s="94"/>
      <c r="CR149" s="94"/>
      <c r="CS149" s="94"/>
      <c r="CT149" s="94"/>
      <c r="CU149" s="94"/>
      <c r="CV149" s="94"/>
      <c r="CW149" s="94"/>
      <c r="CX149" s="94"/>
      <c r="CY149" s="94"/>
      <c r="CZ149" s="94"/>
      <c r="DA149" s="94"/>
      <c r="DB149" s="94"/>
      <c r="DC149" s="94"/>
      <c r="DD149" s="94"/>
      <c r="DE149" s="94"/>
      <c r="DF149" s="94"/>
      <c r="DG149" s="94"/>
      <c r="DH149" s="94"/>
      <c r="DI149" s="94"/>
      <c r="DJ149" s="94"/>
      <c r="DK149" s="94"/>
      <c r="DL149" s="94"/>
      <c r="DM149" s="94"/>
      <c r="DN149" s="94"/>
      <c r="DO149" s="94"/>
      <c r="DP149" s="94"/>
      <c r="DQ149" s="94"/>
      <c r="DR149" s="94"/>
      <c r="DS149" s="94"/>
      <c r="DT149" s="94"/>
      <c r="DU149" s="94"/>
      <c r="DV149" s="94"/>
      <c r="DW149" s="94"/>
      <c r="DX149" s="94"/>
      <c r="DY149" s="94"/>
      <c r="DZ149" s="94"/>
      <c r="EA149" s="94"/>
      <c r="EB149" s="94"/>
      <c r="EC149" s="94"/>
      <c r="ED149" s="94"/>
      <c r="EE149" s="94"/>
      <c r="EF149" s="94"/>
      <c r="EG149" s="94"/>
      <c r="EH149" s="94"/>
      <c r="EI149" s="94"/>
      <c r="EJ149" s="94"/>
      <c r="EK149" s="94"/>
      <c r="EL149" s="94"/>
      <c r="EM149" s="94"/>
      <c r="EN149" s="94"/>
      <c r="EO149" s="94"/>
      <c r="EP149" s="94"/>
      <c r="EQ149" s="94"/>
      <c r="ER149" s="94"/>
      <c r="ES149" s="94"/>
      <c r="ET149" s="94"/>
      <c r="EU149" s="94"/>
      <c r="EV149" s="94"/>
      <c r="EW149" s="94"/>
      <c r="EX149" s="94"/>
      <c r="EY149" s="94"/>
      <c r="EZ149" s="94"/>
      <c r="FA149" s="94"/>
      <c r="FB149" s="94"/>
      <c r="FC149" s="94"/>
      <c r="FD149" s="94"/>
      <c r="FE149" s="94"/>
      <c r="FF149" s="94"/>
      <c r="FG149" s="94"/>
      <c r="FH149" s="94"/>
      <c r="FI149" s="94"/>
      <c r="FJ149" s="94"/>
      <c r="FK149" s="94"/>
      <c r="FL149" s="94"/>
      <c r="FM149" s="94"/>
      <c r="FN149" s="94"/>
      <c r="FO149" s="94"/>
      <c r="FP149" s="94"/>
      <c r="FQ149" s="94"/>
      <c r="FR149" s="94"/>
      <c r="FS149" s="94"/>
      <c r="FT149" s="94"/>
      <c r="FU149" s="94"/>
      <c r="FV149" s="94"/>
      <c r="FW149" s="94"/>
      <c r="FX149" s="94"/>
      <c r="FY149" s="94"/>
      <c r="FZ149" s="94"/>
      <c r="GA149" s="94"/>
      <c r="GB149" s="94"/>
      <c r="GC149" s="94"/>
      <c r="GD149" s="94"/>
      <c r="GE149" s="94"/>
      <c r="GF149" s="94"/>
      <c r="GG149" s="94"/>
      <c r="GH149" s="94"/>
      <c r="GI149" s="94"/>
      <c r="GJ149" s="94"/>
      <c r="GK149" s="94"/>
      <c r="GL149" s="94"/>
      <c r="GM149" s="94"/>
      <c r="GN149" s="94"/>
      <c r="GO149" s="94"/>
      <c r="GP149" s="94"/>
      <c r="GQ149" s="94"/>
      <c r="GR149" s="94"/>
      <c r="GS149" s="94"/>
      <c r="GT149" s="94"/>
      <c r="GU149" s="51"/>
      <c r="GV149" s="51"/>
      <c r="GW149" s="51"/>
    </row>
    <row r="150" spans="1:205" s="57" customFormat="1" ht="31.5" customHeight="1" x14ac:dyDescent="0.25">
      <c r="A150" s="93" t="s">
        <v>1571</v>
      </c>
      <c r="B150" s="95"/>
      <c r="C150" s="94"/>
      <c r="D150" s="94"/>
      <c r="E150" s="94"/>
      <c r="F150" s="94"/>
      <c r="G150" s="94"/>
      <c r="H150" s="94"/>
      <c r="I150" s="94"/>
      <c r="J150" s="94"/>
      <c r="K150" s="94"/>
      <c r="L150" s="94"/>
      <c r="M150" s="94"/>
      <c r="N150" s="94"/>
      <c r="O150" s="94"/>
      <c r="P150" s="94"/>
      <c r="Q150" s="94"/>
      <c r="R150" s="94"/>
      <c r="S150" s="94"/>
      <c r="T150" s="94"/>
      <c r="U150" s="94"/>
      <c r="V150" s="94"/>
      <c r="W150" s="94"/>
      <c r="X150" s="94"/>
      <c r="Y150" s="94"/>
      <c r="Z150" s="94"/>
      <c r="AA150" s="94"/>
      <c r="AB150" s="94"/>
      <c r="AC150" s="94"/>
      <c r="AD150" s="94"/>
      <c r="AE150" s="94"/>
      <c r="AF150" s="94"/>
      <c r="AG150" s="94"/>
      <c r="AH150" s="94"/>
      <c r="AI150" s="94"/>
      <c r="AJ150" s="94"/>
      <c r="AK150" s="94"/>
      <c r="AL150" s="94"/>
      <c r="AM150" s="94"/>
      <c r="AN150" s="94"/>
      <c r="AO150" s="94"/>
      <c r="AP150" s="94"/>
      <c r="AQ150" s="94"/>
      <c r="AR150" s="94"/>
      <c r="AS150" s="94"/>
      <c r="AT150" s="94"/>
      <c r="AU150" s="94"/>
      <c r="AV150" s="94"/>
      <c r="AW150" s="94"/>
      <c r="AX150" s="94"/>
      <c r="AY150" s="94"/>
      <c r="AZ150" s="94"/>
      <c r="BA150" s="94"/>
      <c r="BB150" s="94"/>
      <c r="BC150" s="94"/>
      <c r="BD150" s="94"/>
      <c r="BE150" s="94"/>
      <c r="BF150" s="94"/>
      <c r="BG150" s="94"/>
      <c r="BH150" s="94"/>
      <c r="BI150" s="94"/>
      <c r="BJ150" s="94"/>
      <c r="BK150" s="94"/>
      <c r="BL150" s="94"/>
      <c r="BM150" s="94"/>
      <c r="BN150" s="94"/>
      <c r="BO150" s="94"/>
      <c r="BP150" s="94"/>
      <c r="BQ150" s="94"/>
      <c r="BR150" s="94"/>
      <c r="BS150" s="94"/>
      <c r="BT150" s="94"/>
      <c r="BU150" s="94"/>
      <c r="BV150" s="94"/>
      <c r="BW150" s="94"/>
      <c r="BX150" s="94"/>
      <c r="BY150" s="94"/>
      <c r="BZ150" s="94"/>
      <c r="CA150" s="94"/>
      <c r="CB150" s="94"/>
      <c r="CC150" s="94"/>
      <c r="CD150" s="94"/>
      <c r="CE150" s="94"/>
      <c r="CF150" s="94"/>
      <c r="CG150" s="94"/>
      <c r="CH150" s="94"/>
      <c r="CI150" s="94"/>
      <c r="CJ150" s="94"/>
      <c r="CK150" s="94"/>
      <c r="CL150" s="94"/>
      <c r="CM150" s="94"/>
      <c r="CN150" s="94"/>
      <c r="CO150" s="94"/>
      <c r="CP150" s="94"/>
      <c r="CQ150" s="94"/>
      <c r="CR150" s="94"/>
      <c r="CS150" s="94"/>
      <c r="CT150" s="94"/>
      <c r="CU150" s="94"/>
      <c r="CV150" s="94"/>
      <c r="CW150" s="94"/>
      <c r="CX150" s="94"/>
      <c r="CY150" s="94"/>
      <c r="CZ150" s="94"/>
      <c r="DA150" s="94"/>
      <c r="DB150" s="94"/>
      <c r="DC150" s="94"/>
      <c r="DD150" s="94"/>
      <c r="DE150" s="94"/>
      <c r="DF150" s="94"/>
      <c r="DG150" s="94"/>
      <c r="DH150" s="94"/>
      <c r="DI150" s="94"/>
      <c r="DJ150" s="94"/>
      <c r="DK150" s="94"/>
      <c r="DL150" s="94"/>
      <c r="DM150" s="94"/>
      <c r="DN150" s="94"/>
      <c r="DO150" s="94"/>
      <c r="DP150" s="94"/>
      <c r="DQ150" s="94"/>
      <c r="DR150" s="94"/>
      <c r="DS150" s="94"/>
      <c r="DT150" s="94"/>
      <c r="DU150" s="94"/>
      <c r="DV150" s="94"/>
      <c r="DW150" s="94"/>
      <c r="DX150" s="94"/>
      <c r="DY150" s="94"/>
      <c r="DZ150" s="94"/>
      <c r="EA150" s="94"/>
      <c r="EB150" s="94"/>
      <c r="EC150" s="94"/>
      <c r="ED150" s="94"/>
      <c r="EE150" s="94"/>
      <c r="EF150" s="94"/>
      <c r="EG150" s="94"/>
      <c r="EH150" s="94"/>
      <c r="EI150" s="94"/>
      <c r="EJ150" s="94"/>
      <c r="EK150" s="94"/>
      <c r="EL150" s="94"/>
      <c r="EM150" s="94"/>
      <c r="EN150" s="94"/>
      <c r="EO150" s="94"/>
      <c r="EP150" s="94"/>
      <c r="EQ150" s="94"/>
      <c r="ER150" s="94"/>
      <c r="ES150" s="94"/>
      <c r="ET150" s="94"/>
      <c r="EU150" s="94"/>
      <c r="EV150" s="94"/>
      <c r="EW150" s="94"/>
      <c r="EX150" s="94"/>
      <c r="EY150" s="94"/>
      <c r="EZ150" s="94"/>
      <c r="FA150" s="94"/>
      <c r="FB150" s="94"/>
      <c r="FC150" s="94"/>
      <c r="FD150" s="94"/>
      <c r="FE150" s="94"/>
      <c r="FF150" s="94"/>
      <c r="FG150" s="94"/>
      <c r="FH150" s="94"/>
      <c r="FI150" s="94"/>
      <c r="FJ150" s="94"/>
      <c r="FK150" s="94"/>
      <c r="FL150" s="94"/>
      <c r="FM150" s="94"/>
      <c r="FN150" s="94"/>
      <c r="FO150" s="94"/>
      <c r="FP150" s="94"/>
      <c r="FQ150" s="94"/>
      <c r="FR150" s="94"/>
      <c r="FS150" s="94"/>
      <c r="FT150" s="94"/>
      <c r="FU150" s="94"/>
      <c r="FV150" s="94"/>
      <c r="FW150" s="94"/>
      <c r="FX150" s="94"/>
      <c r="FY150" s="94"/>
      <c r="FZ150" s="94"/>
      <c r="GA150" s="94"/>
      <c r="GB150" s="94"/>
      <c r="GC150" s="94"/>
      <c r="GD150" s="94"/>
      <c r="GE150" s="94"/>
      <c r="GF150" s="94"/>
      <c r="GG150" s="94"/>
      <c r="GH150" s="94"/>
      <c r="GI150" s="94"/>
      <c r="GJ150" s="94"/>
      <c r="GK150" s="94"/>
      <c r="GL150" s="94"/>
      <c r="GM150" s="94"/>
      <c r="GN150" s="94"/>
      <c r="GO150" s="94"/>
      <c r="GP150" s="94"/>
      <c r="GQ150" s="94"/>
      <c r="GR150" s="94"/>
      <c r="GS150" s="94"/>
      <c r="GT150" s="94"/>
      <c r="GU150" s="51"/>
      <c r="GV150" s="51"/>
      <c r="GW150" s="51"/>
    </row>
    <row r="151" spans="1:205" s="57" customFormat="1" ht="31.5" customHeight="1" x14ac:dyDescent="0.25">
      <c r="A151" s="93" t="s">
        <v>1572</v>
      </c>
      <c r="B151" s="95"/>
      <c r="C151" s="94"/>
      <c r="D151" s="94"/>
      <c r="E151" s="94"/>
      <c r="F151" s="94"/>
      <c r="G151" s="94"/>
      <c r="H151" s="94"/>
      <c r="I151" s="94"/>
      <c r="J151" s="94"/>
      <c r="K151" s="94"/>
      <c r="L151" s="94"/>
      <c r="M151" s="94"/>
      <c r="N151" s="94"/>
      <c r="O151" s="94"/>
      <c r="P151" s="94"/>
      <c r="Q151" s="94"/>
      <c r="R151" s="94"/>
      <c r="S151" s="94"/>
      <c r="T151" s="94"/>
      <c r="U151" s="94"/>
      <c r="V151" s="94"/>
      <c r="W151" s="94"/>
      <c r="X151" s="94"/>
      <c r="Y151" s="94"/>
      <c r="Z151" s="94"/>
      <c r="AA151" s="94"/>
      <c r="AB151" s="94"/>
      <c r="AC151" s="94"/>
      <c r="AD151" s="94"/>
      <c r="AE151" s="94"/>
      <c r="AF151" s="94"/>
      <c r="AG151" s="94"/>
      <c r="AH151" s="94"/>
      <c r="AI151" s="94"/>
      <c r="AJ151" s="94"/>
      <c r="AK151" s="94"/>
      <c r="AL151" s="94"/>
      <c r="AM151" s="94"/>
      <c r="AN151" s="94"/>
      <c r="AO151" s="94"/>
      <c r="AP151" s="94"/>
      <c r="AQ151" s="94"/>
      <c r="AR151" s="94"/>
      <c r="AS151" s="94"/>
      <c r="AT151" s="94"/>
      <c r="AU151" s="94"/>
      <c r="AV151" s="94"/>
      <c r="AW151" s="94"/>
      <c r="AX151" s="94"/>
      <c r="AY151" s="94"/>
      <c r="AZ151" s="94"/>
      <c r="BA151" s="94"/>
      <c r="BB151" s="94"/>
      <c r="BC151" s="94"/>
      <c r="BD151" s="94"/>
      <c r="BE151" s="94"/>
      <c r="BF151" s="94"/>
      <c r="BG151" s="94"/>
      <c r="BH151" s="94"/>
      <c r="BI151" s="94"/>
      <c r="BJ151" s="94"/>
      <c r="BK151" s="94"/>
      <c r="BL151" s="94"/>
      <c r="BM151" s="94"/>
      <c r="BN151" s="94"/>
      <c r="BO151" s="94"/>
      <c r="BP151" s="94"/>
      <c r="BQ151" s="94"/>
      <c r="BR151" s="94"/>
      <c r="BS151" s="94"/>
      <c r="BT151" s="94"/>
      <c r="BU151" s="94"/>
      <c r="BV151" s="94"/>
      <c r="BW151" s="94"/>
      <c r="BX151" s="94"/>
      <c r="BY151" s="94"/>
      <c r="BZ151" s="94"/>
      <c r="CA151" s="94"/>
      <c r="CB151" s="94"/>
      <c r="CC151" s="94"/>
      <c r="CD151" s="94"/>
      <c r="CE151" s="94"/>
      <c r="CF151" s="94"/>
      <c r="CG151" s="94"/>
      <c r="CH151" s="94"/>
      <c r="CI151" s="94"/>
      <c r="CJ151" s="94"/>
      <c r="CK151" s="94"/>
      <c r="CL151" s="94"/>
      <c r="CM151" s="94"/>
      <c r="CN151" s="94"/>
      <c r="CO151" s="94"/>
      <c r="CP151" s="94"/>
      <c r="CQ151" s="94"/>
      <c r="CR151" s="94"/>
      <c r="CS151" s="94"/>
      <c r="CT151" s="94"/>
      <c r="CU151" s="94"/>
      <c r="CV151" s="94"/>
      <c r="CW151" s="94"/>
      <c r="CX151" s="94"/>
      <c r="CY151" s="94"/>
      <c r="CZ151" s="94"/>
      <c r="DA151" s="94"/>
      <c r="DB151" s="94"/>
      <c r="DC151" s="94"/>
      <c r="DD151" s="94"/>
      <c r="DE151" s="94"/>
      <c r="DF151" s="94"/>
      <c r="DG151" s="94"/>
      <c r="DH151" s="94"/>
      <c r="DI151" s="94"/>
      <c r="DJ151" s="94"/>
      <c r="DK151" s="94"/>
      <c r="DL151" s="94"/>
      <c r="DM151" s="94"/>
      <c r="DN151" s="94"/>
      <c r="DO151" s="94"/>
      <c r="DP151" s="94"/>
      <c r="DQ151" s="94"/>
      <c r="DR151" s="94"/>
      <c r="DS151" s="94"/>
      <c r="DT151" s="94"/>
      <c r="DU151" s="94"/>
      <c r="DV151" s="94"/>
      <c r="DW151" s="94"/>
      <c r="DX151" s="94"/>
      <c r="DY151" s="94"/>
      <c r="DZ151" s="94"/>
      <c r="EA151" s="94"/>
      <c r="EB151" s="94"/>
      <c r="EC151" s="94"/>
      <c r="ED151" s="94"/>
      <c r="EE151" s="94"/>
      <c r="EF151" s="94"/>
      <c r="EG151" s="94"/>
      <c r="EH151" s="94"/>
      <c r="EI151" s="94"/>
      <c r="EJ151" s="94"/>
      <c r="EK151" s="94"/>
      <c r="EL151" s="94"/>
      <c r="EM151" s="94"/>
      <c r="EN151" s="94"/>
      <c r="EO151" s="94"/>
      <c r="EP151" s="94"/>
      <c r="EQ151" s="94"/>
      <c r="ER151" s="94"/>
      <c r="ES151" s="94"/>
      <c r="ET151" s="94"/>
      <c r="EU151" s="94"/>
      <c r="EV151" s="94"/>
      <c r="EW151" s="94"/>
      <c r="EX151" s="94"/>
      <c r="EY151" s="94"/>
      <c r="EZ151" s="94"/>
      <c r="FA151" s="94"/>
      <c r="FB151" s="94"/>
      <c r="FC151" s="94"/>
      <c r="FD151" s="94"/>
      <c r="FE151" s="94"/>
      <c r="FF151" s="94"/>
      <c r="FG151" s="94"/>
      <c r="FH151" s="94"/>
      <c r="FI151" s="94"/>
      <c r="FJ151" s="94"/>
      <c r="FK151" s="94"/>
      <c r="FL151" s="94"/>
      <c r="FM151" s="94"/>
      <c r="FN151" s="94"/>
      <c r="FO151" s="94"/>
      <c r="FP151" s="94"/>
      <c r="FQ151" s="94"/>
      <c r="FR151" s="94"/>
      <c r="FS151" s="94"/>
      <c r="FT151" s="94"/>
      <c r="FU151" s="94"/>
      <c r="FV151" s="94"/>
      <c r="FW151" s="94"/>
      <c r="FX151" s="94"/>
      <c r="FY151" s="94"/>
      <c r="FZ151" s="94"/>
      <c r="GA151" s="94"/>
      <c r="GB151" s="94"/>
      <c r="GC151" s="94"/>
      <c r="GD151" s="94"/>
      <c r="GE151" s="94"/>
      <c r="GF151" s="94"/>
      <c r="GG151" s="94"/>
      <c r="GH151" s="94"/>
      <c r="GI151" s="94"/>
      <c r="GJ151" s="94"/>
      <c r="GK151" s="94"/>
      <c r="GL151" s="94"/>
      <c r="GM151" s="94"/>
      <c r="GN151" s="94"/>
      <c r="GO151" s="94"/>
      <c r="GP151" s="94"/>
      <c r="GQ151" s="94"/>
      <c r="GR151" s="94"/>
      <c r="GS151" s="94"/>
      <c r="GT151" s="94"/>
      <c r="GU151" s="51"/>
      <c r="GV151" s="51"/>
      <c r="GW151" s="51"/>
    </row>
    <row r="152" spans="1:205" s="57" customFormat="1" ht="31.5" customHeight="1" x14ac:dyDescent="0.25">
      <c r="A152" s="93" t="s">
        <v>1573</v>
      </c>
      <c r="B152" s="95"/>
      <c r="C152" s="94"/>
      <c r="D152" s="94"/>
      <c r="E152" s="94"/>
      <c r="F152" s="94"/>
      <c r="G152" s="94"/>
      <c r="H152" s="94"/>
      <c r="I152" s="94"/>
      <c r="J152" s="94"/>
      <c r="K152" s="94"/>
      <c r="L152" s="94"/>
      <c r="M152" s="94"/>
      <c r="N152" s="94"/>
      <c r="O152" s="94"/>
      <c r="P152" s="94"/>
      <c r="Q152" s="94"/>
      <c r="R152" s="94"/>
      <c r="S152" s="94"/>
      <c r="T152" s="94"/>
      <c r="U152" s="94"/>
      <c r="V152" s="94"/>
      <c r="W152" s="94"/>
      <c r="X152" s="94"/>
      <c r="Y152" s="94"/>
      <c r="Z152" s="94"/>
      <c r="AA152" s="94"/>
      <c r="AB152" s="94"/>
      <c r="AC152" s="94"/>
      <c r="AD152" s="94"/>
      <c r="AE152" s="94"/>
      <c r="AF152" s="94"/>
      <c r="AG152" s="94"/>
      <c r="AH152" s="94"/>
      <c r="AI152" s="94"/>
      <c r="AJ152" s="94"/>
      <c r="AK152" s="94"/>
      <c r="AL152" s="94"/>
      <c r="AM152" s="94"/>
      <c r="AN152" s="94"/>
      <c r="AO152" s="94"/>
      <c r="AP152" s="94"/>
      <c r="AQ152" s="94"/>
      <c r="AR152" s="94"/>
      <c r="AS152" s="94"/>
      <c r="AT152" s="94"/>
      <c r="AU152" s="94"/>
      <c r="AV152" s="94"/>
      <c r="AW152" s="94"/>
      <c r="AX152" s="94"/>
      <c r="AY152" s="94"/>
      <c r="AZ152" s="94"/>
      <c r="BA152" s="94"/>
      <c r="BB152" s="94"/>
      <c r="BC152" s="94"/>
      <c r="BD152" s="94"/>
      <c r="BE152" s="94"/>
      <c r="BF152" s="94"/>
      <c r="BG152" s="94"/>
      <c r="BH152" s="94"/>
      <c r="BI152" s="94"/>
      <c r="BJ152" s="94"/>
      <c r="BK152" s="94"/>
      <c r="BL152" s="94"/>
      <c r="BM152" s="94"/>
      <c r="BN152" s="94"/>
      <c r="BO152" s="94"/>
      <c r="BP152" s="94"/>
      <c r="BQ152" s="94"/>
      <c r="BR152" s="94"/>
      <c r="BS152" s="94"/>
      <c r="BT152" s="94"/>
      <c r="BU152" s="94"/>
      <c r="BV152" s="94"/>
      <c r="BW152" s="94"/>
      <c r="BX152" s="94"/>
      <c r="BY152" s="94"/>
      <c r="BZ152" s="94"/>
      <c r="CA152" s="94"/>
      <c r="CB152" s="94"/>
      <c r="CC152" s="94"/>
      <c r="CD152" s="94"/>
      <c r="CE152" s="94"/>
      <c r="CF152" s="94"/>
      <c r="CG152" s="94"/>
      <c r="CH152" s="94"/>
      <c r="CI152" s="94"/>
      <c r="CJ152" s="94"/>
      <c r="CK152" s="94"/>
      <c r="CL152" s="94"/>
      <c r="CM152" s="94"/>
      <c r="CN152" s="94"/>
      <c r="CO152" s="94"/>
      <c r="CP152" s="94"/>
      <c r="CQ152" s="94"/>
      <c r="CR152" s="94"/>
      <c r="CS152" s="94"/>
      <c r="CT152" s="94"/>
      <c r="CU152" s="94"/>
      <c r="CV152" s="94"/>
      <c r="CW152" s="94"/>
      <c r="CX152" s="94"/>
      <c r="CY152" s="94"/>
      <c r="CZ152" s="94"/>
      <c r="DA152" s="94"/>
      <c r="DB152" s="94"/>
      <c r="DC152" s="94"/>
      <c r="DD152" s="94"/>
      <c r="DE152" s="94"/>
      <c r="DF152" s="94"/>
      <c r="DG152" s="94"/>
      <c r="DH152" s="94"/>
      <c r="DI152" s="94"/>
      <c r="DJ152" s="94"/>
      <c r="DK152" s="94"/>
      <c r="DL152" s="94"/>
      <c r="DM152" s="94"/>
      <c r="DN152" s="94"/>
      <c r="DO152" s="94"/>
      <c r="DP152" s="94"/>
      <c r="DQ152" s="94"/>
      <c r="DR152" s="94"/>
      <c r="DS152" s="94"/>
      <c r="DT152" s="94"/>
      <c r="DU152" s="94"/>
      <c r="DV152" s="94"/>
      <c r="DW152" s="94"/>
      <c r="DX152" s="94"/>
      <c r="DY152" s="94"/>
      <c r="DZ152" s="94"/>
      <c r="EA152" s="94"/>
      <c r="EB152" s="94"/>
      <c r="EC152" s="94"/>
      <c r="ED152" s="94"/>
      <c r="EE152" s="94"/>
      <c r="EF152" s="94"/>
      <c r="EG152" s="94"/>
      <c r="EH152" s="94"/>
      <c r="EI152" s="94"/>
      <c r="EJ152" s="94"/>
      <c r="EK152" s="94"/>
      <c r="EL152" s="94"/>
      <c r="EM152" s="94"/>
      <c r="EN152" s="94"/>
      <c r="EO152" s="94"/>
      <c r="EP152" s="94"/>
      <c r="EQ152" s="94"/>
      <c r="ER152" s="94"/>
      <c r="ES152" s="94"/>
      <c r="ET152" s="94"/>
      <c r="EU152" s="94"/>
      <c r="EV152" s="94"/>
      <c r="EW152" s="94"/>
      <c r="EX152" s="94"/>
      <c r="EY152" s="94"/>
      <c r="EZ152" s="94"/>
      <c r="FA152" s="94"/>
      <c r="FB152" s="94"/>
      <c r="FC152" s="94"/>
      <c r="FD152" s="94"/>
      <c r="FE152" s="94"/>
      <c r="FF152" s="94"/>
      <c r="FG152" s="94"/>
      <c r="FH152" s="94"/>
      <c r="FI152" s="94"/>
      <c r="FJ152" s="94"/>
      <c r="FK152" s="94"/>
      <c r="FL152" s="94"/>
      <c r="FM152" s="94"/>
      <c r="FN152" s="94"/>
      <c r="FO152" s="94"/>
      <c r="FP152" s="94"/>
      <c r="FQ152" s="94"/>
      <c r="FR152" s="94"/>
      <c r="FS152" s="94"/>
      <c r="FT152" s="94"/>
      <c r="FU152" s="94"/>
      <c r="FV152" s="94"/>
      <c r="FW152" s="94"/>
      <c r="FX152" s="94"/>
      <c r="FY152" s="94"/>
      <c r="FZ152" s="94"/>
      <c r="GA152" s="94"/>
      <c r="GB152" s="94"/>
      <c r="GC152" s="94"/>
      <c r="GD152" s="94"/>
      <c r="GE152" s="94"/>
      <c r="GF152" s="94"/>
      <c r="GG152" s="94"/>
      <c r="GH152" s="94"/>
      <c r="GI152" s="94"/>
      <c r="GJ152" s="94"/>
      <c r="GK152" s="94"/>
      <c r="GL152" s="94"/>
      <c r="GM152" s="94"/>
      <c r="GN152" s="94"/>
      <c r="GO152" s="94"/>
      <c r="GP152" s="94"/>
      <c r="GQ152" s="94"/>
      <c r="GR152" s="94"/>
      <c r="GS152" s="94"/>
      <c r="GT152" s="94"/>
      <c r="GU152" s="51"/>
      <c r="GV152" s="51"/>
      <c r="GW152" s="51"/>
    </row>
    <row r="153" spans="1:205" s="57" customFormat="1" ht="31.5" customHeight="1" x14ac:dyDescent="0.25">
      <c r="A153" s="93" t="s">
        <v>1574</v>
      </c>
      <c r="B153" s="95"/>
      <c r="C153" s="94"/>
      <c r="D153" s="94"/>
      <c r="E153" s="94"/>
      <c r="F153" s="94"/>
      <c r="G153" s="94"/>
      <c r="H153" s="94"/>
      <c r="I153" s="94"/>
      <c r="J153" s="94"/>
      <c r="K153" s="94"/>
      <c r="L153" s="94"/>
      <c r="M153" s="94"/>
      <c r="N153" s="94"/>
      <c r="O153" s="94"/>
      <c r="P153" s="94"/>
      <c r="Q153" s="94"/>
      <c r="R153" s="94"/>
      <c r="S153" s="94"/>
      <c r="T153" s="94"/>
      <c r="U153" s="94"/>
      <c r="V153" s="94"/>
      <c r="W153" s="94"/>
      <c r="X153" s="94"/>
      <c r="Y153" s="94"/>
      <c r="Z153" s="94"/>
      <c r="AA153" s="94"/>
      <c r="AB153" s="94"/>
      <c r="AC153" s="94"/>
      <c r="AD153" s="94"/>
      <c r="AE153" s="94"/>
      <c r="AF153" s="94"/>
      <c r="AG153" s="94"/>
      <c r="AH153" s="94"/>
      <c r="AI153" s="94"/>
      <c r="AJ153" s="94"/>
      <c r="AK153" s="94"/>
      <c r="AL153" s="94"/>
      <c r="AM153" s="94"/>
      <c r="AN153" s="94"/>
      <c r="AO153" s="94"/>
      <c r="AP153" s="94"/>
      <c r="AQ153" s="94"/>
      <c r="AR153" s="94"/>
      <c r="AS153" s="94"/>
      <c r="AT153" s="94"/>
      <c r="AU153" s="94"/>
      <c r="AV153" s="94"/>
      <c r="AW153" s="94"/>
      <c r="AX153" s="94"/>
      <c r="AY153" s="94"/>
      <c r="AZ153" s="94"/>
      <c r="BA153" s="94"/>
      <c r="BB153" s="94"/>
      <c r="BC153" s="94"/>
      <c r="BD153" s="94"/>
      <c r="BE153" s="94"/>
      <c r="BF153" s="94"/>
      <c r="BG153" s="94"/>
      <c r="BH153" s="94"/>
      <c r="BI153" s="94"/>
      <c r="BJ153" s="94"/>
      <c r="BK153" s="94"/>
      <c r="BL153" s="94"/>
      <c r="BM153" s="94"/>
      <c r="BN153" s="94"/>
      <c r="BO153" s="94"/>
      <c r="BP153" s="94"/>
      <c r="BQ153" s="94"/>
      <c r="BR153" s="94"/>
      <c r="BS153" s="94"/>
      <c r="BT153" s="94"/>
      <c r="BU153" s="94"/>
      <c r="BV153" s="94"/>
      <c r="BW153" s="94"/>
      <c r="BX153" s="94"/>
      <c r="BY153" s="94"/>
      <c r="BZ153" s="94"/>
      <c r="CA153" s="94"/>
      <c r="CB153" s="94"/>
      <c r="CC153" s="94"/>
      <c r="CD153" s="94"/>
      <c r="CE153" s="94"/>
      <c r="CF153" s="94"/>
      <c r="CG153" s="94"/>
      <c r="CH153" s="94"/>
      <c r="CI153" s="94"/>
      <c r="CJ153" s="94"/>
      <c r="CK153" s="94"/>
      <c r="CL153" s="94"/>
      <c r="CM153" s="94"/>
      <c r="CN153" s="94"/>
      <c r="CO153" s="94"/>
      <c r="CP153" s="94"/>
      <c r="CQ153" s="94"/>
      <c r="CR153" s="94"/>
      <c r="CS153" s="94"/>
      <c r="CT153" s="94"/>
      <c r="CU153" s="94"/>
      <c r="CV153" s="94"/>
      <c r="CW153" s="94"/>
      <c r="CX153" s="94"/>
      <c r="CY153" s="94"/>
      <c r="CZ153" s="94"/>
      <c r="DA153" s="94"/>
      <c r="DB153" s="94"/>
      <c r="DC153" s="94"/>
      <c r="DD153" s="94"/>
      <c r="DE153" s="94"/>
      <c r="DF153" s="94"/>
      <c r="DG153" s="94"/>
      <c r="DH153" s="94"/>
      <c r="DI153" s="94"/>
      <c r="DJ153" s="94"/>
      <c r="DK153" s="94"/>
      <c r="DL153" s="94"/>
      <c r="DM153" s="94"/>
      <c r="DN153" s="94"/>
      <c r="DO153" s="94"/>
      <c r="DP153" s="94"/>
      <c r="DQ153" s="94"/>
      <c r="DR153" s="94"/>
      <c r="DS153" s="94"/>
      <c r="DT153" s="94"/>
      <c r="DU153" s="94"/>
      <c r="DV153" s="94"/>
      <c r="DW153" s="94"/>
      <c r="DX153" s="94"/>
      <c r="DY153" s="94"/>
      <c r="DZ153" s="94"/>
      <c r="EA153" s="94"/>
      <c r="EB153" s="94"/>
      <c r="EC153" s="94"/>
      <c r="ED153" s="94"/>
      <c r="EE153" s="94"/>
      <c r="EF153" s="94"/>
      <c r="EG153" s="94"/>
      <c r="EH153" s="94"/>
      <c r="EI153" s="94"/>
      <c r="EJ153" s="94"/>
      <c r="EK153" s="94"/>
      <c r="EL153" s="94"/>
      <c r="EM153" s="94"/>
      <c r="EN153" s="94"/>
      <c r="EO153" s="94"/>
      <c r="EP153" s="94"/>
      <c r="EQ153" s="94"/>
      <c r="ER153" s="94"/>
      <c r="ES153" s="94"/>
      <c r="ET153" s="94"/>
      <c r="EU153" s="94"/>
      <c r="EV153" s="94"/>
      <c r="EW153" s="94"/>
      <c r="EX153" s="94"/>
      <c r="EY153" s="94"/>
      <c r="EZ153" s="94"/>
      <c r="FA153" s="94"/>
      <c r="FB153" s="94"/>
      <c r="FC153" s="94"/>
      <c r="FD153" s="94"/>
      <c r="FE153" s="94"/>
      <c r="FF153" s="94"/>
      <c r="FG153" s="94"/>
      <c r="FH153" s="94"/>
      <c r="FI153" s="94"/>
      <c r="FJ153" s="94"/>
      <c r="FK153" s="94"/>
      <c r="FL153" s="94"/>
      <c r="FM153" s="94"/>
      <c r="FN153" s="94"/>
      <c r="FO153" s="94"/>
      <c r="FP153" s="94"/>
      <c r="FQ153" s="94"/>
      <c r="FR153" s="94"/>
      <c r="FS153" s="94"/>
      <c r="FT153" s="94"/>
      <c r="FU153" s="94"/>
      <c r="FV153" s="94"/>
      <c r="FW153" s="94"/>
      <c r="FX153" s="94"/>
      <c r="FY153" s="94"/>
      <c r="FZ153" s="94"/>
      <c r="GA153" s="94"/>
      <c r="GB153" s="94"/>
      <c r="GC153" s="94"/>
      <c r="GD153" s="94"/>
      <c r="GE153" s="94"/>
      <c r="GF153" s="94"/>
      <c r="GG153" s="94"/>
      <c r="GH153" s="94"/>
      <c r="GI153" s="94"/>
      <c r="GJ153" s="94"/>
      <c r="GK153" s="94"/>
      <c r="GL153" s="94"/>
      <c r="GM153" s="94"/>
      <c r="GN153" s="94"/>
      <c r="GO153" s="94"/>
      <c r="GP153" s="94"/>
      <c r="GQ153" s="94"/>
      <c r="GR153" s="94"/>
      <c r="GS153" s="94"/>
      <c r="GT153" s="94"/>
      <c r="GU153" s="51"/>
      <c r="GV153" s="51"/>
      <c r="GW153" s="51"/>
    </row>
    <row r="154" spans="1:205" s="57" customFormat="1" ht="31.5" customHeight="1" x14ac:dyDescent="0.25">
      <c r="A154" s="93" t="s">
        <v>1575</v>
      </c>
      <c r="B154" s="95"/>
      <c r="C154" s="94"/>
      <c r="D154" s="94"/>
      <c r="E154" s="94"/>
      <c r="F154" s="94"/>
      <c r="G154" s="94"/>
      <c r="H154" s="94"/>
      <c r="I154" s="94"/>
      <c r="J154" s="94"/>
      <c r="K154" s="94"/>
      <c r="L154" s="94"/>
      <c r="M154" s="94"/>
      <c r="N154" s="94"/>
      <c r="O154" s="94"/>
      <c r="P154" s="94"/>
      <c r="Q154" s="94"/>
      <c r="R154" s="94"/>
      <c r="S154" s="94"/>
      <c r="T154" s="94"/>
      <c r="U154" s="94"/>
      <c r="V154" s="94"/>
      <c r="W154" s="94"/>
      <c r="X154" s="94"/>
      <c r="Y154" s="94"/>
      <c r="Z154" s="94"/>
      <c r="AA154" s="94"/>
      <c r="AB154" s="94"/>
      <c r="AC154" s="94"/>
      <c r="AD154" s="94"/>
      <c r="AE154" s="94"/>
      <c r="AF154" s="94"/>
      <c r="AG154" s="94"/>
      <c r="AH154" s="94"/>
      <c r="AI154" s="94"/>
      <c r="AJ154" s="94"/>
      <c r="AK154" s="94"/>
      <c r="AL154" s="94"/>
      <c r="AM154" s="94"/>
      <c r="AN154" s="94"/>
      <c r="AO154" s="94"/>
      <c r="AP154" s="94"/>
      <c r="AQ154" s="94"/>
      <c r="AR154" s="94"/>
      <c r="AS154" s="94"/>
      <c r="AT154" s="94"/>
      <c r="AU154" s="94"/>
      <c r="AV154" s="94"/>
      <c r="AW154" s="94"/>
      <c r="AX154" s="94"/>
      <c r="AY154" s="94"/>
      <c r="AZ154" s="94"/>
      <c r="BA154" s="94"/>
      <c r="BB154" s="94"/>
      <c r="BC154" s="94"/>
      <c r="BD154" s="94"/>
      <c r="BE154" s="94"/>
      <c r="BF154" s="94"/>
      <c r="BG154" s="94"/>
      <c r="BH154" s="94"/>
      <c r="BI154" s="94"/>
      <c r="BJ154" s="94"/>
      <c r="BK154" s="94"/>
      <c r="BL154" s="94"/>
      <c r="BM154" s="94"/>
      <c r="BN154" s="94"/>
      <c r="BO154" s="94"/>
      <c r="BP154" s="94"/>
      <c r="BQ154" s="94"/>
      <c r="BR154" s="94"/>
      <c r="BS154" s="94"/>
      <c r="BT154" s="94"/>
      <c r="BU154" s="94"/>
      <c r="BV154" s="94"/>
      <c r="BW154" s="94"/>
      <c r="BX154" s="94"/>
      <c r="BY154" s="94"/>
      <c r="BZ154" s="94"/>
      <c r="CA154" s="94"/>
      <c r="CB154" s="94"/>
      <c r="CC154" s="94"/>
      <c r="CD154" s="94"/>
      <c r="CE154" s="94"/>
      <c r="CF154" s="94"/>
      <c r="CG154" s="94"/>
      <c r="CH154" s="94"/>
      <c r="CI154" s="94"/>
      <c r="CJ154" s="94"/>
      <c r="CK154" s="94"/>
      <c r="CL154" s="94"/>
      <c r="CM154" s="94"/>
      <c r="CN154" s="94"/>
      <c r="CO154" s="94"/>
      <c r="CP154" s="94"/>
      <c r="CQ154" s="94"/>
      <c r="CR154" s="94"/>
      <c r="CS154" s="94"/>
      <c r="CT154" s="94"/>
      <c r="CU154" s="94"/>
      <c r="CV154" s="94"/>
      <c r="CW154" s="94"/>
      <c r="CX154" s="94"/>
      <c r="CY154" s="94"/>
      <c r="CZ154" s="94"/>
      <c r="DA154" s="94"/>
      <c r="DB154" s="94"/>
      <c r="DC154" s="94"/>
      <c r="DD154" s="94"/>
      <c r="DE154" s="94"/>
      <c r="DF154" s="94"/>
      <c r="DG154" s="94"/>
      <c r="DH154" s="94"/>
      <c r="DI154" s="94"/>
      <c r="DJ154" s="94"/>
      <c r="DK154" s="94"/>
      <c r="DL154" s="94"/>
      <c r="DM154" s="94"/>
      <c r="DN154" s="94"/>
      <c r="DO154" s="94"/>
      <c r="DP154" s="94"/>
      <c r="DQ154" s="94"/>
      <c r="DR154" s="94"/>
      <c r="DS154" s="94"/>
      <c r="DT154" s="94"/>
      <c r="DU154" s="94"/>
      <c r="DV154" s="94"/>
      <c r="DW154" s="94"/>
      <c r="DX154" s="94"/>
      <c r="DY154" s="94"/>
      <c r="DZ154" s="94"/>
      <c r="EA154" s="94"/>
      <c r="EB154" s="94"/>
      <c r="EC154" s="94"/>
      <c r="ED154" s="94"/>
      <c r="EE154" s="94"/>
      <c r="EF154" s="94"/>
      <c r="EG154" s="94"/>
      <c r="EH154" s="94"/>
      <c r="EI154" s="94"/>
      <c r="EJ154" s="94"/>
      <c r="EK154" s="94"/>
      <c r="EL154" s="94"/>
      <c r="EM154" s="94"/>
      <c r="EN154" s="94"/>
      <c r="EO154" s="94"/>
      <c r="EP154" s="94"/>
      <c r="EQ154" s="94"/>
      <c r="ER154" s="94"/>
      <c r="ES154" s="94"/>
      <c r="ET154" s="94"/>
      <c r="EU154" s="94"/>
      <c r="EV154" s="94"/>
      <c r="EW154" s="94"/>
      <c r="EX154" s="94"/>
      <c r="EY154" s="94"/>
      <c r="EZ154" s="94"/>
      <c r="FA154" s="94"/>
      <c r="FB154" s="94"/>
      <c r="FC154" s="94"/>
      <c r="FD154" s="94"/>
      <c r="FE154" s="94"/>
      <c r="FF154" s="94"/>
      <c r="FG154" s="94"/>
      <c r="FH154" s="94"/>
      <c r="FI154" s="94"/>
      <c r="FJ154" s="94"/>
      <c r="FK154" s="94"/>
      <c r="FL154" s="94"/>
      <c r="FM154" s="94"/>
      <c r="FN154" s="94"/>
      <c r="FO154" s="94"/>
      <c r="FP154" s="94"/>
      <c r="FQ154" s="94"/>
      <c r="FR154" s="94"/>
      <c r="FS154" s="94"/>
      <c r="FT154" s="94"/>
      <c r="FU154" s="94"/>
      <c r="FV154" s="94"/>
      <c r="FW154" s="94"/>
      <c r="FX154" s="94"/>
      <c r="FY154" s="94"/>
      <c r="FZ154" s="94"/>
      <c r="GA154" s="94"/>
      <c r="GB154" s="94"/>
      <c r="GC154" s="94"/>
      <c r="GD154" s="94"/>
      <c r="GE154" s="94"/>
      <c r="GF154" s="94"/>
      <c r="GG154" s="94"/>
      <c r="GH154" s="94"/>
      <c r="GI154" s="94"/>
      <c r="GJ154" s="94"/>
      <c r="GK154" s="94"/>
      <c r="GL154" s="94"/>
      <c r="GM154" s="94"/>
      <c r="GN154" s="94"/>
      <c r="GO154" s="94"/>
      <c r="GP154" s="94"/>
      <c r="GQ154" s="94"/>
      <c r="GR154" s="94"/>
      <c r="GS154" s="94"/>
      <c r="GT154" s="94"/>
      <c r="GU154" s="51"/>
      <c r="GV154" s="51"/>
      <c r="GW154" s="51"/>
    </row>
    <row r="155" spans="1:205" s="57" customFormat="1" ht="31.5" customHeight="1" x14ac:dyDescent="0.25">
      <c r="A155" s="93" t="s">
        <v>1576</v>
      </c>
      <c r="B155" s="95"/>
      <c r="C155" s="94"/>
      <c r="D155" s="94"/>
      <c r="E155" s="94"/>
      <c r="F155" s="94"/>
      <c r="G155" s="94"/>
      <c r="H155" s="94"/>
      <c r="I155" s="94"/>
      <c r="J155" s="94"/>
      <c r="K155" s="94"/>
      <c r="L155" s="94"/>
      <c r="M155" s="94"/>
      <c r="N155" s="94"/>
      <c r="O155" s="94"/>
      <c r="P155" s="94"/>
      <c r="Q155" s="94"/>
      <c r="R155" s="94"/>
      <c r="S155" s="94"/>
      <c r="T155" s="94"/>
      <c r="U155" s="94"/>
      <c r="V155" s="94"/>
      <c r="W155" s="94"/>
      <c r="X155" s="94"/>
      <c r="Y155" s="94"/>
      <c r="Z155" s="94"/>
      <c r="AA155" s="94"/>
      <c r="AB155" s="94"/>
      <c r="AC155" s="94"/>
      <c r="AD155" s="94"/>
      <c r="AE155" s="94"/>
      <c r="AF155" s="94"/>
      <c r="AG155" s="94"/>
      <c r="AH155" s="94"/>
      <c r="AI155" s="94"/>
      <c r="AJ155" s="94"/>
      <c r="AK155" s="94"/>
      <c r="AL155" s="94"/>
      <c r="AM155" s="94"/>
      <c r="AN155" s="94"/>
      <c r="AO155" s="94"/>
      <c r="AP155" s="94"/>
      <c r="AQ155" s="94"/>
      <c r="AR155" s="94"/>
      <c r="AS155" s="94"/>
      <c r="AT155" s="94"/>
      <c r="AU155" s="94"/>
      <c r="AV155" s="94"/>
      <c r="AW155" s="94"/>
      <c r="AX155" s="94"/>
      <c r="AY155" s="94"/>
      <c r="AZ155" s="94"/>
      <c r="BA155" s="94"/>
      <c r="BB155" s="94"/>
      <c r="BC155" s="94"/>
      <c r="BD155" s="94"/>
      <c r="BE155" s="94"/>
      <c r="BF155" s="94"/>
      <c r="BG155" s="94"/>
      <c r="BH155" s="94"/>
      <c r="BI155" s="94"/>
      <c r="BJ155" s="94"/>
      <c r="BK155" s="94"/>
      <c r="BL155" s="94"/>
      <c r="BM155" s="94"/>
      <c r="BN155" s="94"/>
      <c r="BO155" s="94"/>
      <c r="BP155" s="94"/>
      <c r="BQ155" s="94"/>
      <c r="BR155" s="94"/>
      <c r="BS155" s="94"/>
      <c r="BT155" s="94"/>
      <c r="BU155" s="94"/>
      <c r="BV155" s="94"/>
      <c r="BW155" s="94"/>
      <c r="BX155" s="94"/>
      <c r="BY155" s="94"/>
      <c r="BZ155" s="94"/>
      <c r="CA155" s="94"/>
      <c r="CB155" s="94"/>
      <c r="CC155" s="94"/>
      <c r="CD155" s="94"/>
      <c r="CE155" s="94"/>
      <c r="CF155" s="94"/>
      <c r="CG155" s="94"/>
      <c r="CH155" s="94"/>
      <c r="CI155" s="94"/>
      <c r="CJ155" s="94"/>
      <c r="CK155" s="94"/>
      <c r="CL155" s="94"/>
      <c r="CM155" s="94"/>
      <c r="CN155" s="94"/>
      <c r="CO155" s="94"/>
      <c r="CP155" s="94"/>
      <c r="CQ155" s="94"/>
      <c r="CR155" s="94"/>
      <c r="CS155" s="94"/>
      <c r="CT155" s="94"/>
      <c r="CU155" s="94"/>
      <c r="CV155" s="94"/>
      <c r="CW155" s="94"/>
      <c r="CX155" s="94"/>
      <c r="CY155" s="94"/>
      <c r="CZ155" s="94"/>
      <c r="DA155" s="94"/>
      <c r="DB155" s="94"/>
      <c r="DC155" s="94"/>
      <c r="DD155" s="94"/>
      <c r="DE155" s="94"/>
      <c r="DF155" s="94"/>
      <c r="DG155" s="94"/>
      <c r="DH155" s="94"/>
      <c r="DI155" s="94"/>
      <c r="DJ155" s="94"/>
      <c r="DK155" s="94"/>
      <c r="DL155" s="94"/>
      <c r="DM155" s="94"/>
      <c r="DN155" s="94"/>
      <c r="DO155" s="94"/>
      <c r="DP155" s="94"/>
      <c r="DQ155" s="94"/>
      <c r="DR155" s="94"/>
      <c r="DS155" s="94"/>
      <c r="DT155" s="94"/>
      <c r="DU155" s="94"/>
      <c r="DV155" s="94"/>
      <c r="DW155" s="94"/>
      <c r="DX155" s="94"/>
      <c r="DY155" s="94"/>
      <c r="DZ155" s="94"/>
      <c r="EA155" s="94"/>
      <c r="EB155" s="94"/>
      <c r="EC155" s="94"/>
      <c r="ED155" s="94"/>
      <c r="EE155" s="94"/>
      <c r="EF155" s="94"/>
      <c r="EG155" s="94"/>
      <c r="EH155" s="94"/>
      <c r="EI155" s="94"/>
      <c r="EJ155" s="94"/>
      <c r="EK155" s="94"/>
      <c r="EL155" s="94"/>
      <c r="EM155" s="94"/>
      <c r="EN155" s="94"/>
      <c r="EO155" s="94"/>
      <c r="EP155" s="94"/>
      <c r="EQ155" s="94"/>
      <c r="ER155" s="94"/>
      <c r="ES155" s="94"/>
      <c r="ET155" s="94"/>
      <c r="EU155" s="94"/>
      <c r="EV155" s="94"/>
      <c r="EW155" s="94"/>
      <c r="EX155" s="94"/>
      <c r="EY155" s="94"/>
      <c r="EZ155" s="94"/>
      <c r="FA155" s="94"/>
      <c r="FB155" s="94"/>
      <c r="FC155" s="94"/>
      <c r="FD155" s="94"/>
      <c r="FE155" s="94"/>
      <c r="FF155" s="94"/>
      <c r="FG155" s="94"/>
      <c r="FH155" s="94"/>
      <c r="FI155" s="94"/>
      <c r="FJ155" s="94"/>
      <c r="FK155" s="94"/>
      <c r="FL155" s="94"/>
      <c r="FM155" s="94"/>
      <c r="FN155" s="94"/>
      <c r="FO155" s="94"/>
      <c r="FP155" s="94"/>
      <c r="FQ155" s="94"/>
      <c r="FR155" s="94"/>
      <c r="FS155" s="94"/>
      <c r="FT155" s="94"/>
      <c r="FU155" s="94"/>
      <c r="FV155" s="94"/>
      <c r="FW155" s="94"/>
      <c r="FX155" s="94"/>
      <c r="FY155" s="94"/>
      <c r="FZ155" s="94"/>
      <c r="GA155" s="94"/>
      <c r="GB155" s="94"/>
      <c r="GC155" s="94"/>
      <c r="GD155" s="94"/>
      <c r="GE155" s="94"/>
      <c r="GF155" s="94"/>
      <c r="GG155" s="94"/>
      <c r="GH155" s="94"/>
      <c r="GI155" s="94"/>
      <c r="GJ155" s="94"/>
      <c r="GK155" s="94"/>
      <c r="GL155" s="94"/>
      <c r="GM155" s="94"/>
      <c r="GN155" s="94"/>
      <c r="GO155" s="94"/>
      <c r="GP155" s="94"/>
      <c r="GQ155" s="94"/>
      <c r="GR155" s="94"/>
      <c r="GS155" s="94"/>
      <c r="GT155" s="94"/>
      <c r="GU155" s="51"/>
      <c r="GV155" s="51"/>
      <c r="GW155" s="51"/>
    </row>
    <row r="156" spans="1:205" s="57" customFormat="1" ht="31.5" customHeight="1" x14ac:dyDescent="0.25">
      <c r="A156" s="93" t="s">
        <v>1577</v>
      </c>
      <c r="B156" s="95"/>
      <c r="C156" s="94"/>
      <c r="D156" s="94"/>
      <c r="E156" s="94"/>
      <c r="F156" s="94"/>
      <c r="G156" s="94"/>
      <c r="H156" s="94"/>
      <c r="I156" s="94"/>
      <c r="J156" s="94"/>
      <c r="K156" s="94"/>
      <c r="L156" s="94"/>
      <c r="M156" s="94"/>
      <c r="N156" s="94"/>
      <c r="O156" s="94"/>
      <c r="P156" s="94"/>
      <c r="Q156" s="94"/>
      <c r="R156" s="94"/>
      <c r="S156" s="94"/>
      <c r="T156" s="94"/>
      <c r="U156" s="94"/>
      <c r="V156" s="94"/>
      <c r="W156" s="94"/>
      <c r="X156" s="94"/>
      <c r="Y156" s="94"/>
      <c r="Z156" s="94"/>
      <c r="AA156" s="94"/>
      <c r="AB156" s="94"/>
      <c r="AC156" s="94"/>
      <c r="AD156" s="94"/>
      <c r="AE156" s="94"/>
      <c r="AF156" s="94"/>
      <c r="AG156" s="94"/>
      <c r="AH156" s="94"/>
      <c r="AI156" s="94"/>
      <c r="AJ156" s="94"/>
      <c r="AK156" s="94"/>
      <c r="AL156" s="94"/>
      <c r="AM156" s="94"/>
      <c r="AN156" s="94"/>
      <c r="AO156" s="94"/>
      <c r="AP156" s="94"/>
      <c r="AQ156" s="94"/>
      <c r="AR156" s="94"/>
      <c r="AS156" s="94"/>
      <c r="AT156" s="94"/>
      <c r="AU156" s="94"/>
      <c r="AV156" s="94"/>
      <c r="AW156" s="94"/>
      <c r="AX156" s="94"/>
      <c r="AY156" s="94"/>
      <c r="AZ156" s="94"/>
      <c r="BA156" s="94"/>
      <c r="BB156" s="94"/>
      <c r="BC156" s="94"/>
      <c r="BD156" s="94"/>
      <c r="BE156" s="94"/>
      <c r="BF156" s="94"/>
      <c r="BG156" s="94"/>
      <c r="BH156" s="94"/>
      <c r="BI156" s="94"/>
      <c r="BJ156" s="94"/>
      <c r="BK156" s="94"/>
      <c r="BL156" s="94"/>
      <c r="BM156" s="94"/>
      <c r="BN156" s="94"/>
      <c r="BO156" s="94"/>
      <c r="BP156" s="94"/>
      <c r="BQ156" s="94"/>
      <c r="BR156" s="94"/>
      <c r="BS156" s="94"/>
      <c r="BT156" s="94"/>
      <c r="BU156" s="94"/>
      <c r="BV156" s="94"/>
      <c r="BW156" s="94"/>
      <c r="BX156" s="94"/>
      <c r="BY156" s="94"/>
      <c r="BZ156" s="94"/>
      <c r="CA156" s="94"/>
      <c r="CB156" s="94"/>
      <c r="CC156" s="94"/>
      <c r="CD156" s="94"/>
      <c r="CE156" s="94"/>
      <c r="CF156" s="94"/>
      <c r="CG156" s="94"/>
      <c r="CH156" s="94"/>
      <c r="CI156" s="94"/>
      <c r="CJ156" s="94"/>
      <c r="CK156" s="94"/>
      <c r="CL156" s="94"/>
      <c r="CM156" s="94"/>
      <c r="CN156" s="94"/>
      <c r="CO156" s="94"/>
      <c r="CP156" s="94"/>
      <c r="CQ156" s="94"/>
      <c r="CR156" s="94"/>
      <c r="CS156" s="94"/>
      <c r="CT156" s="94"/>
      <c r="CU156" s="94"/>
      <c r="CV156" s="94"/>
      <c r="CW156" s="94"/>
      <c r="CX156" s="94"/>
      <c r="CY156" s="94"/>
      <c r="CZ156" s="94"/>
      <c r="DA156" s="94"/>
      <c r="DB156" s="94"/>
      <c r="DC156" s="94"/>
      <c r="DD156" s="94"/>
      <c r="DE156" s="94"/>
      <c r="DF156" s="94"/>
      <c r="DG156" s="94"/>
      <c r="DH156" s="94"/>
      <c r="DI156" s="94"/>
      <c r="DJ156" s="94"/>
      <c r="DK156" s="94"/>
      <c r="DL156" s="94"/>
      <c r="DM156" s="94"/>
      <c r="DN156" s="94"/>
      <c r="DO156" s="94"/>
      <c r="DP156" s="94"/>
      <c r="DQ156" s="94"/>
      <c r="DR156" s="94"/>
      <c r="DS156" s="94"/>
      <c r="DT156" s="94"/>
      <c r="DU156" s="94"/>
      <c r="DV156" s="94"/>
      <c r="DW156" s="94"/>
      <c r="DX156" s="94"/>
      <c r="DY156" s="94"/>
      <c r="DZ156" s="94"/>
      <c r="EA156" s="94"/>
      <c r="EB156" s="94"/>
      <c r="EC156" s="94"/>
      <c r="ED156" s="94"/>
      <c r="EE156" s="94"/>
      <c r="EF156" s="94"/>
      <c r="EG156" s="94"/>
      <c r="EH156" s="94"/>
      <c r="EI156" s="94"/>
      <c r="EJ156" s="94"/>
      <c r="EK156" s="94"/>
      <c r="EL156" s="94"/>
      <c r="EM156" s="94"/>
      <c r="EN156" s="94"/>
      <c r="EO156" s="94"/>
      <c r="EP156" s="94"/>
      <c r="EQ156" s="94"/>
      <c r="ER156" s="94"/>
      <c r="ES156" s="94"/>
      <c r="ET156" s="94"/>
      <c r="EU156" s="94"/>
      <c r="EV156" s="94"/>
      <c r="EW156" s="94"/>
      <c r="EX156" s="94"/>
      <c r="EY156" s="94"/>
      <c r="EZ156" s="94"/>
      <c r="FA156" s="94"/>
      <c r="FB156" s="94"/>
      <c r="FC156" s="94"/>
      <c r="FD156" s="94"/>
      <c r="FE156" s="94"/>
      <c r="FF156" s="94"/>
      <c r="FG156" s="94"/>
      <c r="FH156" s="94"/>
      <c r="FI156" s="94"/>
      <c r="FJ156" s="94"/>
      <c r="FK156" s="94"/>
      <c r="FL156" s="94"/>
      <c r="FM156" s="94"/>
      <c r="FN156" s="94"/>
      <c r="FO156" s="94"/>
      <c r="FP156" s="94"/>
      <c r="FQ156" s="94"/>
      <c r="FR156" s="94"/>
      <c r="FS156" s="94"/>
      <c r="FT156" s="94"/>
      <c r="FU156" s="94"/>
      <c r="FV156" s="94"/>
      <c r="FW156" s="94"/>
      <c r="FX156" s="94"/>
      <c r="FY156" s="94"/>
      <c r="FZ156" s="94"/>
      <c r="GA156" s="94"/>
      <c r="GB156" s="94"/>
      <c r="GC156" s="94"/>
      <c r="GD156" s="94"/>
      <c r="GE156" s="94"/>
      <c r="GF156" s="94"/>
      <c r="GG156" s="94"/>
      <c r="GH156" s="94"/>
      <c r="GI156" s="94"/>
      <c r="GJ156" s="94"/>
      <c r="GK156" s="94"/>
      <c r="GL156" s="94"/>
      <c r="GM156" s="94"/>
      <c r="GN156" s="94"/>
      <c r="GO156" s="94"/>
      <c r="GP156" s="94"/>
      <c r="GQ156" s="94"/>
      <c r="GR156" s="94"/>
      <c r="GS156" s="94"/>
      <c r="GT156" s="94"/>
      <c r="GU156" s="51"/>
      <c r="GV156" s="51"/>
      <c r="GW156" s="51"/>
    </row>
    <row r="157" spans="1:205" s="57" customFormat="1" ht="31.5" customHeight="1" x14ac:dyDescent="0.25">
      <c r="A157" s="93" t="s">
        <v>1578</v>
      </c>
      <c r="B157" s="95"/>
      <c r="C157" s="94"/>
      <c r="D157" s="94"/>
      <c r="E157" s="94"/>
      <c r="F157" s="94"/>
      <c r="G157" s="94"/>
      <c r="H157" s="94"/>
      <c r="I157" s="94"/>
      <c r="J157" s="94"/>
      <c r="K157" s="94"/>
      <c r="L157" s="94"/>
      <c r="M157" s="94"/>
      <c r="N157" s="94"/>
      <c r="O157" s="94"/>
      <c r="P157" s="94"/>
      <c r="Q157" s="94"/>
      <c r="R157" s="94"/>
      <c r="S157" s="94"/>
      <c r="T157" s="94"/>
      <c r="U157" s="94"/>
      <c r="V157" s="94"/>
      <c r="W157" s="94"/>
      <c r="X157" s="94"/>
      <c r="Y157" s="94"/>
      <c r="Z157" s="94"/>
      <c r="AA157" s="94"/>
      <c r="AB157" s="94"/>
      <c r="AC157" s="94"/>
      <c r="AD157" s="94"/>
      <c r="AE157" s="94"/>
      <c r="AF157" s="94"/>
      <c r="AG157" s="94"/>
      <c r="AH157" s="94"/>
      <c r="AI157" s="94"/>
      <c r="AJ157" s="94"/>
      <c r="AK157" s="94"/>
      <c r="AL157" s="94"/>
      <c r="AM157" s="94"/>
      <c r="AN157" s="94"/>
      <c r="AO157" s="94"/>
      <c r="AP157" s="94"/>
      <c r="AQ157" s="94"/>
      <c r="AR157" s="94"/>
      <c r="AS157" s="94"/>
      <c r="AT157" s="94"/>
      <c r="AU157" s="94"/>
      <c r="AV157" s="94"/>
      <c r="AW157" s="94"/>
      <c r="AX157" s="94"/>
      <c r="AY157" s="94"/>
      <c r="AZ157" s="94"/>
      <c r="BA157" s="94"/>
      <c r="BB157" s="94"/>
      <c r="BC157" s="94"/>
      <c r="BD157" s="94"/>
      <c r="BE157" s="94"/>
      <c r="BF157" s="94"/>
      <c r="BG157" s="94"/>
      <c r="BH157" s="94"/>
      <c r="BI157" s="94"/>
      <c r="BJ157" s="94"/>
      <c r="BK157" s="94"/>
      <c r="BL157" s="94"/>
      <c r="BM157" s="94"/>
      <c r="BN157" s="94"/>
      <c r="BO157" s="94"/>
      <c r="BP157" s="94"/>
      <c r="BQ157" s="94"/>
      <c r="BR157" s="94"/>
      <c r="BS157" s="94"/>
      <c r="BT157" s="94"/>
      <c r="BU157" s="94"/>
      <c r="BV157" s="94"/>
      <c r="BW157" s="94"/>
      <c r="BX157" s="94"/>
      <c r="BY157" s="94"/>
      <c r="BZ157" s="94"/>
      <c r="CA157" s="94"/>
      <c r="CB157" s="94"/>
      <c r="CC157" s="94"/>
      <c r="CD157" s="94"/>
      <c r="CE157" s="94"/>
      <c r="CF157" s="94"/>
      <c r="CG157" s="94"/>
      <c r="CH157" s="94"/>
      <c r="CI157" s="94"/>
      <c r="CJ157" s="94"/>
      <c r="CK157" s="94"/>
      <c r="CL157" s="94"/>
      <c r="CM157" s="94"/>
      <c r="CN157" s="94"/>
      <c r="CO157" s="94"/>
      <c r="CP157" s="94"/>
      <c r="CQ157" s="94"/>
      <c r="CR157" s="94"/>
      <c r="CS157" s="94"/>
      <c r="CT157" s="94"/>
      <c r="CU157" s="94"/>
      <c r="CV157" s="94"/>
      <c r="CW157" s="94"/>
      <c r="CX157" s="94"/>
      <c r="CY157" s="94"/>
      <c r="CZ157" s="94"/>
      <c r="DA157" s="94"/>
      <c r="DB157" s="94"/>
      <c r="DC157" s="94"/>
      <c r="DD157" s="94"/>
      <c r="DE157" s="94"/>
      <c r="DF157" s="94"/>
      <c r="DG157" s="94"/>
      <c r="DH157" s="94"/>
      <c r="DI157" s="94"/>
      <c r="DJ157" s="94"/>
      <c r="DK157" s="94"/>
      <c r="DL157" s="94"/>
      <c r="DM157" s="94"/>
      <c r="DN157" s="94"/>
      <c r="DO157" s="94"/>
      <c r="DP157" s="94"/>
      <c r="DQ157" s="94"/>
      <c r="DR157" s="94"/>
      <c r="DS157" s="94"/>
      <c r="DT157" s="94"/>
      <c r="DU157" s="94"/>
      <c r="DV157" s="94"/>
      <c r="DW157" s="94"/>
      <c r="DX157" s="94"/>
      <c r="DY157" s="94"/>
      <c r="DZ157" s="94"/>
      <c r="EA157" s="94"/>
      <c r="EB157" s="94"/>
      <c r="EC157" s="94"/>
      <c r="ED157" s="94"/>
      <c r="EE157" s="94"/>
      <c r="EF157" s="94"/>
      <c r="EG157" s="94"/>
      <c r="EH157" s="94"/>
      <c r="EI157" s="94"/>
      <c r="EJ157" s="94"/>
      <c r="EK157" s="94"/>
      <c r="EL157" s="94"/>
      <c r="EM157" s="94"/>
      <c r="EN157" s="94"/>
      <c r="EO157" s="94"/>
      <c r="EP157" s="94"/>
      <c r="EQ157" s="94"/>
      <c r="ER157" s="94"/>
      <c r="ES157" s="94"/>
      <c r="ET157" s="94"/>
      <c r="EU157" s="94"/>
      <c r="EV157" s="94"/>
      <c r="EW157" s="94"/>
      <c r="EX157" s="94"/>
      <c r="EY157" s="94"/>
      <c r="EZ157" s="94"/>
      <c r="FA157" s="94"/>
      <c r="FB157" s="94"/>
      <c r="FC157" s="94"/>
      <c r="FD157" s="94"/>
      <c r="FE157" s="94"/>
      <c r="FF157" s="94"/>
      <c r="FG157" s="94"/>
      <c r="FH157" s="94"/>
      <c r="FI157" s="94"/>
      <c r="FJ157" s="94"/>
      <c r="FK157" s="94"/>
      <c r="FL157" s="94"/>
      <c r="FM157" s="94"/>
      <c r="FN157" s="94"/>
      <c r="FO157" s="94"/>
      <c r="FP157" s="94"/>
      <c r="FQ157" s="94"/>
      <c r="FR157" s="94"/>
      <c r="FS157" s="94"/>
      <c r="FT157" s="94"/>
      <c r="FU157" s="94"/>
      <c r="FV157" s="94"/>
      <c r="FW157" s="94"/>
      <c r="FX157" s="94"/>
      <c r="FY157" s="94"/>
      <c r="FZ157" s="94"/>
      <c r="GA157" s="94"/>
      <c r="GB157" s="94"/>
      <c r="GC157" s="94"/>
      <c r="GD157" s="94"/>
      <c r="GE157" s="94"/>
      <c r="GF157" s="94"/>
      <c r="GG157" s="94"/>
      <c r="GH157" s="94"/>
      <c r="GI157" s="94"/>
      <c r="GJ157" s="94"/>
      <c r="GK157" s="94"/>
      <c r="GL157" s="94"/>
      <c r="GM157" s="94"/>
      <c r="GN157" s="94"/>
      <c r="GO157" s="94"/>
      <c r="GP157" s="94"/>
      <c r="GQ157" s="94"/>
      <c r="GR157" s="94"/>
      <c r="GS157" s="94"/>
      <c r="GT157" s="94"/>
      <c r="GU157" s="51"/>
      <c r="GV157" s="51"/>
      <c r="GW157" s="51"/>
    </row>
    <row r="158" spans="1:205" s="57" customFormat="1" ht="31.5" customHeight="1" x14ac:dyDescent="0.25">
      <c r="A158" s="93" t="s">
        <v>1579</v>
      </c>
      <c r="B158" s="95"/>
      <c r="C158" s="94"/>
      <c r="D158" s="94"/>
      <c r="E158" s="94"/>
      <c r="F158" s="94"/>
      <c r="G158" s="94"/>
      <c r="H158" s="94"/>
      <c r="I158" s="94"/>
      <c r="J158" s="94"/>
      <c r="K158" s="94"/>
      <c r="L158" s="94"/>
      <c r="M158" s="94"/>
      <c r="N158" s="94"/>
      <c r="O158" s="94"/>
      <c r="P158" s="94"/>
      <c r="Q158" s="94"/>
      <c r="R158" s="94"/>
      <c r="S158" s="94"/>
      <c r="T158" s="94"/>
      <c r="U158" s="94"/>
      <c r="V158" s="94"/>
      <c r="W158" s="94"/>
      <c r="X158" s="94"/>
      <c r="Y158" s="94"/>
      <c r="Z158" s="94"/>
      <c r="AA158" s="94"/>
      <c r="AB158" s="94"/>
      <c r="AC158" s="94"/>
      <c r="AD158" s="94"/>
      <c r="AE158" s="94"/>
      <c r="AF158" s="94"/>
      <c r="AG158" s="94"/>
      <c r="AH158" s="94"/>
      <c r="AI158" s="94"/>
      <c r="AJ158" s="94"/>
      <c r="AK158" s="94"/>
      <c r="AL158" s="94"/>
      <c r="AM158" s="94"/>
      <c r="AN158" s="94"/>
      <c r="AO158" s="94"/>
      <c r="AP158" s="94"/>
      <c r="AQ158" s="94"/>
      <c r="AR158" s="94"/>
      <c r="AS158" s="94"/>
      <c r="AT158" s="94"/>
      <c r="AU158" s="94"/>
      <c r="AV158" s="94"/>
      <c r="AW158" s="94"/>
      <c r="AX158" s="94"/>
      <c r="AY158" s="94"/>
      <c r="AZ158" s="94"/>
      <c r="BA158" s="94"/>
      <c r="BB158" s="94"/>
      <c r="BC158" s="94"/>
      <c r="BD158" s="94"/>
      <c r="BE158" s="94"/>
      <c r="BF158" s="94"/>
      <c r="BG158" s="94"/>
      <c r="BH158" s="94"/>
      <c r="BI158" s="94"/>
      <c r="BJ158" s="94"/>
      <c r="BK158" s="94"/>
      <c r="BL158" s="94"/>
      <c r="BM158" s="94"/>
      <c r="BN158" s="94"/>
      <c r="BO158" s="94"/>
      <c r="BP158" s="94"/>
      <c r="BQ158" s="94"/>
      <c r="BR158" s="94"/>
      <c r="BS158" s="94"/>
      <c r="BT158" s="94"/>
      <c r="BU158" s="94"/>
      <c r="BV158" s="94"/>
      <c r="BW158" s="94"/>
      <c r="BX158" s="94"/>
      <c r="BY158" s="94"/>
      <c r="BZ158" s="94"/>
      <c r="CA158" s="94"/>
      <c r="CB158" s="94"/>
      <c r="CC158" s="94"/>
      <c r="CD158" s="94"/>
      <c r="CE158" s="94"/>
      <c r="CF158" s="94"/>
      <c r="CG158" s="94"/>
      <c r="CH158" s="94"/>
      <c r="CI158" s="94"/>
      <c r="CJ158" s="94"/>
      <c r="CK158" s="94"/>
      <c r="CL158" s="94"/>
      <c r="CM158" s="94"/>
      <c r="CN158" s="94"/>
      <c r="CO158" s="94"/>
      <c r="CP158" s="94"/>
      <c r="CQ158" s="94"/>
      <c r="CR158" s="94"/>
      <c r="CS158" s="94"/>
      <c r="CT158" s="94"/>
      <c r="CU158" s="94"/>
      <c r="CV158" s="94"/>
      <c r="CW158" s="94"/>
      <c r="CX158" s="94"/>
      <c r="CY158" s="94"/>
      <c r="CZ158" s="94"/>
      <c r="DA158" s="94"/>
      <c r="DB158" s="94"/>
      <c r="DC158" s="94"/>
      <c r="DD158" s="94"/>
      <c r="DE158" s="94"/>
      <c r="DF158" s="94"/>
      <c r="DG158" s="94"/>
      <c r="DH158" s="94"/>
      <c r="DI158" s="94"/>
      <c r="DJ158" s="94"/>
      <c r="DK158" s="94"/>
      <c r="DL158" s="94"/>
      <c r="DM158" s="94"/>
      <c r="DN158" s="94"/>
      <c r="DO158" s="94"/>
      <c r="DP158" s="94"/>
      <c r="DQ158" s="94"/>
      <c r="DR158" s="94"/>
      <c r="DS158" s="94"/>
      <c r="DT158" s="94"/>
      <c r="DU158" s="94"/>
      <c r="DV158" s="94"/>
      <c r="DW158" s="94"/>
      <c r="DX158" s="94"/>
      <c r="DY158" s="94"/>
      <c r="DZ158" s="94"/>
      <c r="EA158" s="94"/>
      <c r="EB158" s="94"/>
      <c r="EC158" s="94"/>
      <c r="ED158" s="94"/>
      <c r="EE158" s="94"/>
      <c r="EF158" s="94"/>
      <c r="EG158" s="94"/>
      <c r="EH158" s="94"/>
      <c r="EI158" s="94"/>
      <c r="EJ158" s="94"/>
      <c r="EK158" s="94"/>
      <c r="EL158" s="94"/>
      <c r="EM158" s="94"/>
      <c r="EN158" s="94"/>
      <c r="EO158" s="94"/>
      <c r="EP158" s="94"/>
      <c r="EQ158" s="94"/>
      <c r="ER158" s="94"/>
      <c r="ES158" s="94"/>
      <c r="ET158" s="94"/>
      <c r="EU158" s="94"/>
      <c r="EV158" s="94"/>
      <c r="EW158" s="94"/>
      <c r="EX158" s="94"/>
      <c r="EY158" s="94"/>
      <c r="EZ158" s="94"/>
      <c r="FA158" s="94"/>
      <c r="FB158" s="94"/>
      <c r="FC158" s="94"/>
      <c r="FD158" s="94"/>
      <c r="FE158" s="94"/>
      <c r="FF158" s="94"/>
      <c r="FG158" s="94"/>
      <c r="FH158" s="94"/>
      <c r="FI158" s="94"/>
      <c r="FJ158" s="94"/>
      <c r="FK158" s="94"/>
      <c r="FL158" s="94"/>
      <c r="FM158" s="94"/>
      <c r="FN158" s="94"/>
      <c r="FO158" s="94"/>
      <c r="FP158" s="94"/>
      <c r="FQ158" s="94"/>
      <c r="FR158" s="94"/>
      <c r="FS158" s="94"/>
      <c r="FT158" s="94"/>
      <c r="FU158" s="94"/>
      <c r="FV158" s="94"/>
      <c r="FW158" s="94"/>
      <c r="FX158" s="94"/>
      <c r="FY158" s="94"/>
      <c r="FZ158" s="94"/>
      <c r="GA158" s="94"/>
      <c r="GB158" s="94"/>
      <c r="GC158" s="94"/>
      <c r="GD158" s="94"/>
      <c r="GE158" s="94"/>
      <c r="GF158" s="94"/>
      <c r="GG158" s="94"/>
      <c r="GH158" s="94"/>
      <c r="GI158" s="94"/>
      <c r="GJ158" s="94"/>
      <c r="GK158" s="94"/>
      <c r="GL158" s="94"/>
      <c r="GM158" s="94"/>
      <c r="GN158" s="94"/>
      <c r="GO158" s="94"/>
      <c r="GP158" s="94"/>
      <c r="GQ158" s="94"/>
      <c r="GR158" s="94"/>
      <c r="GS158" s="94"/>
      <c r="GT158" s="94"/>
      <c r="GU158" s="51"/>
      <c r="GV158" s="51"/>
      <c r="GW158" s="51"/>
    </row>
    <row r="159" spans="1:205" s="57" customFormat="1" ht="31.5" customHeight="1" x14ac:dyDescent="0.25">
      <c r="A159" s="93" t="s">
        <v>1580</v>
      </c>
      <c r="B159" s="95"/>
      <c r="C159" s="94"/>
      <c r="D159" s="94"/>
      <c r="E159" s="94"/>
      <c r="F159" s="94"/>
      <c r="G159" s="94"/>
      <c r="H159" s="94"/>
      <c r="I159" s="94"/>
      <c r="J159" s="94"/>
      <c r="K159" s="94"/>
      <c r="L159" s="94"/>
      <c r="M159" s="94"/>
      <c r="N159" s="94"/>
      <c r="O159" s="94"/>
      <c r="P159" s="94"/>
      <c r="Q159" s="94"/>
      <c r="R159" s="94"/>
      <c r="S159" s="94"/>
      <c r="T159" s="94"/>
      <c r="U159" s="94"/>
      <c r="V159" s="94"/>
      <c r="W159" s="94"/>
      <c r="X159" s="94"/>
      <c r="Y159" s="94"/>
      <c r="Z159" s="94"/>
      <c r="AA159" s="94"/>
      <c r="AB159" s="94"/>
      <c r="AC159" s="94"/>
      <c r="AD159" s="94"/>
      <c r="AE159" s="94"/>
      <c r="AF159" s="94"/>
      <c r="AG159" s="94"/>
      <c r="AH159" s="94"/>
      <c r="AI159" s="94"/>
      <c r="AJ159" s="94"/>
      <c r="AK159" s="94"/>
      <c r="AL159" s="94"/>
      <c r="AM159" s="94"/>
      <c r="AN159" s="94"/>
      <c r="AO159" s="94"/>
      <c r="AP159" s="94"/>
      <c r="AQ159" s="94"/>
      <c r="AR159" s="94"/>
      <c r="AS159" s="94"/>
      <c r="AT159" s="94"/>
      <c r="AU159" s="94"/>
      <c r="AV159" s="94"/>
      <c r="AW159" s="94"/>
      <c r="AX159" s="94"/>
      <c r="AY159" s="94"/>
      <c r="AZ159" s="94"/>
      <c r="BA159" s="94"/>
      <c r="BB159" s="94"/>
      <c r="BC159" s="94"/>
      <c r="BD159" s="94"/>
      <c r="BE159" s="94"/>
      <c r="BF159" s="94"/>
      <c r="BG159" s="94"/>
      <c r="BH159" s="94"/>
      <c r="BI159" s="94"/>
      <c r="BJ159" s="94"/>
      <c r="BK159" s="94"/>
      <c r="BL159" s="94"/>
      <c r="BM159" s="94"/>
      <c r="BN159" s="94"/>
      <c r="BO159" s="94"/>
      <c r="BP159" s="94"/>
      <c r="BQ159" s="94"/>
      <c r="BR159" s="94"/>
      <c r="BS159" s="94"/>
      <c r="BT159" s="94"/>
      <c r="BU159" s="94"/>
      <c r="BV159" s="94"/>
      <c r="BW159" s="94"/>
      <c r="BX159" s="94"/>
      <c r="BY159" s="94"/>
      <c r="BZ159" s="94"/>
      <c r="CA159" s="94"/>
      <c r="CB159" s="94"/>
      <c r="CC159" s="94"/>
      <c r="CD159" s="94"/>
      <c r="CE159" s="94"/>
      <c r="CF159" s="94"/>
      <c r="CG159" s="94"/>
      <c r="CH159" s="94"/>
      <c r="CI159" s="94"/>
      <c r="CJ159" s="94"/>
      <c r="CK159" s="94"/>
      <c r="CL159" s="94"/>
      <c r="CM159" s="94"/>
      <c r="CN159" s="94"/>
      <c r="CO159" s="94"/>
      <c r="CP159" s="94"/>
      <c r="CQ159" s="94"/>
      <c r="CR159" s="94"/>
      <c r="CS159" s="94"/>
      <c r="CT159" s="94"/>
      <c r="CU159" s="94"/>
      <c r="CV159" s="94"/>
      <c r="CW159" s="94"/>
      <c r="CX159" s="94"/>
      <c r="CY159" s="94"/>
      <c r="CZ159" s="94"/>
      <c r="DA159" s="94"/>
      <c r="DB159" s="94"/>
      <c r="DC159" s="94"/>
      <c r="DD159" s="94"/>
      <c r="DE159" s="94"/>
      <c r="DF159" s="94"/>
      <c r="DG159" s="94"/>
      <c r="DH159" s="94"/>
      <c r="DI159" s="94"/>
      <c r="DJ159" s="94"/>
      <c r="DK159" s="94"/>
      <c r="DL159" s="94"/>
      <c r="DM159" s="94"/>
      <c r="DN159" s="94"/>
      <c r="DO159" s="94"/>
      <c r="DP159" s="94"/>
      <c r="DQ159" s="94"/>
      <c r="DR159" s="94"/>
      <c r="DS159" s="94"/>
      <c r="DT159" s="94"/>
      <c r="DU159" s="94"/>
      <c r="DV159" s="94"/>
      <c r="DW159" s="94"/>
      <c r="DX159" s="94"/>
      <c r="DY159" s="94"/>
      <c r="DZ159" s="94"/>
      <c r="EA159" s="94"/>
      <c r="EB159" s="94"/>
      <c r="EC159" s="94"/>
      <c r="ED159" s="94"/>
      <c r="EE159" s="94"/>
      <c r="EF159" s="94"/>
      <c r="EG159" s="94"/>
      <c r="EH159" s="94"/>
      <c r="EI159" s="94"/>
      <c r="EJ159" s="94"/>
      <c r="EK159" s="94"/>
      <c r="EL159" s="94"/>
      <c r="EM159" s="94"/>
      <c r="EN159" s="94"/>
      <c r="EO159" s="94"/>
      <c r="EP159" s="94"/>
      <c r="EQ159" s="94"/>
      <c r="ER159" s="94"/>
      <c r="ES159" s="94"/>
      <c r="ET159" s="94"/>
      <c r="EU159" s="94"/>
      <c r="EV159" s="94"/>
      <c r="EW159" s="94"/>
      <c r="EX159" s="94"/>
      <c r="EY159" s="94"/>
      <c r="EZ159" s="94"/>
      <c r="FA159" s="94"/>
      <c r="FB159" s="94"/>
      <c r="FC159" s="94"/>
      <c r="FD159" s="94"/>
      <c r="FE159" s="94"/>
      <c r="FF159" s="94"/>
      <c r="FG159" s="94"/>
      <c r="FH159" s="94"/>
      <c r="FI159" s="94"/>
      <c r="FJ159" s="94"/>
      <c r="FK159" s="94"/>
      <c r="FL159" s="94"/>
      <c r="FM159" s="94"/>
      <c r="FN159" s="94"/>
      <c r="FO159" s="94"/>
      <c r="FP159" s="94"/>
      <c r="FQ159" s="94"/>
      <c r="FR159" s="94"/>
      <c r="FS159" s="94"/>
      <c r="FT159" s="94"/>
      <c r="FU159" s="94"/>
      <c r="FV159" s="94"/>
      <c r="FW159" s="94"/>
      <c r="FX159" s="94"/>
      <c r="FY159" s="94"/>
      <c r="FZ159" s="94"/>
      <c r="GA159" s="94"/>
      <c r="GB159" s="94"/>
      <c r="GC159" s="94"/>
      <c r="GD159" s="94"/>
      <c r="GE159" s="94"/>
      <c r="GF159" s="94"/>
      <c r="GG159" s="94"/>
      <c r="GH159" s="94"/>
      <c r="GI159" s="94"/>
      <c r="GJ159" s="94"/>
      <c r="GK159" s="94"/>
      <c r="GL159" s="94"/>
      <c r="GM159" s="94"/>
      <c r="GN159" s="94"/>
      <c r="GO159" s="94"/>
      <c r="GP159" s="94"/>
      <c r="GQ159" s="94"/>
      <c r="GR159" s="94"/>
      <c r="GS159" s="94"/>
      <c r="GT159" s="94"/>
      <c r="GU159" s="51"/>
      <c r="GV159" s="51"/>
      <c r="GW159" s="51"/>
    </row>
    <row r="160" spans="1:205" s="57" customFormat="1" ht="31.5" customHeight="1" x14ac:dyDescent="0.25">
      <c r="A160" s="93" t="s">
        <v>1581</v>
      </c>
      <c r="B160" s="95"/>
      <c r="C160" s="94"/>
      <c r="D160" s="94"/>
      <c r="E160" s="94"/>
      <c r="F160" s="94"/>
      <c r="G160" s="94"/>
      <c r="H160" s="94"/>
      <c r="I160" s="94"/>
      <c r="J160" s="94"/>
      <c r="K160" s="94"/>
      <c r="L160" s="94"/>
      <c r="M160" s="94"/>
      <c r="N160" s="94"/>
      <c r="O160" s="94"/>
      <c r="P160" s="94"/>
      <c r="Q160" s="94"/>
      <c r="R160" s="94"/>
      <c r="S160" s="94"/>
      <c r="T160" s="94"/>
      <c r="U160" s="94"/>
      <c r="V160" s="94"/>
      <c r="W160" s="94"/>
      <c r="X160" s="94"/>
      <c r="Y160" s="94"/>
      <c r="Z160" s="94"/>
      <c r="AA160" s="94"/>
      <c r="AB160" s="94"/>
      <c r="AC160" s="94"/>
      <c r="AD160" s="94"/>
      <c r="AE160" s="94"/>
      <c r="AF160" s="94"/>
      <c r="AG160" s="94"/>
      <c r="AH160" s="94"/>
      <c r="AI160" s="94"/>
      <c r="AJ160" s="94"/>
      <c r="AK160" s="94"/>
      <c r="AL160" s="94"/>
      <c r="AM160" s="94"/>
      <c r="AN160" s="94"/>
      <c r="AO160" s="94"/>
      <c r="AP160" s="94"/>
      <c r="AQ160" s="94"/>
      <c r="AR160" s="94"/>
      <c r="AS160" s="94"/>
      <c r="AT160" s="94"/>
      <c r="AU160" s="94"/>
      <c r="AV160" s="94"/>
      <c r="AW160" s="94"/>
      <c r="AX160" s="94"/>
      <c r="AY160" s="94"/>
      <c r="AZ160" s="94"/>
      <c r="BA160" s="94"/>
      <c r="BB160" s="94"/>
      <c r="BC160" s="94"/>
      <c r="BD160" s="94"/>
      <c r="BE160" s="94"/>
      <c r="BF160" s="94"/>
      <c r="BG160" s="94"/>
      <c r="BH160" s="94"/>
      <c r="BI160" s="94"/>
      <c r="BJ160" s="94"/>
      <c r="BK160" s="94"/>
      <c r="BL160" s="94"/>
      <c r="BM160" s="94"/>
      <c r="BN160" s="94"/>
      <c r="BO160" s="94"/>
      <c r="BP160" s="94"/>
      <c r="BQ160" s="94"/>
      <c r="BR160" s="94"/>
      <c r="BS160" s="94"/>
      <c r="BT160" s="94"/>
      <c r="BU160" s="94"/>
      <c r="BV160" s="94"/>
      <c r="BW160" s="94"/>
      <c r="BX160" s="94"/>
      <c r="BY160" s="94"/>
      <c r="BZ160" s="94"/>
      <c r="CA160" s="94"/>
      <c r="CB160" s="94"/>
      <c r="CC160" s="94"/>
      <c r="CD160" s="94"/>
      <c r="CE160" s="94"/>
      <c r="CF160" s="94"/>
      <c r="CG160" s="94"/>
      <c r="CH160" s="94"/>
      <c r="CI160" s="94"/>
      <c r="CJ160" s="94"/>
      <c r="CK160" s="94"/>
      <c r="CL160" s="94"/>
      <c r="CM160" s="94"/>
      <c r="CN160" s="94"/>
      <c r="CO160" s="94"/>
      <c r="CP160" s="94"/>
      <c r="CQ160" s="94"/>
      <c r="CR160" s="94"/>
      <c r="CS160" s="94"/>
      <c r="CT160" s="94"/>
      <c r="CU160" s="94"/>
      <c r="CV160" s="94"/>
      <c r="CW160" s="94"/>
      <c r="CX160" s="94"/>
      <c r="CY160" s="94"/>
      <c r="CZ160" s="94"/>
      <c r="DA160" s="94"/>
      <c r="DB160" s="94"/>
      <c r="DC160" s="94"/>
      <c r="DD160" s="94"/>
      <c r="DE160" s="94"/>
      <c r="DF160" s="94"/>
      <c r="DG160" s="94"/>
      <c r="DH160" s="94"/>
      <c r="DI160" s="94"/>
      <c r="DJ160" s="94"/>
      <c r="DK160" s="94"/>
      <c r="DL160" s="94"/>
      <c r="DM160" s="94"/>
      <c r="DN160" s="94"/>
      <c r="DO160" s="94"/>
      <c r="DP160" s="94"/>
      <c r="DQ160" s="94"/>
      <c r="DR160" s="94"/>
      <c r="DS160" s="94"/>
      <c r="DT160" s="94"/>
      <c r="DU160" s="94"/>
      <c r="DV160" s="94"/>
      <c r="DW160" s="94"/>
      <c r="DX160" s="94"/>
      <c r="DY160" s="94"/>
      <c r="DZ160" s="94"/>
      <c r="EA160" s="94"/>
      <c r="EB160" s="94"/>
      <c r="EC160" s="94"/>
      <c r="ED160" s="94"/>
      <c r="EE160" s="94"/>
      <c r="EF160" s="94"/>
      <c r="EG160" s="94"/>
      <c r="EH160" s="94"/>
      <c r="EI160" s="94"/>
      <c r="EJ160" s="94"/>
      <c r="EK160" s="94"/>
      <c r="EL160" s="94"/>
      <c r="EM160" s="94"/>
      <c r="EN160" s="94"/>
      <c r="EO160" s="94"/>
      <c r="EP160" s="94"/>
      <c r="EQ160" s="94"/>
      <c r="ER160" s="94"/>
      <c r="ES160" s="94"/>
      <c r="ET160" s="94"/>
      <c r="EU160" s="94"/>
      <c r="EV160" s="94"/>
      <c r="EW160" s="94"/>
      <c r="EX160" s="94"/>
      <c r="EY160" s="94"/>
      <c r="EZ160" s="94"/>
      <c r="FA160" s="94"/>
      <c r="FB160" s="94"/>
      <c r="FC160" s="94"/>
      <c r="FD160" s="94"/>
      <c r="FE160" s="94"/>
      <c r="FF160" s="94"/>
      <c r="FG160" s="94"/>
      <c r="FH160" s="94"/>
      <c r="FI160" s="94"/>
      <c r="FJ160" s="94"/>
      <c r="FK160" s="94"/>
      <c r="FL160" s="94"/>
      <c r="FM160" s="94"/>
      <c r="FN160" s="94"/>
      <c r="FO160" s="94"/>
      <c r="FP160" s="94"/>
      <c r="FQ160" s="94"/>
      <c r="FR160" s="94"/>
      <c r="FS160" s="94"/>
      <c r="FT160" s="94"/>
      <c r="FU160" s="94"/>
      <c r="FV160" s="94"/>
      <c r="FW160" s="94"/>
      <c r="FX160" s="94"/>
      <c r="FY160" s="94"/>
      <c r="FZ160" s="94"/>
      <c r="GA160" s="94"/>
      <c r="GB160" s="94"/>
      <c r="GC160" s="94"/>
      <c r="GD160" s="94"/>
      <c r="GE160" s="94"/>
      <c r="GF160" s="94"/>
      <c r="GG160" s="94"/>
      <c r="GH160" s="94"/>
      <c r="GI160" s="94"/>
      <c r="GJ160" s="94"/>
      <c r="GK160" s="94"/>
      <c r="GL160" s="94"/>
      <c r="GM160" s="94"/>
      <c r="GN160" s="94"/>
      <c r="GO160" s="94"/>
      <c r="GP160" s="94"/>
      <c r="GQ160" s="94"/>
      <c r="GR160" s="94"/>
      <c r="GS160" s="94"/>
      <c r="GT160" s="94"/>
      <c r="GU160" s="51"/>
      <c r="GV160" s="51"/>
      <c r="GW160" s="51"/>
    </row>
    <row r="161" spans="1:205" s="57" customFormat="1" ht="31.5" customHeight="1" x14ac:dyDescent="0.25">
      <c r="A161" s="93" t="s">
        <v>1582</v>
      </c>
      <c r="B161" s="95"/>
      <c r="C161" s="94"/>
      <c r="D161" s="94"/>
      <c r="E161" s="94"/>
      <c r="F161" s="94"/>
      <c r="G161" s="94"/>
      <c r="H161" s="94"/>
      <c r="I161" s="94"/>
      <c r="J161" s="94"/>
      <c r="K161" s="94"/>
      <c r="L161" s="94"/>
      <c r="M161" s="94"/>
      <c r="N161" s="94"/>
      <c r="O161" s="94"/>
      <c r="P161" s="94"/>
      <c r="Q161" s="94"/>
      <c r="R161" s="94"/>
      <c r="S161" s="94"/>
      <c r="T161" s="94"/>
      <c r="U161" s="94"/>
      <c r="V161" s="94"/>
      <c r="W161" s="94"/>
      <c r="X161" s="94"/>
      <c r="Y161" s="94"/>
      <c r="Z161" s="94"/>
      <c r="AA161" s="94"/>
      <c r="AB161" s="94"/>
      <c r="AC161" s="94"/>
      <c r="AD161" s="94"/>
      <c r="AE161" s="94"/>
      <c r="AF161" s="94"/>
      <c r="AG161" s="94"/>
      <c r="AH161" s="94"/>
      <c r="AI161" s="94"/>
      <c r="AJ161" s="94"/>
      <c r="AK161" s="94"/>
      <c r="AL161" s="94"/>
      <c r="AM161" s="94"/>
      <c r="AN161" s="94"/>
      <c r="AO161" s="94"/>
      <c r="AP161" s="94"/>
      <c r="AQ161" s="94"/>
      <c r="AR161" s="94"/>
      <c r="AS161" s="94"/>
      <c r="AT161" s="94"/>
      <c r="AU161" s="94"/>
      <c r="AV161" s="94"/>
      <c r="AW161" s="94"/>
      <c r="AX161" s="94"/>
      <c r="AY161" s="94"/>
      <c r="AZ161" s="94"/>
      <c r="BA161" s="94"/>
      <c r="BB161" s="94"/>
      <c r="BC161" s="94"/>
      <c r="BD161" s="94"/>
      <c r="BE161" s="94"/>
      <c r="BF161" s="94"/>
      <c r="BG161" s="94"/>
      <c r="BH161" s="94"/>
      <c r="BI161" s="94"/>
      <c r="BJ161" s="94"/>
      <c r="BK161" s="94"/>
      <c r="BL161" s="94"/>
      <c r="BM161" s="94"/>
      <c r="BN161" s="94"/>
      <c r="BO161" s="94"/>
      <c r="BP161" s="94"/>
      <c r="BQ161" s="94"/>
      <c r="BR161" s="94"/>
      <c r="BS161" s="94"/>
      <c r="BT161" s="94"/>
      <c r="BU161" s="94"/>
      <c r="BV161" s="94"/>
      <c r="BW161" s="94"/>
      <c r="BX161" s="94"/>
      <c r="BY161" s="94"/>
      <c r="BZ161" s="94"/>
      <c r="CA161" s="94"/>
      <c r="CB161" s="94"/>
      <c r="CC161" s="94"/>
      <c r="CD161" s="94"/>
      <c r="CE161" s="94"/>
      <c r="CF161" s="94"/>
      <c r="CG161" s="94"/>
      <c r="CH161" s="94"/>
      <c r="CI161" s="94"/>
      <c r="CJ161" s="94"/>
      <c r="CK161" s="94"/>
      <c r="CL161" s="94"/>
      <c r="CM161" s="94"/>
      <c r="CN161" s="94"/>
      <c r="CO161" s="94"/>
      <c r="CP161" s="94"/>
      <c r="CQ161" s="94"/>
      <c r="CR161" s="94"/>
      <c r="CS161" s="94"/>
      <c r="CT161" s="94"/>
      <c r="CU161" s="94"/>
      <c r="CV161" s="94"/>
      <c r="CW161" s="94"/>
      <c r="CX161" s="94"/>
      <c r="CY161" s="94"/>
      <c r="CZ161" s="94"/>
      <c r="DA161" s="94"/>
      <c r="DB161" s="94"/>
      <c r="DC161" s="94"/>
      <c r="DD161" s="94"/>
      <c r="DE161" s="94"/>
      <c r="DF161" s="94"/>
      <c r="DG161" s="94"/>
      <c r="DH161" s="94"/>
      <c r="DI161" s="94"/>
      <c r="DJ161" s="94"/>
      <c r="DK161" s="94"/>
      <c r="DL161" s="94"/>
      <c r="DM161" s="94"/>
      <c r="DN161" s="94"/>
      <c r="DO161" s="94"/>
      <c r="DP161" s="94"/>
      <c r="DQ161" s="94"/>
      <c r="DR161" s="94"/>
      <c r="DS161" s="94"/>
      <c r="DT161" s="94"/>
      <c r="DU161" s="94"/>
      <c r="DV161" s="94"/>
      <c r="DW161" s="94"/>
      <c r="DX161" s="94"/>
      <c r="DY161" s="94"/>
      <c r="DZ161" s="94"/>
      <c r="EA161" s="94"/>
      <c r="EB161" s="94"/>
      <c r="EC161" s="94"/>
      <c r="ED161" s="94"/>
      <c r="EE161" s="94"/>
      <c r="EF161" s="94"/>
      <c r="EG161" s="94"/>
      <c r="EH161" s="94"/>
      <c r="EI161" s="94"/>
      <c r="EJ161" s="94"/>
      <c r="EK161" s="94"/>
      <c r="EL161" s="94"/>
      <c r="EM161" s="94"/>
      <c r="EN161" s="94"/>
      <c r="EO161" s="94"/>
      <c r="EP161" s="94"/>
      <c r="EQ161" s="94"/>
      <c r="ER161" s="94"/>
      <c r="ES161" s="94"/>
      <c r="ET161" s="94"/>
      <c r="EU161" s="94"/>
      <c r="EV161" s="94"/>
      <c r="EW161" s="94"/>
      <c r="EX161" s="94"/>
      <c r="EY161" s="94"/>
      <c r="EZ161" s="94"/>
      <c r="FA161" s="94"/>
      <c r="FB161" s="94"/>
      <c r="FC161" s="94"/>
      <c r="FD161" s="94"/>
      <c r="FE161" s="94"/>
      <c r="FF161" s="94"/>
      <c r="FG161" s="94"/>
      <c r="FH161" s="94"/>
      <c r="FI161" s="94"/>
      <c r="FJ161" s="94"/>
      <c r="FK161" s="94"/>
      <c r="FL161" s="94"/>
      <c r="FM161" s="94"/>
      <c r="FN161" s="94"/>
      <c r="FO161" s="94"/>
      <c r="FP161" s="94"/>
      <c r="FQ161" s="94"/>
      <c r="FR161" s="94"/>
      <c r="FS161" s="94"/>
      <c r="FT161" s="94"/>
      <c r="FU161" s="94"/>
      <c r="FV161" s="94"/>
      <c r="FW161" s="94"/>
      <c r="FX161" s="94"/>
      <c r="FY161" s="94"/>
      <c r="FZ161" s="94"/>
      <c r="GA161" s="94"/>
      <c r="GB161" s="94"/>
      <c r="GC161" s="94"/>
      <c r="GD161" s="94"/>
      <c r="GE161" s="94"/>
      <c r="GF161" s="94"/>
      <c r="GG161" s="94"/>
      <c r="GH161" s="94"/>
      <c r="GI161" s="94"/>
      <c r="GJ161" s="94"/>
      <c r="GK161" s="94"/>
      <c r="GL161" s="94"/>
      <c r="GM161" s="94"/>
      <c r="GN161" s="94"/>
      <c r="GO161" s="94"/>
      <c r="GP161" s="94"/>
      <c r="GQ161" s="94"/>
      <c r="GR161" s="94"/>
      <c r="GS161" s="94"/>
      <c r="GT161" s="94"/>
      <c r="GU161" s="51"/>
      <c r="GV161" s="51"/>
      <c r="GW161" s="51"/>
    </row>
    <row r="163" spans="1:205" s="100" customFormat="1" ht="15.75" x14ac:dyDescent="0.25">
      <c r="A163" s="96" t="s">
        <v>1253</v>
      </c>
      <c r="B163" s="97"/>
      <c r="C163" s="98">
        <f t="shared" ref="C163:BN163" si="0">SUM(C166:C315)-C11*SUM(C166:C315)</f>
        <v>135</v>
      </c>
      <c r="D163" s="98">
        <f t="shared" si="0"/>
        <v>76.009314188686517</v>
      </c>
      <c r="E163" s="98">
        <f t="shared" si="0"/>
        <v>135</v>
      </c>
      <c r="F163" s="98">
        <f t="shared" si="0"/>
        <v>7.8995780365337565</v>
      </c>
      <c r="G163" s="98">
        <f t="shared" si="0"/>
        <v>80.400000000000006</v>
      </c>
      <c r="H163" s="98">
        <f t="shared" si="0"/>
        <v>34.006264984153013</v>
      </c>
      <c r="I163" s="98">
        <f t="shared" si="0"/>
        <v>101.31006824928866</v>
      </c>
      <c r="J163" s="98">
        <f t="shared" si="0"/>
        <v>60.017225772383533</v>
      </c>
      <c r="K163" s="98">
        <f t="shared" si="0"/>
        <v>47.308533273898021</v>
      </c>
      <c r="L163" s="98">
        <f t="shared" si="0"/>
        <v>45.6</v>
      </c>
      <c r="M163" s="98">
        <f t="shared" si="0"/>
        <v>99.539367054800636</v>
      </c>
      <c r="N163" s="98">
        <f t="shared" si="0"/>
        <v>55.577036663123046</v>
      </c>
      <c r="O163" s="98">
        <f t="shared" si="0"/>
        <v>124.80000000000001</v>
      </c>
      <c r="P163" s="98">
        <f t="shared" si="0"/>
        <v>59.608734109601272</v>
      </c>
      <c r="Q163" s="98">
        <f t="shared" si="0"/>
        <v>0</v>
      </c>
      <c r="R163" s="98">
        <f t="shared" si="0"/>
        <v>0</v>
      </c>
      <c r="S163" s="98">
        <f t="shared" si="0"/>
        <v>0</v>
      </c>
      <c r="T163" s="98">
        <f t="shared" si="0"/>
        <v>0</v>
      </c>
      <c r="U163" s="98">
        <f t="shared" si="0"/>
        <v>0</v>
      </c>
      <c r="V163" s="98">
        <f t="shared" si="0"/>
        <v>0</v>
      </c>
      <c r="W163" s="98">
        <f t="shared" si="0"/>
        <v>0</v>
      </c>
      <c r="X163" s="98">
        <f t="shared" si="0"/>
        <v>0</v>
      </c>
      <c r="Y163" s="98">
        <f t="shared" si="0"/>
        <v>0</v>
      </c>
      <c r="Z163" s="98">
        <f t="shared" si="0"/>
        <v>0</v>
      </c>
      <c r="AA163" s="98">
        <f t="shared" si="0"/>
        <v>0</v>
      </c>
      <c r="AB163" s="98">
        <f t="shared" si="0"/>
        <v>0</v>
      </c>
      <c r="AC163" s="98">
        <f t="shared" si="0"/>
        <v>0</v>
      </c>
      <c r="AD163" s="98">
        <f t="shared" si="0"/>
        <v>0</v>
      </c>
      <c r="AE163" s="98">
        <f t="shared" si="0"/>
        <v>0</v>
      </c>
      <c r="AF163" s="98">
        <f t="shared" si="0"/>
        <v>0</v>
      </c>
      <c r="AG163" s="98">
        <f t="shared" si="0"/>
        <v>0</v>
      </c>
      <c r="AH163" s="98">
        <f t="shared" si="0"/>
        <v>0</v>
      </c>
      <c r="AI163" s="98">
        <f t="shared" si="0"/>
        <v>0</v>
      </c>
      <c r="AJ163" s="98">
        <f t="shared" si="0"/>
        <v>0</v>
      </c>
      <c r="AK163" s="98">
        <f t="shared" si="0"/>
        <v>0</v>
      </c>
      <c r="AL163" s="98">
        <f t="shared" si="0"/>
        <v>0</v>
      </c>
      <c r="AM163" s="98">
        <f t="shared" si="0"/>
        <v>0</v>
      </c>
      <c r="AN163" s="98">
        <f t="shared" si="0"/>
        <v>0</v>
      </c>
      <c r="AO163" s="98">
        <f t="shared" si="0"/>
        <v>0</v>
      </c>
      <c r="AP163" s="98">
        <f t="shared" si="0"/>
        <v>0</v>
      </c>
      <c r="AQ163" s="98">
        <f t="shared" si="0"/>
        <v>0</v>
      </c>
      <c r="AR163" s="98">
        <f t="shared" si="0"/>
        <v>0</v>
      </c>
      <c r="AS163" s="98">
        <f t="shared" si="0"/>
        <v>0</v>
      </c>
      <c r="AT163" s="98">
        <f t="shared" si="0"/>
        <v>0</v>
      </c>
      <c r="AU163" s="98">
        <f t="shared" si="0"/>
        <v>0</v>
      </c>
      <c r="AV163" s="98">
        <f t="shared" si="0"/>
        <v>0</v>
      </c>
      <c r="AW163" s="98">
        <f t="shared" si="0"/>
        <v>0</v>
      </c>
      <c r="AX163" s="98">
        <f t="shared" si="0"/>
        <v>0</v>
      </c>
      <c r="AY163" s="98">
        <f t="shared" si="0"/>
        <v>0</v>
      </c>
      <c r="AZ163" s="98">
        <f t="shared" si="0"/>
        <v>0</v>
      </c>
      <c r="BA163" s="98">
        <f t="shared" si="0"/>
        <v>0</v>
      </c>
      <c r="BB163" s="98">
        <f t="shared" si="0"/>
        <v>0</v>
      </c>
      <c r="BC163" s="98">
        <f t="shared" si="0"/>
        <v>0</v>
      </c>
      <c r="BD163" s="98">
        <f t="shared" si="0"/>
        <v>0</v>
      </c>
      <c r="BE163" s="98">
        <f t="shared" si="0"/>
        <v>0</v>
      </c>
      <c r="BF163" s="98">
        <f t="shared" si="0"/>
        <v>0</v>
      </c>
      <c r="BG163" s="98">
        <f t="shared" si="0"/>
        <v>0</v>
      </c>
      <c r="BH163" s="98">
        <f t="shared" si="0"/>
        <v>0</v>
      </c>
      <c r="BI163" s="98">
        <f t="shared" si="0"/>
        <v>0</v>
      </c>
      <c r="BJ163" s="98">
        <f t="shared" si="0"/>
        <v>0</v>
      </c>
      <c r="BK163" s="98">
        <f t="shared" si="0"/>
        <v>0</v>
      </c>
      <c r="BL163" s="98">
        <f t="shared" si="0"/>
        <v>0</v>
      </c>
      <c r="BM163" s="98">
        <f t="shared" si="0"/>
        <v>0</v>
      </c>
      <c r="BN163" s="98">
        <f t="shared" si="0"/>
        <v>0</v>
      </c>
      <c r="BO163" s="98">
        <f t="shared" ref="BO163:DZ163" si="1">SUM(BO166:BO315)-BO11*SUM(BO166:BO315)</f>
        <v>0</v>
      </c>
      <c r="BP163" s="98">
        <f t="shared" si="1"/>
        <v>0</v>
      </c>
      <c r="BQ163" s="98">
        <f t="shared" si="1"/>
        <v>0</v>
      </c>
      <c r="BR163" s="98">
        <f t="shared" si="1"/>
        <v>0</v>
      </c>
      <c r="BS163" s="98">
        <f t="shared" si="1"/>
        <v>0</v>
      </c>
      <c r="BT163" s="98">
        <f t="shared" si="1"/>
        <v>0</v>
      </c>
      <c r="BU163" s="98">
        <f t="shared" si="1"/>
        <v>0</v>
      </c>
      <c r="BV163" s="98">
        <f t="shared" si="1"/>
        <v>0</v>
      </c>
      <c r="BW163" s="98">
        <f t="shared" si="1"/>
        <v>0</v>
      </c>
      <c r="BX163" s="98">
        <f t="shared" si="1"/>
        <v>0</v>
      </c>
      <c r="BY163" s="98">
        <f t="shared" si="1"/>
        <v>0</v>
      </c>
      <c r="BZ163" s="98">
        <f t="shared" si="1"/>
        <v>0</v>
      </c>
      <c r="CA163" s="98">
        <f t="shared" si="1"/>
        <v>0</v>
      </c>
      <c r="CB163" s="98">
        <f t="shared" si="1"/>
        <v>0</v>
      </c>
      <c r="CC163" s="98">
        <f t="shared" si="1"/>
        <v>0</v>
      </c>
      <c r="CD163" s="98">
        <f t="shared" si="1"/>
        <v>0</v>
      </c>
      <c r="CE163" s="98">
        <f t="shared" si="1"/>
        <v>0</v>
      </c>
      <c r="CF163" s="98">
        <f t="shared" si="1"/>
        <v>0</v>
      </c>
      <c r="CG163" s="98">
        <f t="shared" si="1"/>
        <v>0</v>
      </c>
      <c r="CH163" s="98">
        <f t="shared" si="1"/>
        <v>0</v>
      </c>
      <c r="CI163" s="98">
        <f t="shared" si="1"/>
        <v>0</v>
      </c>
      <c r="CJ163" s="98">
        <f t="shared" si="1"/>
        <v>0</v>
      </c>
      <c r="CK163" s="98">
        <f t="shared" si="1"/>
        <v>0</v>
      </c>
      <c r="CL163" s="98">
        <f t="shared" si="1"/>
        <v>0</v>
      </c>
      <c r="CM163" s="98">
        <f t="shared" si="1"/>
        <v>0</v>
      </c>
      <c r="CN163" s="98">
        <f t="shared" si="1"/>
        <v>0</v>
      </c>
      <c r="CO163" s="98">
        <f t="shared" si="1"/>
        <v>0</v>
      </c>
      <c r="CP163" s="98">
        <f t="shared" si="1"/>
        <v>0</v>
      </c>
      <c r="CQ163" s="98">
        <f t="shared" si="1"/>
        <v>0</v>
      </c>
      <c r="CR163" s="98">
        <f t="shared" si="1"/>
        <v>0</v>
      </c>
      <c r="CS163" s="98">
        <f t="shared" si="1"/>
        <v>0</v>
      </c>
      <c r="CT163" s="98">
        <f t="shared" si="1"/>
        <v>0</v>
      </c>
      <c r="CU163" s="98">
        <f t="shared" si="1"/>
        <v>0</v>
      </c>
      <c r="CV163" s="98">
        <f t="shared" si="1"/>
        <v>0</v>
      </c>
      <c r="CW163" s="98">
        <f t="shared" si="1"/>
        <v>0</v>
      </c>
      <c r="CX163" s="98">
        <f t="shared" si="1"/>
        <v>0</v>
      </c>
      <c r="CY163" s="98">
        <f t="shared" si="1"/>
        <v>0</v>
      </c>
      <c r="CZ163" s="98">
        <f t="shared" si="1"/>
        <v>0</v>
      </c>
      <c r="DA163" s="98">
        <f t="shared" si="1"/>
        <v>0</v>
      </c>
      <c r="DB163" s="98">
        <f t="shared" si="1"/>
        <v>0</v>
      </c>
      <c r="DC163" s="98">
        <f t="shared" si="1"/>
        <v>0</v>
      </c>
      <c r="DD163" s="98">
        <f t="shared" si="1"/>
        <v>0</v>
      </c>
      <c r="DE163" s="98">
        <f t="shared" si="1"/>
        <v>0</v>
      </c>
      <c r="DF163" s="98">
        <f t="shared" si="1"/>
        <v>0</v>
      </c>
      <c r="DG163" s="98">
        <f t="shared" si="1"/>
        <v>0</v>
      </c>
      <c r="DH163" s="98">
        <f t="shared" si="1"/>
        <v>0</v>
      </c>
      <c r="DI163" s="98">
        <f t="shared" si="1"/>
        <v>0</v>
      </c>
      <c r="DJ163" s="98">
        <f t="shared" si="1"/>
        <v>0</v>
      </c>
      <c r="DK163" s="98">
        <f t="shared" si="1"/>
        <v>0</v>
      </c>
      <c r="DL163" s="98">
        <f t="shared" si="1"/>
        <v>0</v>
      </c>
      <c r="DM163" s="98">
        <f t="shared" si="1"/>
        <v>0</v>
      </c>
      <c r="DN163" s="98">
        <f t="shared" si="1"/>
        <v>0</v>
      </c>
      <c r="DO163" s="98">
        <f t="shared" si="1"/>
        <v>0</v>
      </c>
      <c r="DP163" s="98">
        <f t="shared" si="1"/>
        <v>0</v>
      </c>
      <c r="DQ163" s="98">
        <f t="shared" si="1"/>
        <v>0</v>
      </c>
      <c r="DR163" s="98">
        <f t="shared" si="1"/>
        <v>0</v>
      </c>
      <c r="DS163" s="98">
        <f t="shared" si="1"/>
        <v>0</v>
      </c>
      <c r="DT163" s="98">
        <f t="shared" si="1"/>
        <v>0</v>
      </c>
      <c r="DU163" s="98">
        <f t="shared" si="1"/>
        <v>0</v>
      </c>
      <c r="DV163" s="98">
        <f t="shared" si="1"/>
        <v>0</v>
      </c>
      <c r="DW163" s="98">
        <f t="shared" si="1"/>
        <v>0</v>
      </c>
      <c r="DX163" s="98">
        <f t="shared" si="1"/>
        <v>0</v>
      </c>
      <c r="DY163" s="98">
        <f t="shared" si="1"/>
        <v>0</v>
      </c>
      <c r="DZ163" s="98">
        <f t="shared" si="1"/>
        <v>0</v>
      </c>
      <c r="EA163" s="98">
        <f t="shared" ref="EA163:GL163" si="2">SUM(EA166:EA315)-EA11*SUM(EA166:EA315)</f>
        <v>0</v>
      </c>
      <c r="EB163" s="98">
        <f t="shared" si="2"/>
        <v>0</v>
      </c>
      <c r="EC163" s="98">
        <f t="shared" si="2"/>
        <v>0</v>
      </c>
      <c r="ED163" s="98">
        <f t="shared" si="2"/>
        <v>0</v>
      </c>
      <c r="EE163" s="98">
        <f t="shared" si="2"/>
        <v>0</v>
      </c>
      <c r="EF163" s="98">
        <f t="shared" si="2"/>
        <v>0</v>
      </c>
      <c r="EG163" s="98">
        <f t="shared" si="2"/>
        <v>0</v>
      </c>
      <c r="EH163" s="98">
        <f t="shared" si="2"/>
        <v>0</v>
      </c>
      <c r="EI163" s="98">
        <f t="shared" si="2"/>
        <v>0</v>
      </c>
      <c r="EJ163" s="98">
        <f t="shared" si="2"/>
        <v>0</v>
      </c>
      <c r="EK163" s="98">
        <f t="shared" si="2"/>
        <v>0</v>
      </c>
      <c r="EL163" s="98">
        <f t="shared" si="2"/>
        <v>0</v>
      </c>
      <c r="EM163" s="98">
        <f t="shared" si="2"/>
        <v>0</v>
      </c>
      <c r="EN163" s="98">
        <f t="shared" si="2"/>
        <v>0</v>
      </c>
      <c r="EO163" s="98">
        <f t="shared" si="2"/>
        <v>0</v>
      </c>
      <c r="EP163" s="98">
        <f t="shared" si="2"/>
        <v>0</v>
      </c>
      <c r="EQ163" s="98">
        <f t="shared" si="2"/>
        <v>0</v>
      </c>
      <c r="ER163" s="98">
        <f t="shared" si="2"/>
        <v>0</v>
      </c>
      <c r="ES163" s="98">
        <f t="shared" si="2"/>
        <v>0</v>
      </c>
      <c r="ET163" s="98">
        <f t="shared" si="2"/>
        <v>0</v>
      </c>
      <c r="EU163" s="98">
        <f t="shared" si="2"/>
        <v>0</v>
      </c>
      <c r="EV163" s="98">
        <f t="shared" si="2"/>
        <v>0</v>
      </c>
      <c r="EW163" s="98">
        <f t="shared" si="2"/>
        <v>0</v>
      </c>
      <c r="EX163" s="98">
        <f t="shared" si="2"/>
        <v>0</v>
      </c>
      <c r="EY163" s="98">
        <f t="shared" si="2"/>
        <v>0</v>
      </c>
      <c r="EZ163" s="98">
        <f t="shared" si="2"/>
        <v>0</v>
      </c>
      <c r="FA163" s="98">
        <f t="shared" si="2"/>
        <v>0</v>
      </c>
      <c r="FB163" s="98">
        <f t="shared" si="2"/>
        <v>0</v>
      </c>
      <c r="FC163" s="98">
        <f t="shared" si="2"/>
        <v>0</v>
      </c>
      <c r="FD163" s="98">
        <f t="shared" si="2"/>
        <v>0</v>
      </c>
      <c r="FE163" s="98">
        <f t="shared" si="2"/>
        <v>0</v>
      </c>
      <c r="FF163" s="98">
        <f t="shared" si="2"/>
        <v>0</v>
      </c>
      <c r="FG163" s="98">
        <f t="shared" si="2"/>
        <v>0</v>
      </c>
      <c r="FH163" s="98">
        <f t="shared" si="2"/>
        <v>0</v>
      </c>
      <c r="FI163" s="98">
        <f t="shared" si="2"/>
        <v>0</v>
      </c>
      <c r="FJ163" s="98">
        <f t="shared" si="2"/>
        <v>0</v>
      </c>
      <c r="FK163" s="98">
        <f t="shared" si="2"/>
        <v>0</v>
      </c>
      <c r="FL163" s="98">
        <f t="shared" si="2"/>
        <v>0</v>
      </c>
      <c r="FM163" s="98">
        <f t="shared" si="2"/>
        <v>0</v>
      </c>
      <c r="FN163" s="98">
        <f t="shared" si="2"/>
        <v>0</v>
      </c>
      <c r="FO163" s="98">
        <f t="shared" si="2"/>
        <v>0</v>
      </c>
      <c r="FP163" s="98">
        <f t="shared" si="2"/>
        <v>0</v>
      </c>
      <c r="FQ163" s="98">
        <f t="shared" si="2"/>
        <v>0</v>
      </c>
      <c r="FR163" s="98">
        <f t="shared" si="2"/>
        <v>0</v>
      </c>
      <c r="FS163" s="98">
        <f t="shared" si="2"/>
        <v>0</v>
      </c>
      <c r="FT163" s="98">
        <f t="shared" si="2"/>
        <v>0</v>
      </c>
      <c r="FU163" s="98">
        <f t="shared" si="2"/>
        <v>0</v>
      </c>
      <c r="FV163" s="98">
        <f t="shared" si="2"/>
        <v>0</v>
      </c>
      <c r="FW163" s="98">
        <f t="shared" si="2"/>
        <v>0</v>
      </c>
      <c r="FX163" s="98">
        <f t="shared" si="2"/>
        <v>0</v>
      </c>
      <c r="FY163" s="98">
        <f t="shared" si="2"/>
        <v>0</v>
      </c>
      <c r="FZ163" s="98">
        <f t="shared" si="2"/>
        <v>0</v>
      </c>
      <c r="GA163" s="98">
        <f t="shared" si="2"/>
        <v>0</v>
      </c>
      <c r="GB163" s="98">
        <f t="shared" si="2"/>
        <v>0</v>
      </c>
      <c r="GC163" s="98">
        <f t="shared" si="2"/>
        <v>0</v>
      </c>
      <c r="GD163" s="98">
        <f t="shared" si="2"/>
        <v>0</v>
      </c>
      <c r="GE163" s="98">
        <f t="shared" si="2"/>
        <v>0</v>
      </c>
      <c r="GF163" s="98">
        <f t="shared" si="2"/>
        <v>0</v>
      </c>
      <c r="GG163" s="98">
        <f t="shared" si="2"/>
        <v>0</v>
      </c>
      <c r="GH163" s="98">
        <f t="shared" si="2"/>
        <v>0</v>
      </c>
      <c r="GI163" s="98">
        <f t="shared" si="2"/>
        <v>0</v>
      </c>
      <c r="GJ163" s="98">
        <f t="shared" si="2"/>
        <v>0</v>
      </c>
      <c r="GK163" s="98">
        <f t="shared" si="2"/>
        <v>0</v>
      </c>
      <c r="GL163" s="98">
        <f t="shared" si="2"/>
        <v>0</v>
      </c>
      <c r="GM163" s="98">
        <f t="shared" ref="GM163:GT163" si="3">SUM(GM166:GM315)-GM11*SUM(GM166:GM315)</f>
        <v>0</v>
      </c>
      <c r="GN163" s="98">
        <f t="shared" si="3"/>
        <v>0</v>
      </c>
      <c r="GO163" s="98">
        <f t="shared" si="3"/>
        <v>0</v>
      </c>
      <c r="GP163" s="98">
        <f t="shared" si="3"/>
        <v>0</v>
      </c>
      <c r="GQ163" s="98">
        <f t="shared" si="3"/>
        <v>0</v>
      </c>
      <c r="GR163" s="98">
        <f t="shared" si="3"/>
        <v>0</v>
      </c>
      <c r="GS163" s="98">
        <f t="shared" si="3"/>
        <v>0</v>
      </c>
      <c r="GT163" s="98">
        <f t="shared" si="3"/>
        <v>0</v>
      </c>
      <c r="GU163" s="99"/>
      <c r="GV163" s="99"/>
      <c r="GW163" s="99"/>
    </row>
    <row r="164" spans="1:205" s="103" customFormat="1" ht="18" customHeight="1" x14ac:dyDescent="0.2">
      <c r="A164" s="101" t="s">
        <v>1254</v>
      </c>
      <c r="B164" s="102"/>
      <c r="C164" s="102">
        <f>IF(ISBLANK(C8),"",MONTH(C8))</f>
        <v>1</v>
      </c>
      <c r="D164" s="102">
        <f t="shared" ref="D164:BO164" si="4">IF(ISBLANK(D8),"",MONTH(D8))</f>
        <v>1</v>
      </c>
      <c r="E164" s="102">
        <f t="shared" si="4"/>
        <v>2</v>
      </c>
      <c r="F164" s="102">
        <f t="shared" si="4"/>
        <v>2</v>
      </c>
      <c r="G164" s="102">
        <f t="shared" si="4"/>
        <v>4</v>
      </c>
      <c r="H164" s="102">
        <f t="shared" si="4"/>
        <v>4</v>
      </c>
      <c r="I164" s="102">
        <f t="shared" si="4"/>
        <v>5</v>
      </c>
      <c r="J164" s="102">
        <f t="shared" si="4"/>
        <v>5</v>
      </c>
      <c r="K164" s="102">
        <f t="shared" si="4"/>
        <v>6</v>
      </c>
      <c r="L164" s="102">
        <f t="shared" si="4"/>
        <v>8</v>
      </c>
      <c r="M164" s="102">
        <f t="shared" si="4"/>
        <v>9</v>
      </c>
      <c r="N164" s="102">
        <f t="shared" si="4"/>
        <v>9</v>
      </c>
      <c r="O164" s="102">
        <f t="shared" si="4"/>
        <v>9</v>
      </c>
      <c r="P164" s="102">
        <f t="shared" si="4"/>
        <v>9</v>
      </c>
      <c r="Q164" s="102" t="str">
        <f t="shared" si="4"/>
        <v/>
      </c>
      <c r="R164" s="102" t="str">
        <f t="shared" si="4"/>
        <v/>
      </c>
      <c r="S164" s="102" t="str">
        <f t="shared" si="4"/>
        <v/>
      </c>
      <c r="T164" s="102" t="str">
        <f t="shared" si="4"/>
        <v/>
      </c>
      <c r="U164" s="102" t="str">
        <f t="shared" si="4"/>
        <v/>
      </c>
      <c r="V164" s="102" t="str">
        <f t="shared" si="4"/>
        <v/>
      </c>
      <c r="W164" s="102" t="str">
        <f t="shared" si="4"/>
        <v/>
      </c>
      <c r="X164" s="102" t="str">
        <f t="shared" si="4"/>
        <v/>
      </c>
      <c r="Y164" s="102" t="str">
        <f t="shared" si="4"/>
        <v/>
      </c>
      <c r="Z164" s="102" t="str">
        <f t="shared" si="4"/>
        <v/>
      </c>
      <c r="AA164" s="102" t="str">
        <f t="shared" si="4"/>
        <v/>
      </c>
      <c r="AB164" s="102" t="str">
        <f t="shared" si="4"/>
        <v/>
      </c>
      <c r="AC164" s="102" t="str">
        <f t="shared" si="4"/>
        <v/>
      </c>
      <c r="AD164" s="102" t="str">
        <f t="shared" si="4"/>
        <v/>
      </c>
      <c r="AE164" s="102" t="str">
        <f t="shared" si="4"/>
        <v/>
      </c>
      <c r="AF164" s="102" t="str">
        <f t="shared" si="4"/>
        <v/>
      </c>
      <c r="AG164" s="102" t="str">
        <f t="shared" si="4"/>
        <v/>
      </c>
      <c r="AH164" s="102" t="str">
        <f t="shared" si="4"/>
        <v/>
      </c>
      <c r="AI164" s="102" t="str">
        <f t="shared" si="4"/>
        <v/>
      </c>
      <c r="AJ164" s="102" t="str">
        <f t="shared" si="4"/>
        <v/>
      </c>
      <c r="AK164" s="102" t="str">
        <f t="shared" si="4"/>
        <v/>
      </c>
      <c r="AL164" s="102" t="str">
        <f t="shared" si="4"/>
        <v/>
      </c>
      <c r="AM164" s="102" t="str">
        <f t="shared" si="4"/>
        <v/>
      </c>
      <c r="AN164" s="102" t="str">
        <f t="shared" si="4"/>
        <v/>
      </c>
      <c r="AO164" s="102" t="str">
        <f t="shared" si="4"/>
        <v/>
      </c>
      <c r="AP164" s="102" t="str">
        <f t="shared" si="4"/>
        <v/>
      </c>
      <c r="AQ164" s="102" t="str">
        <f t="shared" si="4"/>
        <v/>
      </c>
      <c r="AR164" s="102" t="str">
        <f t="shared" si="4"/>
        <v/>
      </c>
      <c r="AS164" s="102" t="str">
        <f t="shared" si="4"/>
        <v/>
      </c>
      <c r="AT164" s="102" t="str">
        <f t="shared" si="4"/>
        <v/>
      </c>
      <c r="AU164" s="102" t="str">
        <f t="shared" si="4"/>
        <v/>
      </c>
      <c r="AV164" s="102" t="str">
        <f t="shared" si="4"/>
        <v/>
      </c>
      <c r="AW164" s="102" t="str">
        <f t="shared" si="4"/>
        <v/>
      </c>
      <c r="AX164" s="102" t="str">
        <f t="shared" si="4"/>
        <v/>
      </c>
      <c r="AY164" s="102" t="str">
        <f t="shared" si="4"/>
        <v/>
      </c>
      <c r="AZ164" s="102" t="str">
        <f t="shared" si="4"/>
        <v/>
      </c>
      <c r="BA164" s="102" t="str">
        <f t="shared" si="4"/>
        <v/>
      </c>
      <c r="BB164" s="102" t="str">
        <f t="shared" si="4"/>
        <v/>
      </c>
      <c r="BC164" s="102" t="str">
        <f t="shared" si="4"/>
        <v/>
      </c>
      <c r="BD164" s="102" t="str">
        <f t="shared" si="4"/>
        <v/>
      </c>
      <c r="BE164" s="102" t="str">
        <f t="shared" si="4"/>
        <v/>
      </c>
      <c r="BF164" s="102" t="str">
        <f t="shared" si="4"/>
        <v/>
      </c>
      <c r="BG164" s="102" t="str">
        <f t="shared" si="4"/>
        <v/>
      </c>
      <c r="BH164" s="102" t="str">
        <f t="shared" si="4"/>
        <v/>
      </c>
      <c r="BI164" s="102" t="str">
        <f t="shared" si="4"/>
        <v/>
      </c>
      <c r="BJ164" s="102" t="str">
        <f t="shared" si="4"/>
        <v/>
      </c>
      <c r="BK164" s="102" t="str">
        <f t="shared" si="4"/>
        <v/>
      </c>
      <c r="BL164" s="102" t="str">
        <f t="shared" si="4"/>
        <v/>
      </c>
      <c r="BM164" s="102" t="str">
        <f t="shared" si="4"/>
        <v/>
      </c>
      <c r="BN164" s="102" t="str">
        <f t="shared" si="4"/>
        <v/>
      </c>
      <c r="BO164" s="102" t="str">
        <f t="shared" si="4"/>
        <v/>
      </c>
      <c r="BP164" s="102" t="str">
        <f t="shared" ref="BP164:EA164" si="5">IF(ISBLANK(BP8),"",MONTH(BP8))</f>
        <v/>
      </c>
      <c r="BQ164" s="102" t="str">
        <f t="shared" si="5"/>
        <v/>
      </c>
      <c r="BR164" s="102" t="str">
        <f t="shared" si="5"/>
        <v/>
      </c>
      <c r="BS164" s="102" t="str">
        <f t="shared" si="5"/>
        <v/>
      </c>
      <c r="BT164" s="102" t="str">
        <f t="shared" si="5"/>
        <v/>
      </c>
      <c r="BU164" s="102" t="str">
        <f t="shared" si="5"/>
        <v/>
      </c>
      <c r="BV164" s="102" t="str">
        <f t="shared" si="5"/>
        <v/>
      </c>
      <c r="BW164" s="102" t="str">
        <f t="shared" si="5"/>
        <v/>
      </c>
      <c r="BX164" s="102" t="str">
        <f t="shared" si="5"/>
        <v/>
      </c>
      <c r="BY164" s="102" t="str">
        <f t="shared" si="5"/>
        <v/>
      </c>
      <c r="BZ164" s="102" t="str">
        <f t="shared" si="5"/>
        <v/>
      </c>
      <c r="CA164" s="102" t="str">
        <f t="shared" si="5"/>
        <v/>
      </c>
      <c r="CB164" s="102" t="str">
        <f t="shared" si="5"/>
        <v/>
      </c>
      <c r="CC164" s="102" t="str">
        <f t="shared" si="5"/>
        <v/>
      </c>
      <c r="CD164" s="102" t="str">
        <f t="shared" si="5"/>
        <v/>
      </c>
      <c r="CE164" s="102" t="str">
        <f t="shared" si="5"/>
        <v/>
      </c>
      <c r="CF164" s="102" t="str">
        <f t="shared" si="5"/>
        <v/>
      </c>
      <c r="CG164" s="102" t="str">
        <f t="shared" si="5"/>
        <v/>
      </c>
      <c r="CH164" s="102" t="str">
        <f t="shared" si="5"/>
        <v/>
      </c>
      <c r="CI164" s="102" t="str">
        <f t="shared" si="5"/>
        <v/>
      </c>
      <c r="CJ164" s="102" t="str">
        <f t="shared" si="5"/>
        <v/>
      </c>
      <c r="CK164" s="102" t="str">
        <f t="shared" si="5"/>
        <v/>
      </c>
      <c r="CL164" s="102" t="str">
        <f t="shared" si="5"/>
        <v/>
      </c>
      <c r="CM164" s="102" t="str">
        <f t="shared" si="5"/>
        <v/>
      </c>
      <c r="CN164" s="102" t="str">
        <f t="shared" si="5"/>
        <v/>
      </c>
      <c r="CO164" s="102" t="str">
        <f t="shared" si="5"/>
        <v/>
      </c>
      <c r="CP164" s="102" t="str">
        <f t="shared" si="5"/>
        <v/>
      </c>
      <c r="CQ164" s="102" t="str">
        <f t="shared" si="5"/>
        <v/>
      </c>
      <c r="CR164" s="102" t="str">
        <f t="shared" si="5"/>
        <v/>
      </c>
      <c r="CS164" s="102" t="str">
        <f t="shared" si="5"/>
        <v/>
      </c>
      <c r="CT164" s="102" t="str">
        <f t="shared" si="5"/>
        <v/>
      </c>
      <c r="CU164" s="102" t="str">
        <f t="shared" si="5"/>
        <v/>
      </c>
      <c r="CV164" s="102" t="str">
        <f t="shared" si="5"/>
        <v/>
      </c>
      <c r="CW164" s="102" t="str">
        <f t="shared" si="5"/>
        <v/>
      </c>
      <c r="CX164" s="102" t="str">
        <f t="shared" si="5"/>
        <v/>
      </c>
      <c r="CY164" s="102" t="str">
        <f t="shared" si="5"/>
        <v/>
      </c>
      <c r="CZ164" s="102" t="str">
        <f t="shared" si="5"/>
        <v/>
      </c>
      <c r="DA164" s="102" t="str">
        <f t="shared" si="5"/>
        <v/>
      </c>
      <c r="DB164" s="102" t="str">
        <f t="shared" si="5"/>
        <v/>
      </c>
      <c r="DC164" s="102" t="str">
        <f t="shared" si="5"/>
        <v/>
      </c>
      <c r="DD164" s="102" t="str">
        <f t="shared" si="5"/>
        <v/>
      </c>
      <c r="DE164" s="102" t="str">
        <f t="shared" si="5"/>
        <v/>
      </c>
      <c r="DF164" s="102" t="str">
        <f t="shared" si="5"/>
        <v/>
      </c>
      <c r="DG164" s="102" t="str">
        <f t="shared" si="5"/>
        <v/>
      </c>
      <c r="DH164" s="102" t="str">
        <f t="shared" si="5"/>
        <v/>
      </c>
      <c r="DI164" s="102" t="str">
        <f t="shared" si="5"/>
        <v/>
      </c>
      <c r="DJ164" s="102" t="str">
        <f t="shared" si="5"/>
        <v/>
      </c>
      <c r="DK164" s="102" t="str">
        <f t="shared" si="5"/>
        <v/>
      </c>
      <c r="DL164" s="102" t="str">
        <f t="shared" si="5"/>
        <v/>
      </c>
      <c r="DM164" s="102" t="str">
        <f t="shared" si="5"/>
        <v/>
      </c>
      <c r="DN164" s="102" t="str">
        <f t="shared" si="5"/>
        <v/>
      </c>
      <c r="DO164" s="102" t="str">
        <f t="shared" si="5"/>
        <v/>
      </c>
      <c r="DP164" s="102" t="str">
        <f t="shared" si="5"/>
        <v/>
      </c>
      <c r="DQ164" s="102" t="str">
        <f t="shared" si="5"/>
        <v/>
      </c>
      <c r="DR164" s="102" t="str">
        <f t="shared" si="5"/>
        <v/>
      </c>
      <c r="DS164" s="102" t="str">
        <f t="shared" si="5"/>
        <v/>
      </c>
      <c r="DT164" s="102" t="str">
        <f t="shared" si="5"/>
        <v/>
      </c>
      <c r="DU164" s="102" t="str">
        <f t="shared" si="5"/>
        <v/>
      </c>
      <c r="DV164" s="102" t="str">
        <f t="shared" si="5"/>
        <v/>
      </c>
      <c r="DW164" s="102" t="str">
        <f t="shared" si="5"/>
        <v/>
      </c>
      <c r="DX164" s="102" t="str">
        <f t="shared" si="5"/>
        <v/>
      </c>
      <c r="DY164" s="102" t="str">
        <f t="shared" si="5"/>
        <v/>
      </c>
      <c r="DZ164" s="102" t="str">
        <f t="shared" si="5"/>
        <v/>
      </c>
      <c r="EA164" s="102" t="str">
        <f t="shared" si="5"/>
        <v/>
      </c>
      <c r="EB164" s="102" t="str">
        <f t="shared" ref="EB164:GM164" si="6">IF(ISBLANK(EB8),"",MONTH(EB8))</f>
        <v/>
      </c>
      <c r="EC164" s="102" t="str">
        <f t="shared" si="6"/>
        <v/>
      </c>
      <c r="ED164" s="102" t="str">
        <f t="shared" si="6"/>
        <v/>
      </c>
      <c r="EE164" s="102" t="str">
        <f t="shared" si="6"/>
        <v/>
      </c>
      <c r="EF164" s="102" t="str">
        <f t="shared" si="6"/>
        <v/>
      </c>
      <c r="EG164" s="102" t="str">
        <f t="shared" si="6"/>
        <v/>
      </c>
      <c r="EH164" s="102" t="str">
        <f t="shared" si="6"/>
        <v/>
      </c>
      <c r="EI164" s="102" t="str">
        <f t="shared" si="6"/>
        <v/>
      </c>
      <c r="EJ164" s="102" t="str">
        <f t="shared" si="6"/>
        <v/>
      </c>
      <c r="EK164" s="102" t="str">
        <f t="shared" si="6"/>
        <v/>
      </c>
      <c r="EL164" s="102" t="str">
        <f t="shared" si="6"/>
        <v/>
      </c>
      <c r="EM164" s="102" t="str">
        <f t="shared" si="6"/>
        <v/>
      </c>
      <c r="EN164" s="102" t="str">
        <f t="shared" si="6"/>
        <v/>
      </c>
      <c r="EO164" s="102" t="str">
        <f t="shared" si="6"/>
        <v/>
      </c>
      <c r="EP164" s="102" t="str">
        <f t="shared" si="6"/>
        <v/>
      </c>
      <c r="EQ164" s="102" t="str">
        <f t="shared" si="6"/>
        <v/>
      </c>
      <c r="ER164" s="102" t="str">
        <f t="shared" si="6"/>
        <v/>
      </c>
      <c r="ES164" s="102" t="str">
        <f t="shared" si="6"/>
        <v/>
      </c>
      <c r="ET164" s="102" t="str">
        <f t="shared" si="6"/>
        <v/>
      </c>
      <c r="EU164" s="102" t="str">
        <f t="shared" si="6"/>
        <v/>
      </c>
      <c r="EV164" s="102" t="str">
        <f t="shared" si="6"/>
        <v/>
      </c>
      <c r="EW164" s="102" t="str">
        <f t="shared" si="6"/>
        <v/>
      </c>
      <c r="EX164" s="102" t="str">
        <f t="shared" si="6"/>
        <v/>
      </c>
      <c r="EY164" s="102" t="str">
        <f t="shared" si="6"/>
        <v/>
      </c>
      <c r="EZ164" s="102" t="str">
        <f t="shared" si="6"/>
        <v/>
      </c>
      <c r="FA164" s="102" t="str">
        <f t="shared" si="6"/>
        <v/>
      </c>
      <c r="FB164" s="102" t="str">
        <f t="shared" si="6"/>
        <v/>
      </c>
      <c r="FC164" s="102" t="str">
        <f t="shared" si="6"/>
        <v/>
      </c>
      <c r="FD164" s="102" t="str">
        <f t="shared" si="6"/>
        <v/>
      </c>
      <c r="FE164" s="102" t="str">
        <f t="shared" si="6"/>
        <v/>
      </c>
      <c r="FF164" s="102" t="str">
        <f t="shared" si="6"/>
        <v/>
      </c>
      <c r="FG164" s="102" t="str">
        <f t="shared" si="6"/>
        <v/>
      </c>
      <c r="FH164" s="102" t="str">
        <f t="shared" si="6"/>
        <v/>
      </c>
      <c r="FI164" s="102" t="str">
        <f t="shared" si="6"/>
        <v/>
      </c>
      <c r="FJ164" s="102" t="str">
        <f t="shared" si="6"/>
        <v/>
      </c>
      <c r="FK164" s="102" t="str">
        <f t="shared" si="6"/>
        <v/>
      </c>
      <c r="FL164" s="102" t="str">
        <f t="shared" si="6"/>
        <v/>
      </c>
      <c r="FM164" s="102" t="str">
        <f t="shared" si="6"/>
        <v/>
      </c>
      <c r="FN164" s="102" t="str">
        <f t="shared" si="6"/>
        <v/>
      </c>
      <c r="FO164" s="102" t="str">
        <f t="shared" si="6"/>
        <v/>
      </c>
      <c r="FP164" s="102" t="str">
        <f t="shared" si="6"/>
        <v/>
      </c>
      <c r="FQ164" s="102" t="str">
        <f t="shared" si="6"/>
        <v/>
      </c>
      <c r="FR164" s="102" t="str">
        <f t="shared" si="6"/>
        <v/>
      </c>
      <c r="FS164" s="102" t="str">
        <f t="shared" si="6"/>
        <v/>
      </c>
      <c r="FT164" s="102" t="str">
        <f t="shared" si="6"/>
        <v/>
      </c>
      <c r="FU164" s="102" t="str">
        <f t="shared" si="6"/>
        <v/>
      </c>
      <c r="FV164" s="102" t="str">
        <f t="shared" si="6"/>
        <v/>
      </c>
      <c r="FW164" s="102" t="str">
        <f t="shared" si="6"/>
        <v/>
      </c>
      <c r="FX164" s="102" t="str">
        <f t="shared" si="6"/>
        <v/>
      </c>
      <c r="FY164" s="102" t="str">
        <f t="shared" si="6"/>
        <v/>
      </c>
      <c r="FZ164" s="102" t="str">
        <f t="shared" si="6"/>
        <v/>
      </c>
      <c r="GA164" s="102" t="str">
        <f t="shared" si="6"/>
        <v/>
      </c>
      <c r="GB164" s="102" t="str">
        <f t="shared" si="6"/>
        <v/>
      </c>
      <c r="GC164" s="102" t="str">
        <f t="shared" si="6"/>
        <v/>
      </c>
      <c r="GD164" s="102" t="str">
        <f t="shared" si="6"/>
        <v/>
      </c>
      <c r="GE164" s="102" t="str">
        <f t="shared" si="6"/>
        <v/>
      </c>
      <c r="GF164" s="102" t="str">
        <f t="shared" si="6"/>
        <v/>
      </c>
      <c r="GG164" s="102" t="str">
        <f t="shared" si="6"/>
        <v/>
      </c>
      <c r="GH164" s="102" t="str">
        <f t="shared" si="6"/>
        <v/>
      </c>
      <c r="GI164" s="102" t="str">
        <f t="shared" si="6"/>
        <v/>
      </c>
      <c r="GJ164" s="102" t="str">
        <f t="shared" si="6"/>
        <v/>
      </c>
      <c r="GK164" s="102" t="str">
        <f t="shared" si="6"/>
        <v/>
      </c>
      <c r="GL164" s="102" t="str">
        <f t="shared" si="6"/>
        <v/>
      </c>
      <c r="GM164" s="102" t="str">
        <f t="shared" si="6"/>
        <v/>
      </c>
      <c r="GN164" s="102" t="str">
        <f t="shared" ref="GN164:GT164" si="7">IF(ISBLANK(GN8),"",MONTH(GN8))</f>
        <v/>
      </c>
      <c r="GO164" s="102" t="str">
        <f t="shared" si="7"/>
        <v/>
      </c>
      <c r="GP164" s="102" t="str">
        <f t="shared" si="7"/>
        <v/>
      </c>
      <c r="GQ164" s="102" t="str">
        <f t="shared" si="7"/>
        <v/>
      </c>
      <c r="GR164" s="102" t="str">
        <f t="shared" si="7"/>
        <v/>
      </c>
      <c r="GS164" s="102" t="str">
        <f t="shared" si="7"/>
        <v/>
      </c>
      <c r="GT164" s="102" t="str">
        <f t="shared" si="7"/>
        <v/>
      </c>
      <c r="GU164" s="102"/>
      <c r="GV164" s="102"/>
      <c r="GW164" s="102"/>
    </row>
    <row r="165" spans="1:205" s="105" customFormat="1" hidden="1" x14ac:dyDescent="0.25">
      <c r="A165" s="104"/>
      <c r="B165" s="104" t="s">
        <v>1255</v>
      </c>
      <c r="C165" s="104" t="s">
        <v>1256</v>
      </c>
    </row>
    <row r="166" spans="1:205" s="105" customFormat="1" hidden="1" x14ac:dyDescent="0.25">
      <c r="A166" s="106" t="s">
        <v>46</v>
      </c>
      <c r="B166" s="107">
        <v>0.42613250315742623</v>
      </c>
      <c r="C166" s="105">
        <f t="shared" ref="C166:BN169" si="8">C12*$B166</f>
        <v>0</v>
      </c>
      <c r="D166" s="105">
        <f t="shared" si="8"/>
        <v>19.17596264208418</v>
      </c>
      <c r="E166" s="105">
        <f t="shared" si="8"/>
        <v>0</v>
      </c>
      <c r="F166" s="105">
        <f t="shared" si="8"/>
        <v>0</v>
      </c>
      <c r="G166" s="105">
        <f t="shared" si="8"/>
        <v>0</v>
      </c>
      <c r="H166" s="105">
        <f t="shared" si="8"/>
        <v>10.227180075778229</v>
      </c>
      <c r="I166" s="105">
        <f t="shared" si="8"/>
        <v>13.210107597880214</v>
      </c>
      <c r="J166" s="105">
        <f t="shared" si="8"/>
        <v>34.090600252594101</v>
      </c>
      <c r="K166" s="105">
        <f t="shared" si="8"/>
        <v>3.8351925284168362</v>
      </c>
      <c r="L166" s="105">
        <f t="shared" si="8"/>
        <v>0</v>
      </c>
      <c r="M166" s="105">
        <f t="shared" si="8"/>
        <v>0</v>
      </c>
      <c r="N166" s="105">
        <f t="shared" si="8"/>
        <v>17.04530012629705</v>
      </c>
      <c r="O166" s="105">
        <f t="shared" si="8"/>
        <v>0</v>
      </c>
      <c r="P166" s="105">
        <f t="shared" si="8"/>
        <v>0</v>
      </c>
      <c r="Q166" s="105">
        <f t="shared" si="8"/>
        <v>0</v>
      </c>
      <c r="R166" s="105">
        <f t="shared" si="8"/>
        <v>0</v>
      </c>
      <c r="S166" s="105">
        <f t="shared" si="8"/>
        <v>0</v>
      </c>
      <c r="T166" s="105">
        <f t="shared" si="8"/>
        <v>0</v>
      </c>
      <c r="U166" s="105">
        <f t="shared" si="8"/>
        <v>0</v>
      </c>
      <c r="V166" s="105">
        <f t="shared" si="8"/>
        <v>0</v>
      </c>
      <c r="W166" s="105">
        <f t="shared" si="8"/>
        <v>0</v>
      </c>
      <c r="X166" s="105">
        <f t="shared" si="8"/>
        <v>0</v>
      </c>
      <c r="Y166" s="105">
        <f t="shared" si="8"/>
        <v>0</v>
      </c>
      <c r="Z166" s="105">
        <f t="shared" si="8"/>
        <v>0</v>
      </c>
      <c r="AA166" s="105">
        <f t="shared" si="8"/>
        <v>0</v>
      </c>
      <c r="AB166" s="105">
        <f t="shared" si="8"/>
        <v>0</v>
      </c>
      <c r="AC166" s="105">
        <f t="shared" si="8"/>
        <v>0</v>
      </c>
      <c r="AD166" s="105">
        <f t="shared" si="8"/>
        <v>0</v>
      </c>
      <c r="AE166" s="105">
        <f t="shared" si="8"/>
        <v>0</v>
      </c>
      <c r="AF166" s="105">
        <f t="shared" si="8"/>
        <v>0</v>
      </c>
      <c r="AG166" s="105">
        <f t="shared" si="8"/>
        <v>0</v>
      </c>
      <c r="AH166" s="105">
        <f t="shared" si="8"/>
        <v>0</v>
      </c>
      <c r="AI166" s="105">
        <f t="shared" si="8"/>
        <v>0</v>
      </c>
      <c r="AJ166" s="105">
        <f t="shared" si="8"/>
        <v>0</v>
      </c>
      <c r="AK166" s="105">
        <f t="shared" si="8"/>
        <v>0</v>
      </c>
      <c r="AL166" s="105">
        <f t="shared" si="8"/>
        <v>0</v>
      </c>
      <c r="AM166" s="105">
        <f t="shared" si="8"/>
        <v>0</v>
      </c>
      <c r="AN166" s="105">
        <f t="shared" si="8"/>
        <v>0</v>
      </c>
      <c r="AO166" s="105">
        <f t="shared" si="8"/>
        <v>0</v>
      </c>
      <c r="AP166" s="105">
        <f t="shared" si="8"/>
        <v>0</v>
      </c>
      <c r="AQ166" s="105">
        <f t="shared" si="8"/>
        <v>0</v>
      </c>
      <c r="AR166" s="105">
        <f t="shared" si="8"/>
        <v>0</v>
      </c>
      <c r="AS166" s="105">
        <f t="shared" si="8"/>
        <v>0</v>
      </c>
      <c r="AT166" s="105">
        <f t="shared" si="8"/>
        <v>0</v>
      </c>
      <c r="AU166" s="105">
        <f t="shared" si="8"/>
        <v>0</v>
      </c>
      <c r="AV166" s="105">
        <f t="shared" si="8"/>
        <v>0</v>
      </c>
      <c r="AW166" s="105">
        <f t="shared" si="8"/>
        <v>0</v>
      </c>
      <c r="AX166" s="105">
        <f t="shared" si="8"/>
        <v>0</v>
      </c>
      <c r="AY166" s="105">
        <f t="shared" si="8"/>
        <v>0</v>
      </c>
      <c r="AZ166" s="105">
        <f t="shared" si="8"/>
        <v>0</v>
      </c>
      <c r="BA166" s="105">
        <f t="shared" si="8"/>
        <v>0</v>
      </c>
      <c r="BB166" s="105">
        <f t="shared" si="8"/>
        <v>0</v>
      </c>
      <c r="BC166" s="105">
        <f t="shared" si="8"/>
        <v>0</v>
      </c>
      <c r="BD166" s="105">
        <f t="shared" si="8"/>
        <v>0</v>
      </c>
      <c r="BE166" s="105">
        <f t="shared" si="8"/>
        <v>0</v>
      </c>
      <c r="BF166" s="105">
        <f t="shared" si="8"/>
        <v>0</v>
      </c>
      <c r="BG166" s="105">
        <f t="shared" si="8"/>
        <v>0</v>
      </c>
      <c r="BH166" s="105">
        <f t="shared" si="8"/>
        <v>0</v>
      </c>
      <c r="BI166" s="105">
        <f t="shared" si="8"/>
        <v>0</v>
      </c>
      <c r="BJ166" s="105">
        <f t="shared" si="8"/>
        <v>0</v>
      </c>
      <c r="BK166" s="105">
        <f t="shared" si="8"/>
        <v>0</v>
      </c>
      <c r="BL166" s="105">
        <f t="shared" si="8"/>
        <v>0</v>
      </c>
      <c r="BM166" s="105">
        <f t="shared" si="8"/>
        <v>0</v>
      </c>
      <c r="BN166" s="105">
        <f t="shared" si="8"/>
        <v>0</v>
      </c>
      <c r="BO166" s="105">
        <f t="shared" ref="BO166:DZ169" si="9">BO12*$B166</f>
        <v>0</v>
      </c>
      <c r="BP166" s="105">
        <f t="shared" si="9"/>
        <v>0</v>
      </c>
      <c r="BQ166" s="105">
        <f t="shared" si="9"/>
        <v>0</v>
      </c>
      <c r="BR166" s="105">
        <f t="shared" si="9"/>
        <v>0</v>
      </c>
      <c r="BS166" s="105">
        <f t="shared" si="9"/>
        <v>0</v>
      </c>
      <c r="BT166" s="105">
        <f t="shared" si="9"/>
        <v>0</v>
      </c>
      <c r="BU166" s="105">
        <f t="shared" si="9"/>
        <v>0</v>
      </c>
      <c r="BV166" s="105">
        <f t="shared" si="9"/>
        <v>0</v>
      </c>
      <c r="BW166" s="105">
        <f t="shared" si="9"/>
        <v>0</v>
      </c>
      <c r="BX166" s="105">
        <f t="shared" si="9"/>
        <v>0</v>
      </c>
      <c r="BY166" s="105">
        <f t="shared" si="9"/>
        <v>0</v>
      </c>
      <c r="BZ166" s="105">
        <f t="shared" si="9"/>
        <v>0</v>
      </c>
      <c r="CA166" s="105">
        <f t="shared" si="9"/>
        <v>0</v>
      </c>
      <c r="CB166" s="105">
        <f t="shared" si="9"/>
        <v>0</v>
      </c>
      <c r="CC166" s="105">
        <f t="shared" si="9"/>
        <v>0</v>
      </c>
      <c r="CD166" s="105">
        <f t="shared" si="9"/>
        <v>0</v>
      </c>
      <c r="CE166" s="105">
        <f t="shared" si="9"/>
        <v>0</v>
      </c>
      <c r="CF166" s="105">
        <f t="shared" si="9"/>
        <v>0</v>
      </c>
      <c r="CG166" s="105">
        <f t="shared" si="9"/>
        <v>0</v>
      </c>
      <c r="CH166" s="105">
        <f t="shared" si="9"/>
        <v>0</v>
      </c>
      <c r="CI166" s="105">
        <f t="shared" si="9"/>
        <v>0</v>
      </c>
      <c r="CJ166" s="105">
        <f t="shared" si="9"/>
        <v>0</v>
      </c>
      <c r="CK166" s="105">
        <f t="shared" si="9"/>
        <v>0</v>
      </c>
      <c r="CL166" s="105">
        <f t="shared" si="9"/>
        <v>0</v>
      </c>
      <c r="CM166" s="105">
        <f t="shared" si="9"/>
        <v>0</v>
      </c>
      <c r="CN166" s="105">
        <f t="shared" si="9"/>
        <v>0</v>
      </c>
      <c r="CO166" s="105">
        <f t="shared" si="9"/>
        <v>0</v>
      </c>
      <c r="CP166" s="105">
        <f t="shared" si="9"/>
        <v>0</v>
      </c>
      <c r="CQ166" s="105">
        <f t="shared" si="9"/>
        <v>0</v>
      </c>
      <c r="CR166" s="105">
        <f t="shared" si="9"/>
        <v>0</v>
      </c>
      <c r="CS166" s="105">
        <f t="shared" si="9"/>
        <v>0</v>
      </c>
      <c r="CT166" s="105">
        <f t="shared" si="9"/>
        <v>0</v>
      </c>
      <c r="CU166" s="105">
        <f t="shared" si="9"/>
        <v>0</v>
      </c>
      <c r="CV166" s="105">
        <f t="shared" si="9"/>
        <v>0</v>
      </c>
      <c r="CW166" s="105">
        <f t="shared" si="9"/>
        <v>0</v>
      </c>
      <c r="CX166" s="105">
        <f t="shared" si="9"/>
        <v>0</v>
      </c>
      <c r="CY166" s="105">
        <f t="shared" si="9"/>
        <v>0</v>
      </c>
      <c r="CZ166" s="105">
        <f t="shared" si="9"/>
        <v>0</v>
      </c>
      <c r="DA166" s="105">
        <f t="shared" si="9"/>
        <v>0</v>
      </c>
      <c r="DB166" s="105">
        <f t="shared" si="9"/>
        <v>0</v>
      </c>
      <c r="DC166" s="105">
        <f t="shared" si="9"/>
        <v>0</v>
      </c>
      <c r="DD166" s="105">
        <f t="shared" si="9"/>
        <v>0</v>
      </c>
      <c r="DE166" s="105">
        <f t="shared" si="9"/>
        <v>0</v>
      </c>
      <c r="DF166" s="105">
        <f t="shared" si="9"/>
        <v>0</v>
      </c>
      <c r="DG166" s="105">
        <f t="shared" si="9"/>
        <v>0</v>
      </c>
      <c r="DH166" s="105">
        <f t="shared" si="9"/>
        <v>0</v>
      </c>
      <c r="DI166" s="105">
        <f t="shared" si="9"/>
        <v>0</v>
      </c>
      <c r="DJ166" s="105">
        <f t="shared" si="9"/>
        <v>0</v>
      </c>
      <c r="DK166" s="105">
        <f t="shared" si="9"/>
        <v>0</v>
      </c>
      <c r="DL166" s="105">
        <f t="shared" si="9"/>
        <v>0</v>
      </c>
      <c r="DM166" s="105">
        <f t="shared" si="9"/>
        <v>0</v>
      </c>
      <c r="DN166" s="105">
        <f t="shared" si="9"/>
        <v>0</v>
      </c>
      <c r="DO166" s="105">
        <f t="shared" si="9"/>
        <v>0</v>
      </c>
      <c r="DP166" s="105">
        <f t="shared" si="9"/>
        <v>0</v>
      </c>
      <c r="DQ166" s="105">
        <f t="shared" si="9"/>
        <v>0</v>
      </c>
      <c r="DR166" s="105">
        <f t="shared" si="9"/>
        <v>0</v>
      </c>
      <c r="DS166" s="105">
        <f t="shared" si="9"/>
        <v>0</v>
      </c>
      <c r="DT166" s="105">
        <f t="shared" si="9"/>
        <v>0</v>
      </c>
      <c r="DU166" s="105">
        <f t="shared" si="9"/>
        <v>0</v>
      </c>
      <c r="DV166" s="105">
        <f t="shared" si="9"/>
        <v>0</v>
      </c>
      <c r="DW166" s="105">
        <f t="shared" si="9"/>
        <v>0</v>
      </c>
      <c r="DX166" s="105">
        <f t="shared" si="9"/>
        <v>0</v>
      </c>
      <c r="DY166" s="105">
        <f t="shared" si="9"/>
        <v>0</v>
      </c>
      <c r="DZ166" s="105">
        <f t="shared" si="9"/>
        <v>0</v>
      </c>
      <c r="EA166" s="105">
        <f t="shared" ref="EA166:GL169" si="10">EA12*$B166</f>
        <v>0</v>
      </c>
      <c r="EB166" s="105">
        <f t="shared" si="10"/>
        <v>0</v>
      </c>
      <c r="EC166" s="105">
        <f t="shared" si="10"/>
        <v>0</v>
      </c>
      <c r="ED166" s="105">
        <f t="shared" si="10"/>
        <v>0</v>
      </c>
      <c r="EE166" s="105">
        <f t="shared" si="10"/>
        <v>0</v>
      </c>
      <c r="EF166" s="105">
        <f t="shared" si="10"/>
        <v>0</v>
      </c>
      <c r="EG166" s="105">
        <f t="shared" si="10"/>
        <v>0</v>
      </c>
      <c r="EH166" s="105">
        <f t="shared" si="10"/>
        <v>0</v>
      </c>
      <c r="EI166" s="105">
        <f t="shared" si="10"/>
        <v>0</v>
      </c>
      <c r="EJ166" s="105">
        <f t="shared" si="10"/>
        <v>0</v>
      </c>
      <c r="EK166" s="105">
        <f t="shared" si="10"/>
        <v>0</v>
      </c>
      <c r="EL166" s="105">
        <f t="shared" si="10"/>
        <v>0</v>
      </c>
      <c r="EM166" s="105">
        <f t="shared" si="10"/>
        <v>0</v>
      </c>
      <c r="EN166" s="105">
        <f t="shared" si="10"/>
        <v>0</v>
      </c>
      <c r="EO166" s="105">
        <f t="shared" si="10"/>
        <v>0</v>
      </c>
      <c r="EP166" s="105">
        <f t="shared" si="10"/>
        <v>0</v>
      </c>
      <c r="EQ166" s="105">
        <f t="shared" si="10"/>
        <v>0</v>
      </c>
      <c r="ER166" s="105">
        <f t="shared" si="10"/>
        <v>0</v>
      </c>
      <c r="ES166" s="105">
        <f t="shared" si="10"/>
        <v>0</v>
      </c>
      <c r="ET166" s="105">
        <f t="shared" si="10"/>
        <v>0</v>
      </c>
      <c r="EU166" s="105">
        <f t="shared" si="10"/>
        <v>0</v>
      </c>
      <c r="EV166" s="105">
        <f t="shared" si="10"/>
        <v>0</v>
      </c>
      <c r="EW166" s="105">
        <f t="shared" si="10"/>
        <v>0</v>
      </c>
      <c r="EX166" s="105">
        <f t="shared" si="10"/>
        <v>0</v>
      </c>
      <c r="EY166" s="105">
        <f t="shared" si="10"/>
        <v>0</v>
      </c>
      <c r="EZ166" s="105">
        <f t="shared" si="10"/>
        <v>0</v>
      </c>
      <c r="FA166" s="105">
        <f t="shared" si="10"/>
        <v>0</v>
      </c>
      <c r="FB166" s="105">
        <f t="shared" si="10"/>
        <v>0</v>
      </c>
      <c r="FC166" s="105">
        <f t="shared" si="10"/>
        <v>0</v>
      </c>
      <c r="FD166" s="105">
        <f t="shared" si="10"/>
        <v>0</v>
      </c>
      <c r="FE166" s="105">
        <f t="shared" si="10"/>
        <v>0</v>
      </c>
      <c r="FF166" s="105">
        <f t="shared" si="10"/>
        <v>0</v>
      </c>
      <c r="FG166" s="105">
        <f t="shared" si="10"/>
        <v>0</v>
      </c>
      <c r="FH166" s="105">
        <f t="shared" si="10"/>
        <v>0</v>
      </c>
      <c r="FI166" s="105">
        <f t="shared" si="10"/>
        <v>0</v>
      </c>
      <c r="FJ166" s="105">
        <f t="shared" si="10"/>
        <v>0</v>
      </c>
      <c r="FK166" s="105">
        <f t="shared" si="10"/>
        <v>0</v>
      </c>
      <c r="FL166" s="105">
        <f t="shared" si="10"/>
        <v>0</v>
      </c>
      <c r="FM166" s="105">
        <f t="shared" si="10"/>
        <v>0</v>
      </c>
      <c r="FN166" s="105">
        <f t="shared" si="10"/>
        <v>0</v>
      </c>
      <c r="FO166" s="105">
        <f t="shared" si="10"/>
        <v>0</v>
      </c>
      <c r="FP166" s="105">
        <f t="shared" si="10"/>
        <v>0</v>
      </c>
      <c r="FQ166" s="105">
        <f t="shared" si="10"/>
        <v>0</v>
      </c>
      <c r="FR166" s="105">
        <f t="shared" si="10"/>
        <v>0</v>
      </c>
      <c r="FS166" s="105">
        <f t="shared" si="10"/>
        <v>0</v>
      </c>
      <c r="FT166" s="105">
        <f t="shared" si="10"/>
        <v>0</v>
      </c>
      <c r="FU166" s="105">
        <f t="shared" si="10"/>
        <v>0</v>
      </c>
      <c r="FV166" s="105">
        <f t="shared" si="10"/>
        <v>0</v>
      </c>
      <c r="FW166" s="105">
        <f t="shared" si="10"/>
        <v>0</v>
      </c>
      <c r="FX166" s="105">
        <f t="shared" si="10"/>
        <v>0</v>
      </c>
      <c r="FY166" s="105">
        <f t="shared" si="10"/>
        <v>0</v>
      </c>
      <c r="FZ166" s="105">
        <f t="shared" si="10"/>
        <v>0</v>
      </c>
      <c r="GA166" s="105">
        <f t="shared" si="10"/>
        <v>0</v>
      </c>
      <c r="GB166" s="105">
        <f t="shared" si="10"/>
        <v>0</v>
      </c>
      <c r="GC166" s="105">
        <f t="shared" si="10"/>
        <v>0</v>
      </c>
      <c r="GD166" s="105">
        <f t="shared" si="10"/>
        <v>0</v>
      </c>
      <c r="GE166" s="105">
        <f t="shared" si="10"/>
        <v>0</v>
      </c>
      <c r="GF166" s="105">
        <f t="shared" si="10"/>
        <v>0</v>
      </c>
      <c r="GG166" s="105">
        <f t="shared" si="10"/>
        <v>0</v>
      </c>
      <c r="GH166" s="105">
        <f t="shared" si="10"/>
        <v>0</v>
      </c>
      <c r="GI166" s="105">
        <f t="shared" si="10"/>
        <v>0</v>
      </c>
      <c r="GJ166" s="105">
        <f t="shared" si="10"/>
        <v>0</v>
      </c>
      <c r="GK166" s="105">
        <f t="shared" si="10"/>
        <v>0</v>
      </c>
      <c r="GL166" s="105">
        <f t="shared" si="10"/>
        <v>0</v>
      </c>
      <c r="GM166" s="105">
        <f t="shared" ref="GM166:GT181" si="11">GM12*$B166</f>
        <v>0</v>
      </c>
      <c r="GN166" s="105">
        <f t="shared" si="11"/>
        <v>0</v>
      </c>
      <c r="GO166" s="105">
        <f t="shared" si="11"/>
        <v>0</v>
      </c>
      <c r="GP166" s="105">
        <f t="shared" si="11"/>
        <v>0</v>
      </c>
      <c r="GQ166" s="105">
        <f t="shared" si="11"/>
        <v>0</v>
      </c>
      <c r="GR166" s="105">
        <f t="shared" si="11"/>
        <v>0</v>
      </c>
      <c r="GS166" s="105">
        <f t="shared" si="11"/>
        <v>0</v>
      </c>
      <c r="GT166" s="105">
        <f t="shared" si="11"/>
        <v>0</v>
      </c>
    </row>
    <row r="167" spans="1:205" s="105" customFormat="1" hidden="1" x14ac:dyDescent="0.25">
      <c r="A167" s="106" t="s">
        <v>48</v>
      </c>
      <c r="B167" s="107">
        <v>1.3</v>
      </c>
      <c r="C167" s="105">
        <f t="shared" si="8"/>
        <v>0</v>
      </c>
      <c r="D167" s="105">
        <f t="shared" si="8"/>
        <v>0</v>
      </c>
      <c r="E167" s="105">
        <f t="shared" si="8"/>
        <v>0</v>
      </c>
      <c r="F167" s="105">
        <f t="shared" si="8"/>
        <v>0</v>
      </c>
      <c r="G167" s="105">
        <f t="shared" si="8"/>
        <v>46.800000000000004</v>
      </c>
      <c r="H167" s="105">
        <f t="shared" si="8"/>
        <v>0</v>
      </c>
      <c r="I167" s="105">
        <f t="shared" si="8"/>
        <v>0</v>
      </c>
      <c r="J167" s="105">
        <f t="shared" si="8"/>
        <v>0</v>
      </c>
      <c r="K167" s="105">
        <f t="shared" si="8"/>
        <v>0</v>
      </c>
      <c r="L167" s="105">
        <f t="shared" si="8"/>
        <v>0</v>
      </c>
      <c r="M167" s="105">
        <f t="shared" si="8"/>
        <v>0</v>
      </c>
      <c r="N167" s="105">
        <f t="shared" si="8"/>
        <v>0</v>
      </c>
      <c r="O167" s="105">
        <f t="shared" si="8"/>
        <v>124.80000000000001</v>
      </c>
      <c r="P167" s="105">
        <f t="shared" si="8"/>
        <v>0</v>
      </c>
      <c r="Q167" s="105">
        <f t="shared" si="8"/>
        <v>0</v>
      </c>
      <c r="R167" s="105">
        <f t="shared" si="8"/>
        <v>0</v>
      </c>
      <c r="S167" s="105">
        <f t="shared" si="8"/>
        <v>0</v>
      </c>
      <c r="T167" s="105">
        <f t="shared" si="8"/>
        <v>0</v>
      </c>
      <c r="U167" s="105">
        <f t="shared" si="8"/>
        <v>0</v>
      </c>
      <c r="V167" s="105">
        <f t="shared" si="8"/>
        <v>0</v>
      </c>
      <c r="W167" s="105">
        <f t="shared" si="8"/>
        <v>0</v>
      </c>
      <c r="X167" s="105">
        <f t="shared" si="8"/>
        <v>0</v>
      </c>
      <c r="Y167" s="105">
        <f t="shared" si="8"/>
        <v>0</v>
      </c>
      <c r="Z167" s="105">
        <f t="shared" si="8"/>
        <v>0</v>
      </c>
      <c r="AA167" s="105">
        <f t="shared" si="8"/>
        <v>0</v>
      </c>
      <c r="AB167" s="105">
        <f t="shared" si="8"/>
        <v>0</v>
      </c>
      <c r="AC167" s="105">
        <f t="shared" si="8"/>
        <v>0</v>
      </c>
      <c r="AD167" s="105">
        <f t="shared" si="8"/>
        <v>0</v>
      </c>
      <c r="AE167" s="105">
        <f t="shared" si="8"/>
        <v>0</v>
      </c>
      <c r="AF167" s="105">
        <f t="shared" si="8"/>
        <v>0</v>
      </c>
      <c r="AG167" s="105">
        <f t="shared" si="8"/>
        <v>0</v>
      </c>
      <c r="AH167" s="105">
        <f t="shared" si="8"/>
        <v>0</v>
      </c>
      <c r="AI167" s="105">
        <f t="shared" si="8"/>
        <v>0</v>
      </c>
      <c r="AJ167" s="105">
        <f t="shared" si="8"/>
        <v>0</v>
      </c>
      <c r="AK167" s="105">
        <f t="shared" si="8"/>
        <v>0</v>
      </c>
      <c r="AL167" s="105">
        <f t="shared" si="8"/>
        <v>0</v>
      </c>
      <c r="AM167" s="105">
        <f t="shared" si="8"/>
        <v>0</v>
      </c>
      <c r="AN167" s="105">
        <f t="shared" si="8"/>
        <v>0</v>
      </c>
      <c r="AO167" s="105">
        <f t="shared" si="8"/>
        <v>0</v>
      </c>
      <c r="AP167" s="105">
        <f t="shared" si="8"/>
        <v>0</v>
      </c>
      <c r="AQ167" s="105">
        <f t="shared" si="8"/>
        <v>0</v>
      </c>
      <c r="AR167" s="105">
        <f t="shared" si="8"/>
        <v>0</v>
      </c>
      <c r="AS167" s="105">
        <f t="shared" si="8"/>
        <v>0</v>
      </c>
      <c r="AT167" s="105">
        <f t="shared" si="8"/>
        <v>0</v>
      </c>
      <c r="AU167" s="105">
        <f t="shared" si="8"/>
        <v>0</v>
      </c>
      <c r="AV167" s="105">
        <f t="shared" si="8"/>
        <v>0</v>
      </c>
      <c r="AW167" s="105">
        <f t="shared" si="8"/>
        <v>0</v>
      </c>
      <c r="AX167" s="105">
        <f t="shared" si="8"/>
        <v>0</v>
      </c>
      <c r="AY167" s="105">
        <f t="shared" si="8"/>
        <v>0</v>
      </c>
      <c r="AZ167" s="105">
        <f t="shared" si="8"/>
        <v>0</v>
      </c>
      <c r="BA167" s="105">
        <f t="shared" si="8"/>
        <v>0</v>
      </c>
      <c r="BB167" s="105">
        <f t="shared" si="8"/>
        <v>0</v>
      </c>
      <c r="BC167" s="105">
        <f t="shared" si="8"/>
        <v>0</v>
      </c>
      <c r="BD167" s="105">
        <f t="shared" si="8"/>
        <v>0</v>
      </c>
      <c r="BE167" s="105">
        <f t="shared" si="8"/>
        <v>0</v>
      </c>
      <c r="BF167" s="105">
        <f t="shared" si="8"/>
        <v>0</v>
      </c>
      <c r="BG167" s="105">
        <f t="shared" si="8"/>
        <v>0</v>
      </c>
      <c r="BH167" s="105">
        <f t="shared" si="8"/>
        <v>0</v>
      </c>
      <c r="BI167" s="105">
        <f t="shared" si="8"/>
        <v>0</v>
      </c>
      <c r="BJ167" s="105">
        <f t="shared" si="8"/>
        <v>0</v>
      </c>
      <c r="BK167" s="105">
        <f t="shared" si="8"/>
        <v>0</v>
      </c>
      <c r="BL167" s="105">
        <f t="shared" si="8"/>
        <v>0</v>
      </c>
      <c r="BM167" s="105">
        <f t="shared" si="8"/>
        <v>0</v>
      </c>
      <c r="BN167" s="105">
        <f t="shared" si="8"/>
        <v>0</v>
      </c>
      <c r="BO167" s="105">
        <f t="shared" si="9"/>
        <v>0</v>
      </c>
      <c r="BP167" s="105">
        <f t="shared" si="9"/>
        <v>0</v>
      </c>
      <c r="BQ167" s="105">
        <f t="shared" si="9"/>
        <v>0</v>
      </c>
      <c r="BR167" s="105">
        <f t="shared" si="9"/>
        <v>0</v>
      </c>
      <c r="BS167" s="105">
        <f t="shared" si="9"/>
        <v>0</v>
      </c>
      <c r="BT167" s="105">
        <f t="shared" si="9"/>
        <v>0</v>
      </c>
      <c r="BU167" s="105">
        <f t="shared" si="9"/>
        <v>0</v>
      </c>
      <c r="BV167" s="105">
        <f t="shared" si="9"/>
        <v>0</v>
      </c>
      <c r="BW167" s="105">
        <f t="shared" si="9"/>
        <v>0</v>
      </c>
      <c r="BX167" s="105">
        <f t="shared" si="9"/>
        <v>0</v>
      </c>
      <c r="BY167" s="105">
        <f t="shared" si="9"/>
        <v>0</v>
      </c>
      <c r="BZ167" s="105">
        <f t="shared" si="9"/>
        <v>0</v>
      </c>
      <c r="CA167" s="105">
        <f t="shared" si="9"/>
        <v>0</v>
      </c>
      <c r="CB167" s="105">
        <f t="shared" si="9"/>
        <v>0</v>
      </c>
      <c r="CC167" s="105">
        <f t="shared" si="9"/>
        <v>0</v>
      </c>
      <c r="CD167" s="105">
        <f t="shared" si="9"/>
        <v>0</v>
      </c>
      <c r="CE167" s="105">
        <f t="shared" si="9"/>
        <v>0</v>
      </c>
      <c r="CF167" s="105">
        <f t="shared" si="9"/>
        <v>0</v>
      </c>
      <c r="CG167" s="105">
        <f t="shared" si="9"/>
        <v>0</v>
      </c>
      <c r="CH167" s="105">
        <f t="shared" si="9"/>
        <v>0</v>
      </c>
      <c r="CI167" s="105">
        <f t="shared" si="9"/>
        <v>0</v>
      </c>
      <c r="CJ167" s="105">
        <f t="shared" si="9"/>
        <v>0</v>
      </c>
      <c r="CK167" s="105">
        <f t="shared" si="9"/>
        <v>0</v>
      </c>
      <c r="CL167" s="105">
        <f t="shared" si="9"/>
        <v>0</v>
      </c>
      <c r="CM167" s="105">
        <f t="shared" si="9"/>
        <v>0</v>
      </c>
      <c r="CN167" s="105">
        <f t="shared" si="9"/>
        <v>0</v>
      </c>
      <c r="CO167" s="105">
        <f t="shared" si="9"/>
        <v>0</v>
      </c>
      <c r="CP167" s="105">
        <f t="shared" si="9"/>
        <v>0</v>
      </c>
      <c r="CQ167" s="105">
        <f t="shared" si="9"/>
        <v>0</v>
      </c>
      <c r="CR167" s="105">
        <f t="shared" si="9"/>
        <v>0</v>
      </c>
      <c r="CS167" s="105">
        <f t="shared" si="9"/>
        <v>0</v>
      </c>
      <c r="CT167" s="105">
        <f t="shared" si="9"/>
        <v>0</v>
      </c>
      <c r="CU167" s="105">
        <f t="shared" si="9"/>
        <v>0</v>
      </c>
      <c r="CV167" s="105">
        <f t="shared" si="9"/>
        <v>0</v>
      </c>
      <c r="CW167" s="105">
        <f t="shared" si="9"/>
        <v>0</v>
      </c>
      <c r="CX167" s="105">
        <f t="shared" si="9"/>
        <v>0</v>
      </c>
      <c r="CY167" s="105">
        <f t="shared" si="9"/>
        <v>0</v>
      </c>
      <c r="CZ167" s="105">
        <f t="shared" si="9"/>
        <v>0</v>
      </c>
      <c r="DA167" s="105">
        <f t="shared" si="9"/>
        <v>0</v>
      </c>
      <c r="DB167" s="105">
        <f t="shared" si="9"/>
        <v>0</v>
      </c>
      <c r="DC167" s="105">
        <f t="shared" si="9"/>
        <v>0</v>
      </c>
      <c r="DD167" s="105">
        <f t="shared" si="9"/>
        <v>0</v>
      </c>
      <c r="DE167" s="105">
        <f t="shared" si="9"/>
        <v>0</v>
      </c>
      <c r="DF167" s="105">
        <f t="shared" si="9"/>
        <v>0</v>
      </c>
      <c r="DG167" s="105">
        <f t="shared" si="9"/>
        <v>0</v>
      </c>
      <c r="DH167" s="105">
        <f t="shared" si="9"/>
        <v>0</v>
      </c>
      <c r="DI167" s="105">
        <f t="shared" si="9"/>
        <v>0</v>
      </c>
      <c r="DJ167" s="105">
        <f t="shared" si="9"/>
        <v>0</v>
      </c>
      <c r="DK167" s="105">
        <f t="shared" si="9"/>
        <v>0</v>
      </c>
      <c r="DL167" s="105">
        <f t="shared" si="9"/>
        <v>0</v>
      </c>
      <c r="DM167" s="105">
        <f t="shared" si="9"/>
        <v>0</v>
      </c>
      <c r="DN167" s="105">
        <f t="shared" si="9"/>
        <v>0</v>
      </c>
      <c r="DO167" s="105">
        <f t="shared" si="9"/>
        <v>0</v>
      </c>
      <c r="DP167" s="105">
        <f t="shared" si="9"/>
        <v>0</v>
      </c>
      <c r="DQ167" s="105">
        <f t="shared" si="9"/>
        <v>0</v>
      </c>
      <c r="DR167" s="105">
        <f t="shared" si="9"/>
        <v>0</v>
      </c>
      <c r="DS167" s="105">
        <f t="shared" si="9"/>
        <v>0</v>
      </c>
      <c r="DT167" s="105">
        <f t="shared" si="9"/>
        <v>0</v>
      </c>
      <c r="DU167" s="105">
        <f t="shared" si="9"/>
        <v>0</v>
      </c>
      <c r="DV167" s="105">
        <f t="shared" si="9"/>
        <v>0</v>
      </c>
      <c r="DW167" s="105">
        <f t="shared" si="9"/>
        <v>0</v>
      </c>
      <c r="DX167" s="105">
        <f t="shared" si="9"/>
        <v>0</v>
      </c>
      <c r="DY167" s="105">
        <f t="shared" si="9"/>
        <v>0</v>
      </c>
      <c r="DZ167" s="105">
        <f t="shared" si="9"/>
        <v>0</v>
      </c>
      <c r="EA167" s="105">
        <f t="shared" si="10"/>
        <v>0</v>
      </c>
      <c r="EB167" s="105">
        <f t="shared" si="10"/>
        <v>0</v>
      </c>
      <c r="EC167" s="105">
        <f t="shared" si="10"/>
        <v>0</v>
      </c>
      <c r="ED167" s="105">
        <f t="shared" si="10"/>
        <v>0</v>
      </c>
      <c r="EE167" s="105">
        <f t="shared" si="10"/>
        <v>0</v>
      </c>
      <c r="EF167" s="105">
        <f t="shared" si="10"/>
        <v>0</v>
      </c>
      <c r="EG167" s="105">
        <f t="shared" si="10"/>
        <v>0</v>
      </c>
      <c r="EH167" s="105">
        <f t="shared" si="10"/>
        <v>0</v>
      </c>
      <c r="EI167" s="105">
        <f t="shared" si="10"/>
        <v>0</v>
      </c>
      <c r="EJ167" s="105">
        <f t="shared" si="10"/>
        <v>0</v>
      </c>
      <c r="EK167" s="105">
        <f t="shared" si="10"/>
        <v>0</v>
      </c>
      <c r="EL167" s="105">
        <f t="shared" si="10"/>
        <v>0</v>
      </c>
      <c r="EM167" s="105">
        <f t="shared" si="10"/>
        <v>0</v>
      </c>
      <c r="EN167" s="105">
        <f t="shared" si="10"/>
        <v>0</v>
      </c>
      <c r="EO167" s="105">
        <f t="shared" si="10"/>
        <v>0</v>
      </c>
      <c r="EP167" s="105">
        <f t="shared" si="10"/>
        <v>0</v>
      </c>
      <c r="EQ167" s="105">
        <f t="shared" si="10"/>
        <v>0</v>
      </c>
      <c r="ER167" s="105">
        <f t="shared" si="10"/>
        <v>0</v>
      </c>
      <c r="ES167" s="105">
        <f t="shared" si="10"/>
        <v>0</v>
      </c>
      <c r="ET167" s="105">
        <f t="shared" si="10"/>
        <v>0</v>
      </c>
      <c r="EU167" s="105">
        <f t="shared" si="10"/>
        <v>0</v>
      </c>
      <c r="EV167" s="105">
        <f t="shared" si="10"/>
        <v>0</v>
      </c>
      <c r="EW167" s="105">
        <f t="shared" si="10"/>
        <v>0</v>
      </c>
      <c r="EX167" s="105">
        <f t="shared" si="10"/>
        <v>0</v>
      </c>
      <c r="EY167" s="105">
        <f t="shared" si="10"/>
        <v>0</v>
      </c>
      <c r="EZ167" s="105">
        <f t="shared" si="10"/>
        <v>0</v>
      </c>
      <c r="FA167" s="105">
        <f t="shared" si="10"/>
        <v>0</v>
      </c>
      <c r="FB167" s="105">
        <f t="shared" si="10"/>
        <v>0</v>
      </c>
      <c r="FC167" s="105">
        <f t="shared" si="10"/>
        <v>0</v>
      </c>
      <c r="FD167" s="105">
        <f t="shared" si="10"/>
        <v>0</v>
      </c>
      <c r="FE167" s="105">
        <f t="shared" si="10"/>
        <v>0</v>
      </c>
      <c r="FF167" s="105">
        <f t="shared" si="10"/>
        <v>0</v>
      </c>
      <c r="FG167" s="105">
        <f t="shared" si="10"/>
        <v>0</v>
      </c>
      <c r="FH167" s="105">
        <f t="shared" si="10"/>
        <v>0</v>
      </c>
      <c r="FI167" s="105">
        <f t="shared" si="10"/>
        <v>0</v>
      </c>
      <c r="FJ167" s="105">
        <f t="shared" si="10"/>
        <v>0</v>
      </c>
      <c r="FK167" s="105">
        <f t="shared" si="10"/>
        <v>0</v>
      </c>
      <c r="FL167" s="105">
        <f t="shared" si="10"/>
        <v>0</v>
      </c>
      <c r="FM167" s="105">
        <f t="shared" si="10"/>
        <v>0</v>
      </c>
      <c r="FN167" s="105">
        <f t="shared" si="10"/>
        <v>0</v>
      </c>
      <c r="FO167" s="105">
        <f t="shared" si="10"/>
        <v>0</v>
      </c>
      <c r="FP167" s="105">
        <f t="shared" si="10"/>
        <v>0</v>
      </c>
      <c r="FQ167" s="105">
        <f t="shared" si="10"/>
        <v>0</v>
      </c>
      <c r="FR167" s="105">
        <f t="shared" si="10"/>
        <v>0</v>
      </c>
      <c r="FS167" s="105">
        <f t="shared" si="10"/>
        <v>0</v>
      </c>
      <c r="FT167" s="105">
        <f t="shared" si="10"/>
        <v>0</v>
      </c>
      <c r="FU167" s="105">
        <f t="shared" si="10"/>
        <v>0</v>
      </c>
      <c r="FV167" s="105">
        <f t="shared" si="10"/>
        <v>0</v>
      </c>
      <c r="FW167" s="105">
        <f t="shared" si="10"/>
        <v>0</v>
      </c>
      <c r="FX167" s="105">
        <f t="shared" si="10"/>
        <v>0</v>
      </c>
      <c r="FY167" s="105">
        <f t="shared" si="10"/>
        <v>0</v>
      </c>
      <c r="FZ167" s="105">
        <f t="shared" si="10"/>
        <v>0</v>
      </c>
      <c r="GA167" s="105">
        <f t="shared" si="10"/>
        <v>0</v>
      </c>
      <c r="GB167" s="105">
        <f t="shared" si="10"/>
        <v>0</v>
      </c>
      <c r="GC167" s="105">
        <f t="shared" si="10"/>
        <v>0</v>
      </c>
      <c r="GD167" s="105">
        <f t="shared" si="10"/>
        <v>0</v>
      </c>
      <c r="GE167" s="105">
        <f t="shared" si="10"/>
        <v>0</v>
      </c>
      <c r="GF167" s="105">
        <f t="shared" si="10"/>
        <v>0</v>
      </c>
      <c r="GG167" s="105">
        <f t="shared" si="10"/>
        <v>0</v>
      </c>
      <c r="GH167" s="105">
        <f t="shared" si="10"/>
        <v>0</v>
      </c>
      <c r="GI167" s="105">
        <f t="shared" si="10"/>
        <v>0</v>
      </c>
      <c r="GJ167" s="105">
        <f t="shared" si="10"/>
        <v>0</v>
      </c>
      <c r="GK167" s="105">
        <f t="shared" si="10"/>
        <v>0</v>
      </c>
      <c r="GL167" s="105">
        <f t="shared" si="10"/>
        <v>0</v>
      </c>
      <c r="GM167" s="105">
        <f t="shared" si="11"/>
        <v>0</v>
      </c>
      <c r="GN167" s="105">
        <f t="shared" si="11"/>
        <v>0</v>
      </c>
      <c r="GO167" s="105">
        <f t="shared" si="11"/>
        <v>0</v>
      </c>
      <c r="GP167" s="105">
        <f t="shared" si="11"/>
        <v>0</v>
      </c>
      <c r="GQ167" s="105">
        <f t="shared" si="11"/>
        <v>0</v>
      </c>
      <c r="GR167" s="105">
        <f t="shared" si="11"/>
        <v>0</v>
      </c>
      <c r="GS167" s="105">
        <f t="shared" si="11"/>
        <v>0</v>
      </c>
      <c r="GT167" s="105">
        <f t="shared" si="11"/>
        <v>0</v>
      </c>
    </row>
    <row r="168" spans="1:205" s="105" customFormat="1" hidden="1" x14ac:dyDescent="0.25">
      <c r="A168" s="106" t="s">
        <v>50</v>
      </c>
      <c r="B168" s="107">
        <v>0.44</v>
      </c>
      <c r="C168" s="105">
        <f t="shared" si="8"/>
        <v>0</v>
      </c>
      <c r="D168" s="105">
        <f t="shared" si="8"/>
        <v>0</v>
      </c>
      <c r="E168" s="105">
        <f t="shared" si="8"/>
        <v>0</v>
      </c>
      <c r="F168" s="105">
        <f t="shared" si="8"/>
        <v>0</v>
      </c>
      <c r="G168" s="105">
        <f t="shared" si="8"/>
        <v>0</v>
      </c>
      <c r="H168" s="105">
        <f t="shared" si="8"/>
        <v>0</v>
      </c>
      <c r="I168" s="105">
        <f t="shared" si="8"/>
        <v>0</v>
      </c>
      <c r="J168" s="105">
        <f t="shared" si="8"/>
        <v>0</v>
      </c>
      <c r="K168" s="105">
        <f t="shared" si="8"/>
        <v>0</v>
      </c>
      <c r="L168" s="105">
        <f t="shared" si="8"/>
        <v>0</v>
      </c>
      <c r="M168" s="105">
        <f t="shared" si="8"/>
        <v>0</v>
      </c>
      <c r="N168" s="105">
        <f t="shared" si="8"/>
        <v>0</v>
      </c>
      <c r="O168" s="105">
        <f t="shared" si="8"/>
        <v>0</v>
      </c>
      <c r="P168" s="105">
        <f t="shared" si="8"/>
        <v>0</v>
      </c>
      <c r="Q168" s="105">
        <f t="shared" si="8"/>
        <v>0</v>
      </c>
      <c r="R168" s="105">
        <f t="shared" si="8"/>
        <v>0</v>
      </c>
      <c r="S168" s="105">
        <f t="shared" si="8"/>
        <v>0</v>
      </c>
      <c r="T168" s="105">
        <f t="shared" si="8"/>
        <v>0</v>
      </c>
      <c r="U168" s="105">
        <f t="shared" si="8"/>
        <v>0</v>
      </c>
      <c r="V168" s="105">
        <f t="shared" si="8"/>
        <v>0</v>
      </c>
      <c r="W168" s="105">
        <f t="shared" si="8"/>
        <v>0</v>
      </c>
      <c r="X168" s="105">
        <f t="shared" si="8"/>
        <v>0</v>
      </c>
      <c r="Y168" s="105">
        <f t="shared" si="8"/>
        <v>0</v>
      </c>
      <c r="Z168" s="105">
        <f t="shared" si="8"/>
        <v>0</v>
      </c>
      <c r="AA168" s="105">
        <f t="shared" si="8"/>
        <v>0</v>
      </c>
      <c r="AB168" s="105">
        <f t="shared" si="8"/>
        <v>0</v>
      </c>
      <c r="AC168" s="105">
        <f t="shared" si="8"/>
        <v>0</v>
      </c>
      <c r="AD168" s="105">
        <f t="shared" si="8"/>
        <v>0</v>
      </c>
      <c r="AE168" s="105">
        <f t="shared" si="8"/>
        <v>0</v>
      </c>
      <c r="AF168" s="105">
        <f t="shared" si="8"/>
        <v>0</v>
      </c>
      <c r="AG168" s="105">
        <f t="shared" si="8"/>
        <v>0</v>
      </c>
      <c r="AH168" s="105">
        <f t="shared" si="8"/>
        <v>0</v>
      </c>
      <c r="AI168" s="105">
        <f t="shared" si="8"/>
        <v>0</v>
      </c>
      <c r="AJ168" s="105">
        <f t="shared" si="8"/>
        <v>0</v>
      </c>
      <c r="AK168" s="105">
        <f t="shared" si="8"/>
        <v>0</v>
      </c>
      <c r="AL168" s="105">
        <f t="shared" si="8"/>
        <v>0</v>
      </c>
      <c r="AM168" s="105">
        <f t="shared" si="8"/>
        <v>0</v>
      </c>
      <c r="AN168" s="105">
        <f t="shared" si="8"/>
        <v>0</v>
      </c>
      <c r="AO168" s="105">
        <f t="shared" si="8"/>
        <v>0</v>
      </c>
      <c r="AP168" s="105">
        <f t="shared" si="8"/>
        <v>0</v>
      </c>
      <c r="AQ168" s="105">
        <f t="shared" si="8"/>
        <v>0</v>
      </c>
      <c r="AR168" s="105">
        <f t="shared" si="8"/>
        <v>0</v>
      </c>
      <c r="AS168" s="105">
        <f t="shared" si="8"/>
        <v>0</v>
      </c>
      <c r="AT168" s="105">
        <f t="shared" si="8"/>
        <v>0</v>
      </c>
      <c r="AU168" s="105">
        <f t="shared" si="8"/>
        <v>0</v>
      </c>
      <c r="AV168" s="105">
        <f t="shared" si="8"/>
        <v>0</v>
      </c>
      <c r="AW168" s="105">
        <f t="shared" si="8"/>
        <v>0</v>
      </c>
      <c r="AX168" s="105">
        <f t="shared" si="8"/>
        <v>0</v>
      </c>
      <c r="AY168" s="105">
        <f t="shared" si="8"/>
        <v>0</v>
      </c>
      <c r="AZ168" s="105">
        <f t="shared" si="8"/>
        <v>0</v>
      </c>
      <c r="BA168" s="105">
        <f t="shared" si="8"/>
        <v>0</v>
      </c>
      <c r="BB168" s="105">
        <f t="shared" si="8"/>
        <v>0</v>
      </c>
      <c r="BC168" s="105">
        <f t="shared" si="8"/>
        <v>0</v>
      </c>
      <c r="BD168" s="105">
        <f t="shared" si="8"/>
        <v>0</v>
      </c>
      <c r="BE168" s="105">
        <f t="shared" si="8"/>
        <v>0</v>
      </c>
      <c r="BF168" s="105">
        <f t="shared" si="8"/>
        <v>0</v>
      </c>
      <c r="BG168" s="105">
        <f t="shared" si="8"/>
        <v>0</v>
      </c>
      <c r="BH168" s="105">
        <f t="shared" si="8"/>
        <v>0</v>
      </c>
      <c r="BI168" s="105">
        <f t="shared" si="8"/>
        <v>0</v>
      </c>
      <c r="BJ168" s="105">
        <f t="shared" si="8"/>
        <v>0</v>
      </c>
      <c r="BK168" s="105">
        <f t="shared" si="8"/>
        <v>0</v>
      </c>
      <c r="BL168" s="105">
        <f t="shared" si="8"/>
        <v>0</v>
      </c>
      <c r="BM168" s="105">
        <f t="shared" si="8"/>
        <v>0</v>
      </c>
      <c r="BN168" s="105">
        <f t="shared" si="8"/>
        <v>0</v>
      </c>
      <c r="BO168" s="105">
        <f t="shared" si="9"/>
        <v>0</v>
      </c>
      <c r="BP168" s="105">
        <f t="shared" si="9"/>
        <v>0</v>
      </c>
      <c r="BQ168" s="105">
        <f t="shared" si="9"/>
        <v>0</v>
      </c>
      <c r="BR168" s="105">
        <f t="shared" si="9"/>
        <v>0</v>
      </c>
      <c r="BS168" s="105">
        <f t="shared" si="9"/>
        <v>0</v>
      </c>
      <c r="BT168" s="105">
        <f t="shared" si="9"/>
        <v>0</v>
      </c>
      <c r="BU168" s="105">
        <f t="shared" si="9"/>
        <v>0</v>
      </c>
      <c r="BV168" s="105">
        <f t="shared" si="9"/>
        <v>0</v>
      </c>
      <c r="BW168" s="105">
        <f t="shared" si="9"/>
        <v>0</v>
      </c>
      <c r="BX168" s="105">
        <f t="shared" si="9"/>
        <v>0</v>
      </c>
      <c r="BY168" s="105">
        <f t="shared" si="9"/>
        <v>0</v>
      </c>
      <c r="BZ168" s="105">
        <f t="shared" si="9"/>
        <v>0</v>
      </c>
      <c r="CA168" s="105">
        <f t="shared" si="9"/>
        <v>0</v>
      </c>
      <c r="CB168" s="105">
        <f t="shared" si="9"/>
        <v>0</v>
      </c>
      <c r="CC168" s="105">
        <f t="shared" si="9"/>
        <v>0</v>
      </c>
      <c r="CD168" s="105">
        <f t="shared" si="9"/>
        <v>0</v>
      </c>
      <c r="CE168" s="105">
        <f t="shared" si="9"/>
        <v>0</v>
      </c>
      <c r="CF168" s="105">
        <f t="shared" si="9"/>
        <v>0</v>
      </c>
      <c r="CG168" s="105">
        <f t="shared" si="9"/>
        <v>0</v>
      </c>
      <c r="CH168" s="105">
        <f t="shared" si="9"/>
        <v>0</v>
      </c>
      <c r="CI168" s="105">
        <f t="shared" si="9"/>
        <v>0</v>
      </c>
      <c r="CJ168" s="105">
        <f t="shared" si="9"/>
        <v>0</v>
      </c>
      <c r="CK168" s="105">
        <f t="shared" si="9"/>
        <v>0</v>
      </c>
      <c r="CL168" s="105">
        <f t="shared" si="9"/>
        <v>0</v>
      </c>
      <c r="CM168" s="105">
        <f t="shared" si="9"/>
        <v>0</v>
      </c>
      <c r="CN168" s="105">
        <f t="shared" si="9"/>
        <v>0</v>
      </c>
      <c r="CO168" s="105">
        <f t="shared" si="9"/>
        <v>0</v>
      </c>
      <c r="CP168" s="105">
        <f t="shared" si="9"/>
        <v>0</v>
      </c>
      <c r="CQ168" s="105">
        <f t="shared" si="9"/>
        <v>0</v>
      </c>
      <c r="CR168" s="105">
        <f t="shared" si="9"/>
        <v>0</v>
      </c>
      <c r="CS168" s="105">
        <f t="shared" si="9"/>
        <v>0</v>
      </c>
      <c r="CT168" s="105">
        <f t="shared" si="9"/>
        <v>0</v>
      </c>
      <c r="CU168" s="105">
        <f t="shared" si="9"/>
        <v>0</v>
      </c>
      <c r="CV168" s="105">
        <f t="shared" si="9"/>
        <v>0</v>
      </c>
      <c r="CW168" s="105">
        <f t="shared" si="9"/>
        <v>0</v>
      </c>
      <c r="CX168" s="105">
        <f t="shared" si="9"/>
        <v>0</v>
      </c>
      <c r="CY168" s="105">
        <f t="shared" si="9"/>
        <v>0</v>
      </c>
      <c r="CZ168" s="105">
        <f t="shared" si="9"/>
        <v>0</v>
      </c>
      <c r="DA168" s="105">
        <f t="shared" si="9"/>
        <v>0</v>
      </c>
      <c r="DB168" s="105">
        <f t="shared" si="9"/>
        <v>0</v>
      </c>
      <c r="DC168" s="105">
        <f t="shared" si="9"/>
        <v>0</v>
      </c>
      <c r="DD168" s="105">
        <f t="shared" si="9"/>
        <v>0</v>
      </c>
      <c r="DE168" s="105">
        <f t="shared" si="9"/>
        <v>0</v>
      </c>
      <c r="DF168" s="105">
        <f t="shared" si="9"/>
        <v>0</v>
      </c>
      <c r="DG168" s="105">
        <f t="shared" si="9"/>
        <v>0</v>
      </c>
      <c r="DH168" s="105">
        <f t="shared" si="9"/>
        <v>0</v>
      </c>
      <c r="DI168" s="105">
        <f t="shared" si="9"/>
        <v>0</v>
      </c>
      <c r="DJ168" s="105">
        <f t="shared" si="9"/>
        <v>0</v>
      </c>
      <c r="DK168" s="105">
        <f t="shared" si="9"/>
        <v>0</v>
      </c>
      <c r="DL168" s="105">
        <f t="shared" si="9"/>
        <v>0</v>
      </c>
      <c r="DM168" s="105">
        <f t="shared" si="9"/>
        <v>0</v>
      </c>
      <c r="DN168" s="105">
        <f t="shared" si="9"/>
        <v>0</v>
      </c>
      <c r="DO168" s="105">
        <f t="shared" si="9"/>
        <v>0</v>
      </c>
      <c r="DP168" s="105">
        <f t="shared" si="9"/>
        <v>0</v>
      </c>
      <c r="DQ168" s="105">
        <f t="shared" si="9"/>
        <v>0</v>
      </c>
      <c r="DR168" s="105">
        <f t="shared" si="9"/>
        <v>0</v>
      </c>
      <c r="DS168" s="105">
        <f t="shared" si="9"/>
        <v>0</v>
      </c>
      <c r="DT168" s="105">
        <f t="shared" si="9"/>
        <v>0</v>
      </c>
      <c r="DU168" s="105">
        <f t="shared" si="9"/>
        <v>0</v>
      </c>
      <c r="DV168" s="105">
        <f t="shared" si="9"/>
        <v>0</v>
      </c>
      <c r="DW168" s="105">
        <f t="shared" si="9"/>
        <v>0</v>
      </c>
      <c r="DX168" s="105">
        <f t="shared" si="9"/>
        <v>0</v>
      </c>
      <c r="DY168" s="105">
        <f t="shared" si="9"/>
        <v>0</v>
      </c>
      <c r="DZ168" s="105">
        <f t="shared" si="9"/>
        <v>0</v>
      </c>
      <c r="EA168" s="105">
        <f t="shared" si="10"/>
        <v>0</v>
      </c>
      <c r="EB168" s="105">
        <f t="shared" si="10"/>
        <v>0</v>
      </c>
      <c r="EC168" s="105">
        <f t="shared" si="10"/>
        <v>0</v>
      </c>
      <c r="ED168" s="105">
        <f t="shared" si="10"/>
        <v>0</v>
      </c>
      <c r="EE168" s="105">
        <f t="shared" si="10"/>
        <v>0</v>
      </c>
      <c r="EF168" s="105">
        <f t="shared" si="10"/>
        <v>0</v>
      </c>
      <c r="EG168" s="105">
        <f t="shared" si="10"/>
        <v>0</v>
      </c>
      <c r="EH168" s="105">
        <f t="shared" si="10"/>
        <v>0</v>
      </c>
      <c r="EI168" s="105">
        <f t="shared" si="10"/>
        <v>0</v>
      </c>
      <c r="EJ168" s="105">
        <f t="shared" si="10"/>
        <v>0</v>
      </c>
      <c r="EK168" s="105">
        <f t="shared" si="10"/>
        <v>0</v>
      </c>
      <c r="EL168" s="105">
        <f t="shared" si="10"/>
        <v>0</v>
      </c>
      <c r="EM168" s="105">
        <f t="shared" si="10"/>
        <v>0</v>
      </c>
      <c r="EN168" s="105">
        <f t="shared" si="10"/>
        <v>0</v>
      </c>
      <c r="EO168" s="105">
        <f t="shared" si="10"/>
        <v>0</v>
      </c>
      <c r="EP168" s="105">
        <f t="shared" si="10"/>
        <v>0</v>
      </c>
      <c r="EQ168" s="105">
        <f t="shared" si="10"/>
        <v>0</v>
      </c>
      <c r="ER168" s="105">
        <f t="shared" si="10"/>
        <v>0</v>
      </c>
      <c r="ES168" s="105">
        <f t="shared" si="10"/>
        <v>0</v>
      </c>
      <c r="ET168" s="105">
        <f t="shared" si="10"/>
        <v>0</v>
      </c>
      <c r="EU168" s="105">
        <f t="shared" si="10"/>
        <v>0</v>
      </c>
      <c r="EV168" s="105">
        <f t="shared" si="10"/>
        <v>0</v>
      </c>
      <c r="EW168" s="105">
        <f t="shared" si="10"/>
        <v>0</v>
      </c>
      <c r="EX168" s="105">
        <f t="shared" si="10"/>
        <v>0</v>
      </c>
      <c r="EY168" s="105">
        <f t="shared" si="10"/>
        <v>0</v>
      </c>
      <c r="EZ168" s="105">
        <f t="shared" si="10"/>
        <v>0</v>
      </c>
      <c r="FA168" s="105">
        <f t="shared" si="10"/>
        <v>0</v>
      </c>
      <c r="FB168" s="105">
        <f t="shared" si="10"/>
        <v>0</v>
      </c>
      <c r="FC168" s="105">
        <f t="shared" si="10"/>
        <v>0</v>
      </c>
      <c r="FD168" s="105">
        <f t="shared" si="10"/>
        <v>0</v>
      </c>
      <c r="FE168" s="105">
        <f t="shared" si="10"/>
        <v>0</v>
      </c>
      <c r="FF168" s="105">
        <f t="shared" si="10"/>
        <v>0</v>
      </c>
      <c r="FG168" s="105">
        <f t="shared" si="10"/>
        <v>0</v>
      </c>
      <c r="FH168" s="105">
        <f t="shared" si="10"/>
        <v>0</v>
      </c>
      <c r="FI168" s="105">
        <f t="shared" si="10"/>
        <v>0</v>
      </c>
      <c r="FJ168" s="105">
        <f t="shared" si="10"/>
        <v>0</v>
      </c>
      <c r="FK168" s="105">
        <f t="shared" si="10"/>
        <v>0</v>
      </c>
      <c r="FL168" s="105">
        <f t="shared" si="10"/>
        <v>0</v>
      </c>
      <c r="FM168" s="105">
        <f t="shared" si="10"/>
        <v>0</v>
      </c>
      <c r="FN168" s="105">
        <f t="shared" si="10"/>
        <v>0</v>
      </c>
      <c r="FO168" s="105">
        <f t="shared" si="10"/>
        <v>0</v>
      </c>
      <c r="FP168" s="105">
        <f t="shared" si="10"/>
        <v>0</v>
      </c>
      <c r="FQ168" s="105">
        <f t="shared" si="10"/>
        <v>0</v>
      </c>
      <c r="FR168" s="105">
        <f t="shared" si="10"/>
        <v>0</v>
      </c>
      <c r="FS168" s="105">
        <f t="shared" si="10"/>
        <v>0</v>
      </c>
      <c r="FT168" s="105">
        <f t="shared" si="10"/>
        <v>0</v>
      </c>
      <c r="FU168" s="105">
        <f t="shared" si="10"/>
        <v>0</v>
      </c>
      <c r="FV168" s="105">
        <f t="shared" si="10"/>
        <v>0</v>
      </c>
      <c r="FW168" s="105">
        <f t="shared" si="10"/>
        <v>0</v>
      </c>
      <c r="FX168" s="105">
        <f t="shared" si="10"/>
        <v>0</v>
      </c>
      <c r="FY168" s="105">
        <f t="shared" si="10"/>
        <v>0</v>
      </c>
      <c r="FZ168" s="105">
        <f t="shared" si="10"/>
        <v>0</v>
      </c>
      <c r="GA168" s="105">
        <f t="shared" si="10"/>
        <v>0</v>
      </c>
      <c r="GB168" s="105">
        <f t="shared" si="10"/>
        <v>0</v>
      </c>
      <c r="GC168" s="105">
        <f t="shared" si="10"/>
        <v>0</v>
      </c>
      <c r="GD168" s="105">
        <f t="shared" si="10"/>
        <v>0</v>
      </c>
      <c r="GE168" s="105">
        <f t="shared" si="10"/>
        <v>0</v>
      </c>
      <c r="GF168" s="105">
        <f t="shared" si="10"/>
        <v>0</v>
      </c>
      <c r="GG168" s="105">
        <f t="shared" si="10"/>
        <v>0</v>
      </c>
      <c r="GH168" s="105">
        <f t="shared" si="10"/>
        <v>0</v>
      </c>
      <c r="GI168" s="105">
        <f t="shared" si="10"/>
        <v>0</v>
      </c>
      <c r="GJ168" s="105">
        <f t="shared" si="10"/>
        <v>0</v>
      </c>
      <c r="GK168" s="105">
        <f t="shared" si="10"/>
        <v>0</v>
      </c>
      <c r="GL168" s="105">
        <f t="shared" si="10"/>
        <v>0</v>
      </c>
      <c r="GM168" s="105">
        <f t="shared" si="11"/>
        <v>0</v>
      </c>
      <c r="GN168" s="105">
        <f t="shared" si="11"/>
        <v>0</v>
      </c>
      <c r="GO168" s="105">
        <f t="shared" si="11"/>
        <v>0</v>
      </c>
      <c r="GP168" s="105">
        <f t="shared" si="11"/>
        <v>0</v>
      </c>
      <c r="GQ168" s="105">
        <f t="shared" si="11"/>
        <v>0</v>
      </c>
      <c r="GR168" s="105">
        <f t="shared" si="11"/>
        <v>0</v>
      </c>
      <c r="GS168" s="105">
        <f t="shared" si="11"/>
        <v>0</v>
      </c>
      <c r="GT168" s="105">
        <f t="shared" si="11"/>
        <v>0</v>
      </c>
    </row>
    <row r="169" spans="1:205" s="105" customFormat="1" hidden="1" x14ac:dyDescent="0.25">
      <c r="A169" s="106" t="s">
        <v>52</v>
      </c>
      <c r="B169" s="107">
        <v>0.45</v>
      </c>
      <c r="C169" s="105">
        <f t="shared" si="8"/>
        <v>0</v>
      </c>
      <c r="D169" s="105">
        <f t="shared" si="8"/>
        <v>0</v>
      </c>
      <c r="E169" s="105">
        <f t="shared" si="8"/>
        <v>0</v>
      </c>
      <c r="F169" s="105">
        <f t="shared" si="8"/>
        <v>0</v>
      </c>
      <c r="G169" s="105">
        <f t="shared" si="8"/>
        <v>0</v>
      </c>
      <c r="H169" s="105">
        <f t="shared" si="8"/>
        <v>0</v>
      </c>
      <c r="I169" s="105">
        <f t="shared" si="8"/>
        <v>0</v>
      </c>
      <c r="J169" s="105">
        <f t="shared" si="8"/>
        <v>0</v>
      </c>
      <c r="K169" s="105">
        <f t="shared" si="8"/>
        <v>0</v>
      </c>
      <c r="L169" s="105">
        <f t="shared" si="8"/>
        <v>0</v>
      </c>
      <c r="M169" s="105">
        <f t="shared" si="8"/>
        <v>0</v>
      </c>
      <c r="N169" s="105">
        <f t="shared" si="8"/>
        <v>0</v>
      </c>
      <c r="O169" s="105">
        <f t="shared" si="8"/>
        <v>0</v>
      </c>
      <c r="P169" s="105">
        <f t="shared" si="8"/>
        <v>0</v>
      </c>
      <c r="Q169" s="105">
        <f t="shared" si="8"/>
        <v>0</v>
      </c>
      <c r="R169" s="105">
        <f t="shared" si="8"/>
        <v>0</v>
      </c>
      <c r="S169" s="105">
        <f t="shared" si="8"/>
        <v>0</v>
      </c>
      <c r="T169" s="105">
        <f t="shared" si="8"/>
        <v>0</v>
      </c>
      <c r="U169" s="105">
        <f t="shared" si="8"/>
        <v>0</v>
      </c>
      <c r="V169" s="105">
        <f t="shared" si="8"/>
        <v>0</v>
      </c>
      <c r="W169" s="105">
        <f t="shared" si="8"/>
        <v>0</v>
      </c>
      <c r="X169" s="105">
        <f t="shared" si="8"/>
        <v>0</v>
      </c>
      <c r="Y169" s="105">
        <f t="shared" si="8"/>
        <v>0</v>
      </c>
      <c r="Z169" s="105">
        <f t="shared" si="8"/>
        <v>0</v>
      </c>
      <c r="AA169" s="105">
        <f t="shared" si="8"/>
        <v>0</v>
      </c>
      <c r="AB169" s="105">
        <f t="shared" si="8"/>
        <v>0</v>
      </c>
      <c r="AC169" s="105">
        <f t="shared" si="8"/>
        <v>0</v>
      </c>
      <c r="AD169" s="105">
        <f t="shared" si="8"/>
        <v>0</v>
      </c>
      <c r="AE169" s="105">
        <f t="shared" si="8"/>
        <v>0</v>
      </c>
      <c r="AF169" s="105">
        <f t="shared" si="8"/>
        <v>0</v>
      </c>
      <c r="AG169" s="105">
        <f t="shared" si="8"/>
        <v>0</v>
      </c>
      <c r="AH169" s="105">
        <f t="shared" si="8"/>
        <v>0</v>
      </c>
      <c r="AI169" s="105">
        <f t="shared" si="8"/>
        <v>0</v>
      </c>
      <c r="AJ169" s="105">
        <f t="shared" si="8"/>
        <v>0</v>
      </c>
      <c r="AK169" s="105">
        <f t="shared" si="8"/>
        <v>0</v>
      </c>
      <c r="AL169" s="105">
        <f t="shared" si="8"/>
        <v>0</v>
      </c>
      <c r="AM169" s="105">
        <f t="shared" si="8"/>
        <v>0</v>
      </c>
      <c r="AN169" s="105">
        <f t="shared" si="8"/>
        <v>0</v>
      </c>
      <c r="AO169" s="105">
        <f t="shared" si="8"/>
        <v>0</v>
      </c>
      <c r="AP169" s="105">
        <f t="shared" si="8"/>
        <v>0</v>
      </c>
      <c r="AQ169" s="105">
        <f t="shared" si="8"/>
        <v>0</v>
      </c>
      <c r="AR169" s="105">
        <f t="shared" si="8"/>
        <v>0</v>
      </c>
      <c r="AS169" s="105">
        <f t="shared" si="8"/>
        <v>0</v>
      </c>
      <c r="AT169" s="105">
        <f t="shared" si="8"/>
        <v>0</v>
      </c>
      <c r="AU169" s="105">
        <f t="shared" si="8"/>
        <v>0</v>
      </c>
      <c r="AV169" s="105">
        <f t="shared" si="8"/>
        <v>0</v>
      </c>
      <c r="AW169" s="105">
        <f t="shared" si="8"/>
        <v>0</v>
      </c>
      <c r="AX169" s="105">
        <f t="shared" si="8"/>
        <v>0</v>
      </c>
      <c r="AY169" s="105">
        <f t="shared" si="8"/>
        <v>0</v>
      </c>
      <c r="AZ169" s="105">
        <f t="shared" si="8"/>
        <v>0</v>
      </c>
      <c r="BA169" s="105">
        <f t="shared" si="8"/>
        <v>0</v>
      </c>
      <c r="BB169" s="105">
        <f t="shared" si="8"/>
        <v>0</v>
      </c>
      <c r="BC169" s="105">
        <f t="shared" si="8"/>
        <v>0</v>
      </c>
      <c r="BD169" s="105">
        <f t="shared" si="8"/>
        <v>0</v>
      </c>
      <c r="BE169" s="105">
        <f t="shared" si="8"/>
        <v>0</v>
      </c>
      <c r="BF169" s="105">
        <f t="shared" si="8"/>
        <v>0</v>
      </c>
      <c r="BG169" s="105">
        <f t="shared" si="8"/>
        <v>0</v>
      </c>
      <c r="BH169" s="105">
        <f t="shared" si="8"/>
        <v>0</v>
      </c>
      <c r="BI169" s="105">
        <f t="shared" si="8"/>
        <v>0</v>
      </c>
      <c r="BJ169" s="105">
        <f t="shared" si="8"/>
        <v>0</v>
      </c>
      <c r="BK169" s="105">
        <f t="shared" si="8"/>
        <v>0</v>
      </c>
      <c r="BL169" s="105">
        <f t="shared" si="8"/>
        <v>0</v>
      </c>
      <c r="BM169" s="105">
        <f t="shared" si="8"/>
        <v>0</v>
      </c>
      <c r="BN169" s="105">
        <f t="shared" ref="BN169" si="12">BN15*$B169</f>
        <v>0</v>
      </c>
      <c r="BO169" s="105">
        <f t="shared" si="9"/>
        <v>0</v>
      </c>
      <c r="BP169" s="105">
        <f t="shared" si="9"/>
        <v>0</v>
      </c>
      <c r="BQ169" s="105">
        <f t="shared" si="9"/>
        <v>0</v>
      </c>
      <c r="BR169" s="105">
        <f t="shared" si="9"/>
        <v>0</v>
      </c>
      <c r="BS169" s="105">
        <f t="shared" si="9"/>
        <v>0</v>
      </c>
      <c r="BT169" s="105">
        <f t="shared" si="9"/>
        <v>0</v>
      </c>
      <c r="BU169" s="105">
        <f t="shared" si="9"/>
        <v>0</v>
      </c>
      <c r="BV169" s="105">
        <f t="shared" si="9"/>
        <v>0</v>
      </c>
      <c r="BW169" s="105">
        <f t="shared" si="9"/>
        <v>0</v>
      </c>
      <c r="BX169" s="105">
        <f t="shared" si="9"/>
        <v>0</v>
      </c>
      <c r="BY169" s="105">
        <f t="shared" si="9"/>
        <v>0</v>
      </c>
      <c r="BZ169" s="105">
        <f t="shared" si="9"/>
        <v>0</v>
      </c>
      <c r="CA169" s="105">
        <f t="shared" si="9"/>
        <v>0</v>
      </c>
      <c r="CB169" s="105">
        <f t="shared" si="9"/>
        <v>0</v>
      </c>
      <c r="CC169" s="105">
        <f t="shared" si="9"/>
        <v>0</v>
      </c>
      <c r="CD169" s="105">
        <f t="shared" si="9"/>
        <v>0</v>
      </c>
      <c r="CE169" s="105">
        <f t="shared" si="9"/>
        <v>0</v>
      </c>
      <c r="CF169" s="105">
        <f t="shared" si="9"/>
        <v>0</v>
      </c>
      <c r="CG169" s="105">
        <f t="shared" si="9"/>
        <v>0</v>
      </c>
      <c r="CH169" s="105">
        <f t="shared" si="9"/>
        <v>0</v>
      </c>
      <c r="CI169" s="105">
        <f t="shared" si="9"/>
        <v>0</v>
      </c>
      <c r="CJ169" s="105">
        <f t="shared" si="9"/>
        <v>0</v>
      </c>
      <c r="CK169" s="105">
        <f t="shared" si="9"/>
        <v>0</v>
      </c>
      <c r="CL169" s="105">
        <f t="shared" si="9"/>
        <v>0</v>
      </c>
      <c r="CM169" s="105">
        <f t="shared" si="9"/>
        <v>0</v>
      </c>
      <c r="CN169" s="105">
        <f t="shared" si="9"/>
        <v>0</v>
      </c>
      <c r="CO169" s="105">
        <f t="shared" si="9"/>
        <v>0</v>
      </c>
      <c r="CP169" s="105">
        <f t="shared" si="9"/>
        <v>0</v>
      </c>
      <c r="CQ169" s="105">
        <f t="shared" si="9"/>
        <v>0</v>
      </c>
      <c r="CR169" s="105">
        <f t="shared" si="9"/>
        <v>0</v>
      </c>
      <c r="CS169" s="105">
        <f t="shared" si="9"/>
        <v>0</v>
      </c>
      <c r="CT169" s="105">
        <f t="shared" si="9"/>
        <v>0</v>
      </c>
      <c r="CU169" s="105">
        <f t="shared" si="9"/>
        <v>0</v>
      </c>
      <c r="CV169" s="105">
        <f t="shared" si="9"/>
        <v>0</v>
      </c>
      <c r="CW169" s="105">
        <f t="shared" si="9"/>
        <v>0</v>
      </c>
      <c r="CX169" s="105">
        <f t="shared" si="9"/>
        <v>0</v>
      </c>
      <c r="CY169" s="105">
        <f t="shared" si="9"/>
        <v>0</v>
      </c>
      <c r="CZ169" s="105">
        <f t="shared" si="9"/>
        <v>0</v>
      </c>
      <c r="DA169" s="105">
        <f t="shared" si="9"/>
        <v>0</v>
      </c>
      <c r="DB169" s="105">
        <f t="shared" si="9"/>
        <v>0</v>
      </c>
      <c r="DC169" s="105">
        <f t="shared" si="9"/>
        <v>0</v>
      </c>
      <c r="DD169" s="105">
        <f t="shared" si="9"/>
        <v>0</v>
      </c>
      <c r="DE169" s="105">
        <f t="shared" si="9"/>
        <v>0</v>
      </c>
      <c r="DF169" s="105">
        <f t="shared" si="9"/>
        <v>0</v>
      </c>
      <c r="DG169" s="105">
        <f t="shared" si="9"/>
        <v>0</v>
      </c>
      <c r="DH169" s="105">
        <f t="shared" si="9"/>
        <v>0</v>
      </c>
      <c r="DI169" s="105">
        <f t="shared" si="9"/>
        <v>0</v>
      </c>
      <c r="DJ169" s="105">
        <f t="shared" si="9"/>
        <v>0</v>
      </c>
      <c r="DK169" s="105">
        <f t="shared" si="9"/>
        <v>0</v>
      </c>
      <c r="DL169" s="105">
        <f t="shared" si="9"/>
        <v>0</v>
      </c>
      <c r="DM169" s="105">
        <f t="shared" si="9"/>
        <v>0</v>
      </c>
      <c r="DN169" s="105">
        <f t="shared" si="9"/>
        <v>0</v>
      </c>
      <c r="DO169" s="105">
        <f t="shared" si="9"/>
        <v>0</v>
      </c>
      <c r="DP169" s="105">
        <f t="shared" si="9"/>
        <v>0</v>
      </c>
      <c r="DQ169" s="105">
        <f t="shared" si="9"/>
        <v>0</v>
      </c>
      <c r="DR169" s="105">
        <f t="shared" si="9"/>
        <v>0</v>
      </c>
      <c r="DS169" s="105">
        <f t="shared" si="9"/>
        <v>0</v>
      </c>
      <c r="DT169" s="105">
        <f t="shared" si="9"/>
        <v>0</v>
      </c>
      <c r="DU169" s="105">
        <f t="shared" si="9"/>
        <v>0</v>
      </c>
      <c r="DV169" s="105">
        <f t="shared" si="9"/>
        <v>0</v>
      </c>
      <c r="DW169" s="105">
        <f t="shared" si="9"/>
        <v>0</v>
      </c>
      <c r="DX169" s="105">
        <f t="shared" si="9"/>
        <v>0</v>
      </c>
      <c r="DY169" s="105">
        <f t="shared" si="9"/>
        <v>0</v>
      </c>
      <c r="DZ169" s="105">
        <f t="shared" ref="DZ169" si="13">DZ15*$B169</f>
        <v>0</v>
      </c>
      <c r="EA169" s="105">
        <f t="shared" si="10"/>
        <v>0</v>
      </c>
      <c r="EB169" s="105">
        <f t="shared" si="10"/>
        <v>0</v>
      </c>
      <c r="EC169" s="105">
        <f t="shared" si="10"/>
        <v>0</v>
      </c>
      <c r="ED169" s="105">
        <f t="shared" si="10"/>
        <v>0</v>
      </c>
      <c r="EE169" s="105">
        <f t="shared" si="10"/>
        <v>0</v>
      </c>
      <c r="EF169" s="105">
        <f t="shared" si="10"/>
        <v>0</v>
      </c>
      <c r="EG169" s="105">
        <f t="shared" si="10"/>
        <v>0</v>
      </c>
      <c r="EH169" s="105">
        <f t="shared" si="10"/>
        <v>0</v>
      </c>
      <c r="EI169" s="105">
        <f t="shared" si="10"/>
        <v>0</v>
      </c>
      <c r="EJ169" s="105">
        <f t="shared" si="10"/>
        <v>0</v>
      </c>
      <c r="EK169" s="105">
        <f t="shared" si="10"/>
        <v>0</v>
      </c>
      <c r="EL169" s="105">
        <f t="shared" si="10"/>
        <v>0</v>
      </c>
      <c r="EM169" s="105">
        <f t="shared" si="10"/>
        <v>0</v>
      </c>
      <c r="EN169" s="105">
        <f t="shared" si="10"/>
        <v>0</v>
      </c>
      <c r="EO169" s="105">
        <f t="shared" si="10"/>
        <v>0</v>
      </c>
      <c r="EP169" s="105">
        <f t="shared" si="10"/>
        <v>0</v>
      </c>
      <c r="EQ169" s="105">
        <f t="shared" si="10"/>
        <v>0</v>
      </c>
      <c r="ER169" s="105">
        <f t="shared" si="10"/>
        <v>0</v>
      </c>
      <c r="ES169" s="105">
        <f t="shared" si="10"/>
        <v>0</v>
      </c>
      <c r="ET169" s="105">
        <f t="shared" si="10"/>
        <v>0</v>
      </c>
      <c r="EU169" s="105">
        <f t="shared" si="10"/>
        <v>0</v>
      </c>
      <c r="EV169" s="105">
        <f t="shared" si="10"/>
        <v>0</v>
      </c>
      <c r="EW169" s="105">
        <f t="shared" si="10"/>
        <v>0</v>
      </c>
      <c r="EX169" s="105">
        <f t="shared" si="10"/>
        <v>0</v>
      </c>
      <c r="EY169" s="105">
        <f t="shared" si="10"/>
        <v>0</v>
      </c>
      <c r="EZ169" s="105">
        <f t="shared" si="10"/>
        <v>0</v>
      </c>
      <c r="FA169" s="105">
        <f t="shared" si="10"/>
        <v>0</v>
      </c>
      <c r="FB169" s="105">
        <f t="shared" si="10"/>
        <v>0</v>
      </c>
      <c r="FC169" s="105">
        <f t="shared" si="10"/>
        <v>0</v>
      </c>
      <c r="FD169" s="105">
        <f t="shared" si="10"/>
        <v>0</v>
      </c>
      <c r="FE169" s="105">
        <f t="shared" si="10"/>
        <v>0</v>
      </c>
      <c r="FF169" s="105">
        <f t="shared" si="10"/>
        <v>0</v>
      </c>
      <c r="FG169" s="105">
        <f t="shared" si="10"/>
        <v>0</v>
      </c>
      <c r="FH169" s="105">
        <f t="shared" si="10"/>
        <v>0</v>
      </c>
      <c r="FI169" s="105">
        <f t="shared" si="10"/>
        <v>0</v>
      </c>
      <c r="FJ169" s="105">
        <f t="shared" si="10"/>
        <v>0</v>
      </c>
      <c r="FK169" s="105">
        <f t="shared" si="10"/>
        <v>0</v>
      </c>
      <c r="FL169" s="105">
        <f t="shared" si="10"/>
        <v>0</v>
      </c>
      <c r="FM169" s="105">
        <f t="shared" si="10"/>
        <v>0</v>
      </c>
      <c r="FN169" s="105">
        <f t="shared" si="10"/>
        <v>0</v>
      </c>
      <c r="FO169" s="105">
        <f t="shared" si="10"/>
        <v>0</v>
      </c>
      <c r="FP169" s="105">
        <f t="shared" si="10"/>
        <v>0</v>
      </c>
      <c r="FQ169" s="105">
        <f t="shared" si="10"/>
        <v>0</v>
      </c>
      <c r="FR169" s="105">
        <f t="shared" si="10"/>
        <v>0</v>
      </c>
      <c r="FS169" s="105">
        <f t="shared" si="10"/>
        <v>0</v>
      </c>
      <c r="FT169" s="105">
        <f t="shared" si="10"/>
        <v>0</v>
      </c>
      <c r="FU169" s="105">
        <f t="shared" si="10"/>
        <v>0</v>
      </c>
      <c r="FV169" s="105">
        <f t="shared" si="10"/>
        <v>0</v>
      </c>
      <c r="FW169" s="105">
        <f t="shared" si="10"/>
        <v>0</v>
      </c>
      <c r="FX169" s="105">
        <f t="shared" si="10"/>
        <v>0</v>
      </c>
      <c r="FY169" s="105">
        <f t="shared" si="10"/>
        <v>0</v>
      </c>
      <c r="FZ169" s="105">
        <f t="shared" si="10"/>
        <v>0</v>
      </c>
      <c r="GA169" s="105">
        <f t="shared" si="10"/>
        <v>0</v>
      </c>
      <c r="GB169" s="105">
        <f t="shared" si="10"/>
        <v>0</v>
      </c>
      <c r="GC169" s="105">
        <f t="shared" si="10"/>
        <v>0</v>
      </c>
      <c r="GD169" s="105">
        <f t="shared" si="10"/>
        <v>0</v>
      </c>
      <c r="GE169" s="105">
        <f t="shared" si="10"/>
        <v>0</v>
      </c>
      <c r="GF169" s="105">
        <f t="shared" si="10"/>
        <v>0</v>
      </c>
      <c r="GG169" s="105">
        <f t="shared" si="10"/>
        <v>0</v>
      </c>
      <c r="GH169" s="105">
        <f t="shared" si="10"/>
        <v>0</v>
      </c>
      <c r="GI169" s="105">
        <f t="shared" si="10"/>
        <v>0</v>
      </c>
      <c r="GJ169" s="105">
        <f t="shared" si="10"/>
        <v>0</v>
      </c>
      <c r="GK169" s="105">
        <f t="shared" si="10"/>
        <v>0</v>
      </c>
      <c r="GL169" s="105">
        <f t="shared" ref="GL169" si="14">GL15*$B169</f>
        <v>0</v>
      </c>
      <c r="GM169" s="105">
        <f t="shared" si="11"/>
        <v>0</v>
      </c>
      <c r="GN169" s="105">
        <f t="shared" si="11"/>
        <v>0</v>
      </c>
      <c r="GO169" s="105">
        <f t="shared" si="11"/>
        <v>0</v>
      </c>
      <c r="GP169" s="105">
        <f t="shared" si="11"/>
        <v>0</v>
      </c>
      <c r="GQ169" s="105">
        <f t="shared" si="11"/>
        <v>0</v>
      </c>
      <c r="GR169" s="105">
        <f t="shared" si="11"/>
        <v>0</v>
      </c>
      <c r="GS169" s="105">
        <f t="shared" si="11"/>
        <v>0</v>
      </c>
      <c r="GT169" s="105">
        <f t="shared" si="11"/>
        <v>0</v>
      </c>
    </row>
    <row r="170" spans="1:205" s="105" customFormat="1" hidden="1" x14ac:dyDescent="0.25">
      <c r="A170" s="106" t="s">
        <v>54</v>
      </c>
      <c r="B170" s="107">
        <v>0.42719099222591411</v>
      </c>
      <c r="C170" s="105">
        <f t="shared" ref="C170:BN173" si="15">C16*$B170</f>
        <v>0</v>
      </c>
      <c r="D170" s="105">
        <f t="shared" si="15"/>
        <v>0</v>
      </c>
      <c r="E170" s="105">
        <f t="shared" si="15"/>
        <v>0</v>
      </c>
      <c r="F170" s="105">
        <f t="shared" si="15"/>
        <v>0</v>
      </c>
      <c r="G170" s="105">
        <f t="shared" si="15"/>
        <v>0</v>
      </c>
      <c r="H170" s="105">
        <f t="shared" si="15"/>
        <v>0</v>
      </c>
      <c r="I170" s="105">
        <f t="shared" si="15"/>
        <v>0</v>
      </c>
      <c r="J170" s="105">
        <f t="shared" si="15"/>
        <v>12.38853877455151</v>
      </c>
      <c r="K170" s="105">
        <f t="shared" si="15"/>
        <v>0</v>
      </c>
      <c r="L170" s="105">
        <f t="shared" si="15"/>
        <v>0</v>
      </c>
      <c r="M170" s="105">
        <f t="shared" si="15"/>
        <v>0</v>
      </c>
      <c r="N170" s="105">
        <f t="shared" si="15"/>
        <v>5.5534828989368838</v>
      </c>
      <c r="O170" s="105">
        <f t="shared" si="15"/>
        <v>0</v>
      </c>
      <c r="P170" s="105">
        <f t="shared" si="15"/>
        <v>0</v>
      </c>
      <c r="Q170" s="105">
        <f t="shared" si="15"/>
        <v>0</v>
      </c>
      <c r="R170" s="105">
        <f t="shared" si="15"/>
        <v>0</v>
      </c>
      <c r="S170" s="105">
        <f t="shared" si="15"/>
        <v>0</v>
      </c>
      <c r="T170" s="105">
        <f t="shared" si="15"/>
        <v>0</v>
      </c>
      <c r="U170" s="105">
        <f t="shared" si="15"/>
        <v>0</v>
      </c>
      <c r="V170" s="105">
        <f t="shared" si="15"/>
        <v>0</v>
      </c>
      <c r="W170" s="105">
        <f t="shared" si="15"/>
        <v>0</v>
      </c>
      <c r="X170" s="105">
        <f t="shared" si="15"/>
        <v>0</v>
      </c>
      <c r="Y170" s="105">
        <f t="shared" si="15"/>
        <v>0</v>
      </c>
      <c r="Z170" s="105">
        <f t="shared" si="15"/>
        <v>0</v>
      </c>
      <c r="AA170" s="105">
        <f t="shared" si="15"/>
        <v>0</v>
      </c>
      <c r="AB170" s="105">
        <f t="shared" si="15"/>
        <v>0</v>
      </c>
      <c r="AC170" s="105">
        <f t="shared" si="15"/>
        <v>0</v>
      </c>
      <c r="AD170" s="105">
        <f t="shared" si="15"/>
        <v>0</v>
      </c>
      <c r="AE170" s="105">
        <f t="shared" si="15"/>
        <v>0</v>
      </c>
      <c r="AF170" s="105">
        <f t="shared" si="15"/>
        <v>0</v>
      </c>
      <c r="AG170" s="105">
        <f t="shared" si="15"/>
        <v>0</v>
      </c>
      <c r="AH170" s="105">
        <f t="shared" si="15"/>
        <v>0</v>
      </c>
      <c r="AI170" s="105">
        <f t="shared" si="15"/>
        <v>0</v>
      </c>
      <c r="AJ170" s="105">
        <f t="shared" si="15"/>
        <v>0</v>
      </c>
      <c r="AK170" s="105">
        <f t="shared" si="15"/>
        <v>0</v>
      </c>
      <c r="AL170" s="105">
        <f t="shared" si="15"/>
        <v>0</v>
      </c>
      <c r="AM170" s="105">
        <f t="shared" si="15"/>
        <v>0</v>
      </c>
      <c r="AN170" s="105">
        <f t="shared" si="15"/>
        <v>0</v>
      </c>
      <c r="AO170" s="105">
        <f t="shared" si="15"/>
        <v>0</v>
      </c>
      <c r="AP170" s="105">
        <f t="shared" si="15"/>
        <v>0</v>
      </c>
      <c r="AQ170" s="105">
        <f t="shared" si="15"/>
        <v>0</v>
      </c>
      <c r="AR170" s="105">
        <f t="shared" si="15"/>
        <v>0</v>
      </c>
      <c r="AS170" s="105">
        <f t="shared" si="15"/>
        <v>0</v>
      </c>
      <c r="AT170" s="105">
        <f t="shared" si="15"/>
        <v>0</v>
      </c>
      <c r="AU170" s="105">
        <f t="shared" si="15"/>
        <v>0</v>
      </c>
      <c r="AV170" s="105">
        <f t="shared" si="15"/>
        <v>0</v>
      </c>
      <c r="AW170" s="105">
        <f t="shared" si="15"/>
        <v>0</v>
      </c>
      <c r="AX170" s="105">
        <f t="shared" si="15"/>
        <v>0</v>
      </c>
      <c r="AY170" s="105">
        <f t="shared" si="15"/>
        <v>0</v>
      </c>
      <c r="AZ170" s="105">
        <f t="shared" si="15"/>
        <v>0</v>
      </c>
      <c r="BA170" s="105">
        <f t="shared" si="15"/>
        <v>0</v>
      </c>
      <c r="BB170" s="105">
        <f t="shared" si="15"/>
        <v>0</v>
      </c>
      <c r="BC170" s="105">
        <f t="shared" si="15"/>
        <v>0</v>
      </c>
      <c r="BD170" s="105">
        <f t="shared" si="15"/>
        <v>0</v>
      </c>
      <c r="BE170" s="105">
        <f t="shared" si="15"/>
        <v>0</v>
      </c>
      <c r="BF170" s="105">
        <f t="shared" si="15"/>
        <v>0</v>
      </c>
      <c r="BG170" s="105">
        <f t="shared" si="15"/>
        <v>0</v>
      </c>
      <c r="BH170" s="105">
        <f t="shared" si="15"/>
        <v>0</v>
      </c>
      <c r="BI170" s="105">
        <f t="shared" si="15"/>
        <v>0</v>
      </c>
      <c r="BJ170" s="105">
        <f t="shared" si="15"/>
        <v>0</v>
      </c>
      <c r="BK170" s="105">
        <f t="shared" si="15"/>
        <v>0</v>
      </c>
      <c r="BL170" s="105">
        <f t="shared" si="15"/>
        <v>0</v>
      </c>
      <c r="BM170" s="105">
        <f t="shared" si="15"/>
        <v>0</v>
      </c>
      <c r="BN170" s="105">
        <f t="shared" si="15"/>
        <v>0</v>
      </c>
      <c r="BO170" s="105">
        <f t="shared" ref="BO170:DZ173" si="16">BO16*$B170</f>
        <v>0</v>
      </c>
      <c r="BP170" s="105">
        <f t="shared" si="16"/>
        <v>0</v>
      </c>
      <c r="BQ170" s="105">
        <f t="shared" si="16"/>
        <v>0</v>
      </c>
      <c r="BR170" s="105">
        <f t="shared" si="16"/>
        <v>0</v>
      </c>
      <c r="BS170" s="105">
        <f t="shared" si="16"/>
        <v>0</v>
      </c>
      <c r="BT170" s="105">
        <f t="shared" si="16"/>
        <v>0</v>
      </c>
      <c r="BU170" s="105">
        <f t="shared" si="16"/>
        <v>0</v>
      </c>
      <c r="BV170" s="105">
        <f t="shared" si="16"/>
        <v>0</v>
      </c>
      <c r="BW170" s="105">
        <f t="shared" si="16"/>
        <v>0</v>
      </c>
      <c r="BX170" s="105">
        <f t="shared" si="16"/>
        <v>0</v>
      </c>
      <c r="BY170" s="105">
        <f t="shared" si="16"/>
        <v>0</v>
      </c>
      <c r="BZ170" s="105">
        <f t="shared" si="16"/>
        <v>0</v>
      </c>
      <c r="CA170" s="105">
        <f t="shared" si="16"/>
        <v>0</v>
      </c>
      <c r="CB170" s="105">
        <f t="shared" si="16"/>
        <v>0</v>
      </c>
      <c r="CC170" s="105">
        <f t="shared" si="16"/>
        <v>0</v>
      </c>
      <c r="CD170" s="105">
        <f t="shared" si="16"/>
        <v>0</v>
      </c>
      <c r="CE170" s="105">
        <f t="shared" si="16"/>
        <v>0</v>
      </c>
      <c r="CF170" s="105">
        <f t="shared" si="16"/>
        <v>0</v>
      </c>
      <c r="CG170" s="105">
        <f t="shared" si="16"/>
        <v>0</v>
      </c>
      <c r="CH170" s="105">
        <f t="shared" si="16"/>
        <v>0</v>
      </c>
      <c r="CI170" s="105">
        <f t="shared" si="16"/>
        <v>0</v>
      </c>
      <c r="CJ170" s="105">
        <f t="shared" si="16"/>
        <v>0</v>
      </c>
      <c r="CK170" s="105">
        <f t="shared" si="16"/>
        <v>0</v>
      </c>
      <c r="CL170" s="105">
        <f t="shared" si="16"/>
        <v>0</v>
      </c>
      <c r="CM170" s="105">
        <f t="shared" si="16"/>
        <v>0</v>
      </c>
      <c r="CN170" s="105">
        <f t="shared" si="16"/>
        <v>0</v>
      </c>
      <c r="CO170" s="105">
        <f t="shared" si="16"/>
        <v>0</v>
      </c>
      <c r="CP170" s="105">
        <f t="shared" si="16"/>
        <v>0</v>
      </c>
      <c r="CQ170" s="105">
        <f t="shared" si="16"/>
        <v>0</v>
      </c>
      <c r="CR170" s="105">
        <f t="shared" si="16"/>
        <v>0</v>
      </c>
      <c r="CS170" s="105">
        <f t="shared" si="16"/>
        <v>0</v>
      </c>
      <c r="CT170" s="105">
        <f t="shared" si="16"/>
        <v>0</v>
      </c>
      <c r="CU170" s="105">
        <f t="shared" si="16"/>
        <v>0</v>
      </c>
      <c r="CV170" s="105">
        <f t="shared" si="16"/>
        <v>0</v>
      </c>
      <c r="CW170" s="105">
        <f t="shared" si="16"/>
        <v>0</v>
      </c>
      <c r="CX170" s="105">
        <f t="shared" si="16"/>
        <v>0</v>
      </c>
      <c r="CY170" s="105">
        <f t="shared" si="16"/>
        <v>0</v>
      </c>
      <c r="CZ170" s="105">
        <f t="shared" si="16"/>
        <v>0</v>
      </c>
      <c r="DA170" s="105">
        <f t="shared" si="16"/>
        <v>0</v>
      </c>
      <c r="DB170" s="105">
        <f t="shared" si="16"/>
        <v>0</v>
      </c>
      <c r="DC170" s="105">
        <f t="shared" si="16"/>
        <v>0</v>
      </c>
      <c r="DD170" s="105">
        <f t="shared" si="16"/>
        <v>0</v>
      </c>
      <c r="DE170" s="105">
        <f t="shared" si="16"/>
        <v>0</v>
      </c>
      <c r="DF170" s="105">
        <f t="shared" si="16"/>
        <v>0</v>
      </c>
      <c r="DG170" s="105">
        <f t="shared" si="16"/>
        <v>0</v>
      </c>
      <c r="DH170" s="105">
        <f t="shared" si="16"/>
        <v>0</v>
      </c>
      <c r="DI170" s="105">
        <f t="shared" si="16"/>
        <v>0</v>
      </c>
      <c r="DJ170" s="105">
        <f t="shared" si="16"/>
        <v>0</v>
      </c>
      <c r="DK170" s="105">
        <f t="shared" si="16"/>
        <v>0</v>
      </c>
      <c r="DL170" s="105">
        <f t="shared" si="16"/>
        <v>0</v>
      </c>
      <c r="DM170" s="105">
        <f t="shared" si="16"/>
        <v>0</v>
      </c>
      <c r="DN170" s="105">
        <f t="shared" si="16"/>
        <v>0</v>
      </c>
      <c r="DO170" s="105">
        <f t="shared" si="16"/>
        <v>0</v>
      </c>
      <c r="DP170" s="105">
        <f t="shared" si="16"/>
        <v>0</v>
      </c>
      <c r="DQ170" s="105">
        <f t="shared" si="16"/>
        <v>0</v>
      </c>
      <c r="DR170" s="105">
        <f t="shared" si="16"/>
        <v>0</v>
      </c>
      <c r="DS170" s="105">
        <f t="shared" si="16"/>
        <v>0</v>
      </c>
      <c r="DT170" s="105">
        <f t="shared" si="16"/>
        <v>0</v>
      </c>
      <c r="DU170" s="105">
        <f t="shared" si="16"/>
        <v>0</v>
      </c>
      <c r="DV170" s="105">
        <f t="shared" si="16"/>
        <v>0</v>
      </c>
      <c r="DW170" s="105">
        <f t="shared" si="16"/>
        <v>0</v>
      </c>
      <c r="DX170" s="105">
        <f t="shared" si="16"/>
        <v>0</v>
      </c>
      <c r="DY170" s="105">
        <f t="shared" si="16"/>
        <v>0</v>
      </c>
      <c r="DZ170" s="105">
        <f t="shared" si="16"/>
        <v>0</v>
      </c>
      <c r="EA170" s="105">
        <f t="shared" ref="EA170:GL173" si="17">EA16*$B170</f>
        <v>0</v>
      </c>
      <c r="EB170" s="105">
        <f t="shared" si="17"/>
        <v>0</v>
      </c>
      <c r="EC170" s="105">
        <f t="shared" si="17"/>
        <v>0</v>
      </c>
      <c r="ED170" s="105">
        <f t="shared" si="17"/>
        <v>0</v>
      </c>
      <c r="EE170" s="105">
        <f t="shared" si="17"/>
        <v>0</v>
      </c>
      <c r="EF170" s="105">
        <f t="shared" si="17"/>
        <v>0</v>
      </c>
      <c r="EG170" s="105">
        <f t="shared" si="17"/>
        <v>0</v>
      </c>
      <c r="EH170" s="105">
        <f t="shared" si="17"/>
        <v>0</v>
      </c>
      <c r="EI170" s="105">
        <f t="shared" si="17"/>
        <v>0</v>
      </c>
      <c r="EJ170" s="105">
        <f t="shared" si="17"/>
        <v>0</v>
      </c>
      <c r="EK170" s="105">
        <f t="shared" si="17"/>
        <v>0</v>
      </c>
      <c r="EL170" s="105">
        <f t="shared" si="17"/>
        <v>0</v>
      </c>
      <c r="EM170" s="105">
        <f t="shared" si="17"/>
        <v>0</v>
      </c>
      <c r="EN170" s="105">
        <f t="shared" si="17"/>
        <v>0</v>
      </c>
      <c r="EO170" s="105">
        <f t="shared" si="17"/>
        <v>0</v>
      </c>
      <c r="EP170" s="105">
        <f t="shared" si="17"/>
        <v>0</v>
      </c>
      <c r="EQ170" s="105">
        <f t="shared" si="17"/>
        <v>0</v>
      </c>
      <c r="ER170" s="105">
        <f t="shared" si="17"/>
        <v>0</v>
      </c>
      <c r="ES170" s="105">
        <f t="shared" si="17"/>
        <v>0</v>
      </c>
      <c r="ET170" s="105">
        <f t="shared" si="17"/>
        <v>0</v>
      </c>
      <c r="EU170" s="105">
        <f t="shared" si="17"/>
        <v>0</v>
      </c>
      <c r="EV170" s="105">
        <f t="shared" si="17"/>
        <v>0</v>
      </c>
      <c r="EW170" s="105">
        <f t="shared" si="17"/>
        <v>0</v>
      </c>
      <c r="EX170" s="105">
        <f t="shared" si="17"/>
        <v>0</v>
      </c>
      <c r="EY170" s="105">
        <f t="shared" si="17"/>
        <v>0</v>
      </c>
      <c r="EZ170" s="105">
        <f t="shared" si="17"/>
        <v>0</v>
      </c>
      <c r="FA170" s="105">
        <f t="shared" si="17"/>
        <v>0</v>
      </c>
      <c r="FB170" s="105">
        <f t="shared" si="17"/>
        <v>0</v>
      </c>
      <c r="FC170" s="105">
        <f t="shared" si="17"/>
        <v>0</v>
      </c>
      <c r="FD170" s="105">
        <f t="shared" si="17"/>
        <v>0</v>
      </c>
      <c r="FE170" s="105">
        <f t="shared" si="17"/>
        <v>0</v>
      </c>
      <c r="FF170" s="105">
        <f t="shared" si="17"/>
        <v>0</v>
      </c>
      <c r="FG170" s="105">
        <f t="shared" si="17"/>
        <v>0</v>
      </c>
      <c r="FH170" s="105">
        <f t="shared" si="17"/>
        <v>0</v>
      </c>
      <c r="FI170" s="105">
        <f t="shared" si="17"/>
        <v>0</v>
      </c>
      <c r="FJ170" s="105">
        <f t="shared" si="17"/>
        <v>0</v>
      </c>
      <c r="FK170" s="105">
        <f t="shared" si="17"/>
        <v>0</v>
      </c>
      <c r="FL170" s="105">
        <f t="shared" si="17"/>
        <v>0</v>
      </c>
      <c r="FM170" s="105">
        <f t="shared" si="17"/>
        <v>0</v>
      </c>
      <c r="FN170" s="105">
        <f t="shared" si="17"/>
        <v>0</v>
      </c>
      <c r="FO170" s="105">
        <f t="shared" si="17"/>
        <v>0</v>
      </c>
      <c r="FP170" s="105">
        <f t="shared" si="17"/>
        <v>0</v>
      </c>
      <c r="FQ170" s="105">
        <f t="shared" si="17"/>
        <v>0</v>
      </c>
      <c r="FR170" s="105">
        <f t="shared" si="17"/>
        <v>0</v>
      </c>
      <c r="FS170" s="105">
        <f t="shared" si="17"/>
        <v>0</v>
      </c>
      <c r="FT170" s="105">
        <f t="shared" si="17"/>
        <v>0</v>
      </c>
      <c r="FU170" s="105">
        <f t="shared" si="17"/>
        <v>0</v>
      </c>
      <c r="FV170" s="105">
        <f t="shared" si="17"/>
        <v>0</v>
      </c>
      <c r="FW170" s="105">
        <f t="shared" si="17"/>
        <v>0</v>
      </c>
      <c r="FX170" s="105">
        <f t="shared" si="17"/>
        <v>0</v>
      </c>
      <c r="FY170" s="105">
        <f t="shared" si="17"/>
        <v>0</v>
      </c>
      <c r="FZ170" s="105">
        <f t="shared" si="17"/>
        <v>0</v>
      </c>
      <c r="GA170" s="105">
        <f t="shared" si="17"/>
        <v>0</v>
      </c>
      <c r="GB170" s="105">
        <f t="shared" si="17"/>
        <v>0</v>
      </c>
      <c r="GC170" s="105">
        <f t="shared" si="17"/>
        <v>0</v>
      </c>
      <c r="GD170" s="105">
        <f t="shared" si="17"/>
        <v>0</v>
      </c>
      <c r="GE170" s="105">
        <f t="shared" si="17"/>
        <v>0</v>
      </c>
      <c r="GF170" s="105">
        <f t="shared" si="17"/>
        <v>0</v>
      </c>
      <c r="GG170" s="105">
        <f t="shared" si="17"/>
        <v>0</v>
      </c>
      <c r="GH170" s="105">
        <f t="shared" si="17"/>
        <v>0</v>
      </c>
      <c r="GI170" s="105">
        <f t="shared" si="17"/>
        <v>0</v>
      </c>
      <c r="GJ170" s="105">
        <f t="shared" si="17"/>
        <v>0</v>
      </c>
      <c r="GK170" s="105">
        <f t="shared" si="17"/>
        <v>0</v>
      </c>
      <c r="GL170" s="105">
        <f t="shared" si="17"/>
        <v>0</v>
      </c>
      <c r="GM170" s="105">
        <f t="shared" si="11"/>
        <v>0</v>
      </c>
      <c r="GN170" s="105">
        <f t="shared" si="11"/>
        <v>0</v>
      </c>
      <c r="GO170" s="105">
        <f t="shared" si="11"/>
        <v>0</v>
      </c>
      <c r="GP170" s="105">
        <f t="shared" si="11"/>
        <v>0</v>
      </c>
      <c r="GQ170" s="105">
        <f t="shared" si="11"/>
        <v>0</v>
      </c>
      <c r="GR170" s="105">
        <f t="shared" si="11"/>
        <v>0</v>
      </c>
      <c r="GS170" s="105">
        <f t="shared" si="11"/>
        <v>0</v>
      </c>
      <c r="GT170" s="105">
        <f t="shared" si="11"/>
        <v>0</v>
      </c>
    </row>
    <row r="171" spans="1:205" s="105" customFormat="1" hidden="1" x14ac:dyDescent="0.25">
      <c r="A171" s="106" t="s">
        <v>56</v>
      </c>
      <c r="B171" s="107">
        <v>3.75</v>
      </c>
      <c r="C171" s="105">
        <f t="shared" si="15"/>
        <v>135</v>
      </c>
      <c r="D171" s="105">
        <f t="shared" si="15"/>
        <v>0</v>
      </c>
      <c r="E171" s="105">
        <f t="shared" si="15"/>
        <v>135</v>
      </c>
      <c r="F171" s="105">
        <f t="shared" si="15"/>
        <v>0</v>
      </c>
      <c r="G171" s="105">
        <f t="shared" si="15"/>
        <v>0</v>
      </c>
      <c r="H171" s="105">
        <f t="shared" si="15"/>
        <v>0</v>
      </c>
      <c r="I171" s="105">
        <f t="shared" si="15"/>
        <v>0</v>
      </c>
      <c r="J171" s="105">
        <f t="shared" si="15"/>
        <v>0</v>
      </c>
      <c r="K171" s="105">
        <f t="shared" si="15"/>
        <v>0</v>
      </c>
      <c r="L171" s="105">
        <f t="shared" si="15"/>
        <v>0</v>
      </c>
      <c r="M171" s="105">
        <f t="shared" si="15"/>
        <v>0</v>
      </c>
      <c r="N171" s="105">
        <f t="shared" si="15"/>
        <v>0</v>
      </c>
      <c r="O171" s="105">
        <f t="shared" si="15"/>
        <v>0</v>
      </c>
      <c r="P171" s="105">
        <f t="shared" si="15"/>
        <v>0</v>
      </c>
      <c r="Q171" s="105">
        <f t="shared" si="15"/>
        <v>0</v>
      </c>
      <c r="R171" s="105">
        <f t="shared" si="15"/>
        <v>0</v>
      </c>
      <c r="S171" s="105">
        <f t="shared" si="15"/>
        <v>0</v>
      </c>
      <c r="T171" s="105">
        <f t="shared" si="15"/>
        <v>0</v>
      </c>
      <c r="U171" s="105">
        <f t="shared" si="15"/>
        <v>0</v>
      </c>
      <c r="V171" s="105">
        <f t="shared" si="15"/>
        <v>0</v>
      </c>
      <c r="W171" s="105">
        <f t="shared" si="15"/>
        <v>0</v>
      </c>
      <c r="X171" s="105">
        <f t="shared" si="15"/>
        <v>0</v>
      </c>
      <c r="Y171" s="105">
        <f t="shared" si="15"/>
        <v>0</v>
      </c>
      <c r="Z171" s="105">
        <f t="shared" si="15"/>
        <v>0</v>
      </c>
      <c r="AA171" s="105">
        <f t="shared" si="15"/>
        <v>0</v>
      </c>
      <c r="AB171" s="105">
        <f t="shared" si="15"/>
        <v>0</v>
      </c>
      <c r="AC171" s="105">
        <f t="shared" si="15"/>
        <v>0</v>
      </c>
      <c r="AD171" s="105">
        <f t="shared" si="15"/>
        <v>0</v>
      </c>
      <c r="AE171" s="105">
        <f t="shared" si="15"/>
        <v>0</v>
      </c>
      <c r="AF171" s="105">
        <f t="shared" si="15"/>
        <v>0</v>
      </c>
      <c r="AG171" s="105">
        <f t="shared" si="15"/>
        <v>0</v>
      </c>
      <c r="AH171" s="105">
        <f t="shared" si="15"/>
        <v>0</v>
      </c>
      <c r="AI171" s="105">
        <f t="shared" si="15"/>
        <v>0</v>
      </c>
      <c r="AJ171" s="105">
        <f t="shared" si="15"/>
        <v>0</v>
      </c>
      <c r="AK171" s="105">
        <f t="shared" si="15"/>
        <v>0</v>
      </c>
      <c r="AL171" s="105">
        <f t="shared" si="15"/>
        <v>0</v>
      </c>
      <c r="AM171" s="105">
        <f t="shared" si="15"/>
        <v>0</v>
      </c>
      <c r="AN171" s="105">
        <f t="shared" si="15"/>
        <v>0</v>
      </c>
      <c r="AO171" s="105">
        <f t="shared" si="15"/>
        <v>0</v>
      </c>
      <c r="AP171" s="105">
        <f t="shared" si="15"/>
        <v>0</v>
      </c>
      <c r="AQ171" s="105">
        <f t="shared" si="15"/>
        <v>0</v>
      </c>
      <c r="AR171" s="105">
        <f t="shared" si="15"/>
        <v>0</v>
      </c>
      <c r="AS171" s="105">
        <f t="shared" si="15"/>
        <v>0</v>
      </c>
      <c r="AT171" s="105">
        <f t="shared" si="15"/>
        <v>0</v>
      </c>
      <c r="AU171" s="105">
        <f t="shared" si="15"/>
        <v>0</v>
      </c>
      <c r="AV171" s="105">
        <f t="shared" si="15"/>
        <v>0</v>
      </c>
      <c r="AW171" s="105">
        <f t="shared" si="15"/>
        <v>0</v>
      </c>
      <c r="AX171" s="105">
        <f t="shared" si="15"/>
        <v>0</v>
      </c>
      <c r="AY171" s="105">
        <f t="shared" si="15"/>
        <v>0</v>
      </c>
      <c r="AZ171" s="105">
        <f t="shared" si="15"/>
        <v>0</v>
      </c>
      <c r="BA171" s="105">
        <f t="shared" si="15"/>
        <v>0</v>
      </c>
      <c r="BB171" s="105">
        <f t="shared" si="15"/>
        <v>0</v>
      </c>
      <c r="BC171" s="105">
        <f t="shared" si="15"/>
        <v>0</v>
      </c>
      <c r="BD171" s="105">
        <f t="shared" si="15"/>
        <v>0</v>
      </c>
      <c r="BE171" s="105">
        <f t="shared" si="15"/>
        <v>0</v>
      </c>
      <c r="BF171" s="105">
        <f t="shared" si="15"/>
        <v>0</v>
      </c>
      <c r="BG171" s="105">
        <f t="shared" si="15"/>
        <v>0</v>
      </c>
      <c r="BH171" s="105">
        <f t="shared" si="15"/>
        <v>0</v>
      </c>
      <c r="BI171" s="105">
        <f t="shared" si="15"/>
        <v>0</v>
      </c>
      <c r="BJ171" s="105">
        <f t="shared" si="15"/>
        <v>0</v>
      </c>
      <c r="BK171" s="105">
        <f t="shared" si="15"/>
        <v>0</v>
      </c>
      <c r="BL171" s="105">
        <f t="shared" si="15"/>
        <v>0</v>
      </c>
      <c r="BM171" s="105">
        <f t="shared" si="15"/>
        <v>0</v>
      </c>
      <c r="BN171" s="105">
        <f t="shared" si="15"/>
        <v>0</v>
      </c>
      <c r="BO171" s="105">
        <f t="shared" si="16"/>
        <v>0</v>
      </c>
      <c r="BP171" s="105">
        <f t="shared" si="16"/>
        <v>0</v>
      </c>
      <c r="BQ171" s="105">
        <f t="shared" si="16"/>
        <v>0</v>
      </c>
      <c r="BR171" s="105">
        <f t="shared" si="16"/>
        <v>0</v>
      </c>
      <c r="BS171" s="105">
        <f t="shared" si="16"/>
        <v>0</v>
      </c>
      <c r="BT171" s="105">
        <f t="shared" si="16"/>
        <v>0</v>
      </c>
      <c r="BU171" s="105">
        <f t="shared" si="16"/>
        <v>0</v>
      </c>
      <c r="BV171" s="105">
        <f t="shared" si="16"/>
        <v>0</v>
      </c>
      <c r="BW171" s="105">
        <f t="shared" si="16"/>
        <v>0</v>
      </c>
      <c r="BX171" s="105">
        <f t="shared" si="16"/>
        <v>0</v>
      </c>
      <c r="BY171" s="105">
        <f t="shared" si="16"/>
        <v>0</v>
      </c>
      <c r="BZ171" s="105">
        <f t="shared" si="16"/>
        <v>0</v>
      </c>
      <c r="CA171" s="105">
        <f t="shared" si="16"/>
        <v>0</v>
      </c>
      <c r="CB171" s="105">
        <f t="shared" si="16"/>
        <v>0</v>
      </c>
      <c r="CC171" s="105">
        <f t="shared" si="16"/>
        <v>0</v>
      </c>
      <c r="CD171" s="105">
        <f t="shared" si="16"/>
        <v>0</v>
      </c>
      <c r="CE171" s="105">
        <f t="shared" si="16"/>
        <v>0</v>
      </c>
      <c r="CF171" s="105">
        <f t="shared" si="16"/>
        <v>0</v>
      </c>
      <c r="CG171" s="105">
        <f t="shared" si="16"/>
        <v>0</v>
      </c>
      <c r="CH171" s="105">
        <f t="shared" si="16"/>
        <v>0</v>
      </c>
      <c r="CI171" s="105">
        <f t="shared" si="16"/>
        <v>0</v>
      </c>
      <c r="CJ171" s="105">
        <f t="shared" si="16"/>
        <v>0</v>
      </c>
      <c r="CK171" s="105">
        <f t="shared" si="16"/>
        <v>0</v>
      </c>
      <c r="CL171" s="105">
        <f t="shared" si="16"/>
        <v>0</v>
      </c>
      <c r="CM171" s="105">
        <f t="shared" si="16"/>
        <v>0</v>
      </c>
      <c r="CN171" s="105">
        <f t="shared" si="16"/>
        <v>0</v>
      </c>
      <c r="CO171" s="105">
        <f t="shared" si="16"/>
        <v>0</v>
      </c>
      <c r="CP171" s="105">
        <f t="shared" si="16"/>
        <v>0</v>
      </c>
      <c r="CQ171" s="105">
        <f t="shared" si="16"/>
        <v>0</v>
      </c>
      <c r="CR171" s="105">
        <f t="shared" si="16"/>
        <v>0</v>
      </c>
      <c r="CS171" s="105">
        <f t="shared" si="16"/>
        <v>0</v>
      </c>
      <c r="CT171" s="105">
        <f t="shared" si="16"/>
        <v>0</v>
      </c>
      <c r="CU171" s="105">
        <f t="shared" si="16"/>
        <v>0</v>
      </c>
      <c r="CV171" s="105">
        <f t="shared" si="16"/>
        <v>0</v>
      </c>
      <c r="CW171" s="105">
        <f t="shared" si="16"/>
        <v>0</v>
      </c>
      <c r="CX171" s="105">
        <f t="shared" si="16"/>
        <v>0</v>
      </c>
      <c r="CY171" s="105">
        <f t="shared" si="16"/>
        <v>0</v>
      </c>
      <c r="CZ171" s="105">
        <f t="shared" si="16"/>
        <v>0</v>
      </c>
      <c r="DA171" s="105">
        <f t="shared" si="16"/>
        <v>0</v>
      </c>
      <c r="DB171" s="105">
        <f t="shared" si="16"/>
        <v>0</v>
      </c>
      <c r="DC171" s="105">
        <f t="shared" si="16"/>
        <v>0</v>
      </c>
      <c r="DD171" s="105">
        <f t="shared" si="16"/>
        <v>0</v>
      </c>
      <c r="DE171" s="105">
        <f t="shared" si="16"/>
        <v>0</v>
      </c>
      <c r="DF171" s="105">
        <f t="shared" si="16"/>
        <v>0</v>
      </c>
      <c r="DG171" s="105">
        <f t="shared" si="16"/>
        <v>0</v>
      </c>
      <c r="DH171" s="105">
        <f t="shared" si="16"/>
        <v>0</v>
      </c>
      <c r="DI171" s="105">
        <f t="shared" si="16"/>
        <v>0</v>
      </c>
      <c r="DJ171" s="105">
        <f t="shared" si="16"/>
        <v>0</v>
      </c>
      <c r="DK171" s="105">
        <f t="shared" si="16"/>
        <v>0</v>
      </c>
      <c r="DL171" s="105">
        <f t="shared" si="16"/>
        <v>0</v>
      </c>
      <c r="DM171" s="105">
        <f t="shared" si="16"/>
        <v>0</v>
      </c>
      <c r="DN171" s="105">
        <f t="shared" si="16"/>
        <v>0</v>
      </c>
      <c r="DO171" s="105">
        <f t="shared" si="16"/>
        <v>0</v>
      </c>
      <c r="DP171" s="105">
        <f t="shared" si="16"/>
        <v>0</v>
      </c>
      <c r="DQ171" s="105">
        <f t="shared" si="16"/>
        <v>0</v>
      </c>
      <c r="DR171" s="105">
        <f t="shared" si="16"/>
        <v>0</v>
      </c>
      <c r="DS171" s="105">
        <f t="shared" si="16"/>
        <v>0</v>
      </c>
      <c r="DT171" s="105">
        <f t="shared" si="16"/>
        <v>0</v>
      </c>
      <c r="DU171" s="105">
        <f t="shared" si="16"/>
        <v>0</v>
      </c>
      <c r="DV171" s="105">
        <f t="shared" si="16"/>
        <v>0</v>
      </c>
      <c r="DW171" s="105">
        <f t="shared" si="16"/>
        <v>0</v>
      </c>
      <c r="DX171" s="105">
        <f t="shared" si="16"/>
        <v>0</v>
      </c>
      <c r="DY171" s="105">
        <f t="shared" si="16"/>
        <v>0</v>
      </c>
      <c r="DZ171" s="105">
        <f t="shared" si="16"/>
        <v>0</v>
      </c>
      <c r="EA171" s="105">
        <f t="shared" si="17"/>
        <v>0</v>
      </c>
      <c r="EB171" s="105">
        <f t="shared" si="17"/>
        <v>0</v>
      </c>
      <c r="EC171" s="105">
        <f t="shared" si="17"/>
        <v>0</v>
      </c>
      <c r="ED171" s="105">
        <f t="shared" si="17"/>
        <v>0</v>
      </c>
      <c r="EE171" s="105">
        <f t="shared" si="17"/>
        <v>0</v>
      </c>
      <c r="EF171" s="105">
        <f t="shared" si="17"/>
        <v>0</v>
      </c>
      <c r="EG171" s="105">
        <f t="shared" si="17"/>
        <v>0</v>
      </c>
      <c r="EH171" s="105">
        <f t="shared" si="17"/>
        <v>0</v>
      </c>
      <c r="EI171" s="105">
        <f t="shared" si="17"/>
        <v>0</v>
      </c>
      <c r="EJ171" s="105">
        <f t="shared" si="17"/>
        <v>0</v>
      </c>
      <c r="EK171" s="105">
        <f t="shared" si="17"/>
        <v>0</v>
      </c>
      <c r="EL171" s="105">
        <f t="shared" si="17"/>
        <v>0</v>
      </c>
      <c r="EM171" s="105">
        <f t="shared" si="17"/>
        <v>0</v>
      </c>
      <c r="EN171" s="105">
        <f t="shared" si="17"/>
        <v>0</v>
      </c>
      <c r="EO171" s="105">
        <f t="shared" si="17"/>
        <v>0</v>
      </c>
      <c r="EP171" s="105">
        <f t="shared" si="17"/>
        <v>0</v>
      </c>
      <c r="EQ171" s="105">
        <f t="shared" si="17"/>
        <v>0</v>
      </c>
      <c r="ER171" s="105">
        <f t="shared" si="17"/>
        <v>0</v>
      </c>
      <c r="ES171" s="105">
        <f t="shared" si="17"/>
        <v>0</v>
      </c>
      <c r="ET171" s="105">
        <f t="shared" si="17"/>
        <v>0</v>
      </c>
      <c r="EU171" s="105">
        <f t="shared" si="17"/>
        <v>0</v>
      </c>
      <c r="EV171" s="105">
        <f t="shared" si="17"/>
        <v>0</v>
      </c>
      <c r="EW171" s="105">
        <f t="shared" si="17"/>
        <v>0</v>
      </c>
      <c r="EX171" s="105">
        <f t="shared" si="17"/>
        <v>0</v>
      </c>
      <c r="EY171" s="105">
        <f t="shared" si="17"/>
        <v>0</v>
      </c>
      <c r="EZ171" s="105">
        <f t="shared" si="17"/>
        <v>0</v>
      </c>
      <c r="FA171" s="105">
        <f t="shared" si="17"/>
        <v>0</v>
      </c>
      <c r="FB171" s="105">
        <f t="shared" si="17"/>
        <v>0</v>
      </c>
      <c r="FC171" s="105">
        <f t="shared" si="17"/>
        <v>0</v>
      </c>
      <c r="FD171" s="105">
        <f t="shared" si="17"/>
        <v>0</v>
      </c>
      <c r="FE171" s="105">
        <f t="shared" si="17"/>
        <v>0</v>
      </c>
      <c r="FF171" s="105">
        <f t="shared" si="17"/>
        <v>0</v>
      </c>
      <c r="FG171" s="105">
        <f t="shared" si="17"/>
        <v>0</v>
      </c>
      <c r="FH171" s="105">
        <f t="shared" si="17"/>
        <v>0</v>
      </c>
      <c r="FI171" s="105">
        <f t="shared" si="17"/>
        <v>0</v>
      </c>
      <c r="FJ171" s="105">
        <f t="shared" si="17"/>
        <v>0</v>
      </c>
      <c r="FK171" s="105">
        <f t="shared" si="17"/>
        <v>0</v>
      </c>
      <c r="FL171" s="105">
        <f t="shared" si="17"/>
        <v>0</v>
      </c>
      <c r="FM171" s="105">
        <f t="shared" si="17"/>
        <v>0</v>
      </c>
      <c r="FN171" s="105">
        <f t="shared" si="17"/>
        <v>0</v>
      </c>
      <c r="FO171" s="105">
        <f t="shared" si="17"/>
        <v>0</v>
      </c>
      <c r="FP171" s="105">
        <f t="shared" si="17"/>
        <v>0</v>
      </c>
      <c r="FQ171" s="105">
        <f t="shared" si="17"/>
        <v>0</v>
      </c>
      <c r="FR171" s="105">
        <f t="shared" si="17"/>
        <v>0</v>
      </c>
      <c r="FS171" s="105">
        <f t="shared" si="17"/>
        <v>0</v>
      </c>
      <c r="FT171" s="105">
        <f t="shared" si="17"/>
        <v>0</v>
      </c>
      <c r="FU171" s="105">
        <f t="shared" si="17"/>
        <v>0</v>
      </c>
      <c r="FV171" s="105">
        <f t="shared" si="17"/>
        <v>0</v>
      </c>
      <c r="FW171" s="105">
        <f t="shared" si="17"/>
        <v>0</v>
      </c>
      <c r="FX171" s="105">
        <f t="shared" si="17"/>
        <v>0</v>
      </c>
      <c r="FY171" s="105">
        <f t="shared" si="17"/>
        <v>0</v>
      </c>
      <c r="FZ171" s="105">
        <f t="shared" si="17"/>
        <v>0</v>
      </c>
      <c r="GA171" s="105">
        <f t="shared" si="17"/>
        <v>0</v>
      </c>
      <c r="GB171" s="105">
        <f t="shared" si="17"/>
        <v>0</v>
      </c>
      <c r="GC171" s="105">
        <f t="shared" si="17"/>
        <v>0</v>
      </c>
      <c r="GD171" s="105">
        <f t="shared" si="17"/>
        <v>0</v>
      </c>
      <c r="GE171" s="105">
        <f t="shared" si="17"/>
        <v>0</v>
      </c>
      <c r="GF171" s="105">
        <f t="shared" si="17"/>
        <v>0</v>
      </c>
      <c r="GG171" s="105">
        <f t="shared" si="17"/>
        <v>0</v>
      </c>
      <c r="GH171" s="105">
        <f t="shared" si="17"/>
        <v>0</v>
      </c>
      <c r="GI171" s="105">
        <f t="shared" si="17"/>
        <v>0</v>
      </c>
      <c r="GJ171" s="105">
        <f t="shared" si="17"/>
        <v>0</v>
      </c>
      <c r="GK171" s="105">
        <f t="shared" si="17"/>
        <v>0</v>
      </c>
      <c r="GL171" s="105">
        <f t="shared" si="17"/>
        <v>0</v>
      </c>
      <c r="GM171" s="105">
        <f t="shared" si="11"/>
        <v>0</v>
      </c>
      <c r="GN171" s="105">
        <f t="shared" si="11"/>
        <v>0</v>
      </c>
      <c r="GO171" s="105">
        <f t="shared" si="11"/>
        <v>0</v>
      </c>
      <c r="GP171" s="105">
        <f t="shared" si="11"/>
        <v>0</v>
      </c>
      <c r="GQ171" s="105">
        <f t="shared" si="11"/>
        <v>0</v>
      </c>
      <c r="GR171" s="105">
        <f t="shared" si="11"/>
        <v>0</v>
      </c>
      <c r="GS171" s="105">
        <f t="shared" si="11"/>
        <v>0</v>
      </c>
      <c r="GT171" s="105">
        <f t="shared" si="11"/>
        <v>0</v>
      </c>
    </row>
    <row r="172" spans="1:205" s="105" customFormat="1" hidden="1" x14ac:dyDescent="0.25">
      <c r="A172" s="106" t="s">
        <v>58</v>
      </c>
      <c r="B172" s="107">
        <v>0.51</v>
      </c>
      <c r="C172" s="105">
        <f t="shared" si="15"/>
        <v>0</v>
      </c>
      <c r="D172" s="105">
        <f t="shared" si="15"/>
        <v>0</v>
      </c>
      <c r="E172" s="105">
        <f t="shared" si="15"/>
        <v>0</v>
      </c>
      <c r="F172" s="105">
        <f t="shared" si="15"/>
        <v>0</v>
      </c>
      <c r="G172" s="105">
        <f t="shared" si="15"/>
        <v>0</v>
      </c>
      <c r="H172" s="105">
        <f t="shared" si="15"/>
        <v>0</v>
      </c>
      <c r="I172" s="105">
        <f t="shared" si="15"/>
        <v>0</v>
      </c>
      <c r="J172" s="105">
        <f t="shared" si="15"/>
        <v>0</v>
      </c>
      <c r="K172" s="105">
        <f t="shared" si="15"/>
        <v>0</v>
      </c>
      <c r="L172" s="105">
        <f t="shared" si="15"/>
        <v>0</v>
      </c>
      <c r="M172" s="105">
        <f t="shared" si="15"/>
        <v>0</v>
      </c>
      <c r="N172" s="105">
        <f t="shared" si="15"/>
        <v>0</v>
      </c>
      <c r="O172" s="105">
        <f t="shared" si="15"/>
        <v>0</v>
      </c>
      <c r="P172" s="105">
        <f t="shared" si="15"/>
        <v>0</v>
      </c>
      <c r="Q172" s="105">
        <f t="shared" si="15"/>
        <v>0</v>
      </c>
      <c r="R172" s="105">
        <f t="shared" si="15"/>
        <v>0</v>
      </c>
      <c r="S172" s="105">
        <f t="shared" si="15"/>
        <v>0</v>
      </c>
      <c r="T172" s="105">
        <f t="shared" si="15"/>
        <v>0</v>
      </c>
      <c r="U172" s="105">
        <f t="shared" si="15"/>
        <v>0</v>
      </c>
      <c r="V172" s="105">
        <f t="shared" si="15"/>
        <v>0</v>
      </c>
      <c r="W172" s="105">
        <f t="shared" si="15"/>
        <v>0</v>
      </c>
      <c r="X172" s="105">
        <f t="shared" si="15"/>
        <v>0</v>
      </c>
      <c r="Y172" s="105">
        <f t="shared" si="15"/>
        <v>0</v>
      </c>
      <c r="Z172" s="105">
        <f t="shared" si="15"/>
        <v>0</v>
      </c>
      <c r="AA172" s="105">
        <f t="shared" si="15"/>
        <v>0</v>
      </c>
      <c r="AB172" s="105">
        <f t="shared" si="15"/>
        <v>0</v>
      </c>
      <c r="AC172" s="105">
        <f t="shared" si="15"/>
        <v>0</v>
      </c>
      <c r="AD172" s="105">
        <f t="shared" si="15"/>
        <v>0</v>
      </c>
      <c r="AE172" s="105">
        <f t="shared" si="15"/>
        <v>0</v>
      </c>
      <c r="AF172" s="105">
        <f t="shared" si="15"/>
        <v>0</v>
      </c>
      <c r="AG172" s="105">
        <f t="shared" si="15"/>
        <v>0</v>
      </c>
      <c r="AH172" s="105">
        <f t="shared" si="15"/>
        <v>0</v>
      </c>
      <c r="AI172" s="105">
        <f t="shared" si="15"/>
        <v>0</v>
      </c>
      <c r="AJ172" s="105">
        <f t="shared" si="15"/>
        <v>0</v>
      </c>
      <c r="AK172" s="105">
        <f t="shared" si="15"/>
        <v>0</v>
      </c>
      <c r="AL172" s="105">
        <f t="shared" si="15"/>
        <v>0</v>
      </c>
      <c r="AM172" s="105">
        <f t="shared" si="15"/>
        <v>0</v>
      </c>
      <c r="AN172" s="105">
        <f t="shared" si="15"/>
        <v>0</v>
      </c>
      <c r="AO172" s="105">
        <f t="shared" si="15"/>
        <v>0</v>
      </c>
      <c r="AP172" s="105">
        <f t="shared" si="15"/>
        <v>0</v>
      </c>
      <c r="AQ172" s="105">
        <f t="shared" si="15"/>
        <v>0</v>
      </c>
      <c r="AR172" s="105">
        <f t="shared" si="15"/>
        <v>0</v>
      </c>
      <c r="AS172" s="105">
        <f t="shared" si="15"/>
        <v>0</v>
      </c>
      <c r="AT172" s="105">
        <f t="shared" si="15"/>
        <v>0</v>
      </c>
      <c r="AU172" s="105">
        <f t="shared" si="15"/>
        <v>0</v>
      </c>
      <c r="AV172" s="105">
        <f t="shared" si="15"/>
        <v>0</v>
      </c>
      <c r="AW172" s="105">
        <f t="shared" si="15"/>
        <v>0</v>
      </c>
      <c r="AX172" s="105">
        <f t="shared" si="15"/>
        <v>0</v>
      </c>
      <c r="AY172" s="105">
        <f t="shared" si="15"/>
        <v>0</v>
      </c>
      <c r="AZ172" s="105">
        <f t="shared" si="15"/>
        <v>0</v>
      </c>
      <c r="BA172" s="105">
        <f t="shared" si="15"/>
        <v>0</v>
      </c>
      <c r="BB172" s="105">
        <f t="shared" si="15"/>
        <v>0</v>
      </c>
      <c r="BC172" s="105">
        <f t="shared" si="15"/>
        <v>0</v>
      </c>
      <c r="BD172" s="105">
        <f t="shared" si="15"/>
        <v>0</v>
      </c>
      <c r="BE172" s="105">
        <f t="shared" si="15"/>
        <v>0</v>
      </c>
      <c r="BF172" s="105">
        <f t="shared" si="15"/>
        <v>0</v>
      </c>
      <c r="BG172" s="105">
        <f t="shared" si="15"/>
        <v>0</v>
      </c>
      <c r="BH172" s="105">
        <f t="shared" si="15"/>
        <v>0</v>
      </c>
      <c r="BI172" s="105">
        <f t="shared" si="15"/>
        <v>0</v>
      </c>
      <c r="BJ172" s="105">
        <f t="shared" si="15"/>
        <v>0</v>
      </c>
      <c r="BK172" s="105">
        <f t="shared" si="15"/>
        <v>0</v>
      </c>
      <c r="BL172" s="105">
        <f t="shared" si="15"/>
        <v>0</v>
      </c>
      <c r="BM172" s="105">
        <f t="shared" si="15"/>
        <v>0</v>
      </c>
      <c r="BN172" s="105">
        <f t="shared" si="15"/>
        <v>0</v>
      </c>
      <c r="BO172" s="105">
        <f t="shared" si="16"/>
        <v>0</v>
      </c>
      <c r="BP172" s="105">
        <f t="shared" si="16"/>
        <v>0</v>
      </c>
      <c r="BQ172" s="105">
        <f t="shared" si="16"/>
        <v>0</v>
      </c>
      <c r="BR172" s="105">
        <f t="shared" si="16"/>
        <v>0</v>
      </c>
      <c r="BS172" s="105">
        <f t="shared" si="16"/>
        <v>0</v>
      </c>
      <c r="BT172" s="105">
        <f t="shared" si="16"/>
        <v>0</v>
      </c>
      <c r="BU172" s="105">
        <f t="shared" si="16"/>
        <v>0</v>
      </c>
      <c r="BV172" s="105">
        <f t="shared" si="16"/>
        <v>0</v>
      </c>
      <c r="BW172" s="105">
        <f t="shared" si="16"/>
        <v>0</v>
      </c>
      <c r="BX172" s="105">
        <f t="shared" si="16"/>
        <v>0</v>
      </c>
      <c r="BY172" s="105">
        <f t="shared" si="16"/>
        <v>0</v>
      </c>
      <c r="BZ172" s="105">
        <f t="shared" si="16"/>
        <v>0</v>
      </c>
      <c r="CA172" s="105">
        <f t="shared" si="16"/>
        <v>0</v>
      </c>
      <c r="CB172" s="105">
        <f t="shared" si="16"/>
        <v>0</v>
      </c>
      <c r="CC172" s="105">
        <f t="shared" si="16"/>
        <v>0</v>
      </c>
      <c r="CD172" s="105">
        <f t="shared" si="16"/>
        <v>0</v>
      </c>
      <c r="CE172" s="105">
        <f t="shared" si="16"/>
        <v>0</v>
      </c>
      <c r="CF172" s="105">
        <f t="shared" si="16"/>
        <v>0</v>
      </c>
      <c r="CG172" s="105">
        <f t="shared" si="16"/>
        <v>0</v>
      </c>
      <c r="CH172" s="105">
        <f t="shared" si="16"/>
        <v>0</v>
      </c>
      <c r="CI172" s="105">
        <f t="shared" si="16"/>
        <v>0</v>
      </c>
      <c r="CJ172" s="105">
        <f t="shared" si="16"/>
        <v>0</v>
      </c>
      <c r="CK172" s="105">
        <f t="shared" si="16"/>
        <v>0</v>
      </c>
      <c r="CL172" s="105">
        <f t="shared" si="16"/>
        <v>0</v>
      </c>
      <c r="CM172" s="105">
        <f t="shared" si="16"/>
        <v>0</v>
      </c>
      <c r="CN172" s="105">
        <f t="shared" si="16"/>
        <v>0</v>
      </c>
      <c r="CO172" s="105">
        <f t="shared" si="16"/>
        <v>0</v>
      </c>
      <c r="CP172" s="105">
        <f t="shared" si="16"/>
        <v>0</v>
      </c>
      <c r="CQ172" s="105">
        <f t="shared" si="16"/>
        <v>0</v>
      </c>
      <c r="CR172" s="105">
        <f t="shared" si="16"/>
        <v>0</v>
      </c>
      <c r="CS172" s="105">
        <f t="shared" si="16"/>
        <v>0</v>
      </c>
      <c r="CT172" s="105">
        <f t="shared" si="16"/>
        <v>0</v>
      </c>
      <c r="CU172" s="105">
        <f t="shared" si="16"/>
        <v>0</v>
      </c>
      <c r="CV172" s="105">
        <f t="shared" si="16"/>
        <v>0</v>
      </c>
      <c r="CW172" s="105">
        <f t="shared" si="16"/>
        <v>0</v>
      </c>
      <c r="CX172" s="105">
        <f t="shared" si="16"/>
        <v>0</v>
      </c>
      <c r="CY172" s="105">
        <f t="shared" si="16"/>
        <v>0</v>
      </c>
      <c r="CZ172" s="105">
        <f t="shared" si="16"/>
        <v>0</v>
      </c>
      <c r="DA172" s="105">
        <f t="shared" si="16"/>
        <v>0</v>
      </c>
      <c r="DB172" s="105">
        <f t="shared" si="16"/>
        <v>0</v>
      </c>
      <c r="DC172" s="105">
        <f t="shared" si="16"/>
        <v>0</v>
      </c>
      <c r="DD172" s="105">
        <f t="shared" si="16"/>
        <v>0</v>
      </c>
      <c r="DE172" s="105">
        <f t="shared" si="16"/>
        <v>0</v>
      </c>
      <c r="DF172" s="105">
        <f t="shared" si="16"/>
        <v>0</v>
      </c>
      <c r="DG172" s="105">
        <f t="shared" si="16"/>
        <v>0</v>
      </c>
      <c r="DH172" s="105">
        <f t="shared" si="16"/>
        <v>0</v>
      </c>
      <c r="DI172" s="105">
        <f t="shared" si="16"/>
        <v>0</v>
      </c>
      <c r="DJ172" s="105">
        <f t="shared" si="16"/>
        <v>0</v>
      </c>
      <c r="DK172" s="105">
        <f t="shared" si="16"/>
        <v>0</v>
      </c>
      <c r="DL172" s="105">
        <f t="shared" si="16"/>
        <v>0</v>
      </c>
      <c r="DM172" s="105">
        <f t="shared" si="16"/>
        <v>0</v>
      </c>
      <c r="DN172" s="105">
        <f t="shared" si="16"/>
        <v>0</v>
      </c>
      <c r="DO172" s="105">
        <f t="shared" si="16"/>
        <v>0</v>
      </c>
      <c r="DP172" s="105">
        <f t="shared" si="16"/>
        <v>0</v>
      </c>
      <c r="DQ172" s="105">
        <f t="shared" si="16"/>
        <v>0</v>
      </c>
      <c r="DR172" s="105">
        <f t="shared" si="16"/>
        <v>0</v>
      </c>
      <c r="DS172" s="105">
        <f t="shared" si="16"/>
        <v>0</v>
      </c>
      <c r="DT172" s="105">
        <f t="shared" si="16"/>
        <v>0</v>
      </c>
      <c r="DU172" s="105">
        <f t="shared" si="16"/>
        <v>0</v>
      </c>
      <c r="DV172" s="105">
        <f t="shared" si="16"/>
        <v>0</v>
      </c>
      <c r="DW172" s="105">
        <f t="shared" si="16"/>
        <v>0</v>
      </c>
      <c r="DX172" s="105">
        <f t="shared" si="16"/>
        <v>0</v>
      </c>
      <c r="DY172" s="105">
        <f t="shared" si="16"/>
        <v>0</v>
      </c>
      <c r="DZ172" s="105">
        <f t="shared" si="16"/>
        <v>0</v>
      </c>
      <c r="EA172" s="105">
        <f t="shared" si="17"/>
        <v>0</v>
      </c>
      <c r="EB172" s="105">
        <f t="shared" si="17"/>
        <v>0</v>
      </c>
      <c r="EC172" s="105">
        <f t="shared" si="17"/>
        <v>0</v>
      </c>
      <c r="ED172" s="105">
        <f t="shared" si="17"/>
        <v>0</v>
      </c>
      <c r="EE172" s="105">
        <f t="shared" si="17"/>
        <v>0</v>
      </c>
      <c r="EF172" s="105">
        <f t="shared" si="17"/>
        <v>0</v>
      </c>
      <c r="EG172" s="105">
        <f t="shared" si="17"/>
        <v>0</v>
      </c>
      <c r="EH172" s="105">
        <f t="shared" si="17"/>
        <v>0</v>
      </c>
      <c r="EI172" s="105">
        <f t="shared" si="17"/>
        <v>0</v>
      </c>
      <c r="EJ172" s="105">
        <f t="shared" si="17"/>
        <v>0</v>
      </c>
      <c r="EK172" s="105">
        <f t="shared" si="17"/>
        <v>0</v>
      </c>
      <c r="EL172" s="105">
        <f t="shared" si="17"/>
        <v>0</v>
      </c>
      <c r="EM172" s="105">
        <f t="shared" si="17"/>
        <v>0</v>
      </c>
      <c r="EN172" s="105">
        <f t="shared" si="17"/>
        <v>0</v>
      </c>
      <c r="EO172" s="105">
        <f t="shared" si="17"/>
        <v>0</v>
      </c>
      <c r="EP172" s="105">
        <f t="shared" si="17"/>
        <v>0</v>
      </c>
      <c r="EQ172" s="105">
        <f t="shared" si="17"/>
        <v>0</v>
      </c>
      <c r="ER172" s="105">
        <f t="shared" si="17"/>
        <v>0</v>
      </c>
      <c r="ES172" s="105">
        <f t="shared" si="17"/>
        <v>0</v>
      </c>
      <c r="ET172" s="105">
        <f t="shared" si="17"/>
        <v>0</v>
      </c>
      <c r="EU172" s="105">
        <f t="shared" si="17"/>
        <v>0</v>
      </c>
      <c r="EV172" s="105">
        <f t="shared" si="17"/>
        <v>0</v>
      </c>
      <c r="EW172" s="105">
        <f t="shared" si="17"/>
        <v>0</v>
      </c>
      <c r="EX172" s="105">
        <f t="shared" si="17"/>
        <v>0</v>
      </c>
      <c r="EY172" s="105">
        <f t="shared" si="17"/>
        <v>0</v>
      </c>
      <c r="EZ172" s="105">
        <f t="shared" si="17"/>
        <v>0</v>
      </c>
      <c r="FA172" s="105">
        <f t="shared" si="17"/>
        <v>0</v>
      </c>
      <c r="FB172" s="105">
        <f t="shared" si="17"/>
        <v>0</v>
      </c>
      <c r="FC172" s="105">
        <f t="shared" si="17"/>
        <v>0</v>
      </c>
      <c r="FD172" s="105">
        <f t="shared" si="17"/>
        <v>0</v>
      </c>
      <c r="FE172" s="105">
        <f t="shared" si="17"/>
        <v>0</v>
      </c>
      <c r="FF172" s="105">
        <f t="shared" si="17"/>
        <v>0</v>
      </c>
      <c r="FG172" s="105">
        <f t="shared" si="17"/>
        <v>0</v>
      </c>
      <c r="FH172" s="105">
        <f t="shared" si="17"/>
        <v>0</v>
      </c>
      <c r="FI172" s="105">
        <f t="shared" si="17"/>
        <v>0</v>
      </c>
      <c r="FJ172" s="105">
        <f t="shared" si="17"/>
        <v>0</v>
      </c>
      <c r="FK172" s="105">
        <f t="shared" si="17"/>
        <v>0</v>
      </c>
      <c r="FL172" s="105">
        <f t="shared" si="17"/>
        <v>0</v>
      </c>
      <c r="FM172" s="105">
        <f t="shared" si="17"/>
        <v>0</v>
      </c>
      <c r="FN172" s="105">
        <f t="shared" si="17"/>
        <v>0</v>
      </c>
      <c r="FO172" s="105">
        <f t="shared" si="17"/>
        <v>0</v>
      </c>
      <c r="FP172" s="105">
        <f t="shared" si="17"/>
        <v>0</v>
      </c>
      <c r="FQ172" s="105">
        <f t="shared" si="17"/>
        <v>0</v>
      </c>
      <c r="FR172" s="105">
        <f t="shared" si="17"/>
        <v>0</v>
      </c>
      <c r="FS172" s="105">
        <f t="shared" si="17"/>
        <v>0</v>
      </c>
      <c r="FT172" s="105">
        <f t="shared" si="17"/>
        <v>0</v>
      </c>
      <c r="FU172" s="105">
        <f t="shared" si="17"/>
        <v>0</v>
      </c>
      <c r="FV172" s="105">
        <f t="shared" si="17"/>
        <v>0</v>
      </c>
      <c r="FW172" s="105">
        <f t="shared" si="17"/>
        <v>0</v>
      </c>
      <c r="FX172" s="105">
        <f t="shared" si="17"/>
        <v>0</v>
      </c>
      <c r="FY172" s="105">
        <f t="shared" si="17"/>
        <v>0</v>
      </c>
      <c r="FZ172" s="105">
        <f t="shared" si="17"/>
        <v>0</v>
      </c>
      <c r="GA172" s="105">
        <f t="shared" si="17"/>
        <v>0</v>
      </c>
      <c r="GB172" s="105">
        <f t="shared" si="17"/>
        <v>0</v>
      </c>
      <c r="GC172" s="105">
        <f t="shared" si="17"/>
        <v>0</v>
      </c>
      <c r="GD172" s="105">
        <f t="shared" si="17"/>
        <v>0</v>
      </c>
      <c r="GE172" s="105">
        <f t="shared" si="17"/>
        <v>0</v>
      </c>
      <c r="GF172" s="105">
        <f t="shared" si="17"/>
        <v>0</v>
      </c>
      <c r="GG172" s="105">
        <f t="shared" si="17"/>
        <v>0</v>
      </c>
      <c r="GH172" s="105">
        <f t="shared" si="17"/>
        <v>0</v>
      </c>
      <c r="GI172" s="105">
        <f t="shared" si="17"/>
        <v>0</v>
      </c>
      <c r="GJ172" s="105">
        <f t="shared" si="17"/>
        <v>0</v>
      </c>
      <c r="GK172" s="105">
        <f t="shared" si="17"/>
        <v>0</v>
      </c>
      <c r="GL172" s="105">
        <f t="shared" si="17"/>
        <v>0</v>
      </c>
      <c r="GM172" s="105">
        <f t="shared" si="11"/>
        <v>0</v>
      </c>
      <c r="GN172" s="105">
        <f t="shared" si="11"/>
        <v>0</v>
      </c>
      <c r="GO172" s="105">
        <f t="shared" si="11"/>
        <v>0</v>
      </c>
      <c r="GP172" s="105">
        <f t="shared" si="11"/>
        <v>0</v>
      </c>
      <c r="GQ172" s="105">
        <f t="shared" si="11"/>
        <v>0</v>
      </c>
      <c r="GR172" s="105">
        <f t="shared" si="11"/>
        <v>0</v>
      </c>
      <c r="GS172" s="105">
        <f t="shared" si="11"/>
        <v>0</v>
      </c>
      <c r="GT172" s="105">
        <f t="shared" si="11"/>
        <v>0</v>
      </c>
    </row>
    <row r="173" spans="1:205" s="105" customFormat="1" hidden="1" x14ac:dyDescent="0.25">
      <c r="A173" s="106" t="s">
        <v>60</v>
      </c>
      <c r="B173" s="107">
        <v>0.46963402273318489</v>
      </c>
      <c r="C173" s="105">
        <f t="shared" si="15"/>
        <v>0</v>
      </c>
      <c r="D173" s="105">
        <f t="shared" si="15"/>
        <v>21.133531022993321</v>
      </c>
      <c r="E173" s="105">
        <f t="shared" si="15"/>
        <v>0</v>
      </c>
      <c r="F173" s="105">
        <f t="shared" si="15"/>
        <v>0</v>
      </c>
      <c r="G173" s="105">
        <f t="shared" si="15"/>
        <v>0</v>
      </c>
      <c r="H173" s="105">
        <f t="shared" si="15"/>
        <v>8.4534124091973286</v>
      </c>
      <c r="I173" s="105">
        <f t="shared" si="15"/>
        <v>0</v>
      </c>
      <c r="J173" s="105">
        <f t="shared" si="15"/>
        <v>11.271216545596438</v>
      </c>
      <c r="K173" s="105">
        <f t="shared" si="15"/>
        <v>10.331948500130068</v>
      </c>
      <c r="L173" s="105">
        <f t="shared" si="15"/>
        <v>0</v>
      </c>
      <c r="M173" s="105">
        <f t="shared" si="15"/>
        <v>0</v>
      </c>
      <c r="N173" s="105">
        <f t="shared" si="15"/>
        <v>15.028288727461916</v>
      </c>
      <c r="O173" s="105">
        <f t="shared" si="15"/>
        <v>0</v>
      </c>
      <c r="P173" s="105">
        <f t="shared" si="15"/>
        <v>0</v>
      </c>
      <c r="Q173" s="105">
        <f t="shared" si="15"/>
        <v>0</v>
      </c>
      <c r="R173" s="105">
        <f t="shared" si="15"/>
        <v>0</v>
      </c>
      <c r="S173" s="105">
        <f t="shared" si="15"/>
        <v>0</v>
      </c>
      <c r="T173" s="105">
        <f t="shared" si="15"/>
        <v>0</v>
      </c>
      <c r="U173" s="105">
        <f t="shared" si="15"/>
        <v>0</v>
      </c>
      <c r="V173" s="105">
        <f t="shared" si="15"/>
        <v>0</v>
      </c>
      <c r="W173" s="105">
        <f t="shared" si="15"/>
        <v>0</v>
      </c>
      <c r="X173" s="105">
        <f t="shared" si="15"/>
        <v>0</v>
      </c>
      <c r="Y173" s="105">
        <f t="shared" si="15"/>
        <v>0</v>
      </c>
      <c r="Z173" s="105">
        <f t="shared" si="15"/>
        <v>0</v>
      </c>
      <c r="AA173" s="105">
        <f t="shared" si="15"/>
        <v>0</v>
      </c>
      <c r="AB173" s="105">
        <f t="shared" si="15"/>
        <v>0</v>
      </c>
      <c r="AC173" s="105">
        <f t="shared" si="15"/>
        <v>0</v>
      </c>
      <c r="AD173" s="105">
        <f t="shared" si="15"/>
        <v>0</v>
      </c>
      <c r="AE173" s="105">
        <f t="shared" si="15"/>
        <v>0</v>
      </c>
      <c r="AF173" s="105">
        <f t="shared" si="15"/>
        <v>0</v>
      </c>
      <c r="AG173" s="105">
        <f t="shared" si="15"/>
        <v>0</v>
      </c>
      <c r="AH173" s="105">
        <f t="shared" si="15"/>
        <v>0</v>
      </c>
      <c r="AI173" s="105">
        <f t="shared" si="15"/>
        <v>0</v>
      </c>
      <c r="AJ173" s="105">
        <f t="shared" si="15"/>
        <v>0</v>
      </c>
      <c r="AK173" s="105">
        <f t="shared" si="15"/>
        <v>0</v>
      </c>
      <c r="AL173" s="105">
        <f t="shared" si="15"/>
        <v>0</v>
      </c>
      <c r="AM173" s="105">
        <f t="shared" si="15"/>
        <v>0</v>
      </c>
      <c r="AN173" s="105">
        <f t="shared" si="15"/>
        <v>0</v>
      </c>
      <c r="AO173" s="105">
        <f t="shared" si="15"/>
        <v>0</v>
      </c>
      <c r="AP173" s="105">
        <f t="shared" si="15"/>
        <v>0</v>
      </c>
      <c r="AQ173" s="105">
        <f t="shared" si="15"/>
        <v>0</v>
      </c>
      <c r="AR173" s="105">
        <f t="shared" si="15"/>
        <v>0</v>
      </c>
      <c r="AS173" s="105">
        <f t="shared" si="15"/>
        <v>0</v>
      </c>
      <c r="AT173" s="105">
        <f t="shared" si="15"/>
        <v>0</v>
      </c>
      <c r="AU173" s="105">
        <f t="shared" si="15"/>
        <v>0</v>
      </c>
      <c r="AV173" s="105">
        <f t="shared" si="15"/>
        <v>0</v>
      </c>
      <c r="AW173" s="105">
        <f t="shared" si="15"/>
        <v>0</v>
      </c>
      <c r="AX173" s="105">
        <f t="shared" si="15"/>
        <v>0</v>
      </c>
      <c r="AY173" s="105">
        <f t="shared" si="15"/>
        <v>0</v>
      </c>
      <c r="AZ173" s="105">
        <f t="shared" si="15"/>
        <v>0</v>
      </c>
      <c r="BA173" s="105">
        <f t="shared" si="15"/>
        <v>0</v>
      </c>
      <c r="BB173" s="105">
        <f t="shared" si="15"/>
        <v>0</v>
      </c>
      <c r="BC173" s="105">
        <f t="shared" si="15"/>
        <v>0</v>
      </c>
      <c r="BD173" s="105">
        <f t="shared" si="15"/>
        <v>0</v>
      </c>
      <c r="BE173" s="105">
        <f t="shared" si="15"/>
        <v>0</v>
      </c>
      <c r="BF173" s="105">
        <f t="shared" si="15"/>
        <v>0</v>
      </c>
      <c r="BG173" s="105">
        <f t="shared" si="15"/>
        <v>0</v>
      </c>
      <c r="BH173" s="105">
        <f t="shared" si="15"/>
        <v>0</v>
      </c>
      <c r="BI173" s="105">
        <f t="shared" si="15"/>
        <v>0</v>
      </c>
      <c r="BJ173" s="105">
        <f t="shared" si="15"/>
        <v>0</v>
      </c>
      <c r="BK173" s="105">
        <f t="shared" si="15"/>
        <v>0</v>
      </c>
      <c r="BL173" s="105">
        <f t="shared" si="15"/>
        <v>0</v>
      </c>
      <c r="BM173" s="105">
        <f t="shared" si="15"/>
        <v>0</v>
      </c>
      <c r="BN173" s="105">
        <f t="shared" ref="BN173" si="18">BN19*$B173</f>
        <v>0</v>
      </c>
      <c r="BO173" s="105">
        <f t="shared" si="16"/>
        <v>0</v>
      </c>
      <c r="BP173" s="105">
        <f t="shared" si="16"/>
        <v>0</v>
      </c>
      <c r="BQ173" s="105">
        <f t="shared" si="16"/>
        <v>0</v>
      </c>
      <c r="BR173" s="105">
        <f t="shared" si="16"/>
        <v>0</v>
      </c>
      <c r="BS173" s="105">
        <f t="shared" si="16"/>
        <v>0</v>
      </c>
      <c r="BT173" s="105">
        <f t="shared" si="16"/>
        <v>0</v>
      </c>
      <c r="BU173" s="105">
        <f t="shared" si="16"/>
        <v>0</v>
      </c>
      <c r="BV173" s="105">
        <f t="shared" si="16"/>
        <v>0</v>
      </c>
      <c r="BW173" s="105">
        <f t="shared" si="16"/>
        <v>0</v>
      </c>
      <c r="BX173" s="105">
        <f t="shared" si="16"/>
        <v>0</v>
      </c>
      <c r="BY173" s="105">
        <f t="shared" si="16"/>
        <v>0</v>
      </c>
      <c r="BZ173" s="105">
        <f t="shared" si="16"/>
        <v>0</v>
      </c>
      <c r="CA173" s="105">
        <f t="shared" si="16"/>
        <v>0</v>
      </c>
      <c r="CB173" s="105">
        <f t="shared" si="16"/>
        <v>0</v>
      </c>
      <c r="CC173" s="105">
        <f t="shared" si="16"/>
        <v>0</v>
      </c>
      <c r="CD173" s="105">
        <f t="shared" si="16"/>
        <v>0</v>
      </c>
      <c r="CE173" s="105">
        <f t="shared" si="16"/>
        <v>0</v>
      </c>
      <c r="CF173" s="105">
        <f t="shared" si="16"/>
        <v>0</v>
      </c>
      <c r="CG173" s="105">
        <f t="shared" si="16"/>
        <v>0</v>
      </c>
      <c r="CH173" s="105">
        <f t="shared" si="16"/>
        <v>0</v>
      </c>
      <c r="CI173" s="105">
        <f t="shared" si="16"/>
        <v>0</v>
      </c>
      <c r="CJ173" s="105">
        <f t="shared" si="16"/>
        <v>0</v>
      </c>
      <c r="CK173" s="105">
        <f t="shared" si="16"/>
        <v>0</v>
      </c>
      <c r="CL173" s="105">
        <f t="shared" si="16"/>
        <v>0</v>
      </c>
      <c r="CM173" s="105">
        <f t="shared" si="16"/>
        <v>0</v>
      </c>
      <c r="CN173" s="105">
        <f t="shared" si="16"/>
        <v>0</v>
      </c>
      <c r="CO173" s="105">
        <f t="shared" si="16"/>
        <v>0</v>
      </c>
      <c r="CP173" s="105">
        <f t="shared" si="16"/>
        <v>0</v>
      </c>
      <c r="CQ173" s="105">
        <f t="shared" si="16"/>
        <v>0</v>
      </c>
      <c r="CR173" s="105">
        <f t="shared" si="16"/>
        <v>0</v>
      </c>
      <c r="CS173" s="105">
        <f t="shared" si="16"/>
        <v>0</v>
      </c>
      <c r="CT173" s="105">
        <f t="shared" si="16"/>
        <v>0</v>
      </c>
      <c r="CU173" s="105">
        <f t="shared" si="16"/>
        <v>0</v>
      </c>
      <c r="CV173" s="105">
        <f t="shared" si="16"/>
        <v>0</v>
      </c>
      <c r="CW173" s="105">
        <f t="shared" si="16"/>
        <v>0</v>
      </c>
      <c r="CX173" s="105">
        <f t="shared" si="16"/>
        <v>0</v>
      </c>
      <c r="CY173" s="105">
        <f t="shared" si="16"/>
        <v>0</v>
      </c>
      <c r="CZ173" s="105">
        <f t="shared" si="16"/>
        <v>0</v>
      </c>
      <c r="DA173" s="105">
        <f t="shared" si="16"/>
        <v>0</v>
      </c>
      <c r="DB173" s="105">
        <f t="shared" si="16"/>
        <v>0</v>
      </c>
      <c r="DC173" s="105">
        <f t="shared" si="16"/>
        <v>0</v>
      </c>
      <c r="DD173" s="105">
        <f t="shared" si="16"/>
        <v>0</v>
      </c>
      <c r="DE173" s="105">
        <f t="shared" si="16"/>
        <v>0</v>
      </c>
      <c r="DF173" s="105">
        <f t="shared" si="16"/>
        <v>0</v>
      </c>
      <c r="DG173" s="105">
        <f t="shared" si="16"/>
        <v>0</v>
      </c>
      <c r="DH173" s="105">
        <f t="shared" si="16"/>
        <v>0</v>
      </c>
      <c r="DI173" s="105">
        <f t="shared" si="16"/>
        <v>0</v>
      </c>
      <c r="DJ173" s="105">
        <f t="shared" si="16"/>
        <v>0</v>
      </c>
      <c r="DK173" s="105">
        <f t="shared" si="16"/>
        <v>0</v>
      </c>
      <c r="DL173" s="105">
        <f t="shared" si="16"/>
        <v>0</v>
      </c>
      <c r="DM173" s="105">
        <f t="shared" si="16"/>
        <v>0</v>
      </c>
      <c r="DN173" s="105">
        <f t="shared" si="16"/>
        <v>0</v>
      </c>
      <c r="DO173" s="105">
        <f t="shared" si="16"/>
        <v>0</v>
      </c>
      <c r="DP173" s="105">
        <f t="shared" si="16"/>
        <v>0</v>
      </c>
      <c r="DQ173" s="105">
        <f t="shared" si="16"/>
        <v>0</v>
      </c>
      <c r="DR173" s="105">
        <f t="shared" si="16"/>
        <v>0</v>
      </c>
      <c r="DS173" s="105">
        <f t="shared" si="16"/>
        <v>0</v>
      </c>
      <c r="DT173" s="105">
        <f t="shared" si="16"/>
        <v>0</v>
      </c>
      <c r="DU173" s="105">
        <f t="shared" si="16"/>
        <v>0</v>
      </c>
      <c r="DV173" s="105">
        <f t="shared" si="16"/>
        <v>0</v>
      </c>
      <c r="DW173" s="105">
        <f t="shared" si="16"/>
        <v>0</v>
      </c>
      <c r="DX173" s="105">
        <f t="shared" si="16"/>
        <v>0</v>
      </c>
      <c r="DY173" s="105">
        <f t="shared" si="16"/>
        <v>0</v>
      </c>
      <c r="DZ173" s="105">
        <f t="shared" ref="DZ173" si="19">DZ19*$B173</f>
        <v>0</v>
      </c>
      <c r="EA173" s="105">
        <f t="shared" si="17"/>
        <v>0</v>
      </c>
      <c r="EB173" s="105">
        <f t="shared" si="17"/>
        <v>0</v>
      </c>
      <c r="EC173" s="105">
        <f t="shared" si="17"/>
        <v>0</v>
      </c>
      <c r="ED173" s="105">
        <f t="shared" si="17"/>
        <v>0</v>
      </c>
      <c r="EE173" s="105">
        <f t="shared" si="17"/>
        <v>0</v>
      </c>
      <c r="EF173" s="105">
        <f t="shared" si="17"/>
        <v>0</v>
      </c>
      <c r="EG173" s="105">
        <f t="shared" si="17"/>
        <v>0</v>
      </c>
      <c r="EH173" s="105">
        <f t="shared" si="17"/>
        <v>0</v>
      </c>
      <c r="EI173" s="105">
        <f t="shared" si="17"/>
        <v>0</v>
      </c>
      <c r="EJ173" s="105">
        <f t="shared" si="17"/>
        <v>0</v>
      </c>
      <c r="EK173" s="105">
        <f t="shared" si="17"/>
        <v>0</v>
      </c>
      <c r="EL173" s="105">
        <f t="shared" si="17"/>
        <v>0</v>
      </c>
      <c r="EM173" s="105">
        <f t="shared" si="17"/>
        <v>0</v>
      </c>
      <c r="EN173" s="105">
        <f t="shared" si="17"/>
        <v>0</v>
      </c>
      <c r="EO173" s="105">
        <f t="shared" si="17"/>
        <v>0</v>
      </c>
      <c r="EP173" s="105">
        <f t="shared" si="17"/>
        <v>0</v>
      </c>
      <c r="EQ173" s="105">
        <f t="shared" si="17"/>
        <v>0</v>
      </c>
      <c r="ER173" s="105">
        <f t="shared" si="17"/>
        <v>0</v>
      </c>
      <c r="ES173" s="105">
        <f t="shared" si="17"/>
        <v>0</v>
      </c>
      <c r="ET173" s="105">
        <f t="shared" si="17"/>
        <v>0</v>
      </c>
      <c r="EU173" s="105">
        <f t="shared" si="17"/>
        <v>0</v>
      </c>
      <c r="EV173" s="105">
        <f t="shared" si="17"/>
        <v>0</v>
      </c>
      <c r="EW173" s="105">
        <f t="shared" si="17"/>
        <v>0</v>
      </c>
      <c r="EX173" s="105">
        <f t="shared" si="17"/>
        <v>0</v>
      </c>
      <c r="EY173" s="105">
        <f t="shared" si="17"/>
        <v>0</v>
      </c>
      <c r="EZ173" s="105">
        <f t="shared" si="17"/>
        <v>0</v>
      </c>
      <c r="FA173" s="105">
        <f t="shared" si="17"/>
        <v>0</v>
      </c>
      <c r="FB173" s="105">
        <f t="shared" si="17"/>
        <v>0</v>
      </c>
      <c r="FC173" s="105">
        <f t="shared" si="17"/>
        <v>0</v>
      </c>
      <c r="FD173" s="105">
        <f t="shared" si="17"/>
        <v>0</v>
      </c>
      <c r="FE173" s="105">
        <f t="shared" si="17"/>
        <v>0</v>
      </c>
      <c r="FF173" s="105">
        <f t="shared" si="17"/>
        <v>0</v>
      </c>
      <c r="FG173" s="105">
        <f t="shared" si="17"/>
        <v>0</v>
      </c>
      <c r="FH173" s="105">
        <f t="shared" si="17"/>
        <v>0</v>
      </c>
      <c r="FI173" s="105">
        <f t="shared" si="17"/>
        <v>0</v>
      </c>
      <c r="FJ173" s="105">
        <f t="shared" si="17"/>
        <v>0</v>
      </c>
      <c r="FK173" s="105">
        <f t="shared" si="17"/>
        <v>0</v>
      </c>
      <c r="FL173" s="105">
        <f t="shared" si="17"/>
        <v>0</v>
      </c>
      <c r="FM173" s="105">
        <f t="shared" si="17"/>
        <v>0</v>
      </c>
      <c r="FN173" s="105">
        <f t="shared" si="17"/>
        <v>0</v>
      </c>
      <c r="FO173" s="105">
        <f t="shared" si="17"/>
        <v>0</v>
      </c>
      <c r="FP173" s="105">
        <f t="shared" si="17"/>
        <v>0</v>
      </c>
      <c r="FQ173" s="105">
        <f t="shared" si="17"/>
        <v>0</v>
      </c>
      <c r="FR173" s="105">
        <f t="shared" si="17"/>
        <v>0</v>
      </c>
      <c r="FS173" s="105">
        <f t="shared" si="17"/>
        <v>0</v>
      </c>
      <c r="FT173" s="105">
        <f t="shared" si="17"/>
        <v>0</v>
      </c>
      <c r="FU173" s="105">
        <f t="shared" si="17"/>
        <v>0</v>
      </c>
      <c r="FV173" s="105">
        <f t="shared" si="17"/>
        <v>0</v>
      </c>
      <c r="FW173" s="105">
        <f t="shared" si="17"/>
        <v>0</v>
      </c>
      <c r="FX173" s="105">
        <f t="shared" si="17"/>
        <v>0</v>
      </c>
      <c r="FY173" s="105">
        <f t="shared" si="17"/>
        <v>0</v>
      </c>
      <c r="FZ173" s="105">
        <f t="shared" si="17"/>
        <v>0</v>
      </c>
      <c r="GA173" s="105">
        <f t="shared" si="17"/>
        <v>0</v>
      </c>
      <c r="GB173" s="105">
        <f t="shared" si="17"/>
        <v>0</v>
      </c>
      <c r="GC173" s="105">
        <f t="shared" si="17"/>
        <v>0</v>
      </c>
      <c r="GD173" s="105">
        <f t="shared" si="17"/>
        <v>0</v>
      </c>
      <c r="GE173" s="105">
        <f t="shared" si="17"/>
        <v>0</v>
      </c>
      <c r="GF173" s="105">
        <f t="shared" si="17"/>
        <v>0</v>
      </c>
      <c r="GG173" s="105">
        <f t="shared" si="17"/>
        <v>0</v>
      </c>
      <c r="GH173" s="105">
        <f t="shared" si="17"/>
        <v>0</v>
      </c>
      <c r="GI173" s="105">
        <f t="shared" si="17"/>
        <v>0</v>
      </c>
      <c r="GJ173" s="105">
        <f t="shared" si="17"/>
        <v>0</v>
      </c>
      <c r="GK173" s="105">
        <f t="shared" si="17"/>
        <v>0</v>
      </c>
      <c r="GL173" s="105">
        <f t="shared" ref="GL173" si="20">GL19*$B173</f>
        <v>0</v>
      </c>
      <c r="GM173" s="105">
        <f t="shared" si="11"/>
        <v>0</v>
      </c>
      <c r="GN173" s="105">
        <f t="shared" si="11"/>
        <v>0</v>
      </c>
      <c r="GO173" s="105">
        <f t="shared" si="11"/>
        <v>0</v>
      </c>
      <c r="GP173" s="105">
        <f t="shared" si="11"/>
        <v>0</v>
      </c>
      <c r="GQ173" s="105">
        <f t="shared" si="11"/>
        <v>0</v>
      </c>
      <c r="GR173" s="105">
        <f t="shared" si="11"/>
        <v>0</v>
      </c>
      <c r="GS173" s="105">
        <f t="shared" si="11"/>
        <v>0</v>
      </c>
      <c r="GT173" s="105">
        <f t="shared" si="11"/>
        <v>0</v>
      </c>
    </row>
    <row r="174" spans="1:205" s="105" customFormat="1" hidden="1" x14ac:dyDescent="0.25">
      <c r="A174" s="106" t="s">
        <v>62</v>
      </c>
      <c r="B174" s="107">
        <v>0.53441556863549555</v>
      </c>
      <c r="C174" s="105">
        <f t="shared" ref="C174:BN177" si="21">C20*$B174</f>
        <v>0</v>
      </c>
      <c r="D174" s="105">
        <f t="shared" si="21"/>
        <v>17.635713764971353</v>
      </c>
      <c r="E174" s="105">
        <f t="shared" si="21"/>
        <v>0</v>
      </c>
      <c r="F174" s="105">
        <f t="shared" si="21"/>
        <v>0</v>
      </c>
      <c r="G174" s="105">
        <f t="shared" si="21"/>
        <v>0</v>
      </c>
      <c r="H174" s="105">
        <f t="shared" si="21"/>
        <v>0</v>
      </c>
      <c r="I174" s="105">
        <f t="shared" si="21"/>
        <v>6.4129868236259462</v>
      </c>
      <c r="J174" s="105">
        <f t="shared" si="21"/>
        <v>0</v>
      </c>
      <c r="K174" s="105">
        <f t="shared" si="21"/>
        <v>5.3441556863549557</v>
      </c>
      <c r="L174" s="105">
        <f t="shared" si="21"/>
        <v>0</v>
      </c>
      <c r="M174" s="105">
        <f t="shared" si="21"/>
        <v>0</v>
      </c>
      <c r="N174" s="105">
        <f t="shared" si="21"/>
        <v>0</v>
      </c>
      <c r="O174" s="105">
        <f t="shared" si="21"/>
        <v>0</v>
      </c>
      <c r="P174" s="105">
        <f t="shared" si="21"/>
        <v>0</v>
      </c>
      <c r="Q174" s="105">
        <f t="shared" si="21"/>
        <v>0</v>
      </c>
      <c r="R174" s="105">
        <f t="shared" si="21"/>
        <v>0</v>
      </c>
      <c r="S174" s="105">
        <f t="shared" si="21"/>
        <v>0</v>
      </c>
      <c r="T174" s="105">
        <f t="shared" si="21"/>
        <v>0</v>
      </c>
      <c r="U174" s="105">
        <f t="shared" si="21"/>
        <v>0</v>
      </c>
      <c r="V174" s="105">
        <f t="shared" si="21"/>
        <v>0</v>
      </c>
      <c r="W174" s="105">
        <f t="shared" si="21"/>
        <v>0</v>
      </c>
      <c r="X174" s="105">
        <f t="shared" si="21"/>
        <v>0</v>
      </c>
      <c r="Y174" s="105">
        <f t="shared" si="21"/>
        <v>0</v>
      </c>
      <c r="Z174" s="105">
        <f t="shared" si="21"/>
        <v>0</v>
      </c>
      <c r="AA174" s="105">
        <f t="shared" si="21"/>
        <v>0</v>
      </c>
      <c r="AB174" s="105">
        <f t="shared" si="21"/>
        <v>0</v>
      </c>
      <c r="AC174" s="105">
        <f t="shared" si="21"/>
        <v>0</v>
      </c>
      <c r="AD174" s="105">
        <f t="shared" si="21"/>
        <v>0</v>
      </c>
      <c r="AE174" s="105">
        <f t="shared" si="21"/>
        <v>0</v>
      </c>
      <c r="AF174" s="105">
        <f t="shared" si="21"/>
        <v>0</v>
      </c>
      <c r="AG174" s="105">
        <f t="shared" si="21"/>
        <v>0</v>
      </c>
      <c r="AH174" s="105">
        <f t="shared" si="21"/>
        <v>0</v>
      </c>
      <c r="AI174" s="105">
        <f t="shared" si="21"/>
        <v>0</v>
      </c>
      <c r="AJ174" s="105">
        <f t="shared" si="21"/>
        <v>0</v>
      </c>
      <c r="AK174" s="105">
        <f t="shared" si="21"/>
        <v>0</v>
      </c>
      <c r="AL174" s="105">
        <f t="shared" si="21"/>
        <v>0</v>
      </c>
      <c r="AM174" s="105">
        <f t="shared" si="21"/>
        <v>0</v>
      </c>
      <c r="AN174" s="105">
        <f t="shared" si="21"/>
        <v>0</v>
      </c>
      <c r="AO174" s="105">
        <f t="shared" si="21"/>
        <v>0</v>
      </c>
      <c r="AP174" s="105">
        <f t="shared" si="21"/>
        <v>0</v>
      </c>
      <c r="AQ174" s="105">
        <f t="shared" si="21"/>
        <v>0</v>
      </c>
      <c r="AR174" s="105">
        <f t="shared" si="21"/>
        <v>0</v>
      </c>
      <c r="AS174" s="105">
        <f t="shared" si="21"/>
        <v>0</v>
      </c>
      <c r="AT174" s="105">
        <f t="shared" si="21"/>
        <v>0</v>
      </c>
      <c r="AU174" s="105">
        <f t="shared" si="21"/>
        <v>0</v>
      </c>
      <c r="AV174" s="105">
        <f t="shared" si="21"/>
        <v>0</v>
      </c>
      <c r="AW174" s="105">
        <f t="shared" si="21"/>
        <v>0</v>
      </c>
      <c r="AX174" s="105">
        <f t="shared" si="21"/>
        <v>0</v>
      </c>
      <c r="AY174" s="105">
        <f t="shared" si="21"/>
        <v>0</v>
      </c>
      <c r="AZ174" s="105">
        <f t="shared" si="21"/>
        <v>0</v>
      </c>
      <c r="BA174" s="105">
        <f t="shared" si="21"/>
        <v>0</v>
      </c>
      <c r="BB174" s="105">
        <f t="shared" si="21"/>
        <v>0</v>
      </c>
      <c r="BC174" s="105">
        <f t="shared" si="21"/>
        <v>0</v>
      </c>
      <c r="BD174" s="105">
        <f t="shared" si="21"/>
        <v>0</v>
      </c>
      <c r="BE174" s="105">
        <f t="shared" si="21"/>
        <v>0</v>
      </c>
      <c r="BF174" s="105">
        <f t="shared" si="21"/>
        <v>0</v>
      </c>
      <c r="BG174" s="105">
        <f t="shared" si="21"/>
        <v>0</v>
      </c>
      <c r="BH174" s="105">
        <f t="shared" si="21"/>
        <v>0</v>
      </c>
      <c r="BI174" s="105">
        <f t="shared" si="21"/>
        <v>0</v>
      </c>
      <c r="BJ174" s="105">
        <f t="shared" si="21"/>
        <v>0</v>
      </c>
      <c r="BK174" s="105">
        <f t="shared" si="21"/>
        <v>0</v>
      </c>
      <c r="BL174" s="105">
        <f t="shared" si="21"/>
        <v>0</v>
      </c>
      <c r="BM174" s="105">
        <f t="shared" si="21"/>
        <v>0</v>
      </c>
      <c r="BN174" s="105">
        <f t="shared" si="21"/>
        <v>0</v>
      </c>
      <c r="BO174" s="105">
        <f t="shared" ref="BO174:DZ177" si="22">BO20*$B174</f>
        <v>0</v>
      </c>
      <c r="BP174" s="105">
        <f t="shared" si="22"/>
        <v>0</v>
      </c>
      <c r="BQ174" s="105">
        <f t="shared" si="22"/>
        <v>0</v>
      </c>
      <c r="BR174" s="105">
        <f t="shared" si="22"/>
        <v>0</v>
      </c>
      <c r="BS174" s="105">
        <f t="shared" si="22"/>
        <v>0</v>
      </c>
      <c r="BT174" s="105">
        <f t="shared" si="22"/>
        <v>0</v>
      </c>
      <c r="BU174" s="105">
        <f t="shared" si="22"/>
        <v>0</v>
      </c>
      <c r="BV174" s="105">
        <f t="shared" si="22"/>
        <v>0</v>
      </c>
      <c r="BW174" s="105">
        <f t="shared" si="22"/>
        <v>0</v>
      </c>
      <c r="BX174" s="105">
        <f t="shared" si="22"/>
        <v>0</v>
      </c>
      <c r="BY174" s="105">
        <f t="shared" si="22"/>
        <v>0</v>
      </c>
      <c r="BZ174" s="105">
        <f t="shared" si="22"/>
        <v>0</v>
      </c>
      <c r="CA174" s="105">
        <f t="shared" si="22"/>
        <v>0</v>
      </c>
      <c r="CB174" s="105">
        <f t="shared" si="22"/>
        <v>0</v>
      </c>
      <c r="CC174" s="105">
        <f t="shared" si="22"/>
        <v>0</v>
      </c>
      <c r="CD174" s="105">
        <f t="shared" si="22"/>
        <v>0</v>
      </c>
      <c r="CE174" s="105">
        <f t="shared" si="22"/>
        <v>0</v>
      </c>
      <c r="CF174" s="105">
        <f t="shared" si="22"/>
        <v>0</v>
      </c>
      <c r="CG174" s="105">
        <f t="shared" si="22"/>
        <v>0</v>
      </c>
      <c r="CH174" s="105">
        <f t="shared" si="22"/>
        <v>0</v>
      </c>
      <c r="CI174" s="105">
        <f t="shared" si="22"/>
        <v>0</v>
      </c>
      <c r="CJ174" s="105">
        <f t="shared" si="22"/>
        <v>0</v>
      </c>
      <c r="CK174" s="105">
        <f t="shared" si="22"/>
        <v>0</v>
      </c>
      <c r="CL174" s="105">
        <f t="shared" si="22"/>
        <v>0</v>
      </c>
      <c r="CM174" s="105">
        <f t="shared" si="22"/>
        <v>0</v>
      </c>
      <c r="CN174" s="105">
        <f t="shared" si="22"/>
        <v>0</v>
      </c>
      <c r="CO174" s="105">
        <f t="shared" si="22"/>
        <v>0</v>
      </c>
      <c r="CP174" s="105">
        <f t="shared" si="22"/>
        <v>0</v>
      </c>
      <c r="CQ174" s="105">
        <f t="shared" si="22"/>
        <v>0</v>
      </c>
      <c r="CR174" s="105">
        <f t="shared" si="22"/>
        <v>0</v>
      </c>
      <c r="CS174" s="105">
        <f t="shared" si="22"/>
        <v>0</v>
      </c>
      <c r="CT174" s="105">
        <f t="shared" si="22"/>
        <v>0</v>
      </c>
      <c r="CU174" s="105">
        <f t="shared" si="22"/>
        <v>0</v>
      </c>
      <c r="CV174" s="105">
        <f t="shared" si="22"/>
        <v>0</v>
      </c>
      <c r="CW174" s="105">
        <f t="shared" si="22"/>
        <v>0</v>
      </c>
      <c r="CX174" s="105">
        <f t="shared" si="22"/>
        <v>0</v>
      </c>
      <c r="CY174" s="105">
        <f t="shared" si="22"/>
        <v>0</v>
      </c>
      <c r="CZ174" s="105">
        <f t="shared" si="22"/>
        <v>0</v>
      </c>
      <c r="DA174" s="105">
        <f t="shared" si="22"/>
        <v>0</v>
      </c>
      <c r="DB174" s="105">
        <f t="shared" si="22"/>
        <v>0</v>
      </c>
      <c r="DC174" s="105">
        <f t="shared" si="22"/>
        <v>0</v>
      </c>
      <c r="DD174" s="105">
        <f t="shared" si="22"/>
        <v>0</v>
      </c>
      <c r="DE174" s="105">
        <f t="shared" si="22"/>
        <v>0</v>
      </c>
      <c r="DF174" s="105">
        <f t="shared" si="22"/>
        <v>0</v>
      </c>
      <c r="DG174" s="105">
        <f t="shared" si="22"/>
        <v>0</v>
      </c>
      <c r="DH174" s="105">
        <f t="shared" si="22"/>
        <v>0</v>
      </c>
      <c r="DI174" s="105">
        <f t="shared" si="22"/>
        <v>0</v>
      </c>
      <c r="DJ174" s="105">
        <f t="shared" si="22"/>
        <v>0</v>
      </c>
      <c r="DK174" s="105">
        <f t="shared" si="22"/>
        <v>0</v>
      </c>
      <c r="DL174" s="105">
        <f t="shared" si="22"/>
        <v>0</v>
      </c>
      <c r="DM174" s="105">
        <f t="shared" si="22"/>
        <v>0</v>
      </c>
      <c r="DN174" s="105">
        <f t="shared" si="22"/>
        <v>0</v>
      </c>
      <c r="DO174" s="105">
        <f t="shared" si="22"/>
        <v>0</v>
      </c>
      <c r="DP174" s="105">
        <f t="shared" si="22"/>
        <v>0</v>
      </c>
      <c r="DQ174" s="105">
        <f t="shared" si="22"/>
        <v>0</v>
      </c>
      <c r="DR174" s="105">
        <f t="shared" si="22"/>
        <v>0</v>
      </c>
      <c r="DS174" s="105">
        <f t="shared" si="22"/>
        <v>0</v>
      </c>
      <c r="DT174" s="105">
        <f t="shared" si="22"/>
        <v>0</v>
      </c>
      <c r="DU174" s="105">
        <f t="shared" si="22"/>
        <v>0</v>
      </c>
      <c r="DV174" s="105">
        <f t="shared" si="22"/>
        <v>0</v>
      </c>
      <c r="DW174" s="105">
        <f t="shared" si="22"/>
        <v>0</v>
      </c>
      <c r="DX174" s="105">
        <f t="shared" si="22"/>
        <v>0</v>
      </c>
      <c r="DY174" s="105">
        <f t="shared" si="22"/>
        <v>0</v>
      </c>
      <c r="DZ174" s="105">
        <f t="shared" si="22"/>
        <v>0</v>
      </c>
      <c r="EA174" s="105">
        <f t="shared" ref="EA174:GL177" si="23">EA20*$B174</f>
        <v>0</v>
      </c>
      <c r="EB174" s="105">
        <f t="shared" si="23"/>
        <v>0</v>
      </c>
      <c r="EC174" s="105">
        <f t="shared" si="23"/>
        <v>0</v>
      </c>
      <c r="ED174" s="105">
        <f t="shared" si="23"/>
        <v>0</v>
      </c>
      <c r="EE174" s="105">
        <f t="shared" si="23"/>
        <v>0</v>
      </c>
      <c r="EF174" s="105">
        <f t="shared" si="23"/>
        <v>0</v>
      </c>
      <c r="EG174" s="105">
        <f t="shared" si="23"/>
        <v>0</v>
      </c>
      <c r="EH174" s="105">
        <f t="shared" si="23"/>
        <v>0</v>
      </c>
      <c r="EI174" s="105">
        <f t="shared" si="23"/>
        <v>0</v>
      </c>
      <c r="EJ174" s="105">
        <f t="shared" si="23"/>
        <v>0</v>
      </c>
      <c r="EK174" s="105">
        <f t="shared" si="23"/>
        <v>0</v>
      </c>
      <c r="EL174" s="105">
        <f t="shared" si="23"/>
        <v>0</v>
      </c>
      <c r="EM174" s="105">
        <f t="shared" si="23"/>
        <v>0</v>
      </c>
      <c r="EN174" s="105">
        <f t="shared" si="23"/>
        <v>0</v>
      </c>
      <c r="EO174" s="105">
        <f t="shared" si="23"/>
        <v>0</v>
      </c>
      <c r="EP174" s="105">
        <f t="shared" si="23"/>
        <v>0</v>
      </c>
      <c r="EQ174" s="105">
        <f t="shared" si="23"/>
        <v>0</v>
      </c>
      <c r="ER174" s="105">
        <f t="shared" si="23"/>
        <v>0</v>
      </c>
      <c r="ES174" s="105">
        <f t="shared" si="23"/>
        <v>0</v>
      </c>
      <c r="ET174" s="105">
        <f t="shared" si="23"/>
        <v>0</v>
      </c>
      <c r="EU174" s="105">
        <f t="shared" si="23"/>
        <v>0</v>
      </c>
      <c r="EV174" s="105">
        <f t="shared" si="23"/>
        <v>0</v>
      </c>
      <c r="EW174" s="105">
        <f t="shared" si="23"/>
        <v>0</v>
      </c>
      <c r="EX174" s="105">
        <f t="shared" si="23"/>
        <v>0</v>
      </c>
      <c r="EY174" s="105">
        <f t="shared" si="23"/>
        <v>0</v>
      </c>
      <c r="EZ174" s="105">
        <f t="shared" si="23"/>
        <v>0</v>
      </c>
      <c r="FA174" s="105">
        <f t="shared" si="23"/>
        <v>0</v>
      </c>
      <c r="FB174" s="105">
        <f t="shared" si="23"/>
        <v>0</v>
      </c>
      <c r="FC174" s="105">
        <f t="shared" si="23"/>
        <v>0</v>
      </c>
      <c r="FD174" s="105">
        <f t="shared" si="23"/>
        <v>0</v>
      </c>
      <c r="FE174" s="105">
        <f t="shared" si="23"/>
        <v>0</v>
      </c>
      <c r="FF174" s="105">
        <f t="shared" si="23"/>
        <v>0</v>
      </c>
      <c r="FG174" s="105">
        <f t="shared" si="23"/>
        <v>0</v>
      </c>
      <c r="FH174" s="105">
        <f t="shared" si="23"/>
        <v>0</v>
      </c>
      <c r="FI174" s="105">
        <f t="shared" si="23"/>
        <v>0</v>
      </c>
      <c r="FJ174" s="105">
        <f t="shared" si="23"/>
        <v>0</v>
      </c>
      <c r="FK174" s="105">
        <f t="shared" si="23"/>
        <v>0</v>
      </c>
      <c r="FL174" s="105">
        <f t="shared" si="23"/>
        <v>0</v>
      </c>
      <c r="FM174" s="105">
        <f t="shared" si="23"/>
        <v>0</v>
      </c>
      <c r="FN174" s="105">
        <f t="shared" si="23"/>
        <v>0</v>
      </c>
      <c r="FO174" s="105">
        <f t="shared" si="23"/>
        <v>0</v>
      </c>
      <c r="FP174" s="105">
        <f t="shared" si="23"/>
        <v>0</v>
      </c>
      <c r="FQ174" s="105">
        <f t="shared" si="23"/>
        <v>0</v>
      </c>
      <c r="FR174" s="105">
        <f t="shared" si="23"/>
        <v>0</v>
      </c>
      <c r="FS174" s="105">
        <f t="shared" si="23"/>
        <v>0</v>
      </c>
      <c r="FT174" s="105">
        <f t="shared" si="23"/>
        <v>0</v>
      </c>
      <c r="FU174" s="105">
        <f t="shared" si="23"/>
        <v>0</v>
      </c>
      <c r="FV174" s="105">
        <f t="shared" si="23"/>
        <v>0</v>
      </c>
      <c r="FW174" s="105">
        <f t="shared" si="23"/>
        <v>0</v>
      </c>
      <c r="FX174" s="105">
        <f t="shared" si="23"/>
        <v>0</v>
      </c>
      <c r="FY174" s="105">
        <f t="shared" si="23"/>
        <v>0</v>
      </c>
      <c r="FZ174" s="105">
        <f t="shared" si="23"/>
        <v>0</v>
      </c>
      <c r="GA174" s="105">
        <f t="shared" si="23"/>
        <v>0</v>
      </c>
      <c r="GB174" s="105">
        <f t="shared" si="23"/>
        <v>0</v>
      </c>
      <c r="GC174" s="105">
        <f t="shared" si="23"/>
        <v>0</v>
      </c>
      <c r="GD174" s="105">
        <f t="shared" si="23"/>
        <v>0</v>
      </c>
      <c r="GE174" s="105">
        <f t="shared" si="23"/>
        <v>0</v>
      </c>
      <c r="GF174" s="105">
        <f t="shared" si="23"/>
        <v>0</v>
      </c>
      <c r="GG174" s="105">
        <f t="shared" si="23"/>
        <v>0</v>
      </c>
      <c r="GH174" s="105">
        <f t="shared" si="23"/>
        <v>0</v>
      </c>
      <c r="GI174" s="105">
        <f t="shared" si="23"/>
        <v>0</v>
      </c>
      <c r="GJ174" s="105">
        <f t="shared" si="23"/>
        <v>0</v>
      </c>
      <c r="GK174" s="105">
        <f t="shared" si="23"/>
        <v>0</v>
      </c>
      <c r="GL174" s="105">
        <f t="shared" si="23"/>
        <v>0</v>
      </c>
      <c r="GM174" s="105">
        <f t="shared" si="11"/>
        <v>0</v>
      </c>
      <c r="GN174" s="105">
        <f t="shared" si="11"/>
        <v>0</v>
      </c>
      <c r="GO174" s="105">
        <f t="shared" si="11"/>
        <v>0</v>
      </c>
      <c r="GP174" s="105">
        <f t="shared" si="11"/>
        <v>0</v>
      </c>
      <c r="GQ174" s="105">
        <f t="shared" si="11"/>
        <v>0</v>
      </c>
      <c r="GR174" s="105">
        <f t="shared" si="11"/>
        <v>0</v>
      </c>
      <c r="GS174" s="105">
        <f t="shared" si="11"/>
        <v>0</v>
      </c>
      <c r="GT174" s="105">
        <f t="shared" si="11"/>
        <v>0</v>
      </c>
    </row>
    <row r="175" spans="1:205" s="105" customFormat="1" hidden="1" x14ac:dyDescent="0.25">
      <c r="A175" s="106" t="s">
        <v>64</v>
      </c>
      <c r="B175" s="107">
        <v>0.45337403992829778</v>
      </c>
      <c r="C175" s="105">
        <f t="shared" si="21"/>
        <v>0</v>
      </c>
      <c r="D175" s="105">
        <f t="shared" si="21"/>
        <v>8.6141067586376572</v>
      </c>
      <c r="E175" s="105">
        <f t="shared" si="21"/>
        <v>0</v>
      </c>
      <c r="F175" s="105">
        <f t="shared" si="21"/>
        <v>0</v>
      </c>
      <c r="G175" s="105">
        <f t="shared" si="21"/>
        <v>0</v>
      </c>
      <c r="H175" s="105">
        <f t="shared" si="21"/>
        <v>10.427602918350848</v>
      </c>
      <c r="I175" s="105">
        <f t="shared" si="21"/>
        <v>11.787725038135742</v>
      </c>
      <c r="J175" s="105">
        <f t="shared" si="21"/>
        <v>2.2668701996414891</v>
      </c>
      <c r="K175" s="105">
        <f t="shared" si="21"/>
        <v>6.347236558996169</v>
      </c>
      <c r="L175" s="105">
        <f t="shared" si="21"/>
        <v>0</v>
      </c>
      <c r="M175" s="105">
        <f t="shared" si="21"/>
        <v>0</v>
      </c>
      <c r="N175" s="105">
        <f t="shared" si="21"/>
        <v>4.5337403992829781</v>
      </c>
      <c r="O175" s="105">
        <f t="shared" si="21"/>
        <v>0</v>
      </c>
      <c r="P175" s="105">
        <f t="shared" si="21"/>
        <v>0</v>
      </c>
      <c r="Q175" s="105">
        <f t="shared" si="21"/>
        <v>0</v>
      </c>
      <c r="R175" s="105">
        <f t="shared" si="21"/>
        <v>0</v>
      </c>
      <c r="S175" s="105">
        <f t="shared" si="21"/>
        <v>0</v>
      </c>
      <c r="T175" s="105">
        <f t="shared" si="21"/>
        <v>0</v>
      </c>
      <c r="U175" s="105">
        <f t="shared" si="21"/>
        <v>0</v>
      </c>
      <c r="V175" s="105">
        <f t="shared" si="21"/>
        <v>0</v>
      </c>
      <c r="W175" s="105">
        <f t="shared" si="21"/>
        <v>0</v>
      </c>
      <c r="X175" s="105">
        <f t="shared" si="21"/>
        <v>0</v>
      </c>
      <c r="Y175" s="105">
        <f t="shared" si="21"/>
        <v>0</v>
      </c>
      <c r="Z175" s="105">
        <f t="shared" si="21"/>
        <v>0</v>
      </c>
      <c r="AA175" s="105">
        <f t="shared" si="21"/>
        <v>0</v>
      </c>
      <c r="AB175" s="105">
        <f t="shared" si="21"/>
        <v>0</v>
      </c>
      <c r="AC175" s="105">
        <f t="shared" si="21"/>
        <v>0</v>
      </c>
      <c r="AD175" s="105">
        <f t="shared" si="21"/>
        <v>0</v>
      </c>
      <c r="AE175" s="105">
        <f t="shared" si="21"/>
        <v>0</v>
      </c>
      <c r="AF175" s="105">
        <f t="shared" si="21"/>
        <v>0</v>
      </c>
      <c r="AG175" s="105">
        <f t="shared" si="21"/>
        <v>0</v>
      </c>
      <c r="AH175" s="105">
        <f t="shared" si="21"/>
        <v>0</v>
      </c>
      <c r="AI175" s="105">
        <f t="shared" si="21"/>
        <v>0</v>
      </c>
      <c r="AJ175" s="105">
        <f t="shared" si="21"/>
        <v>0</v>
      </c>
      <c r="AK175" s="105">
        <f t="shared" si="21"/>
        <v>0</v>
      </c>
      <c r="AL175" s="105">
        <f t="shared" si="21"/>
        <v>0</v>
      </c>
      <c r="AM175" s="105">
        <f t="shared" si="21"/>
        <v>0</v>
      </c>
      <c r="AN175" s="105">
        <f t="shared" si="21"/>
        <v>0</v>
      </c>
      <c r="AO175" s="105">
        <f t="shared" si="21"/>
        <v>0</v>
      </c>
      <c r="AP175" s="105">
        <f t="shared" si="21"/>
        <v>0</v>
      </c>
      <c r="AQ175" s="105">
        <f t="shared" si="21"/>
        <v>0</v>
      </c>
      <c r="AR175" s="105">
        <f t="shared" si="21"/>
        <v>0</v>
      </c>
      <c r="AS175" s="105">
        <f t="shared" si="21"/>
        <v>0</v>
      </c>
      <c r="AT175" s="105">
        <f t="shared" si="21"/>
        <v>0</v>
      </c>
      <c r="AU175" s="105">
        <f t="shared" si="21"/>
        <v>0</v>
      </c>
      <c r="AV175" s="105">
        <f t="shared" si="21"/>
        <v>0</v>
      </c>
      <c r="AW175" s="105">
        <f t="shared" si="21"/>
        <v>0</v>
      </c>
      <c r="AX175" s="105">
        <f t="shared" si="21"/>
        <v>0</v>
      </c>
      <c r="AY175" s="105">
        <f t="shared" si="21"/>
        <v>0</v>
      </c>
      <c r="AZ175" s="105">
        <f t="shared" si="21"/>
        <v>0</v>
      </c>
      <c r="BA175" s="105">
        <f t="shared" si="21"/>
        <v>0</v>
      </c>
      <c r="BB175" s="105">
        <f t="shared" si="21"/>
        <v>0</v>
      </c>
      <c r="BC175" s="105">
        <f t="shared" si="21"/>
        <v>0</v>
      </c>
      <c r="BD175" s="105">
        <f t="shared" si="21"/>
        <v>0</v>
      </c>
      <c r="BE175" s="105">
        <f t="shared" si="21"/>
        <v>0</v>
      </c>
      <c r="BF175" s="105">
        <f t="shared" si="21"/>
        <v>0</v>
      </c>
      <c r="BG175" s="105">
        <f t="shared" si="21"/>
        <v>0</v>
      </c>
      <c r="BH175" s="105">
        <f t="shared" si="21"/>
        <v>0</v>
      </c>
      <c r="BI175" s="105">
        <f t="shared" si="21"/>
        <v>0</v>
      </c>
      <c r="BJ175" s="105">
        <f t="shared" si="21"/>
        <v>0</v>
      </c>
      <c r="BK175" s="105">
        <f t="shared" si="21"/>
        <v>0</v>
      </c>
      <c r="BL175" s="105">
        <f t="shared" si="21"/>
        <v>0</v>
      </c>
      <c r="BM175" s="105">
        <f t="shared" si="21"/>
        <v>0</v>
      </c>
      <c r="BN175" s="105">
        <f t="shared" si="21"/>
        <v>0</v>
      </c>
      <c r="BO175" s="105">
        <f t="shared" si="22"/>
        <v>0</v>
      </c>
      <c r="BP175" s="105">
        <f t="shared" si="22"/>
        <v>0</v>
      </c>
      <c r="BQ175" s="105">
        <f t="shared" si="22"/>
        <v>0</v>
      </c>
      <c r="BR175" s="105">
        <f t="shared" si="22"/>
        <v>0</v>
      </c>
      <c r="BS175" s="105">
        <f t="shared" si="22"/>
        <v>0</v>
      </c>
      <c r="BT175" s="105">
        <f t="shared" si="22"/>
        <v>0</v>
      </c>
      <c r="BU175" s="105">
        <f t="shared" si="22"/>
        <v>0</v>
      </c>
      <c r="BV175" s="105">
        <f t="shared" si="22"/>
        <v>0</v>
      </c>
      <c r="BW175" s="105">
        <f t="shared" si="22"/>
        <v>0</v>
      </c>
      <c r="BX175" s="105">
        <f t="shared" si="22"/>
        <v>0</v>
      </c>
      <c r="BY175" s="105">
        <f t="shared" si="22"/>
        <v>0</v>
      </c>
      <c r="BZ175" s="105">
        <f t="shared" si="22"/>
        <v>0</v>
      </c>
      <c r="CA175" s="105">
        <f t="shared" si="22"/>
        <v>0</v>
      </c>
      <c r="CB175" s="105">
        <f t="shared" si="22"/>
        <v>0</v>
      </c>
      <c r="CC175" s="105">
        <f t="shared" si="22"/>
        <v>0</v>
      </c>
      <c r="CD175" s="105">
        <f t="shared" si="22"/>
        <v>0</v>
      </c>
      <c r="CE175" s="105">
        <f t="shared" si="22"/>
        <v>0</v>
      </c>
      <c r="CF175" s="105">
        <f t="shared" si="22"/>
        <v>0</v>
      </c>
      <c r="CG175" s="105">
        <f t="shared" si="22"/>
        <v>0</v>
      </c>
      <c r="CH175" s="105">
        <f t="shared" si="22"/>
        <v>0</v>
      </c>
      <c r="CI175" s="105">
        <f t="shared" si="22"/>
        <v>0</v>
      </c>
      <c r="CJ175" s="105">
        <f t="shared" si="22"/>
        <v>0</v>
      </c>
      <c r="CK175" s="105">
        <f t="shared" si="22"/>
        <v>0</v>
      </c>
      <c r="CL175" s="105">
        <f t="shared" si="22"/>
        <v>0</v>
      </c>
      <c r="CM175" s="105">
        <f t="shared" si="22"/>
        <v>0</v>
      </c>
      <c r="CN175" s="105">
        <f t="shared" si="22"/>
        <v>0</v>
      </c>
      <c r="CO175" s="105">
        <f t="shared" si="22"/>
        <v>0</v>
      </c>
      <c r="CP175" s="105">
        <f t="shared" si="22"/>
        <v>0</v>
      </c>
      <c r="CQ175" s="105">
        <f t="shared" si="22"/>
        <v>0</v>
      </c>
      <c r="CR175" s="105">
        <f t="shared" si="22"/>
        <v>0</v>
      </c>
      <c r="CS175" s="105">
        <f t="shared" si="22"/>
        <v>0</v>
      </c>
      <c r="CT175" s="105">
        <f t="shared" si="22"/>
        <v>0</v>
      </c>
      <c r="CU175" s="105">
        <f t="shared" si="22"/>
        <v>0</v>
      </c>
      <c r="CV175" s="105">
        <f t="shared" si="22"/>
        <v>0</v>
      </c>
      <c r="CW175" s="105">
        <f t="shared" si="22"/>
        <v>0</v>
      </c>
      <c r="CX175" s="105">
        <f t="shared" si="22"/>
        <v>0</v>
      </c>
      <c r="CY175" s="105">
        <f t="shared" si="22"/>
        <v>0</v>
      </c>
      <c r="CZ175" s="105">
        <f t="shared" si="22"/>
        <v>0</v>
      </c>
      <c r="DA175" s="105">
        <f t="shared" si="22"/>
        <v>0</v>
      </c>
      <c r="DB175" s="105">
        <f t="shared" si="22"/>
        <v>0</v>
      </c>
      <c r="DC175" s="105">
        <f t="shared" si="22"/>
        <v>0</v>
      </c>
      <c r="DD175" s="105">
        <f t="shared" si="22"/>
        <v>0</v>
      </c>
      <c r="DE175" s="105">
        <f t="shared" si="22"/>
        <v>0</v>
      </c>
      <c r="DF175" s="105">
        <f t="shared" si="22"/>
        <v>0</v>
      </c>
      <c r="DG175" s="105">
        <f t="shared" si="22"/>
        <v>0</v>
      </c>
      <c r="DH175" s="105">
        <f t="shared" si="22"/>
        <v>0</v>
      </c>
      <c r="DI175" s="105">
        <f t="shared" si="22"/>
        <v>0</v>
      </c>
      <c r="DJ175" s="105">
        <f t="shared" si="22"/>
        <v>0</v>
      </c>
      <c r="DK175" s="105">
        <f t="shared" si="22"/>
        <v>0</v>
      </c>
      <c r="DL175" s="105">
        <f t="shared" si="22"/>
        <v>0</v>
      </c>
      <c r="DM175" s="105">
        <f t="shared" si="22"/>
        <v>0</v>
      </c>
      <c r="DN175" s="105">
        <f t="shared" si="22"/>
        <v>0</v>
      </c>
      <c r="DO175" s="105">
        <f t="shared" si="22"/>
        <v>0</v>
      </c>
      <c r="DP175" s="105">
        <f t="shared" si="22"/>
        <v>0</v>
      </c>
      <c r="DQ175" s="105">
        <f t="shared" si="22"/>
        <v>0</v>
      </c>
      <c r="DR175" s="105">
        <f t="shared" si="22"/>
        <v>0</v>
      </c>
      <c r="DS175" s="105">
        <f t="shared" si="22"/>
        <v>0</v>
      </c>
      <c r="DT175" s="105">
        <f t="shared" si="22"/>
        <v>0</v>
      </c>
      <c r="DU175" s="105">
        <f t="shared" si="22"/>
        <v>0</v>
      </c>
      <c r="DV175" s="105">
        <f t="shared" si="22"/>
        <v>0</v>
      </c>
      <c r="DW175" s="105">
        <f t="shared" si="22"/>
        <v>0</v>
      </c>
      <c r="DX175" s="105">
        <f t="shared" si="22"/>
        <v>0</v>
      </c>
      <c r="DY175" s="105">
        <f t="shared" si="22"/>
        <v>0</v>
      </c>
      <c r="DZ175" s="105">
        <f t="shared" si="22"/>
        <v>0</v>
      </c>
      <c r="EA175" s="105">
        <f t="shared" si="23"/>
        <v>0</v>
      </c>
      <c r="EB175" s="105">
        <f t="shared" si="23"/>
        <v>0</v>
      </c>
      <c r="EC175" s="105">
        <f t="shared" si="23"/>
        <v>0</v>
      </c>
      <c r="ED175" s="105">
        <f t="shared" si="23"/>
        <v>0</v>
      </c>
      <c r="EE175" s="105">
        <f t="shared" si="23"/>
        <v>0</v>
      </c>
      <c r="EF175" s="105">
        <f t="shared" si="23"/>
        <v>0</v>
      </c>
      <c r="EG175" s="105">
        <f t="shared" si="23"/>
        <v>0</v>
      </c>
      <c r="EH175" s="105">
        <f t="shared" si="23"/>
        <v>0</v>
      </c>
      <c r="EI175" s="105">
        <f t="shared" si="23"/>
        <v>0</v>
      </c>
      <c r="EJ175" s="105">
        <f t="shared" si="23"/>
        <v>0</v>
      </c>
      <c r="EK175" s="105">
        <f t="shared" si="23"/>
        <v>0</v>
      </c>
      <c r="EL175" s="105">
        <f t="shared" si="23"/>
        <v>0</v>
      </c>
      <c r="EM175" s="105">
        <f t="shared" si="23"/>
        <v>0</v>
      </c>
      <c r="EN175" s="105">
        <f t="shared" si="23"/>
        <v>0</v>
      </c>
      <c r="EO175" s="105">
        <f t="shared" si="23"/>
        <v>0</v>
      </c>
      <c r="EP175" s="105">
        <f t="shared" si="23"/>
        <v>0</v>
      </c>
      <c r="EQ175" s="105">
        <f t="shared" si="23"/>
        <v>0</v>
      </c>
      <c r="ER175" s="105">
        <f t="shared" si="23"/>
        <v>0</v>
      </c>
      <c r="ES175" s="105">
        <f t="shared" si="23"/>
        <v>0</v>
      </c>
      <c r="ET175" s="105">
        <f t="shared" si="23"/>
        <v>0</v>
      </c>
      <c r="EU175" s="105">
        <f t="shared" si="23"/>
        <v>0</v>
      </c>
      <c r="EV175" s="105">
        <f t="shared" si="23"/>
        <v>0</v>
      </c>
      <c r="EW175" s="105">
        <f t="shared" si="23"/>
        <v>0</v>
      </c>
      <c r="EX175" s="105">
        <f t="shared" si="23"/>
        <v>0</v>
      </c>
      <c r="EY175" s="105">
        <f t="shared" si="23"/>
        <v>0</v>
      </c>
      <c r="EZ175" s="105">
        <f t="shared" si="23"/>
        <v>0</v>
      </c>
      <c r="FA175" s="105">
        <f t="shared" si="23"/>
        <v>0</v>
      </c>
      <c r="FB175" s="105">
        <f t="shared" si="23"/>
        <v>0</v>
      </c>
      <c r="FC175" s="105">
        <f t="shared" si="23"/>
        <v>0</v>
      </c>
      <c r="FD175" s="105">
        <f t="shared" si="23"/>
        <v>0</v>
      </c>
      <c r="FE175" s="105">
        <f t="shared" si="23"/>
        <v>0</v>
      </c>
      <c r="FF175" s="105">
        <f t="shared" si="23"/>
        <v>0</v>
      </c>
      <c r="FG175" s="105">
        <f t="shared" si="23"/>
        <v>0</v>
      </c>
      <c r="FH175" s="105">
        <f t="shared" si="23"/>
        <v>0</v>
      </c>
      <c r="FI175" s="105">
        <f t="shared" si="23"/>
        <v>0</v>
      </c>
      <c r="FJ175" s="105">
        <f t="shared" si="23"/>
        <v>0</v>
      </c>
      <c r="FK175" s="105">
        <f t="shared" si="23"/>
        <v>0</v>
      </c>
      <c r="FL175" s="105">
        <f t="shared" si="23"/>
        <v>0</v>
      </c>
      <c r="FM175" s="105">
        <f t="shared" si="23"/>
        <v>0</v>
      </c>
      <c r="FN175" s="105">
        <f t="shared" si="23"/>
        <v>0</v>
      </c>
      <c r="FO175" s="105">
        <f t="shared" si="23"/>
        <v>0</v>
      </c>
      <c r="FP175" s="105">
        <f t="shared" si="23"/>
        <v>0</v>
      </c>
      <c r="FQ175" s="105">
        <f t="shared" si="23"/>
        <v>0</v>
      </c>
      <c r="FR175" s="105">
        <f t="shared" si="23"/>
        <v>0</v>
      </c>
      <c r="FS175" s="105">
        <f t="shared" si="23"/>
        <v>0</v>
      </c>
      <c r="FT175" s="105">
        <f t="shared" si="23"/>
        <v>0</v>
      </c>
      <c r="FU175" s="105">
        <f t="shared" si="23"/>
        <v>0</v>
      </c>
      <c r="FV175" s="105">
        <f t="shared" si="23"/>
        <v>0</v>
      </c>
      <c r="FW175" s="105">
        <f t="shared" si="23"/>
        <v>0</v>
      </c>
      <c r="FX175" s="105">
        <f t="shared" si="23"/>
        <v>0</v>
      </c>
      <c r="FY175" s="105">
        <f t="shared" si="23"/>
        <v>0</v>
      </c>
      <c r="FZ175" s="105">
        <f t="shared" si="23"/>
        <v>0</v>
      </c>
      <c r="GA175" s="105">
        <f t="shared" si="23"/>
        <v>0</v>
      </c>
      <c r="GB175" s="105">
        <f t="shared" si="23"/>
        <v>0</v>
      </c>
      <c r="GC175" s="105">
        <f t="shared" si="23"/>
        <v>0</v>
      </c>
      <c r="GD175" s="105">
        <f t="shared" si="23"/>
        <v>0</v>
      </c>
      <c r="GE175" s="105">
        <f t="shared" si="23"/>
        <v>0</v>
      </c>
      <c r="GF175" s="105">
        <f t="shared" si="23"/>
        <v>0</v>
      </c>
      <c r="GG175" s="105">
        <f t="shared" si="23"/>
        <v>0</v>
      </c>
      <c r="GH175" s="105">
        <f t="shared" si="23"/>
        <v>0</v>
      </c>
      <c r="GI175" s="105">
        <f t="shared" si="23"/>
        <v>0</v>
      </c>
      <c r="GJ175" s="105">
        <f t="shared" si="23"/>
        <v>0</v>
      </c>
      <c r="GK175" s="105">
        <f t="shared" si="23"/>
        <v>0</v>
      </c>
      <c r="GL175" s="105">
        <f t="shared" si="23"/>
        <v>0</v>
      </c>
      <c r="GM175" s="105">
        <f t="shared" si="11"/>
        <v>0</v>
      </c>
      <c r="GN175" s="105">
        <f t="shared" si="11"/>
        <v>0</v>
      </c>
      <c r="GO175" s="105">
        <f t="shared" si="11"/>
        <v>0</v>
      </c>
      <c r="GP175" s="105">
        <f t="shared" si="11"/>
        <v>0</v>
      </c>
      <c r="GQ175" s="105">
        <f t="shared" si="11"/>
        <v>0</v>
      </c>
      <c r="GR175" s="105">
        <f t="shared" si="11"/>
        <v>0</v>
      </c>
      <c r="GS175" s="105">
        <f t="shared" si="11"/>
        <v>0</v>
      </c>
      <c r="GT175" s="105">
        <f t="shared" si="11"/>
        <v>0</v>
      </c>
    </row>
    <row r="176" spans="1:205" s="105" customFormat="1" hidden="1" x14ac:dyDescent="0.25">
      <c r="A176" s="106" t="s">
        <v>66</v>
      </c>
      <c r="B176" s="107">
        <v>0.49039812153378676</v>
      </c>
      <c r="C176" s="105">
        <f t="shared" si="21"/>
        <v>0</v>
      </c>
      <c r="D176" s="105">
        <f t="shared" si="21"/>
        <v>0</v>
      </c>
      <c r="E176" s="105">
        <f t="shared" si="21"/>
        <v>0</v>
      </c>
      <c r="F176" s="105">
        <f t="shared" si="21"/>
        <v>0</v>
      </c>
      <c r="G176" s="105">
        <f t="shared" si="21"/>
        <v>0</v>
      </c>
      <c r="H176" s="105">
        <f t="shared" si="21"/>
        <v>3.9231849722702941</v>
      </c>
      <c r="I176" s="105">
        <f t="shared" si="21"/>
        <v>0</v>
      </c>
      <c r="J176" s="105">
        <f t="shared" si="21"/>
        <v>0</v>
      </c>
      <c r="K176" s="105">
        <f t="shared" si="21"/>
        <v>0</v>
      </c>
      <c r="L176" s="105">
        <f t="shared" si="21"/>
        <v>0</v>
      </c>
      <c r="M176" s="105">
        <f t="shared" si="21"/>
        <v>0</v>
      </c>
      <c r="N176" s="105">
        <f t="shared" si="21"/>
        <v>5.3943793368716539</v>
      </c>
      <c r="O176" s="105">
        <f t="shared" si="21"/>
        <v>0</v>
      </c>
      <c r="P176" s="105">
        <f t="shared" si="21"/>
        <v>0</v>
      </c>
      <c r="Q176" s="105">
        <f t="shared" si="21"/>
        <v>0</v>
      </c>
      <c r="R176" s="105">
        <f t="shared" si="21"/>
        <v>0</v>
      </c>
      <c r="S176" s="105">
        <f t="shared" si="21"/>
        <v>0</v>
      </c>
      <c r="T176" s="105">
        <f t="shared" si="21"/>
        <v>0</v>
      </c>
      <c r="U176" s="105">
        <f t="shared" si="21"/>
        <v>0</v>
      </c>
      <c r="V176" s="105">
        <f t="shared" si="21"/>
        <v>0</v>
      </c>
      <c r="W176" s="105">
        <f t="shared" si="21"/>
        <v>0</v>
      </c>
      <c r="X176" s="105">
        <f t="shared" si="21"/>
        <v>0</v>
      </c>
      <c r="Y176" s="105">
        <f t="shared" si="21"/>
        <v>0</v>
      </c>
      <c r="Z176" s="105">
        <f t="shared" si="21"/>
        <v>0</v>
      </c>
      <c r="AA176" s="105">
        <f t="shared" si="21"/>
        <v>0</v>
      </c>
      <c r="AB176" s="105">
        <f t="shared" si="21"/>
        <v>0</v>
      </c>
      <c r="AC176" s="105">
        <f t="shared" si="21"/>
        <v>0</v>
      </c>
      <c r="AD176" s="105">
        <f t="shared" si="21"/>
        <v>0</v>
      </c>
      <c r="AE176" s="105">
        <f t="shared" si="21"/>
        <v>0</v>
      </c>
      <c r="AF176" s="105">
        <f t="shared" si="21"/>
        <v>0</v>
      </c>
      <c r="AG176" s="105">
        <f t="shared" si="21"/>
        <v>0</v>
      </c>
      <c r="AH176" s="105">
        <f t="shared" si="21"/>
        <v>0</v>
      </c>
      <c r="AI176" s="105">
        <f t="shared" si="21"/>
        <v>0</v>
      </c>
      <c r="AJ176" s="105">
        <f t="shared" si="21"/>
        <v>0</v>
      </c>
      <c r="AK176" s="105">
        <f t="shared" si="21"/>
        <v>0</v>
      </c>
      <c r="AL176" s="105">
        <f t="shared" si="21"/>
        <v>0</v>
      </c>
      <c r="AM176" s="105">
        <f t="shared" si="21"/>
        <v>0</v>
      </c>
      <c r="AN176" s="105">
        <f t="shared" si="21"/>
        <v>0</v>
      </c>
      <c r="AO176" s="105">
        <f t="shared" si="21"/>
        <v>0</v>
      </c>
      <c r="AP176" s="105">
        <f t="shared" si="21"/>
        <v>0</v>
      </c>
      <c r="AQ176" s="105">
        <f t="shared" si="21"/>
        <v>0</v>
      </c>
      <c r="AR176" s="105">
        <f t="shared" si="21"/>
        <v>0</v>
      </c>
      <c r="AS176" s="105">
        <f t="shared" si="21"/>
        <v>0</v>
      </c>
      <c r="AT176" s="105">
        <f t="shared" si="21"/>
        <v>0</v>
      </c>
      <c r="AU176" s="105">
        <f t="shared" si="21"/>
        <v>0</v>
      </c>
      <c r="AV176" s="105">
        <f t="shared" si="21"/>
        <v>0</v>
      </c>
      <c r="AW176" s="105">
        <f t="shared" si="21"/>
        <v>0</v>
      </c>
      <c r="AX176" s="105">
        <f t="shared" si="21"/>
        <v>0</v>
      </c>
      <c r="AY176" s="105">
        <f t="shared" si="21"/>
        <v>0</v>
      </c>
      <c r="AZ176" s="105">
        <f t="shared" si="21"/>
        <v>0</v>
      </c>
      <c r="BA176" s="105">
        <f t="shared" si="21"/>
        <v>0</v>
      </c>
      <c r="BB176" s="105">
        <f t="shared" si="21"/>
        <v>0</v>
      </c>
      <c r="BC176" s="105">
        <f t="shared" si="21"/>
        <v>0</v>
      </c>
      <c r="BD176" s="105">
        <f t="shared" si="21"/>
        <v>0</v>
      </c>
      <c r="BE176" s="105">
        <f t="shared" si="21"/>
        <v>0</v>
      </c>
      <c r="BF176" s="105">
        <f t="shared" si="21"/>
        <v>0</v>
      </c>
      <c r="BG176" s="105">
        <f t="shared" si="21"/>
        <v>0</v>
      </c>
      <c r="BH176" s="105">
        <f t="shared" si="21"/>
        <v>0</v>
      </c>
      <c r="BI176" s="105">
        <f t="shared" si="21"/>
        <v>0</v>
      </c>
      <c r="BJ176" s="105">
        <f t="shared" si="21"/>
        <v>0</v>
      </c>
      <c r="BK176" s="105">
        <f t="shared" si="21"/>
        <v>0</v>
      </c>
      <c r="BL176" s="105">
        <f t="shared" si="21"/>
        <v>0</v>
      </c>
      <c r="BM176" s="105">
        <f t="shared" si="21"/>
        <v>0</v>
      </c>
      <c r="BN176" s="105">
        <f t="shared" si="21"/>
        <v>0</v>
      </c>
      <c r="BO176" s="105">
        <f t="shared" si="22"/>
        <v>0</v>
      </c>
      <c r="BP176" s="105">
        <f t="shared" si="22"/>
        <v>0</v>
      </c>
      <c r="BQ176" s="105">
        <f t="shared" si="22"/>
        <v>0</v>
      </c>
      <c r="BR176" s="105">
        <f t="shared" si="22"/>
        <v>0</v>
      </c>
      <c r="BS176" s="105">
        <f t="shared" si="22"/>
        <v>0</v>
      </c>
      <c r="BT176" s="105">
        <f t="shared" si="22"/>
        <v>0</v>
      </c>
      <c r="BU176" s="105">
        <f t="shared" si="22"/>
        <v>0</v>
      </c>
      <c r="BV176" s="105">
        <f t="shared" si="22"/>
        <v>0</v>
      </c>
      <c r="BW176" s="105">
        <f t="shared" si="22"/>
        <v>0</v>
      </c>
      <c r="BX176" s="105">
        <f t="shared" si="22"/>
        <v>0</v>
      </c>
      <c r="BY176" s="105">
        <f t="shared" si="22"/>
        <v>0</v>
      </c>
      <c r="BZ176" s="105">
        <f t="shared" si="22"/>
        <v>0</v>
      </c>
      <c r="CA176" s="105">
        <f t="shared" si="22"/>
        <v>0</v>
      </c>
      <c r="CB176" s="105">
        <f t="shared" si="22"/>
        <v>0</v>
      </c>
      <c r="CC176" s="105">
        <f t="shared" si="22"/>
        <v>0</v>
      </c>
      <c r="CD176" s="105">
        <f t="shared" si="22"/>
        <v>0</v>
      </c>
      <c r="CE176" s="105">
        <f t="shared" si="22"/>
        <v>0</v>
      </c>
      <c r="CF176" s="105">
        <f t="shared" si="22"/>
        <v>0</v>
      </c>
      <c r="CG176" s="105">
        <f t="shared" si="22"/>
        <v>0</v>
      </c>
      <c r="CH176" s="105">
        <f t="shared" si="22"/>
        <v>0</v>
      </c>
      <c r="CI176" s="105">
        <f t="shared" si="22"/>
        <v>0</v>
      </c>
      <c r="CJ176" s="105">
        <f t="shared" si="22"/>
        <v>0</v>
      </c>
      <c r="CK176" s="105">
        <f t="shared" si="22"/>
        <v>0</v>
      </c>
      <c r="CL176" s="105">
        <f t="shared" si="22"/>
        <v>0</v>
      </c>
      <c r="CM176" s="105">
        <f t="shared" si="22"/>
        <v>0</v>
      </c>
      <c r="CN176" s="105">
        <f t="shared" si="22"/>
        <v>0</v>
      </c>
      <c r="CO176" s="105">
        <f t="shared" si="22"/>
        <v>0</v>
      </c>
      <c r="CP176" s="105">
        <f t="shared" si="22"/>
        <v>0</v>
      </c>
      <c r="CQ176" s="105">
        <f t="shared" si="22"/>
        <v>0</v>
      </c>
      <c r="CR176" s="105">
        <f t="shared" si="22"/>
        <v>0</v>
      </c>
      <c r="CS176" s="105">
        <f t="shared" si="22"/>
        <v>0</v>
      </c>
      <c r="CT176" s="105">
        <f t="shared" si="22"/>
        <v>0</v>
      </c>
      <c r="CU176" s="105">
        <f t="shared" si="22"/>
        <v>0</v>
      </c>
      <c r="CV176" s="105">
        <f t="shared" si="22"/>
        <v>0</v>
      </c>
      <c r="CW176" s="105">
        <f t="shared" si="22"/>
        <v>0</v>
      </c>
      <c r="CX176" s="105">
        <f t="shared" si="22"/>
        <v>0</v>
      </c>
      <c r="CY176" s="105">
        <f t="shared" si="22"/>
        <v>0</v>
      </c>
      <c r="CZ176" s="105">
        <f t="shared" si="22"/>
        <v>0</v>
      </c>
      <c r="DA176" s="105">
        <f t="shared" si="22"/>
        <v>0</v>
      </c>
      <c r="DB176" s="105">
        <f t="shared" si="22"/>
        <v>0</v>
      </c>
      <c r="DC176" s="105">
        <f t="shared" si="22"/>
        <v>0</v>
      </c>
      <c r="DD176" s="105">
        <f t="shared" si="22"/>
        <v>0</v>
      </c>
      <c r="DE176" s="105">
        <f t="shared" si="22"/>
        <v>0</v>
      </c>
      <c r="DF176" s="105">
        <f t="shared" si="22"/>
        <v>0</v>
      </c>
      <c r="DG176" s="105">
        <f t="shared" si="22"/>
        <v>0</v>
      </c>
      <c r="DH176" s="105">
        <f t="shared" si="22"/>
        <v>0</v>
      </c>
      <c r="DI176" s="105">
        <f t="shared" si="22"/>
        <v>0</v>
      </c>
      <c r="DJ176" s="105">
        <f t="shared" si="22"/>
        <v>0</v>
      </c>
      <c r="DK176" s="105">
        <f t="shared" si="22"/>
        <v>0</v>
      </c>
      <c r="DL176" s="105">
        <f t="shared" si="22"/>
        <v>0</v>
      </c>
      <c r="DM176" s="105">
        <f t="shared" si="22"/>
        <v>0</v>
      </c>
      <c r="DN176" s="105">
        <f t="shared" si="22"/>
        <v>0</v>
      </c>
      <c r="DO176" s="105">
        <f t="shared" si="22"/>
        <v>0</v>
      </c>
      <c r="DP176" s="105">
        <f t="shared" si="22"/>
        <v>0</v>
      </c>
      <c r="DQ176" s="105">
        <f t="shared" si="22"/>
        <v>0</v>
      </c>
      <c r="DR176" s="105">
        <f t="shared" si="22"/>
        <v>0</v>
      </c>
      <c r="DS176" s="105">
        <f t="shared" si="22"/>
        <v>0</v>
      </c>
      <c r="DT176" s="105">
        <f t="shared" si="22"/>
        <v>0</v>
      </c>
      <c r="DU176" s="105">
        <f t="shared" si="22"/>
        <v>0</v>
      </c>
      <c r="DV176" s="105">
        <f t="shared" si="22"/>
        <v>0</v>
      </c>
      <c r="DW176" s="105">
        <f t="shared" si="22"/>
        <v>0</v>
      </c>
      <c r="DX176" s="105">
        <f t="shared" si="22"/>
        <v>0</v>
      </c>
      <c r="DY176" s="105">
        <f t="shared" si="22"/>
        <v>0</v>
      </c>
      <c r="DZ176" s="105">
        <f t="shared" si="22"/>
        <v>0</v>
      </c>
      <c r="EA176" s="105">
        <f t="shared" si="23"/>
        <v>0</v>
      </c>
      <c r="EB176" s="105">
        <f t="shared" si="23"/>
        <v>0</v>
      </c>
      <c r="EC176" s="105">
        <f t="shared" si="23"/>
        <v>0</v>
      </c>
      <c r="ED176" s="105">
        <f t="shared" si="23"/>
        <v>0</v>
      </c>
      <c r="EE176" s="105">
        <f t="shared" si="23"/>
        <v>0</v>
      </c>
      <c r="EF176" s="105">
        <f t="shared" si="23"/>
        <v>0</v>
      </c>
      <c r="EG176" s="105">
        <f t="shared" si="23"/>
        <v>0</v>
      </c>
      <c r="EH176" s="105">
        <f t="shared" si="23"/>
        <v>0</v>
      </c>
      <c r="EI176" s="105">
        <f t="shared" si="23"/>
        <v>0</v>
      </c>
      <c r="EJ176" s="105">
        <f t="shared" si="23"/>
        <v>0</v>
      </c>
      <c r="EK176" s="105">
        <f t="shared" si="23"/>
        <v>0</v>
      </c>
      <c r="EL176" s="105">
        <f t="shared" si="23"/>
        <v>0</v>
      </c>
      <c r="EM176" s="105">
        <f t="shared" si="23"/>
        <v>0</v>
      </c>
      <c r="EN176" s="105">
        <f t="shared" si="23"/>
        <v>0</v>
      </c>
      <c r="EO176" s="105">
        <f t="shared" si="23"/>
        <v>0</v>
      </c>
      <c r="EP176" s="105">
        <f t="shared" si="23"/>
        <v>0</v>
      </c>
      <c r="EQ176" s="105">
        <f t="shared" si="23"/>
        <v>0</v>
      </c>
      <c r="ER176" s="105">
        <f t="shared" si="23"/>
        <v>0</v>
      </c>
      <c r="ES176" s="105">
        <f t="shared" si="23"/>
        <v>0</v>
      </c>
      <c r="ET176" s="105">
        <f t="shared" si="23"/>
        <v>0</v>
      </c>
      <c r="EU176" s="105">
        <f t="shared" si="23"/>
        <v>0</v>
      </c>
      <c r="EV176" s="105">
        <f t="shared" si="23"/>
        <v>0</v>
      </c>
      <c r="EW176" s="105">
        <f t="shared" si="23"/>
        <v>0</v>
      </c>
      <c r="EX176" s="105">
        <f t="shared" si="23"/>
        <v>0</v>
      </c>
      <c r="EY176" s="105">
        <f t="shared" si="23"/>
        <v>0</v>
      </c>
      <c r="EZ176" s="105">
        <f t="shared" si="23"/>
        <v>0</v>
      </c>
      <c r="FA176" s="105">
        <f t="shared" si="23"/>
        <v>0</v>
      </c>
      <c r="FB176" s="105">
        <f t="shared" si="23"/>
        <v>0</v>
      </c>
      <c r="FC176" s="105">
        <f t="shared" si="23"/>
        <v>0</v>
      </c>
      <c r="FD176" s="105">
        <f t="shared" si="23"/>
        <v>0</v>
      </c>
      <c r="FE176" s="105">
        <f t="shared" si="23"/>
        <v>0</v>
      </c>
      <c r="FF176" s="105">
        <f t="shared" si="23"/>
        <v>0</v>
      </c>
      <c r="FG176" s="105">
        <f t="shared" si="23"/>
        <v>0</v>
      </c>
      <c r="FH176" s="105">
        <f t="shared" si="23"/>
        <v>0</v>
      </c>
      <c r="FI176" s="105">
        <f t="shared" si="23"/>
        <v>0</v>
      </c>
      <c r="FJ176" s="105">
        <f t="shared" si="23"/>
        <v>0</v>
      </c>
      <c r="FK176" s="105">
        <f t="shared" si="23"/>
        <v>0</v>
      </c>
      <c r="FL176" s="105">
        <f t="shared" si="23"/>
        <v>0</v>
      </c>
      <c r="FM176" s="105">
        <f t="shared" si="23"/>
        <v>0</v>
      </c>
      <c r="FN176" s="105">
        <f t="shared" si="23"/>
        <v>0</v>
      </c>
      <c r="FO176" s="105">
        <f t="shared" si="23"/>
        <v>0</v>
      </c>
      <c r="FP176" s="105">
        <f t="shared" si="23"/>
        <v>0</v>
      </c>
      <c r="FQ176" s="105">
        <f t="shared" si="23"/>
        <v>0</v>
      </c>
      <c r="FR176" s="105">
        <f t="shared" si="23"/>
        <v>0</v>
      </c>
      <c r="FS176" s="105">
        <f t="shared" si="23"/>
        <v>0</v>
      </c>
      <c r="FT176" s="105">
        <f t="shared" si="23"/>
        <v>0</v>
      </c>
      <c r="FU176" s="105">
        <f t="shared" si="23"/>
        <v>0</v>
      </c>
      <c r="FV176" s="105">
        <f t="shared" si="23"/>
        <v>0</v>
      </c>
      <c r="FW176" s="105">
        <f t="shared" si="23"/>
        <v>0</v>
      </c>
      <c r="FX176" s="105">
        <f t="shared" si="23"/>
        <v>0</v>
      </c>
      <c r="FY176" s="105">
        <f t="shared" si="23"/>
        <v>0</v>
      </c>
      <c r="FZ176" s="105">
        <f t="shared" si="23"/>
        <v>0</v>
      </c>
      <c r="GA176" s="105">
        <f t="shared" si="23"/>
        <v>0</v>
      </c>
      <c r="GB176" s="105">
        <f t="shared" si="23"/>
        <v>0</v>
      </c>
      <c r="GC176" s="105">
        <f t="shared" si="23"/>
        <v>0</v>
      </c>
      <c r="GD176" s="105">
        <f t="shared" si="23"/>
        <v>0</v>
      </c>
      <c r="GE176" s="105">
        <f t="shared" si="23"/>
        <v>0</v>
      </c>
      <c r="GF176" s="105">
        <f t="shared" si="23"/>
        <v>0</v>
      </c>
      <c r="GG176" s="105">
        <f t="shared" si="23"/>
        <v>0</v>
      </c>
      <c r="GH176" s="105">
        <f t="shared" si="23"/>
        <v>0</v>
      </c>
      <c r="GI176" s="105">
        <f t="shared" si="23"/>
        <v>0</v>
      </c>
      <c r="GJ176" s="105">
        <f t="shared" si="23"/>
        <v>0</v>
      </c>
      <c r="GK176" s="105">
        <f t="shared" si="23"/>
        <v>0</v>
      </c>
      <c r="GL176" s="105">
        <f t="shared" si="23"/>
        <v>0</v>
      </c>
      <c r="GM176" s="105">
        <f t="shared" si="11"/>
        <v>0</v>
      </c>
      <c r="GN176" s="105">
        <f t="shared" si="11"/>
        <v>0</v>
      </c>
      <c r="GO176" s="105">
        <f t="shared" si="11"/>
        <v>0</v>
      </c>
      <c r="GP176" s="105">
        <f t="shared" si="11"/>
        <v>0</v>
      </c>
      <c r="GQ176" s="105">
        <f t="shared" si="11"/>
        <v>0</v>
      </c>
      <c r="GR176" s="105">
        <f t="shared" si="11"/>
        <v>0</v>
      </c>
      <c r="GS176" s="105">
        <f t="shared" si="11"/>
        <v>0</v>
      </c>
      <c r="GT176" s="105">
        <f t="shared" si="11"/>
        <v>0</v>
      </c>
    </row>
    <row r="177" spans="1:202" s="105" customFormat="1" hidden="1" x14ac:dyDescent="0.25">
      <c r="A177" s="106" t="s">
        <v>68</v>
      </c>
      <c r="B177" s="107">
        <v>0.32496153618543844</v>
      </c>
      <c r="C177" s="105">
        <f t="shared" si="21"/>
        <v>0</v>
      </c>
      <c r="D177" s="105">
        <f t="shared" si="21"/>
        <v>0</v>
      </c>
      <c r="E177" s="105">
        <f t="shared" si="21"/>
        <v>0</v>
      </c>
      <c r="F177" s="105">
        <f t="shared" si="21"/>
        <v>0</v>
      </c>
      <c r="G177" s="105">
        <f t="shared" si="21"/>
        <v>0</v>
      </c>
      <c r="H177" s="105">
        <f t="shared" si="21"/>
        <v>0.97488460855631531</v>
      </c>
      <c r="I177" s="105">
        <f t="shared" si="21"/>
        <v>0</v>
      </c>
      <c r="J177" s="105">
        <f t="shared" si="21"/>
        <v>0</v>
      </c>
      <c r="K177" s="105">
        <f t="shared" si="21"/>
        <v>0</v>
      </c>
      <c r="L177" s="105">
        <f t="shared" si="21"/>
        <v>0</v>
      </c>
      <c r="M177" s="105">
        <f t="shared" si="21"/>
        <v>0</v>
      </c>
      <c r="N177" s="105">
        <f t="shared" si="21"/>
        <v>0</v>
      </c>
      <c r="O177" s="105">
        <f t="shared" si="21"/>
        <v>0</v>
      </c>
      <c r="P177" s="105">
        <f t="shared" si="21"/>
        <v>0</v>
      </c>
      <c r="Q177" s="105">
        <f t="shared" si="21"/>
        <v>0</v>
      </c>
      <c r="R177" s="105">
        <f t="shared" si="21"/>
        <v>0</v>
      </c>
      <c r="S177" s="105">
        <f t="shared" si="21"/>
        <v>0</v>
      </c>
      <c r="T177" s="105">
        <f t="shared" si="21"/>
        <v>0</v>
      </c>
      <c r="U177" s="105">
        <f t="shared" si="21"/>
        <v>0</v>
      </c>
      <c r="V177" s="105">
        <f t="shared" si="21"/>
        <v>0</v>
      </c>
      <c r="W177" s="105">
        <f t="shared" si="21"/>
        <v>0</v>
      </c>
      <c r="X177" s="105">
        <f t="shared" si="21"/>
        <v>0</v>
      </c>
      <c r="Y177" s="105">
        <f t="shared" si="21"/>
        <v>0</v>
      </c>
      <c r="Z177" s="105">
        <f t="shared" si="21"/>
        <v>0</v>
      </c>
      <c r="AA177" s="105">
        <f t="shared" si="21"/>
        <v>0</v>
      </c>
      <c r="AB177" s="105">
        <f t="shared" si="21"/>
        <v>0</v>
      </c>
      <c r="AC177" s="105">
        <f t="shared" si="21"/>
        <v>0</v>
      </c>
      <c r="AD177" s="105">
        <f t="shared" si="21"/>
        <v>0</v>
      </c>
      <c r="AE177" s="105">
        <f t="shared" si="21"/>
        <v>0</v>
      </c>
      <c r="AF177" s="105">
        <f t="shared" si="21"/>
        <v>0</v>
      </c>
      <c r="AG177" s="105">
        <f t="shared" si="21"/>
        <v>0</v>
      </c>
      <c r="AH177" s="105">
        <f t="shared" si="21"/>
        <v>0</v>
      </c>
      <c r="AI177" s="105">
        <f t="shared" si="21"/>
        <v>0</v>
      </c>
      <c r="AJ177" s="105">
        <f t="shared" si="21"/>
        <v>0</v>
      </c>
      <c r="AK177" s="105">
        <f t="shared" si="21"/>
        <v>0</v>
      </c>
      <c r="AL177" s="105">
        <f t="shared" si="21"/>
        <v>0</v>
      </c>
      <c r="AM177" s="105">
        <f t="shared" si="21"/>
        <v>0</v>
      </c>
      <c r="AN177" s="105">
        <f t="shared" si="21"/>
        <v>0</v>
      </c>
      <c r="AO177" s="105">
        <f t="shared" si="21"/>
        <v>0</v>
      </c>
      <c r="AP177" s="105">
        <f t="shared" si="21"/>
        <v>0</v>
      </c>
      <c r="AQ177" s="105">
        <f t="shared" si="21"/>
        <v>0</v>
      </c>
      <c r="AR177" s="105">
        <f t="shared" si="21"/>
        <v>0</v>
      </c>
      <c r="AS177" s="105">
        <f t="shared" si="21"/>
        <v>0</v>
      </c>
      <c r="AT177" s="105">
        <f t="shared" si="21"/>
        <v>0</v>
      </c>
      <c r="AU177" s="105">
        <f t="shared" si="21"/>
        <v>0</v>
      </c>
      <c r="AV177" s="105">
        <f t="shared" si="21"/>
        <v>0</v>
      </c>
      <c r="AW177" s="105">
        <f t="shared" si="21"/>
        <v>0</v>
      </c>
      <c r="AX177" s="105">
        <f t="shared" si="21"/>
        <v>0</v>
      </c>
      <c r="AY177" s="105">
        <f t="shared" si="21"/>
        <v>0</v>
      </c>
      <c r="AZ177" s="105">
        <f t="shared" si="21"/>
        <v>0</v>
      </c>
      <c r="BA177" s="105">
        <f t="shared" si="21"/>
        <v>0</v>
      </c>
      <c r="BB177" s="105">
        <f t="shared" si="21"/>
        <v>0</v>
      </c>
      <c r="BC177" s="105">
        <f t="shared" si="21"/>
        <v>0</v>
      </c>
      <c r="BD177" s="105">
        <f t="shared" si="21"/>
        <v>0</v>
      </c>
      <c r="BE177" s="105">
        <f t="shared" si="21"/>
        <v>0</v>
      </c>
      <c r="BF177" s="105">
        <f t="shared" si="21"/>
        <v>0</v>
      </c>
      <c r="BG177" s="105">
        <f t="shared" si="21"/>
        <v>0</v>
      </c>
      <c r="BH177" s="105">
        <f t="shared" si="21"/>
        <v>0</v>
      </c>
      <c r="BI177" s="105">
        <f t="shared" si="21"/>
        <v>0</v>
      </c>
      <c r="BJ177" s="105">
        <f t="shared" si="21"/>
        <v>0</v>
      </c>
      <c r="BK177" s="105">
        <f t="shared" si="21"/>
        <v>0</v>
      </c>
      <c r="BL177" s="105">
        <f t="shared" si="21"/>
        <v>0</v>
      </c>
      <c r="BM177" s="105">
        <f t="shared" si="21"/>
        <v>0</v>
      </c>
      <c r="BN177" s="105">
        <f t="shared" ref="BN177" si="24">BN23*$B177</f>
        <v>0</v>
      </c>
      <c r="BO177" s="105">
        <f t="shared" si="22"/>
        <v>0</v>
      </c>
      <c r="BP177" s="105">
        <f t="shared" si="22"/>
        <v>0</v>
      </c>
      <c r="BQ177" s="105">
        <f t="shared" si="22"/>
        <v>0</v>
      </c>
      <c r="BR177" s="105">
        <f t="shared" si="22"/>
        <v>0</v>
      </c>
      <c r="BS177" s="105">
        <f t="shared" si="22"/>
        <v>0</v>
      </c>
      <c r="BT177" s="105">
        <f t="shared" si="22"/>
        <v>0</v>
      </c>
      <c r="BU177" s="105">
        <f t="shared" si="22"/>
        <v>0</v>
      </c>
      <c r="BV177" s="105">
        <f t="shared" si="22"/>
        <v>0</v>
      </c>
      <c r="BW177" s="105">
        <f t="shared" si="22"/>
        <v>0</v>
      </c>
      <c r="BX177" s="105">
        <f t="shared" si="22"/>
        <v>0</v>
      </c>
      <c r="BY177" s="105">
        <f t="shared" si="22"/>
        <v>0</v>
      </c>
      <c r="BZ177" s="105">
        <f t="shared" si="22"/>
        <v>0</v>
      </c>
      <c r="CA177" s="105">
        <f t="shared" si="22"/>
        <v>0</v>
      </c>
      <c r="CB177" s="105">
        <f t="shared" si="22"/>
        <v>0</v>
      </c>
      <c r="CC177" s="105">
        <f t="shared" si="22"/>
        <v>0</v>
      </c>
      <c r="CD177" s="105">
        <f t="shared" si="22"/>
        <v>0</v>
      </c>
      <c r="CE177" s="105">
        <f t="shared" si="22"/>
        <v>0</v>
      </c>
      <c r="CF177" s="105">
        <f t="shared" si="22"/>
        <v>0</v>
      </c>
      <c r="CG177" s="105">
        <f t="shared" si="22"/>
        <v>0</v>
      </c>
      <c r="CH177" s="105">
        <f t="shared" si="22"/>
        <v>0</v>
      </c>
      <c r="CI177" s="105">
        <f t="shared" si="22"/>
        <v>0</v>
      </c>
      <c r="CJ177" s="105">
        <f t="shared" si="22"/>
        <v>0</v>
      </c>
      <c r="CK177" s="105">
        <f t="shared" si="22"/>
        <v>0</v>
      </c>
      <c r="CL177" s="105">
        <f t="shared" si="22"/>
        <v>0</v>
      </c>
      <c r="CM177" s="105">
        <f t="shared" si="22"/>
        <v>0</v>
      </c>
      <c r="CN177" s="105">
        <f t="shared" si="22"/>
        <v>0</v>
      </c>
      <c r="CO177" s="105">
        <f t="shared" si="22"/>
        <v>0</v>
      </c>
      <c r="CP177" s="105">
        <f t="shared" si="22"/>
        <v>0</v>
      </c>
      <c r="CQ177" s="105">
        <f t="shared" si="22"/>
        <v>0</v>
      </c>
      <c r="CR177" s="105">
        <f t="shared" si="22"/>
        <v>0</v>
      </c>
      <c r="CS177" s="105">
        <f t="shared" si="22"/>
        <v>0</v>
      </c>
      <c r="CT177" s="105">
        <f t="shared" si="22"/>
        <v>0</v>
      </c>
      <c r="CU177" s="105">
        <f t="shared" si="22"/>
        <v>0</v>
      </c>
      <c r="CV177" s="105">
        <f t="shared" si="22"/>
        <v>0</v>
      </c>
      <c r="CW177" s="105">
        <f t="shared" si="22"/>
        <v>0</v>
      </c>
      <c r="CX177" s="105">
        <f t="shared" si="22"/>
        <v>0</v>
      </c>
      <c r="CY177" s="105">
        <f t="shared" si="22"/>
        <v>0</v>
      </c>
      <c r="CZ177" s="105">
        <f t="shared" si="22"/>
        <v>0</v>
      </c>
      <c r="DA177" s="105">
        <f t="shared" si="22"/>
        <v>0</v>
      </c>
      <c r="DB177" s="105">
        <f t="shared" si="22"/>
        <v>0</v>
      </c>
      <c r="DC177" s="105">
        <f t="shared" si="22"/>
        <v>0</v>
      </c>
      <c r="DD177" s="105">
        <f t="shared" si="22"/>
        <v>0</v>
      </c>
      <c r="DE177" s="105">
        <f t="shared" si="22"/>
        <v>0</v>
      </c>
      <c r="DF177" s="105">
        <f t="shared" si="22"/>
        <v>0</v>
      </c>
      <c r="DG177" s="105">
        <f t="shared" si="22"/>
        <v>0</v>
      </c>
      <c r="DH177" s="105">
        <f t="shared" si="22"/>
        <v>0</v>
      </c>
      <c r="DI177" s="105">
        <f t="shared" si="22"/>
        <v>0</v>
      </c>
      <c r="DJ177" s="105">
        <f t="shared" si="22"/>
        <v>0</v>
      </c>
      <c r="DK177" s="105">
        <f t="shared" si="22"/>
        <v>0</v>
      </c>
      <c r="DL177" s="105">
        <f t="shared" si="22"/>
        <v>0</v>
      </c>
      <c r="DM177" s="105">
        <f t="shared" si="22"/>
        <v>0</v>
      </c>
      <c r="DN177" s="105">
        <f t="shared" si="22"/>
        <v>0</v>
      </c>
      <c r="DO177" s="105">
        <f t="shared" si="22"/>
        <v>0</v>
      </c>
      <c r="DP177" s="105">
        <f t="shared" si="22"/>
        <v>0</v>
      </c>
      <c r="DQ177" s="105">
        <f t="shared" si="22"/>
        <v>0</v>
      </c>
      <c r="DR177" s="105">
        <f t="shared" si="22"/>
        <v>0</v>
      </c>
      <c r="DS177" s="105">
        <f t="shared" si="22"/>
        <v>0</v>
      </c>
      <c r="DT177" s="105">
        <f t="shared" si="22"/>
        <v>0</v>
      </c>
      <c r="DU177" s="105">
        <f t="shared" si="22"/>
        <v>0</v>
      </c>
      <c r="DV177" s="105">
        <f t="shared" si="22"/>
        <v>0</v>
      </c>
      <c r="DW177" s="105">
        <f t="shared" si="22"/>
        <v>0</v>
      </c>
      <c r="DX177" s="105">
        <f t="shared" si="22"/>
        <v>0</v>
      </c>
      <c r="DY177" s="105">
        <f t="shared" si="22"/>
        <v>0</v>
      </c>
      <c r="DZ177" s="105">
        <f t="shared" ref="DZ177" si="25">DZ23*$B177</f>
        <v>0</v>
      </c>
      <c r="EA177" s="105">
        <f t="shared" si="23"/>
        <v>0</v>
      </c>
      <c r="EB177" s="105">
        <f t="shared" si="23"/>
        <v>0</v>
      </c>
      <c r="EC177" s="105">
        <f t="shared" si="23"/>
        <v>0</v>
      </c>
      <c r="ED177" s="105">
        <f t="shared" si="23"/>
        <v>0</v>
      </c>
      <c r="EE177" s="105">
        <f t="shared" si="23"/>
        <v>0</v>
      </c>
      <c r="EF177" s="105">
        <f t="shared" si="23"/>
        <v>0</v>
      </c>
      <c r="EG177" s="105">
        <f t="shared" si="23"/>
        <v>0</v>
      </c>
      <c r="EH177" s="105">
        <f t="shared" si="23"/>
        <v>0</v>
      </c>
      <c r="EI177" s="105">
        <f t="shared" si="23"/>
        <v>0</v>
      </c>
      <c r="EJ177" s="105">
        <f t="shared" si="23"/>
        <v>0</v>
      </c>
      <c r="EK177" s="105">
        <f t="shared" si="23"/>
        <v>0</v>
      </c>
      <c r="EL177" s="105">
        <f t="shared" si="23"/>
        <v>0</v>
      </c>
      <c r="EM177" s="105">
        <f t="shared" si="23"/>
        <v>0</v>
      </c>
      <c r="EN177" s="105">
        <f t="shared" si="23"/>
        <v>0</v>
      </c>
      <c r="EO177" s="105">
        <f t="shared" si="23"/>
        <v>0</v>
      </c>
      <c r="EP177" s="105">
        <f t="shared" si="23"/>
        <v>0</v>
      </c>
      <c r="EQ177" s="105">
        <f t="shared" si="23"/>
        <v>0</v>
      </c>
      <c r="ER177" s="105">
        <f t="shared" si="23"/>
        <v>0</v>
      </c>
      <c r="ES177" s="105">
        <f t="shared" si="23"/>
        <v>0</v>
      </c>
      <c r="ET177" s="105">
        <f t="shared" si="23"/>
        <v>0</v>
      </c>
      <c r="EU177" s="105">
        <f t="shared" si="23"/>
        <v>0</v>
      </c>
      <c r="EV177" s="105">
        <f t="shared" si="23"/>
        <v>0</v>
      </c>
      <c r="EW177" s="105">
        <f t="shared" si="23"/>
        <v>0</v>
      </c>
      <c r="EX177" s="105">
        <f t="shared" si="23"/>
        <v>0</v>
      </c>
      <c r="EY177" s="105">
        <f t="shared" si="23"/>
        <v>0</v>
      </c>
      <c r="EZ177" s="105">
        <f t="shared" si="23"/>
        <v>0</v>
      </c>
      <c r="FA177" s="105">
        <f t="shared" si="23"/>
        <v>0</v>
      </c>
      <c r="FB177" s="105">
        <f t="shared" si="23"/>
        <v>0</v>
      </c>
      <c r="FC177" s="105">
        <f t="shared" si="23"/>
        <v>0</v>
      </c>
      <c r="FD177" s="105">
        <f t="shared" si="23"/>
        <v>0</v>
      </c>
      <c r="FE177" s="105">
        <f t="shared" si="23"/>
        <v>0</v>
      </c>
      <c r="FF177" s="105">
        <f t="shared" si="23"/>
        <v>0</v>
      </c>
      <c r="FG177" s="105">
        <f t="shared" si="23"/>
        <v>0</v>
      </c>
      <c r="FH177" s="105">
        <f t="shared" si="23"/>
        <v>0</v>
      </c>
      <c r="FI177" s="105">
        <f t="shared" si="23"/>
        <v>0</v>
      </c>
      <c r="FJ177" s="105">
        <f t="shared" si="23"/>
        <v>0</v>
      </c>
      <c r="FK177" s="105">
        <f t="shared" si="23"/>
        <v>0</v>
      </c>
      <c r="FL177" s="105">
        <f t="shared" si="23"/>
        <v>0</v>
      </c>
      <c r="FM177" s="105">
        <f t="shared" si="23"/>
        <v>0</v>
      </c>
      <c r="FN177" s="105">
        <f t="shared" si="23"/>
        <v>0</v>
      </c>
      <c r="FO177" s="105">
        <f t="shared" si="23"/>
        <v>0</v>
      </c>
      <c r="FP177" s="105">
        <f t="shared" si="23"/>
        <v>0</v>
      </c>
      <c r="FQ177" s="105">
        <f t="shared" si="23"/>
        <v>0</v>
      </c>
      <c r="FR177" s="105">
        <f t="shared" si="23"/>
        <v>0</v>
      </c>
      <c r="FS177" s="105">
        <f t="shared" si="23"/>
        <v>0</v>
      </c>
      <c r="FT177" s="105">
        <f t="shared" si="23"/>
        <v>0</v>
      </c>
      <c r="FU177" s="105">
        <f t="shared" si="23"/>
        <v>0</v>
      </c>
      <c r="FV177" s="105">
        <f t="shared" si="23"/>
        <v>0</v>
      </c>
      <c r="FW177" s="105">
        <f t="shared" si="23"/>
        <v>0</v>
      </c>
      <c r="FX177" s="105">
        <f t="shared" si="23"/>
        <v>0</v>
      </c>
      <c r="FY177" s="105">
        <f t="shared" si="23"/>
        <v>0</v>
      </c>
      <c r="FZ177" s="105">
        <f t="shared" si="23"/>
        <v>0</v>
      </c>
      <c r="GA177" s="105">
        <f t="shared" si="23"/>
        <v>0</v>
      </c>
      <c r="GB177" s="105">
        <f t="shared" si="23"/>
        <v>0</v>
      </c>
      <c r="GC177" s="105">
        <f t="shared" si="23"/>
        <v>0</v>
      </c>
      <c r="GD177" s="105">
        <f t="shared" si="23"/>
        <v>0</v>
      </c>
      <c r="GE177" s="105">
        <f t="shared" si="23"/>
        <v>0</v>
      </c>
      <c r="GF177" s="105">
        <f t="shared" si="23"/>
        <v>0</v>
      </c>
      <c r="GG177" s="105">
        <f t="shared" si="23"/>
        <v>0</v>
      </c>
      <c r="GH177" s="105">
        <f t="shared" si="23"/>
        <v>0</v>
      </c>
      <c r="GI177" s="105">
        <f t="shared" si="23"/>
        <v>0</v>
      </c>
      <c r="GJ177" s="105">
        <f t="shared" si="23"/>
        <v>0</v>
      </c>
      <c r="GK177" s="105">
        <f t="shared" si="23"/>
        <v>0</v>
      </c>
      <c r="GL177" s="105">
        <f t="shared" ref="GL177" si="26">GL23*$B177</f>
        <v>0</v>
      </c>
      <c r="GM177" s="105">
        <f t="shared" si="11"/>
        <v>0</v>
      </c>
      <c r="GN177" s="105">
        <f t="shared" si="11"/>
        <v>0</v>
      </c>
      <c r="GO177" s="105">
        <f t="shared" si="11"/>
        <v>0</v>
      </c>
      <c r="GP177" s="105">
        <f t="shared" si="11"/>
        <v>0</v>
      </c>
      <c r="GQ177" s="105">
        <f t="shared" si="11"/>
        <v>0</v>
      </c>
      <c r="GR177" s="105">
        <f t="shared" si="11"/>
        <v>0</v>
      </c>
      <c r="GS177" s="105">
        <f t="shared" si="11"/>
        <v>0</v>
      </c>
      <c r="GT177" s="105">
        <f t="shared" si="11"/>
        <v>0</v>
      </c>
    </row>
    <row r="178" spans="1:202" s="105" customFormat="1" hidden="1" x14ac:dyDescent="0.25">
      <c r="A178" s="106" t="s">
        <v>70</v>
      </c>
      <c r="B178" s="107">
        <v>0.36</v>
      </c>
      <c r="C178" s="105">
        <f t="shared" ref="C178:BN181" si="27">C24*$B178</f>
        <v>0</v>
      </c>
      <c r="D178" s="105">
        <f t="shared" si="27"/>
        <v>0</v>
      </c>
      <c r="E178" s="105">
        <f t="shared" si="27"/>
        <v>0</v>
      </c>
      <c r="F178" s="105">
        <f t="shared" si="27"/>
        <v>0</v>
      </c>
      <c r="G178" s="105">
        <f t="shared" si="27"/>
        <v>0</v>
      </c>
      <c r="H178" s="105">
        <f t="shared" si="27"/>
        <v>0</v>
      </c>
      <c r="I178" s="105">
        <f t="shared" si="27"/>
        <v>0</v>
      </c>
      <c r="J178" s="105">
        <f t="shared" si="27"/>
        <v>0</v>
      </c>
      <c r="K178" s="105">
        <f t="shared" si="27"/>
        <v>0</v>
      </c>
      <c r="L178" s="105">
        <f t="shared" si="27"/>
        <v>0</v>
      </c>
      <c r="M178" s="105">
        <f t="shared" si="27"/>
        <v>0</v>
      </c>
      <c r="N178" s="105">
        <f t="shared" si="27"/>
        <v>0</v>
      </c>
      <c r="O178" s="105">
        <f t="shared" si="27"/>
        <v>0</v>
      </c>
      <c r="P178" s="105">
        <f t="shared" si="27"/>
        <v>0</v>
      </c>
      <c r="Q178" s="105">
        <f t="shared" si="27"/>
        <v>0</v>
      </c>
      <c r="R178" s="105">
        <f t="shared" si="27"/>
        <v>0</v>
      </c>
      <c r="S178" s="105">
        <f t="shared" si="27"/>
        <v>0</v>
      </c>
      <c r="T178" s="105">
        <f t="shared" si="27"/>
        <v>0</v>
      </c>
      <c r="U178" s="105">
        <f t="shared" si="27"/>
        <v>0</v>
      </c>
      <c r="V178" s="105">
        <f t="shared" si="27"/>
        <v>0</v>
      </c>
      <c r="W178" s="105">
        <f t="shared" si="27"/>
        <v>0</v>
      </c>
      <c r="X178" s="105">
        <f t="shared" si="27"/>
        <v>0</v>
      </c>
      <c r="Y178" s="105">
        <f t="shared" si="27"/>
        <v>0</v>
      </c>
      <c r="Z178" s="105">
        <f t="shared" si="27"/>
        <v>0</v>
      </c>
      <c r="AA178" s="105">
        <f t="shared" si="27"/>
        <v>0</v>
      </c>
      <c r="AB178" s="105">
        <f t="shared" si="27"/>
        <v>0</v>
      </c>
      <c r="AC178" s="105">
        <f t="shared" si="27"/>
        <v>0</v>
      </c>
      <c r="AD178" s="105">
        <f t="shared" si="27"/>
        <v>0</v>
      </c>
      <c r="AE178" s="105">
        <f t="shared" si="27"/>
        <v>0</v>
      </c>
      <c r="AF178" s="105">
        <f t="shared" si="27"/>
        <v>0</v>
      </c>
      <c r="AG178" s="105">
        <f t="shared" si="27"/>
        <v>0</v>
      </c>
      <c r="AH178" s="105">
        <f t="shared" si="27"/>
        <v>0</v>
      </c>
      <c r="AI178" s="105">
        <f t="shared" si="27"/>
        <v>0</v>
      </c>
      <c r="AJ178" s="105">
        <f t="shared" si="27"/>
        <v>0</v>
      </c>
      <c r="AK178" s="105">
        <f t="shared" si="27"/>
        <v>0</v>
      </c>
      <c r="AL178" s="105">
        <f t="shared" si="27"/>
        <v>0</v>
      </c>
      <c r="AM178" s="105">
        <f t="shared" si="27"/>
        <v>0</v>
      </c>
      <c r="AN178" s="105">
        <f t="shared" si="27"/>
        <v>0</v>
      </c>
      <c r="AO178" s="105">
        <f t="shared" si="27"/>
        <v>0</v>
      </c>
      <c r="AP178" s="105">
        <f t="shared" si="27"/>
        <v>0</v>
      </c>
      <c r="AQ178" s="105">
        <f t="shared" si="27"/>
        <v>0</v>
      </c>
      <c r="AR178" s="105">
        <f t="shared" si="27"/>
        <v>0</v>
      </c>
      <c r="AS178" s="105">
        <f t="shared" si="27"/>
        <v>0</v>
      </c>
      <c r="AT178" s="105">
        <f t="shared" si="27"/>
        <v>0</v>
      </c>
      <c r="AU178" s="105">
        <f t="shared" si="27"/>
        <v>0</v>
      </c>
      <c r="AV178" s="105">
        <f t="shared" si="27"/>
        <v>0</v>
      </c>
      <c r="AW178" s="105">
        <f t="shared" si="27"/>
        <v>0</v>
      </c>
      <c r="AX178" s="105">
        <f t="shared" si="27"/>
        <v>0</v>
      </c>
      <c r="AY178" s="105">
        <f t="shared" si="27"/>
        <v>0</v>
      </c>
      <c r="AZ178" s="105">
        <f t="shared" si="27"/>
        <v>0</v>
      </c>
      <c r="BA178" s="105">
        <f t="shared" si="27"/>
        <v>0</v>
      </c>
      <c r="BB178" s="105">
        <f t="shared" si="27"/>
        <v>0</v>
      </c>
      <c r="BC178" s="105">
        <f t="shared" si="27"/>
        <v>0</v>
      </c>
      <c r="BD178" s="105">
        <f t="shared" si="27"/>
        <v>0</v>
      </c>
      <c r="BE178" s="105">
        <f t="shared" si="27"/>
        <v>0</v>
      </c>
      <c r="BF178" s="105">
        <f t="shared" si="27"/>
        <v>0</v>
      </c>
      <c r="BG178" s="105">
        <f t="shared" si="27"/>
        <v>0</v>
      </c>
      <c r="BH178" s="105">
        <f t="shared" si="27"/>
        <v>0</v>
      </c>
      <c r="BI178" s="105">
        <f t="shared" si="27"/>
        <v>0</v>
      </c>
      <c r="BJ178" s="105">
        <f t="shared" si="27"/>
        <v>0</v>
      </c>
      <c r="BK178" s="105">
        <f t="shared" si="27"/>
        <v>0</v>
      </c>
      <c r="BL178" s="105">
        <f t="shared" si="27"/>
        <v>0</v>
      </c>
      <c r="BM178" s="105">
        <f t="shared" si="27"/>
        <v>0</v>
      </c>
      <c r="BN178" s="105">
        <f t="shared" si="27"/>
        <v>0</v>
      </c>
      <c r="BO178" s="105">
        <f t="shared" ref="BO178:DZ181" si="28">BO24*$B178</f>
        <v>0</v>
      </c>
      <c r="BP178" s="105">
        <f t="shared" si="28"/>
        <v>0</v>
      </c>
      <c r="BQ178" s="105">
        <f t="shared" si="28"/>
        <v>0</v>
      </c>
      <c r="BR178" s="105">
        <f t="shared" si="28"/>
        <v>0</v>
      </c>
      <c r="BS178" s="105">
        <f t="shared" si="28"/>
        <v>0</v>
      </c>
      <c r="BT178" s="105">
        <f t="shared" si="28"/>
        <v>0</v>
      </c>
      <c r="BU178" s="105">
        <f t="shared" si="28"/>
        <v>0</v>
      </c>
      <c r="BV178" s="105">
        <f t="shared" si="28"/>
        <v>0</v>
      </c>
      <c r="BW178" s="105">
        <f t="shared" si="28"/>
        <v>0</v>
      </c>
      <c r="BX178" s="105">
        <f t="shared" si="28"/>
        <v>0</v>
      </c>
      <c r="BY178" s="105">
        <f t="shared" si="28"/>
        <v>0</v>
      </c>
      <c r="BZ178" s="105">
        <f t="shared" si="28"/>
        <v>0</v>
      </c>
      <c r="CA178" s="105">
        <f t="shared" si="28"/>
        <v>0</v>
      </c>
      <c r="CB178" s="105">
        <f t="shared" si="28"/>
        <v>0</v>
      </c>
      <c r="CC178" s="105">
        <f t="shared" si="28"/>
        <v>0</v>
      </c>
      <c r="CD178" s="105">
        <f t="shared" si="28"/>
        <v>0</v>
      </c>
      <c r="CE178" s="105">
        <f t="shared" si="28"/>
        <v>0</v>
      </c>
      <c r="CF178" s="105">
        <f t="shared" si="28"/>
        <v>0</v>
      </c>
      <c r="CG178" s="105">
        <f t="shared" si="28"/>
        <v>0</v>
      </c>
      <c r="CH178" s="105">
        <f t="shared" si="28"/>
        <v>0</v>
      </c>
      <c r="CI178" s="105">
        <f t="shared" si="28"/>
        <v>0</v>
      </c>
      <c r="CJ178" s="105">
        <f t="shared" si="28"/>
        <v>0</v>
      </c>
      <c r="CK178" s="105">
        <f t="shared" si="28"/>
        <v>0</v>
      </c>
      <c r="CL178" s="105">
        <f t="shared" si="28"/>
        <v>0</v>
      </c>
      <c r="CM178" s="105">
        <f t="shared" si="28"/>
        <v>0</v>
      </c>
      <c r="CN178" s="105">
        <f t="shared" si="28"/>
        <v>0</v>
      </c>
      <c r="CO178" s="105">
        <f t="shared" si="28"/>
        <v>0</v>
      </c>
      <c r="CP178" s="105">
        <f t="shared" si="28"/>
        <v>0</v>
      </c>
      <c r="CQ178" s="105">
        <f t="shared" si="28"/>
        <v>0</v>
      </c>
      <c r="CR178" s="105">
        <f t="shared" si="28"/>
        <v>0</v>
      </c>
      <c r="CS178" s="105">
        <f t="shared" si="28"/>
        <v>0</v>
      </c>
      <c r="CT178" s="105">
        <f t="shared" si="28"/>
        <v>0</v>
      </c>
      <c r="CU178" s="105">
        <f t="shared" si="28"/>
        <v>0</v>
      </c>
      <c r="CV178" s="105">
        <f t="shared" si="28"/>
        <v>0</v>
      </c>
      <c r="CW178" s="105">
        <f t="shared" si="28"/>
        <v>0</v>
      </c>
      <c r="CX178" s="105">
        <f t="shared" si="28"/>
        <v>0</v>
      </c>
      <c r="CY178" s="105">
        <f t="shared" si="28"/>
        <v>0</v>
      </c>
      <c r="CZ178" s="105">
        <f t="shared" si="28"/>
        <v>0</v>
      </c>
      <c r="DA178" s="105">
        <f t="shared" si="28"/>
        <v>0</v>
      </c>
      <c r="DB178" s="105">
        <f t="shared" si="28"/>
        <v>0</v>
      </c>
      <c r="DC178" s="105">
        <f t="shared" si="28"/>
        <v>0</v>
      </c>
      <c r="DD178" s="105">
        <f t="shared" si="28"/>
        <v>0</v>
      </c>
      <c r="DE178" s="105">
        <f t="shared" si="28"/>
        <v>0</v>
      </c>
      <c r="DF178" s="105">
        <f t="shared" si="28"/>
        <v>0</v>
      </c>
      <c r="DG178" s="105">
        <f t="shared" si="28"/>
        <v>0</v>
      </c>
      <c r="DH178" s="105">
        <f t="shared" si="28"/>
        <v>0</v>
      </c>
      <c r="DI178" s="105">
        <f t="shared" si="28"/>
        <v>0</v>
      </c>
      <c r="DJ178" s="105">
        <f t="shared" si="28"/>
        <v>0</v>
      </c>
      <c r="DK178" s="105">
        <f t="shared" si="28"/>
        <v>0</v>
      </c>
      <c r="DL178" s="105">
        <f t="shared" si="28"/>
        <v>0</v>
      </c>
      <c r="DM178" s="105">
        <f t="shared" si="28"/>
        <v>0</v>
      </c>
      <c r="DN178" s="105">
        <f t="shared" si="28"/>
        <v>0</v>
      </c>
      <c r="DO178" s="105">
        <f t="shared" si="28"/>
        <v>0</v>
      </c>
      <c r="DP178" s="105">
        <f t="shared" si="28"/>
        <v>0</v>
      </c>
      <c r="DQ178" s="105">
        <f t="shared" si="28"/>
        <v>0</v>
      </c>
      <c r="DR178" s="105">
        <f t="shared" si="28"/>
        <v>0</v>
      </c>
      <c r="DS178" s="105">
        <f t="shared" si="28"/>
        <v>0</v>
      </c>
      <c r="DT178" s="105">
        <f t="shared" si="28"/>
        <v>0</v>
      </c>
      <c r="DU178" s="105">
        <f t="shared" si="28"/>
        <v>0</v>
      </c>
      <c r="DV178" s="105">
        <f t="shared" si="28"/>
        <v>0</v>
      </c>
      <c r="DW178" s="105">
        <f t="shared" si="28"/>
        <v>0</v>
      </c>
      <c r="DX178" s="105">
        <f t="shared" si="28"/>
        <v>0</v>
      </c>
      <c r="DY178" s="105">
        <f t="shared" si="28"/>
        <v>0</v>
      </c>
      <c r="DZ178" s="105">
        <f t="shared" si="28"/>
        <v>0</v>
      </c>
      <c r="EA178" s="105">
        <f t="shared" ref="EA178:GL181" si="29">EA24*$B178</f>
        <v>0</v>
      </c>
      <c r="EB178" s="105">
        <f t="shared" si="29"/>
        <v>0</v>
      </c>
      <c r="EC178" s="105">
        <f t="shared" si="29"/>
        <v>0</v>
      </c>
      <c r="ED178" s="105">
        <f t="shared" si="29"/>
        <v>0</v>
      </c>
      <c r="EE178" s="105">
        <f t="shared" si="29"/>
        <v>0</v>
      </c>
      <c r="EF178" s="105">
        <f t="shared" si="29"/>
        <v>0</v>
      </c>
      <c r="EG178" s="105">
        <f t="shared" si="29"/>
        <v>0</v>
      </c>
      <c r="EH178" s="105">
        <f t="shared" si="29"/>
        <v>0</v>
      </c>
      <c r="EI178" s="105">
        <f t="shared" si="29"/>
        <v>0</v>
      </c>
      <c r="EJ178" s="105">
        <f t="shared" si="29"/>
        <v>0</v>
      </c>
      <c r="EK178" s="105">
        <f t="shared" si="29"/>
        <v>0</v>
      </c>
      <c r="EL178" s="105">
        <f t="shared" si="29"/>
        <v>0</v>
      </c>
      <c r="EM178" s="105">
        <f t="shared" si="29"/>
        <v>0</v>
      </c>
      <c r="EN178" s="105">
        <f t="shared" si="29"/>
        <v>0</v>
      </c>
      <c r="EO178" s="105">
        <f t="shared" si="29"/>
        <v>0</v>
      </c>
      <c r="EP178" s="105">
        <f t="shared" si="29"/>
        <v>0</v>
      </c>
      <c r="EQ178" s="105">
        <f t="shared" si="29"/>
        <v>0</v>
      </c>
      <c r="ER178" s="105">
        <f t="shared" si="29"/>
        <v>0</v>
      </c>
      <c r="ES178" s="105">
        <f t="shared" si="29"/>
        <v>0</v>
      </c>
      <c r="ET178" s="105">
        <f t="shared" si="29"/>
        <v>0</v>
      </c>
      <c r="EU178" s="105">
        <f t="shared" si="29"/>
        <v>0</v>
      </c>
      <c r="EV178" s="105">
        <f t="shared" si="29"/>
        <v>0</v>
      </c>
      <c r="EW178" s="105">
        <f t="shared" si="29"/>
        <v>0</v>
      </c>
      <c r="EX178" s="105">
        <f t="shared" si="29"/>
        <v>0</v>
      </c>
      <c r="EY178" s="105">
        <f t="shared" si="29"/>
        <v>0</v>
      </c>
      <c r="EZ178" s="105">
        <f t="shared" si="29"/>
        <v>0</v>
      </c>
      <c r="FA178" s="105">
        <f t="shared" si="29"/>
        <v>0</v>
      </c>
      <c r="FB178" s="105">
        <f t="shared" si="29"/>
        <v>0</v>
      </c>
      <c r="FC178" s="105">
        <f t="shared" si="29"/>
        <v>0</v>
      </c>
      <c r="FD178" s="105">
        <f t="shared" si="29"/>
        <v>0</v>
      </c>
      <c r="FE178" s="105">
        <f t="shared" si="29"/>
        <v>0</v>
      </c>
      <c r="FF178" s="105">
        <f t="shared" si="29"/>
        <v>0</v>
      </c>
      <c r="FG178" s="105">
        <f t="shared" si="29"/>
        <v>0</v>
      </c>
      <c r="FH178" s="105">
        <f t="shared" si="29"/>
        <v>0</v>
      </c>
      <c r="FI178" s="105">
        <f t="shared" si="29"/>
        <v>0</v>
      </c>
      <c r="FJ178" s="105">
        <f t="shared" si="29"/>
        <v>0</v>
      </c>
      <c r="FK178" s="105">
        <f t="shared" si="29"/>
        <v>0</v>
      </c>
      <c r="FL178" s="105">
        <f t="shared" si="29"/>
        <v>0</v>
      </c>
      <c r="FM178" s="105">
        <f t="shared" si="29"/>
        <v>0</v>
      </c>
      <c r="FN178" s="105">
        <f t="shared" si="29"/>
        <v>0</v>
      </c>
      <c r="FO178" s="105">
        <f t="shared" si="29"/>
        <v>0</v>
      </c>
      <c r="FP178" s="105">
        <f t="shared" si="29"/>
        <v>0</v>
      </c>
      <c r="FQ178" s="105">
        <f t="shared" si="29"/>
        <v>0</v>
      </c>
      <c r="FR178" s="105">
        <f t="shared" si="29"/>
        <v>0</v>
      </c>
      <c r="FS178" s="105">
        <f t="shared" si="29"/>
        <v>0</v>
      </c>
      <c r="FT178" s="105">
        <f t="shared" si="29"/>
        <v>0</v>
      </c>
      <c r="FU178" s="105">
        <f t="shared" si="29"/>
        <v>0</v>
      </c>
      <c r="FV178" s="105">
        <f t="shared" si="29"/>
        <v>0</v>
      </c>
      <c r="FW178" s="105">
        <f t="shared" si="29"/>
        <v>0</v>
      </c>
      <c r="FX178" s="105">
        <f t="shared" si="29"/>
        <v>0</v>
      </c>
      <c r="FY178" s="105">
        <f t="shared" si="29"/>
        <v>0</v>
      </c>
      <c r="FZ178" s="105">
        <f t="shared" si="29"/>
        <v>0</v>
      </c>
      <c r="GA178" s="105">
        <f t="shared" si="29"/>
        <v>0</v>
      </c>
      <c r="GB178" s="105">
        <f t="shared" si="29"/>
        <v>0</v>
      </c>
      <c r="GC178" s="105">
        <f t="shared" si="29"/>
        <v>0</v>
      </c>
      <c r="GD178" s="105">
        <f t="shared" si="29"/>
        <v>0</v>
      </c>
      <c r="GE178" s="105">
        <f t="shared" si="29"/>
        <v>0</v>
      </c>
      <c r="GF178" s="105">
        <f t="shared" si="29"/>
        <v>0</v>
      </c>
      <c r="GG178" s="105">
        <f t="shared" si="29"/>
        <v>0</v>
      </c>
      <c r="GH178" s="105">
        <f t="shared" si="29"/>
        <v>0</v>
      </c>
      <c r="GI178" s="105">
        <f t="shared" si="29"/>
        <v>0</v>
      </c>
      <c r="GJ178" s="105">
        <f t="shared" si="29"/>
        <v>0</v>
      </c>
      <c r="GK178" s="105">
        <f t="shared" si="29"/>
        <v>0</v>
      </c>
      <c r="GL178" s="105">
        <f t="shared" si="29"/>
        <v>0</v>
      </c>
      <c r="GM178" s="105">
        <f t="shared" si="11"/>
        <v>0</v>
      </c>
      <c r="GN178" s="105">
        <f t="shared" si="11"/>
        <v>0</v>
      </c>
      <c r="GO178" s="105">
        <f t="shared" si="11"/>
        <v>0</v>
      </c>
      <c r="GP178" s="105">
        <f t="shared" si="11"/>
        <v>0</v>
      </c>
      <c r="GQ178" s="105">
        <f t="shared" si="11"/>
        <v>0</v>
      </c>
      <c r="GR178" s="105">
        <f t="shared" si="11"/>
        <v>0</v>
      </c>
      <c r="GS178" s="105">
        <f t="shared" si="11"/>
        <v>0</v>
      </c>
      <c r="GT178" s="105">
        <f t="shared" si="11"/>
        <v>0</v>
      </c>
    </row>
    <row r="179" spans="1:202" s="105" customFormat="1" hidden="1" x14ac:dyDescent="0.25">
      <c r="A179" s="106" t="s">
        <v>72</v>
      </c>
      <c r="B179" s="107">
        <v>0.54</v>
      </c>
      <c r="C179" s="105">
        <f t="shared" si="27"/>
        <v>0</v>
      </c>
      <c r="D179" s="105">
        <f t="shared" si="27"/>
        <v>0</v>
      </c>
      <c r="E179" s="105">
        <f t="shared" si="27"/>
        <v>0</v>
      </c>
      <c r="F179" s="105">
        <f t="shared" si="27"/>
        <v>0</v>
      </c>
      <c r="G179" s="105">
        <f t="shared" si="27"/>
        <v>0</v>
      </c>
      <c r="H179" s="105">
        <f t="shared" si="27"/>
        <v>0</v>
      </c>
      <c r="I179" s="105">
        <f t="shared" si="27"/>
        <v>9.7200000000000006</v>
      </c>
      <c r="J179" s="105">
        <f t="shared" si="27"/>
        <v>0</v>
      </c>
      <c r="K179" s="105">
        <f t="shared" si="27"/>
        <v>9.18</v>
      </c>
      <c r="L179" s="105">
        <f t="shared" si="27"/>
        <v>0</v>
      </c>
      <c r="M179" s="105">
        <f t="shared" si="27"/>
        <v>0</v>
      </c>
      <c r="N179" s="105">
        <f t="shared" si="27"/>
        <v>0</v>
      </c>
      <c r="O179" s="105">
        <f t="shared" si="27"/>
        <v>0</v>
      </c>
      <c r="P179" s="105">
        <f t="shared" si="27"/>
        <v>0</v>
      </c>
      <c r="Q179" s="105">
        <f t="shared" si="27"/>
        <v>0</v>
      </c>
      <c r="R179" s="105">
        <f t="shared" si="27"/>
        <v>0</v>
      </c>
      <c r="S179" s="105">
        <f t="shared" si="27"/>
        <v>0</v>
      </c>
      <c r="T179" s="105">
        <f t="shared" si="27"/>
        <v>0</v>
      </c>
      <c r="U179" s="105">
        <f t="shared" si="27"/>
        <v>0</v>
      </c>
      <c r="V179" s="105">
        <f t="shared" si="27"/>
        <v>0</v>
      </c>
      <c r="W179" s="105">
        <f t="shared" si="27"/>
        <v>0</v>
      </c>
      <c r="X179" s="105">
        <f t="shared" si="27"/>
        <v>0</v>
      </c>
      <c r="Y179" s="105">
        <f t="shared" si="27"/>
        <v>0</v>
      </c>
      <c r="Z179" s="105">
        <f t="shared" si="27"/>
        <v>0</v>
      </c>
      <c r="AA179" s="105">
        <f t="shared" si="27"/>
        <v>0</v>
      </c>
      <c r="AB179" s="105">
        <f t="shared" si="27"/>
        <v>0</v>
      </c>
      <c r="AC179" s="105">
        <f t="shared" si="27"/>
        <v>0</v>
      </c>
      <c r="AD179" s="105">
        <f t="shared" si="27"/>
        <v>0</v>
      </c>
      <c r="AE179" s="105">
        <f t="shared" si="27"/>
        <v>0</v>
      </c>
      <c r="AF179" s="105">
        <f t="shared" si="27"/>
        <v>0</v>
      </c>
      <c r="AG179" s="105">
        <f t="shared" si="27"/>
        <v>0</v>
      </c>
      <c r="AH179" s="105">
        <f t="shared" si="27"/>
        <v>0</v>
      </c>
      <c r="AI179" s="105">
        <f t="shared" si="27"/>
        <v>0</v>
      </c>
      <c r="AJ179" s="105">
        <f t="shared" si="27"/>
        <v>0</v>
      </c>
      <c r="AK179" s="105">
        <f t="shared" si="27"/>
        <v>0</v>
      </c>
      <c r="AL179" s="105">
        <f t="shared" si="27"/>
        <v>0</v>
      </c>
      <c r="AM179" s="105">
        <f t="shared" si="27"/>
        <v>0</v>
      </c>
      <c r="AN179" s="105">
        <f t="shared" si="27"/>
        <v>0</v>
      </c>
      <c r="AO179" s="105">
        <f t="shared" si="27"/>
        <v>0</v>
      </c>
      <c r="AP179" s="105">
        <f t="shared" si="27"/>
        <v>0</v>
      </c>
      <c r="AQ179" s="105">
        <f t="shared" si="27"/>
        <v>0</v>
      </c>
      <c r="AR179" s="105">
        <f t="shared" si="27"/>
        <v>0</v>
      </c>
      <c r="AS179" s="105">
        <f t="shared" si="27"/>
        <v>0</v>
      </c>
      <c r="AT179" s="105">
        <f t="shared" si="27"/>
        <v>0</v>
      </c>
      <c r="AU179" s="105">
        <f t="shared" si="27"/>
        <v>0</v>
      </c>
      <c r="AV179" s="105">
        <f t="shared" si="27"/>
        <v>0</v>
      </c>
      <c r="AW179" s="105">
        <f t="shared" si="27"/>
        <v>0</v>
      </c>
      <c r="AX179" s="105">
        <f t="shared" si="27"/>
        <v>0</v>
      </c>
      <c r="AY179" s="105">
        <f t="shared" si="27"/>
        <v>0</v>
      </c>
      <c r="AZ179" s="105">
        <f t="shared" si="27"/>
        <v>0</v>
      </c>
      <c r="BA179" s="105">
        <f t="shared" si="27"/>
        <v>0</v>
      </c>
      <c r="BB179" s="105">
        <f t="shared" si="27"/>
        <v>0</v>
      </c>
      <c r="BC179" s="105">
        <f t="shared" si="27"/>
        <v>0</v>
      </c>
      <c r="BD179" s="105">
        <f t="shared" si="27"/>
        <v>0</v>
      </c>
      <c r="BE179" s="105">
        <f t="shared" si="27"/>
        <v>0</v>
      </c>
      <c r="BF179" s="105">
        <f t="shared" si="27"/>
        <v>0</v>
      </c>
      <c r="BG179" s="105">
        <f t="shared" si="27"/>
        <v>0</v>
      </c>
      <c r="BH179" s="105">
        <f t="shared" si="27"/>
        <v>0</v>
      </c>
      <c r="BI179" s="105">
        <f t="shared" si="27"/>
        <v>0</v>
      </c>
      <c r="BJ179" s="105">
        <f t="shared" si="27"/>
        <v>0</v>
      </c>
      <c r="BK179" s="105">
        <f t="shared" si="27"/>
        <v>0</v>
      </c>
      <c r="BL179" s="105">
        <f t="shared" si="27"/>
        <v>0</v>
      </c>
      <c r="BM179" s="105">
        <f t="shared" si="27"/>
        <v>0</v>
      </c>
      <c r="BN179" s="105">
        <f t="shared" si="27"/>
        <v>0</v>
      </c>
      <c r="BO179" s="105">
        <f t="shared" si="28"/>
        <v>0</v>
      </c>
      <c r="BP179" s="105">
        <f t="shared" si="28"/>
        <v>0</v>
      </c>
      <c r="BQ179" s="105">
        <f t="shared" si="28"/>
        <v>0</v>
      </c>
      <c r="BR179" s="105">
        <f t="shared" si="28"/>
        <v>0</v>
      </c>
      <c r="BS179" s="105">
        <f t="shared" si="28"/>
        <v>0</v>
      </c>
      <c r="BT179" s="105">
        <f t="shared" si="28"/>
        <v>0</v>
      </c>
      <c r="BU179" s="105">
        <f t="shared" si="28"/>
        <v>0</v>
      </c>
      <c r="BV179" s="105">
        <f t="shared" si="28"/>
        <v>0</v>
      </c>
      <c r="BW179" s="105">
        <f t="shared" si="28"/>
        <v>0</v>
      </c>
      <c r="BX179" s="105">
        <f t="shared" si="28"/>
        <v>0</v>
      </c>
      <c r="BY179" s="105">
        <f t="shared" si="28"/>
        <v>0</v>
      </c>
      <c r="BZ179" s="105">
        <f t="shared" si="28"/>
        <v>0</v>
      </c>
      <c r="CA179" s="105">
        <f t="shared" si="28"/>
        <v>0</v>
      </c>
      <c r="CB179" s="105">
        <f t="shared" si="28"/>
        <v>0</v>
      </c>
      <c r="CC179" s="105">
        <f t="shared" si="28"/>
        <v>0</v>
      </c>
      <c r="CD179" s="105">
        <f t="shared" si="28"/>
        <v>0</v>
      </c>
      <c r="CE179" s="105">
        <f t="shared" si="28"/>
        <v>0</v>
      </c>
      <c r="CF179" s="105">
        <f t="shared" si="28"/>
        <v>0</v>
      </c>
      <c r="CG179" s="105">
        <f t="shared" si="28"/>
        <v>0</v>
      </c>
      <c r="CH179" s="105">
        <f t="shared" si="28"/>
        <v>0</v>
      </c>
      <c r="CI179" s="105">
        <f t="shared" si="28"/>
        <v>0</v>
      </c>
      <c r="CJ179" s="105">
        <f t="shared" si="28"/>
        <v>0</v>
      </c>
      <c r="CK179" s="105">
        <f t="shared" si="28"/>
        <v>0</v>
      </c>
      <c r="CL179" s="105">
        <f t="shared" si="28"/>
        <v>0</v>
      </c>
      <c r="CM179" s="105">
        <f t="shared" si="28"/>
        <v>0</v>
      </c>
      <c r="CN179" s="105">
        <f t="shared" si="28"/>
        <v>0</v>
      </c>
      <c r="CO179" s="105">
        <f t="shared" si="28"/>
        <v>0</v>
      </c>
      <c r="CP179" s="105">
        <f t="shared" si="28"/>
        <v>0</v>
      </c>
      <c r="CQ179" s="105">
        <f t="shared" si="28"/>
        <v>0</v>
      </c>
      <c r="CR179" s="105">
        <f t="shared" si="28"/>
        <v>0</v>
      </c>
      <c r="CS179" s="105">
        <f t="shared" si="28"/>
        <v>0</v>
      </c>
      <c r="CT179" s="105">
        <f t="shared" si="28"/>
        <v>0</v>
      </c>
      <c r="CU179" s="105">
        <f t="shared" si="28"/>
        <v>0</v>
      </c>
      <c r="CV179" s="105">
        <f t="shared" si="28"/>
        <v>0</v>
      </c>
      <c r="CW179" s="105">
        <f t="shared" si="28"/>
        <v>0</v>
      </c>
      <c r="CX179" s="105">
        <f t="shared" si="28"/>
        <v>0</v>
      </c>
      <c r="CY179" s="105">
        <f t="shared" si="28"/>
        <v>0</v>
      </c>
      <c r="CZ179" s="105">
        <f t="shared" si="28"/>
        <v>0</v>
      </c>
      <c r="DA179" s="105">
        <f t="shared" si="28"/>
        <v>0</v>
      </c>
      <c r="DB179" s="105">
        <f t="shared" si="28"/>
        <v>0</v>
      </c>
      <c r="DC179" s="105">
        <f t="shared" si="28"/>
        <v>0</v>
      </c>
      <c r="DD179" s="105">
        <f t="shared" si="28"/>
        <v>0</v>
      </c>
      <c r="DE179" s="105">
        <f t="shared" si="28"/>
        <v>0</v>
      </c>
      <c r="DF179" s="105">
        <f t="shared" si="28"/>
        <v>0</v>
      </c>
      <c r="DG179" s="105">
        <f t="shared" si="28"/>
        <v>0</v>
      </c>
      <c r="DH179" s="105">
        <f t="shared" si="28"/>
        <v>0</v>
      </c>
      <c r="DI179" s="105">
        <f t="shared" si="28"/>
        <v>0</v>
      </c>
      <c r="DJ179" s="105">
        <f t="shared" si="28"/>
        <v>0</v>
      </c>
      <c r="DK179" s="105">
        <f t="shared" si="28"/>
        <v>0</v>
      </c>
      <c r="DL179" s="105">
        <f t="shared" si="28"/>
        <v>0</v>
      </c>
      <c r="DM179" s="105">
        <f t="shared" si="28"/>
        <v>0</v>
      </c>
      <c r="DN179" s="105">
        <f t="shared" si="28"/>
        <v>0</v>
      </c>
      <c r="DO179" s="105">
        <f t="shared" si="28"/>
        <v>0</v>
      </c>
      <c r="DP179" s="105">
        <f t="shared" si="28"/>
        <v>0</v>
      </c>
      <c r="DQ179" s="105">
        <f t="shared" si="28"/>
        <v>0</v>
      </c>
      <c r="DR179" s="105">
        <f t="shared" si="28"/>
        <v>0</v>
      </c>
      <c r="DS179" s="105">
        <f t="shared" si="28"/>
        <v>0</v>
      </c>
      <c r="DT179" s="105">
        <f t="shared" si="28"/>
        <v>0</v>
      </c>
      <c r="DU179" s="105">
        <f t="shared" si="28"/>
        <v>0</v>
      </c>
      <c r="DV179" s="105">
        <f t="shared" si="28"/>
        <v>0</v>
      </c>
      <c r="DW179" s="105">
        <f t="shared" si="28"/>
        <v>0</v>
      </c>
      <c r="DX179" s="105">
        <f t="shared" si="28"/>
        <v>0</v>
      </c>
      <c r="DY179" s="105">
        <f t="shared" si="28"/>
        <v>0</v>
      </c>
      <c r="DZ179" s="105">
        <f t="shared" si="28"/>
        <v>0</v>
      </c>
      <c r="EA179" s="105">
        <f t="shared" si="29"/>
        <v>0</v>
      </c>
      <c r="EB179" s="105">
        <f t="shared" si="29"/>
        <v>0</v>
      </c>
      <c r="EC179" s="105">
        <f t="shared" si="29"/>
        <v>0</v>
      </c>
      <c r="ED179" s="105">
        <f t="shared" si="29"/>
        <v>0</v>
      </c>
      <c r="EE179" s="105">
        <f t="shared" si="29"/>
        <v>0</v>
      </c>
      <c r="EF179" s="105">
        <f t="shared" si="29"/>
        <v>0</v>
      </c>
      <c r="EG179" s="105">
        <f t="shared" si="29"/>
        <v>0</v>
      </c>
      <c r="EH179" s="105">
        <f t="shared" si="29"/>
        <v>0</v>
      </c>
      <c r="EI179" s="105">
        <f t="shared" si="29"/>
        <v>0</v>
      </c>
      <c r="EJ179" s="105">
        <f t="shared" si="29"/>
        <v>0</v>
      </c>
      <c r="EK179" s="105">
        <f t="shared" si="29"/>
        <v>0</v>
      </c>
      <c r="EL179" s="105">
        <f t="shared" si="29"/>
        <v>0</v>
      </c>
      <c r="EM179" s="105">
        <f t="shared" si="29"/>
        <v>0</v>
      </c>
      <c r="EN179" s="105">
        <f t="shared" si="29"/>
        <v>0</v>
      </c>
      <c r="EO179" s="105">
        <f t="shared" si="29"/>
        <v>0</v>
      </c>
      <c r="EP179" s="105">
        <f t="shared" si="29"/>
        <v>0</v>
      </c>
      <c r="EQ179" s="105">
        <f t="shared" si="29"/>
        <v>0</v>
      </c>
      <c r="ER179" s="105">
        <f t="shared" si="29"/>
        <v>0</v>
      </c>
      <c r="ES179" s="105">
        <f t="shared" si="29"/>
        <v>0</v>
      </c>
      <c r="ET179" s="105">
        <f t="shared" si="29"/>
        <v>0</v>
      </c>
      <c r="EU179" s="105">
        <f t="shared" si="29"/>
        <v>0</v>
      </c>
      <c r="EV179" s="105">
        <f t="shared" si="29"/>
        <v>0</v>
      </c>
      <c r="EW179" s="105">
        <f t="shared" si="29"/>
        <v>0</v>
      </c>
      <c r="EX179" s="105">
        <f t="shared" si="29"/>
        <v>0</v>
      </c>
      <c r="EY179" s="105">
        <f t="shared" si="29"/>
        <v>0</v>
      </c>
      <c r="EZ179" s="105">
        <f t="shared" si="29"/>
        <v>0</v>
      </c>
      <c r="FA179" s="105">
        <f t="shared" si="29"/>
        <v>0</v>
      </c>
      <c r="FB179" s="105">
        <f t="shared" si="29"/>
        <v>0</v>
      </c>
      <c r="FC179" s="105">
        <f t="shared" si="29"/>
        <v>0</v>
      </c>
      <c r="FD179" s="105">
        <f t="shared" si="29"/>
        <v>0</v>
      </c>
      <c r="FE179" s="105">
        <f t="shared" si="29"/>
        <v>0</v>
      </c>
      <c r="FF179" s="105">
        <f t="shared" si="29"/>
        <v>0</v>
      </c>
      <c r="FG179" s="105">
        <f t="shared" si="29"/>
        <v>0</v>
      </c>
      <c r="FH179" s="105">
        <f t="shared" si="29"/>
        <v>0</v>
      </c>
      <c r="FI179" s="105">
        <f t="shared" si="29"/>
        <v>0</v>
      </c>
      <c r="FJ179" s="105">
        <f t="shared" si="29"/>
        <v>0</v>
      </c>
      <c r="FK179" s="105">
        <f t="shared" si="29"/>
        <v>0</v>
      </c>
      <c r="FL179" s="105">
        <f t="shared" si="29"/>
        <v>0</v>
      </c>
      <c r="FM179" s="105">
        <f t="shared" si="29"/>
        <v>0</v>
      </c>
      <c r="FN179" s="105">
        <f t="shared" si="29"/>
        <v>0</v>
      </c>
      <c r="FO179" s="105">
        <f t="shared" si="29"/>
        <v>0</v>
      </c>
      <c r="FP179" s="105">
        <f t="shared" si="29"/>
        <v>0</v>
      </c>
      <c r="FQ179" s="105">
        <f t="shared" si="29"/>
        <v>0</v>
      </c>
      <c r="FR179" s="105">
        <f t="shared" si="29"/>
        <v>0</v>
      </c>
      <c r="FS179" s="105">
        <f t="shared" si="29"/>
        <v>0</v>
      </c>
      <c r="FT179" s="105">
        <f t="shared" si="29"/>
        <v>0</v>
      </c>
      <c r="FU179" s="105">
        <f t="shared" si="29"/>
        <v>0</v>
      </c>
      <c r="FV179" s="105">
        <f t="shared" si="29"/>
        <v>0</v>
      </c>
      <c r="FW179" s="105">
        <f t="shared" si="29"/>
        <v>0</v>
      </c>
      <c r="FX179" s="105">
        <f t="shared" si="29"/>
        <v>0</v>
      </c>
      <c r="FY179" s="105">
        <f t="shared" si="29"/>
        <v>0</v>
      </c>
      <c r="FZ179" s="105">
        <f t="shared" si="29"/>
        <v>0</v>
      </c>
      <c r="GA179" s="105">
        <f t="shared" si="29"/>
        <v>0</v>
      </c>
      <c r="GB179" s="105">
        <f t="shared" si="29"/>
        <v>0</v>
      </c>
      <c r="GC179" s="105">
        <f t="shared" si="29"/>
        <v>0</v>
      </c>
      <c r="GD179" s="105">
        <f t="shared" si="29"/>
        <v>0</v>
      </c>
      <c r="GE179" s="105">
        <f t="shared" si="29"/>
        <v>0</v>
      </c>
      <c r="GF179" s="105">
        <f t="shared" si="29"/>
        <v>0</v>
      </c>
      <c r="GG179" s="105">
        <f t="shared" si="29"/>
        <v>0</v>
      </c>
      <c r="GH179" s="105">
        <f t="shared" si="29"/>
        <v>0</v>
      </c>
      <c r="GI179" s="105">
        <f t="shared" si="29"/>
        <v>0</v>
      </c>
      <c r="GJ179" s="105">
        <f t="shared" si="29"/>
        <v>0</v>
      </c>
      <c r="GK179" s="105">
        <f t="shared" si="29"/>
        <v>0</v>
      </c>
      <c r="GL179" s="105">
        <f t="shared" si="29"/>
        <v>0</v>
      </c>
      <c r="GM179" s="105">
        <f t="shared" si="11"/>
        <v>0</v>
      </c>
      <c r="GN179" s="105">
        <f t="shared" si="11"/>
        <v>0</v>
      </c>
      <c r="GO179" s="105">
        <f t="shared" si="11"/>
        <v>0</v>
      </c>
      <c r="GP179" s="105">
        <f t="shared" si="11"/>
        <v>0</v>
      </c>
      <c r="GQ179" s="105">
        <f t="shared" si="11"/>
        <v>0</v>
      </c>
      <c r="GR179" s="105">
        <f t="shared" si="11"/>
        <v>0</v>
      </c>
      <c r="GS179" s="105">
        <f t="shared" si="11"/>
        <v>0</v>
      </c>
      <c r="GT179" s="105">
        <f t="shared" si="11"/>
        <v>0</v>
      </c>
    </row>
    <row r="180" spans="1:202" s="105" customFormat="1" hidden="1" x14ac:dyDescent="0.25">
      <c r="A180" s="106" t="s">
        <v>74</v>
      </c>
      <c r="B180" s="107">
        <v>3.99</v>
      </c>
      <c r="C180" s="105">
        <f t="shared" si="27"/>
        <v>0</v>
      </c>
      <c r="D180" s="105">
        <f t="shared" si="27"/>
        <v>0</v>
      </c>
      <c r="E180" s="105">
        <f t="shared" si="27"/>
        <v>0</v>
      </c>
      <c r="F180" s="105">
        <f t="shared" si="27"/>
        <v>0</v>
      </c>
      <c r="G180" s="105">
        <f t="shared" si="27"/>
        <v>0</v>
      </c>
      <c r="H180" s="105">
        <f t="shared" si="27"/>
        <v>0</v>
      </c>
      <c r="I180" s="105">
        <f t="shared" si="27"/>
        <v>0</v>
      </c>
      <c r="J180" s="105">
        <f t="shared" si="27"/>
        <v>0</v>
      </c>
      <c r="K180" s="105">
        <f t="shared" si="27"/>
        <v>0</v>
      </c>
      <c r="L180" s="105">
        <f t="shared" si="27"/>
        <v>0</v>
      </c>
      <c r="M180" s="105">
        <f t="shared" si="27"/>
        <v>75.81</v>
      </c>
      <c r="N180" s="105">
        <f t="shared" si="27"/>
        <v>0</v>
      </c>
      <c r="O180" s="105">
        <f t="shared" si="27"/>
        <v>0</v>
      </c>
      <c r="P180" s="105">
        <f t="shared" si="27"/>
        <v>35.910000000000004</v>
      </c>
      <c r="Q180" s="105">
        <f t="shared" si="27"/>
        <v>0</v>
      </c>
      <c r="R180" s="105">
        <f t="shared" si="27"/>
        <v>0</v>
      </c>
      <c r="S180" s="105">
        <f t="shared" si="27"/>
        <v>0</v>
      </c>
      <c r="T180" s="105">
        <f t="shared" si="27"/>
        <v>0</v>
      </c>
      <c r="U180" s="105">
        <f t="shared" si="27"/>
        <v>0</v>
      </c>
      <c r="V180" s="105">
        <f t="shared" si="27"/>
        <v>0</v>
      </c>
      <c r="W180" s="105">
        <f t="shared" si="27"/>
        <v>0</v>
      </c>
      <c r="X180" s="105">
        <f t="shared" si="27"/>
        <v>0</v>
      </c>
      <c r="Y180" s="105">
        <f t="shared" si="27"/>
        <v>0</v>
      </c>
      <c r="Z180" s="105">
        <f t="shared" si="27"/>
        <v>0</v>
      </c>
      <c r="AA180" s="105">
        <f t="shared" si="27"/>
        <v>0</v>
      </c>
      <c r="AB180" s="105">
        <f t="shared" si="27"/>
        <v>0</v>
      </c>
      <c r="AC180" s="105">
        <f t="shared" si="27"/>
        <v>0</v>
      </c>
      <c r="AD180" s="105">
        <f t="shared" si="27"/>
        <v>0</v>
      </c>
      <c r="AE180" s="105">
        <f t="shared" si="27"/>
        <v>0</v>
      </c>
      <c r="AF180" s="105">
        <f t="shared" si="27"/>
        <v>0</v>
      </c>
      <c r="AG180" s="105">
        <f t="shared" si="27"/>
        <v>0</v>
      </c>
      <c r="AH180" s="105">
        <f t="shared" si="27"/>
        <v>0</v>
      </c>
      <c r="AI180" s="105">
        <f t="shared" si="27"/>
        <v>0</v>
      </c>
      <c r="AJ180" s="105">
        <f t="shared" si="27"/>
        <v>0</v>
      </c>
      <c r="AK180" s="105">
        <f t="shared" si="27"/>
        <v>0</v>
      </c>
      <c r="AL180" s="105">
        <f t="shared" si="27"/>
        <v>0</v>
      </c>
      <c r="AM180" s="105">
        <f t="shared" si="27"/>
        <v>0</v>
      </c>
      <c r="AN180" s="105">
        <f t="shared" si="27"/>
        <v>0</v>
      </c>
      <c r="AO180" s="105">
        <f t="shared" si="27"/>
        <v>0</v>
      </c>
      <c r="AP180" s="105">
        <f t="shared" si="27"/>
        <v>0</v>
      </c>
      <c r="AQ180" s="105">
        <f t="shared" si="27"/>
        <v>0</v>
      </c>
      <c r="AR180" s="105">
        <f t="shared" si="27"/>
        <v>0</v>
      </c>
      <c r="AS180" s="105">
        <f t="shared" si="27"/>
        <v>0</v>
      </c>
      <c r="AT180" s="105">
        <f t="shared" si="27"/>
        <v>0</v>
      </c>
      <c r="AU180" s="105">
        <f t="shared" si="27"/>
        <v>0</v>
      </c>
      <c r="AV180" s="105">
        <f t="shared" si="27"/>
        <v>0</v>
      </c>
      <c r="AW180" s="105">
        <f t="shared" si="27"/>
        <v>0</v>
      </c>
      <c r="AX180" s="105">
        <f t="shared" si="27"/>
        <v>0</v>
      </c>
      <c r="AY180" s="105">
        <f t="shared" si="27"/>
        <v>0</v>
      </c>
      <c r="AZ180" s="105">
        <f t="shared" si="27"/>
        <v>0</v>
      </c>
      <c r="BA180" s="105">
        <f t="shared" si="27"/>
        <v>0</v>
      </c>
      <c r="BB180" s="105">
        <f t="shared" si="27"/>
        <v>0</v>
      </c>
      <c r="BC180" s="105">
        <f t="shared" si="27"/>
        <v>0</v>
      </c>
      <c r="BD180" s="105">
        <f t="shared" si="27"/>
        <v>0</v>
      </c>
      <c r="BE180" s="105">
        <f t="shared" si="27"/>
        <v>0</v>
      </c>
      <c r="BF180" s="105">
        <f t="shared" si="27"/>
        <v>0</v>
      </c>
      <c r="BG180" s="105">
        <f t="shared" si="27"/>
        <v>0</v>
      </c>
      <c r="BH180" s="105">
        <f t="shared" si="27"/>
        <v>0</v>
      </c>
      <c r="BI180" s="105">
        <f t="shared" si="27"/>
        <v>0</v>
      </c>
      <c r="BJ180" s="105">
        <f t="shared" si="27"/>
        <v>0</v>
      </c>
      <c r="BK180" s="105">
        <f t="shared" si="27"/>
        <v>0</v>
      </c>
      <c r="BL180" s="105">
        <f t="shared" si="27"/>
        <v>0</v>
      </c>
      <c r="BM180" s="105">
        <f t="shared" si="27"/>
        <v>0</v>
      </c>
      <c r="BN180" s="105">
        <f t="shared" si="27"/>
        <v>0</v>
      </c>
      <c r="BO180" s="105">
        <f t="shared" si="28"/>
        <v>0</v>
      </c>
      <c r="BP180" s="105">
        <f t="shared" si="28"/>
        <v>0</v>
      </c>
      <c r="BQ180" s="105">
        <f t="shared" si="28"/>
        <v>0</v>
      </c>
      <c r="BR180" s="105">
        <f t="shared" si="28"/>
        <v>0</v>
      </c>
      <c r="BS180" s="105">
        <f t="shared" si="28"/>
        <v>0</v>
      </c>
      <c r="BT180" s="105">
        <f t="shared" si="28"/>
        <v>0</v>
      </c>
      <c r="BU180" s="105">
        <f t="shared" si="28"/>
        <v>0</v>
      </c>
      <c r="BV180" s="105">
        <f t="shared" si="28"/>
        <v>0</v>
      </c>
      <c r="BW180" s="105">
        <f t="shared" si="28"/>
        <v>0</v>
      </c>
      <c r="BX180" s="105">
        <f t="shared" si="28"/>
        <v>0</v>
      </c>
      <c r="BY180" s="105">
        <f t="shared" si="28"/>
        <v>0</v>
      </c>
      <c r="BZ180" s="105">
        <f t="shared" si="28"/>
        <v>0</v>
      </c>
      <c r="CA180" s="105">
        <f t="shared" si="28"/>
        <v>0</v>
      </c>
      <c r="CB180" s="105">
        <f t="shared" si="28"/>
        <v>0</v>
      </c>
      <c r="CC180" s="105">
        <f t="shared" si="28"/>
        <v>0</v>
      </c>
      <c r="CD180" s="105">
        <f t="shared" si="28"/>
        <v>0</v>
      </c>
      <c r="CE180" s="105">
        <f t="shared" si="28"/>
        <v>0</v>
      </c>
      <c r="CF180" s="105">
        <f t="shared" si="28"/>
        <v>0</v>
      </c>
      <c r="CG180" s="105">
        <f t="shared" si="28"/>
        <v>0</v>
      </c>
      <c r="CH180" s="105">
        <f t="shared" si="28"/>
        <v>0</v>
      </c>
      <c r="CI180" s="105">
        <f t="shared" si="28"/>
        <v>0</v>
      </c>
      <c r="CJ180" s="105">
        <f t="shared" si="28"/>
        <v>0</v>
      </c>
      <c r="CK180" s="105">
        <f t="shared" si="28"/>
        <v>0</v>
      </c>
      <c r="CL180" s="105">
        <f t="shared" si="28"/>
        <v>0</v>
      </c>
      <c r="CM180" s="105">
        <f t="shared" si="28"/>
        <v>0</v>
      </c>
      <c r="CN180" s="105">
        <f t="shared" si="28"/>
        <v>0</v>
      </c>
      <c r="CO180" s="105">
        <f t="shared" si="28"/>
        <v>0</v>
      </c>
      <c r="CP180" s="105">
        <f t="shared" si="28"/>
        <v>0</v>
      </c>
      <c r="CQ180" s="105">
        <f t="shared" si="28"/>
        <v>0</v>
      </c>
      <c r="CR180" s="105">
        <f t="shared" si="28"/>
        <v>0</v>
      </c>
      <c r="CS180" s="105">
        <f t="shared" si="28"/>
        <v>0</v>
      </c>
      <c r="CT180" s="105">
        <f t="shared" si="28"/>
        <v>0</v>
      </c>
      <c r="CU180" s="105">
        <f t="shared" si="28"/>
        <v>0</v>
      </c>
      <c r="CV180" s="105">
        <f t="shared" si="28"/>
        <v>0</v>
      </c>
      <c r="CW180" s="105">
        <f t="shared" si="28"/>
        <v>0</v>
      </c>
      <c r="CX180" s="105">
        <f t="shared" si="28"/>
        <v>0</v>
      </c>
      <c r="CY180" s="105">
        <f t="shared" si="28"/>
        <v>0</v>
      </c>
      <c r="CZ180" s="105">
        <f t="shared" si="28"/>
        <v>0</v>
      </c>
      <c r="DA180" s="105">
        <f t="shared" si="28"/>
        <v>0</v>
      </c>
      <c r="DB180" s="105">
        <f t="shared" si="28"/>
        <v>0</v>
      </c>
      <c r="DC180" s="105">
        <f t="shared" si="28"/>
        <v>0</v>
      </c>
      <c r="DD180" s="105">
        <f t="shared" si="28"/>
        <v>0</v>
      </c>
      <c r="DE180" s="105">
        <f t="shared" si="28"/>
        <v>0</v>
      </c>
      <c r="DF180" s="105">
        <f t="shared" si="28"/>
        <v>0</v>
      </c>
      <c r="DG180" s="105">
        <f t="shared" si="28"/>
        <v>0</v>
      </c>
      <c r="DH180" s="105">
        <f t="shared" si="28"/>
        <v>0</v>
      </c>
      <c r="DI180" s="105">
        <f t="shared" si="28"/>
        <v>0</v>
      </c>
      <c r="DJ180" s="105">
        <f t="shared" si="28"/>
        <v>0</v>
      </c>
      <c r="DK180" s="105">
        <f t="shared" si="28"/>
        <v>0</v>
      </c>
      <c r="DL180" s="105">
        <f t="shared" si="28"/>
        <v>0</v>
      </c>
      <c r="DM180" s="105">
        <f t="shared" si="28"/>
        <v>0</v>
      </c>
      <c r="DN180" s="105">
        <f t="shared" si="28"/>
        <v>0</v>
      </c>
      <c r="DO180" s="105">
        <f t="shared" si="28"/>
        <v>0</v>
      </c>
      <c r="DP180" s="105">
        <f t="shared" si="28"/>
        <v>0</v>
      </c>
      <c r="DQ180" s="105">
        <f t="shared" si="28"/>
        <v>0</v>
      </c>
      <c r="DR180" s="105">
        <f t="shared" si="28"/>
        <v>0</v>
      </c>
      <c r="DS180" s="105">
        <f t="shared" si="28"/>
        <v>0</v>
      </c>
      <c r="DT180" s="105">
        <f t="shared" si="28"/>
        <v>0</v>
      </c>
      <c r="DU180" s="105">
        <f t="shared" si="28"/>
        <v>0</v>
      </c>
      <c r="DV180" s="105">
        <f t="shared" si="28"/>
        <v>0</v>
      </c>
      <c r="DW180" s="105">
        <f t="shared" si="28"/>
        <v>0</v>
      </c>
      <c r="DX180" s="105">
        <f t="shared" si="28"/>
        <v>0</v>
      </c>
      <c r="DY180" s="105">
        <f t="shared" si="28"/>
        <v>0</v>
      </c>
      <c r="DZ180" s="105">
        <f t="shared" si="28"/>
        <v>0</v>
      </c>
      <c r="EA180" s="105">
        <f t="shared" si="29"/>
        <v>0</v>
      </c>
      <c r="EB180" s="105">
        <f t="shared" si="29"/>
        <v>0</v>
      </c>
      <c r="EC180" s="105">
        <f t="shared" si="29"/>
        <v>0</v>
      </c>
      <c r="ED180" s="105">
        <f t="shared" si="29"/>
        <v>0</v>
      </c>
      <c r="EE180" s="105">
        <f t="shared" si="29"/>
        <v>0</v>
      </c>
      <c r="EF180" s="105">
        <f t="shared" si="29"/>
        <v>0</v>
      </c>
      <c r="EG180" s="105">
        <f t="shared" si="29"/>
        <v>0</v>
      </c>
      <c r="EH180" s="105">
        <f t="shared" si="29"/>
        <v>0</v>
      </c>
      <c r="EI180" s="105">
        <f t="shared" si="29"/>
        <v>0</v>
      </c>
      <c r="EJ180" s="105">
        <f t="shared" si="29"/>
        <v>0</v>
      </c>
      <c r="EK180" s="105">
        <f t="shared" si="29"/>
        <v>0</v>
      </c>
      <c r="EL180" s="105">
        <f t="shared" si="29"/>
        <v>0</v>
      </c>
      <c r="EM180" s="105">
        <f t="shared" si="29"/>
        <v>0</v>
      </c>
      <c r="EN180" s="105">
        <f t="shared" si="29"/>
        <v>0</v>
      </c>
      <c r="EO180" s="105">
        <f t="shared" si="29"/>
        <v>0</v>
      </c>
      <c r="EP180" s="105">
        <f t="shared" si="29"/>
        <v>0</v>
      </c>
      <c r="EQ180" s="105">
        <f t="shared" si="29"/>
        <v>0</v>
      </c>
      <c r="ER180" s="105">
        <f t="shared" si="29"/>
        <v>0</v>
      </c>
      <c r="ES180" s="105">
        <f t="shared" si="29"/>
        <v>0</v>
      </c>
      <c r="ET180" s="105">
        <f t="shared" si="29"/>
        <v>0</v>
      </c>
      <c r="EU180" s="105">
        <f t="shared" si="29"/>
        <v>0</v>
      </c>
      <c r="EV180" s="105">
        <f t="shared" si="29"/>
        <v>0</v>
      </c>
      <c r="EW180" s="105">
        <f t="shared" si="29"/>
        <v>0</v>
      </c>
      <c r="EX180" s="105">
        <f t="shared" si="29"/>
        <v>0</v>
      </c>
      <c r="EY180" s="105">
        <f t="shared" si="29"/>
        <v>0</v>
      </c>
      <c r="EZ180" s="105">
        <f t="shared" si="29"/>
        <v>0</v>
      </c>
      <c r="FA180" s="105">
        <f t="shared" si="29"/>
        <v>0</v>
      </c>
      <c r="FB180" s="105">
        <f t="shared" si="29"/>
        <v>0</v>
      </c>
      <c r="FC180" s="105">
        <f t="shared" si="29"/>
        <v>0</v>
      </c>
      <c r="FD180" s="105">
        <f t="shared" si="29"/>
        <v>0</v>
      </c>
      <c r="FE180" s="105">
        <f t="shared" si="29"/>
        <v>0</v>
      </c>
      <c r="FF180" s="105">
        <f t="shared" si="29"/>
        <v>0</v>
      </c>
      <c r="FG180" s="105">
        <f t="shared" si="29"/>
        <v>0</v>
      </c>
      <c r="FH180" s="105">
        <f t="shared" si="29"/>
        <v>0</v>
      </c>
      <c r="FI180" s="105">
        <f t="shared" si="29"/>
        <v>0</v>
      </c>
      <c r="FJ180" s="105">
        <f t="shared" si="29"/>
        <v>0</v>
      </c>
      <c r="FK180" s="105">
        <f t="shared" si="29"/>
        <v>0</v>
      </c>
      <c r="FL180" s="105">
        <f t="shared" si="29"/>
        <v>0</v>
      </c>
      <c r="FM180" s="105">
        <f t="shared" si="29"/>
        <v>0</v>
      </c>
      <c r="FN180" s="105">
        <f t="shared" si="29"/>
        <v>0</v>
      </c>
      <c r="FO180" s="105">
        <f t="shared" si="29"/>
        <v>0</v>
      </c>
      <c r="FP180" s="105">
        <f t="shared" si="29"/>
        <v>0</v>
      </c>
      <c r="FQ180" s="105">
        <f t="shared" si="29"/>
        <v>0</v>
      </c>
      <c r="FR180" s="105">
        <f t="shared" si="29"/>
        <v>0</v>
      </c>
      <c r="FS180" s="105">
        <f t="shared" si="29"/>
        <v>0</v>
      </c>
      <c r="FT180" s="105">
        <f t="shared" si="29"/>
        <v>0</v>
      </c>
      <c r="FU180" s="105">
        <f t="shared" si="29"/>
        <v>0</v>
      </c>
      <c r="FV180" s="105">
        <f t="shared" si="29"/>
        <v>0</v>
      </c>
      <c r="FW180" s="105">
        <f t="shared" si="29"/>
        <v>0</v>
      </c>
      <c r="FX180" s="105">
        <f t="shared" si="29"/>
        <v>0</v>
      </c>
      <c r="FY180" s="105">
        <f t="shared" si="29"/>
        <v>0</v>
      </c>
      <c r="FZ180" s="105">
        <f t="shared" si="29"/>
        <v>0</v>
      </c>
      <c r="GA180" s="105">
        <f t="shared" si="29"/>
        <v>0</v>
      </c>
      <c r="GB180" s="105">
        <f t="shared" si="29"/>
        <v>0</v>
      </c>
      <c r="GC180" s="105">
        <f t="shared" si="29"/>
        <v>0</v>
      </c>
      <c r="GD180" s="105">
        <f t="shared" si="29"/>
        <v>0</v>
      </c>
      <c r="GE180" s="105">
        <f t="shared" si="29"/>
        <v>0</v>
      </c>
      <c r="GF180" s="105">
        <f t="shared" si="29"/>
        <v>0</v>
      </c>
      <c r="GG180" s="105">
        <f t="shared" si="29"/>
        <v>0</v>
      </c>
      <c r="GH180" s="105">
        <f t="shared" si="29"/>
        <v>0</v>
      </c>
      <c r="GI180" s="105">
        <f t="shared" si="29"/>
        <v>0</v>
      </c>
      <c r="GJ180" s="105">
        <f t="shared" si="29"/>
        <v>0</v>
      </c>
      <c r="GK180" s="105">
        <f t="shared" si="29"/>
        <v>0</v>
      </c>
      <c r="GL180" s="105">
        <f t="shared" si="29"/>
        <v>0</v>
      </c>
      <c r="GM180" s="105">
        <f t="shared" si="11"/>
        <v>0</v>
      </c>
      <c r="GN180" s="105">
        <f t="shared" si="11"/>
        <v>0</v>
      </c>
      <c r="GO180" s="105">
        <f t="shared" si="11"/>
        <v>0</v>
      </c>
      <c r="GP180" s="105">
        <f t="shared" si="11"/>
        <v>0</v>
      </c>
      <c r="GQ180" s="105">
        <f t="shared" si="11"/>
        <v>0</v>
      </c>
      <c r="GR180" s="105">
        <f t="shared" si="11"/>
        <v>0</v>
      </c>
      <c r="GS180" s="105">
        <f t="shared" si="11"/>
        <v>0</v>
      </c>
      <c r="GT180" s="105">
        <f t="shared" si="11"/>
        <v>0</v>
      </c>
    </row>
    <row r="181" spans="1:202" s="105" customFormat="1" hidden="1" x14ac:dyDescent="0.25">
      <c r="A181" s="106" t="s">
        <v>76</v>
      </c>
      <c r="B181" s="107">
        <v>0.41</v>
      </c>
      <c r="C181" s="105">
        <f t="shared" si="27"/>
        <v>0</v>
      </c>
      <c r="D181" s="105">
        <f t="shared" si="27"/>
        <v>0</v>
      </c>
      <c r="E181" s="105">
        <f t="shared" si="27"/>
        <v>0</v>
      </c>
      <c r="F181" s="105">
        <f t="shared" si="27"/>
        <v>0</v>
      </c>
      <c r="G181" s="105">
        <f t="shared" si="27"/>
        <v>0</v>
      </c>
      <c r="H181" s="105">
        <f t="shared" si="27"/>
        <v>0</v>
      </c>
      <c r="I181" s="105">
        <f t="shared" si="27"/>
        <v>0</v>
      </c>
      <c r="J181" s="105">
        <f t="shared" si="27"/>
        <v>0</v>
      </c>
      <c r="K181" s="105">
        <f t="shared" si="27"/>
        <v>0</v>
      </c>
      <c r="L181" s="105">
        <f t="shared" si="27"/>
        <v>0</v>
      </c>
      <c r="M181" s="105">
        <f t="shared" si="27"/>
        <v>0</v>
      </c>
      <c r="N181" s="105">
        <f t="shared" si="27"/>
        <v>0</v>
      </c>
      <c r="O181" s="105">
        <f t="shared" si="27"/>
        <v>0</v>
      </c>
      <c r="P181" s="105">
        <f t="shared" si="27"/>
        <v>0</v>
      </c>
      <c r="Q181" s="105">
        <f t="shared" si="27"/>
        <v>0</v>
      </c>
      <c r="R181" s="105">
        <f t="shared" si="27"/>
        <v>0</v>
      </c>
      <c r="S181" s="105">
        <f t="shared" si="27"/>
        <v>0</v>
      </c>
      <c r="T181" s="105">
        <f t="shared" si="27"/>
        <v>0</v>
      </c>
      <c r="U181" s="105">
        <f t="shared" si="27"/>
        <v>0</v>
      </c>
      <c r="V181" s="105">
        <f t="shared" si="27"/>
        <v>0</v>
      </c>
      <c r="W181" s="105">
        <f t="shared" si="27"/>
        <v>0</v>
      </c>
      <c r="X181" s="105">
        <f t="shared" si="27"/>
        <v>0</v>
      </c>
      <c r="Y181" s="105">
        <f t="shared" si="27"/>
        <v>0</v>
      </c>
      <c r="Z181" s="105">
        <f t="shared" si="27"/>
        <v>0</v>
      </c>
      <c r="AA181" s="105">
        <f t="shared" si="27"/>
        <v>0</v>
      </c>
      <c r="AB181" s="105">
        <f t="shared" si="27"/>
        <v>0</v>
      </c>
      <c r="AC181" s="105">
        <f t="shared" si="27"/>
        <v>0</v>
      </c>
      <c r="AD181" s="105">
        <f t="shared" si="27"/>
        <v>0</v>
      </c>
      <c r="AE181" s="105">
        <f t="shared" si="27"/>
        <v>0</v>
      </c>
      <c r="AF181" s="105">
        <f t="shared" si="27"/>
        <v>0</v>
      </c>
      <c r="AG181" s="105">
        <f t="shared" si="27"/>
        <v>0</v>
      </c>
      <c r="AH181" s="105">
        <f t="shared" si="27"/>
        <v>0</v>
      </c>
      <c r="AI181" s="105">
        <f t="shared" si="27"/>
        <v>0</v>
      </c>
      <c r="AJ181" s="105">
        <f t="shared" si="27"/>
        <v>0</v>
      </c>
      <c r="AK181" s="105">
        <f t="shared" si="27"/>
        <v>0</v>
      </c>
      <c r="AL181" s="105">
        <f t="shared" si="27"/>
        <v>0</v>
      </c>
      <c r="AM181" s="105">
        <f t="shared" si="27"/>
        <v>0</v>
      </c>
      <c r="AN181" s="105">
        <f t="shared" si="27"/>
        <v>0</v>
      </c>
      <c r="AO181" s="105">
        <f t="shared" si="27"/>
        <v>0</v>
      </c>
      <c r="AP181" s="105">
        <f t="shared" si="27"/>
        <v>0</v>
      </c>
      <c r="AQ181" s="105">
        <f t="shared" si="27"/>
        <v>0</v>
      </c>
      <c r="AR181" s="105">
        <f t="shared" si="27"/>
        <v>0</v>
      </c>
      <c r="AS181" s="105">
        <f t="shared" si="27"/>
        <v>0</v>
      </c>
      <c r="AT181" s="105">
        <f t="shared" si="27"/>
        <v>0</v>
      </c>
      <c r="AU181" s="105">
        <f t="shared" si="27"/>
        <v>0</v>
      </c>
      <c r="AV181" s="105">
        <f t="shared" si="27"/>
        <v>0</v>
      </c>
      <c r="AW181" s="105">
        <f t="shared" si="27"/>
        <v>0</v>
      </c>
      <c r="AX181" s="105">
        <f t="shared" si="27"/>
        <v>0</v>
      </c>
      <c r="AY181" s="105">
        <f t="shared" si="27"/>
        <v>0</v>
      </c>
      <c r="AZ181" s="105">
        <f t="shared" si="27"/>
        <v>0</v>
      </c>
      <c r="BA181" s="105">
        <f t="shared" si="27"/>
        <v>0</v>
      </c>
      <c r="BB181" s="105">
        <f t="shared" si="27"/>
        <v>0</v>
      </c>
      <c r="BC181" s="105">
        <f t="shared" si="27"/>
        <v>0</v>
      </c>
      <c r="BD181" s="105">
        <f t="shared" si="27"/>
        <v>0</v>
      </c>
      <c r="BE181" s="105">
        <f t="shared" si="27"/>
        <v>0</v>
      </c>
      <c r="BF181" s="105">
        <f t="shared" si="27"/>
        <v>0</v>
      </c>
      <c r="BG181" s="105">
        <f t="shared" si="27"/>
        <v>0</v>
      </c>
      <c r="BH181" s="105">
        <f t="shared" si="27"/>
        <v>0</v>
      </c>
      <c r="BI181" s="105">
        <f t="shared" si="27"/>
        <v>0</v>
      </c>
      <c r="BJ181" s="105">
        <f t="shared" si="27"/>
        <v>0</v>
      </c>
      <c r="BK181" s="105">
        <f t="shared" si="27"/>
        <v>0</v>
      </c>
      <c r="BL181" s="105">
        <f t="shared" si="27"/>
        <v>0</v>
      </c>
      <c r="BM181" s="105">
        <f t="shared" si="27"/>
        <v>0</v>
      </c>
      <c r="BN181" s="105">
        <f t="shared" ref="BN181" si="30">BN27*$B181</f>
        <v>0</v>
      </c>
      <c r="BO181" s="105">
        <f t="shared" si="28"/>
        <v>0</v>
      </c>
      <c r="BP181" s="105">
        <f t="shared" si="28"/>
        <v>0</v>
      </c>
      <c r="BQ181" s="105">
        <f t="shared" si="28"/>
        <v>0</v>
      </c>
      <c r="BR181" s="105">
        <f t="shared" si="28"/>
        <v>0</v>
      </c>
      <c r="BS181" s="105">
        <f t="shared" si="28"/>
        <v>0</v>
      </c>
      <c r="BT181" s="105">
        <f t="shared" si="28"/>
        <v>0</v>
      </c>
      <c r="BU181" s="105">
        <f t="shared" si="28"/>
        <v>0</v>
      </c>
      <c r="BV181" s="105">
        <f t="shared" si="28"/>
        <v>0</v>
      </c>
      <c r="BW181" s="105">
        <f t="shared" si="28"/>
        <v>0</v>
      </c>
      <c r="BX181" s="105">
        <f t="shared" si="28"/>
        <v>0</v>
      </c>
      <c r="BY181" s="105">
        <f t="shared" si="28"/>
        <v>0</v>
      </c>
      <c r="BZ181" s="105">
        <f t="shared" si="28"/>
        <v>0</v>
      </c>
      <c r="CA181" s="105">
        <f t="shared" si="28"/>
        <v>0</v>
      </c>
      <c r="CB181" s="105">
        <f t="shared" si="28"/>
        <v>0</v>
      </c>
      <c r="CC181" s="105">
        <f t="shared" si="28"/>
        <v>0</v>
      </c>
      <c r="CD181" s="105">
        <f t="shared" si="28"/>
        <v>0</v>
      </c>
      <c r="CE181" s="105">
        <f t="shared" si="28"/>
        <v>0</v>
      </c>
      <c r="CF181" s="105">
        <f t="shared" si="28"/>
        <v>0</v>
      </c>
      <c r="CG181" s="105">
        <f t="shared" si="28"/>
        <v>0</v>
      </c>
      <c r="CH181" s="105">
        <f t="shared" si="28"/>
        <v>0</v>
      </c>
      <c r="CI181" s="105">
        <f t="shared" si="28"/>
        <v>0</v>
      </c>
      <c r="CJ181" s="105">
        <f t="shared" si="28"/>
        <v>0</v>
      </c>
      <c r="CK181" s="105">
        <f t="shared" si="28"/>
        <v>0</v>
      </c>
      <c r="CL181" s="105">
        <f t="shared" si="28"/>
        <v>0</v>
      </c>
      <c r="CM181" s="105">
        <f t="shared" si="28"/>
        <v>0</v>
      </c>
      <c r="CN181" s="105">
        <f t="shared" si="28"/>
        <v>0</v>
      </c>
      <c r="CO181" s="105">
        <f t="shared" si="28"/>
        <v>0</v>
      </c>
      <c r="CP181" s="105">
        <f t="shared" si="28"/>
        <v>0</v>
      </c>
      <c r="CQ181" s="105">
        <f t="shared" si="28"/>
        <v>0</v>
      </c>
      <c r="CR181" s="105">
        <f t="shared" si="28"/>
        <v>0</v>
      </c>
      <c r="CS181" s="105">
        <f t="shared" si="28"/>
        <v>0</v>
      </c>
      <c r="CT181" s="105">
        <f t="shared" si="28"/>
        <v>0</v>
      </c>
      <c r="CU181" s="105">
        <f t="shared" si="28"/>
        <v>0</v>
      </c>
      <c r="CV181" s="105">
        <f t="shared" si="28"/>
        <v>0</v>
      </c>
      <c r="CW181" s="105">
        <f t="shared" si="28"/>
        <v>0</v>
      </c>
      <c r="CX181" s="105">
        <f t="shared" si="28"/>
        <v>0</v>
      </c>
      <c r="CY181" s="105">
        <f t="shared" si="28"/>
        <v>0</v>
      </c>
      <c r="CZ181" s="105">
        <f t="shared" si="28"/>
        <v>0</v>
      </c>
      <c r="DA181" s="105">
        <f t="shared" si="28"/>
        <v>0</v>
      </c>
      <c r="DB181" s="105">
        <f t="shared" si="28"/>
        <v>0</v>
      </c>
      <c r="DC181" s="105">
        <f t="shared" si="28"/>
        <v>0</v>
      </c>
      <c r="DD181" s="105">
        <f t="shared" si="28"/>
        <v>0</v>
      </c>
      <c r="DE181" s="105">
        <f t="shared" si="28"/>
        <v>0</v>
      </c>
      <c r="DF181" s="105">
        <f t="shared" si="28"/>
        <v>0</v>
      </c>
      <c r="DG181" s="105">
        <f t="shared" si="28"/>
        <v>0</v>
      </c>
      <c r="DH181" s="105">
        <f t="shared" si="28"/>
        <v>0</v>
      </c>
      <c r="DI181" s="105">
        <f t="shared" si="28"/>
        <v>0</v>
      </c>
      <c r="DJ181" s="105">
        <f t="shared" si="28"/>
        <v>0</v>
      </c>
      <c r="DK181" s="105">
        <f t="shared" si="28"/>
        <v>0</v>
      </c>
      <c r="DL181" s="105">
        <f t="shared" si="28"/>
        <v>0</v>
      </c>
      <c r="DM181" s="105">
        <f t="shared" si="28"/>
        <v>0</v>
      </c>
      <c r="DN181" s="105">
        <f t="shared" si="28"/>
        <v>0</v>
      </c>
      <c r="DO181" s="105">
        <f t="shared" si="28"/>
        <v>0</v>
      </c>
      <c r="DP181" s="105">
        <f t="shared" si="28"/>
        <v>0</v>
      </c>
      <c r="DQ181" s="105">
        <f t="shared" si="28"/>
        <v>0</v>
      </c>
      <c r="DR181" s="105">
        <f t="shared" si="28"/>
        <v>0</v>
      </c>
      <c r="DS181" s="105">
        <f t="shared" si="28"/>
        <v>0</v>
      </c>
      <c r="DT181" s="105">
        <f t="shared" si="28"/>
        <v>0</v>
      </c>
      <c r="DU181" s="105">
        <f t="shared" si="28"/>
        <v>0</v>
      </c>
      <c r="DV181" s="105">
        <f t="shared" si="28"/>
        <v>0</v>
      </c>
      <c r="DW181" s="105">
        <f t="shared" si="28"/>
        <v>0</v>
      </c>
      <c r="DX181" s="105">
        <f t="shared" si="28"/>
        <v>0</v>
      </c>
      <c r="DY181" s="105">
        <f t="shared" si="28"/>
        <v>0</v>
      </c>
      <c r="DZ181" s="105">
        <f t="shared" ref="DZ181" si="31">DZ27*$B181</f>
        <v>0</v>
      </c>
      <c r="EA181" s="105">
        <f t="shared" si="29"/>
        <v>0</v>
      </c>
      <c r="EB181" s="105">
        <f t="shared" si="29"/>
        <v>0</v>
      </c>
      <c r="EC181" s="105">
        <f t="shared" si="29"/>
        <v>0</v>
      </c>
      <c r="ED181" s="105">
        <f t="shared" si="29"/>
        <v>0</v>
      </c>
      <c r="EE181" s="105">
        <f t="shared" si="29"/>
        <v>0</v>
      </c>
      <c r="EF181" s="105">
        <f t="shared" si="29"/>
        <v>0</v>
      </c>
      <c r="EG181" s="105">
        <f t="shared" si="29"/>
        <v>0</v>
      </c>
      <c r="EH181" s="105">
        <f t="shared" si="29"/>
        <v>0</v>
      </c>
      <c r="EI181" s="105">
        <f t="shared" si="29"/>
        <v>0</v>
      </c>
      <c r="EJ181" s="105">
        <f t="shared" si="29"/>
        <v>0</v>
      </c>
      <c r="EK181" s="105">
        <f t="shared" si="29"/>
        <v>0</v>
      </c>
      <c r="EL181" s="105">
        <f t="shared" si="29"/>
        <v>0</v>
      </c>
      <c r="EM181" s="105">
        <f t="shared" si="29"/>
        <v>0</v>
      </c>
      <c r="EN181" s="105">
        <f t="shared" si="29"/>
        <v>0</v>
      </c>
      <c r="EO181" s="105">
        <f t="shared" si="29"/>
        <v>0</v>
      </c>
      <c r="EP181" s="105">
        <f t="shared" si="29"/>
        <v>0</v>
      </c>
      <c r="EQ181" s="105">
        <f t="shared" si="29"/>
        <v>0</v>
      </c>
      <c r="ER181" s="105">
        <f t="shared" si="29"/>
        <v>0</v>
      </c>
      <c r="ES181" s="105">
        <f t="shared" si="29"/>
        <v>0</v>
      </c>
      <c r="ET181" s="105">
        <f t="shared" si="29"/>
        <v>0</v>
      </c>
      <c r="EU181" s="105">
        <f t="shared" si="29"/>
        <v>0</v>
      </c>
      <c r="EV181" s="105">
        <f t="shared" si="29"/>
        <v>0</v>
      </c>
      <c r="EW181" s="105">
        <f t="shared" si="29"/>
        <v>0</v>
      </c>
      <c r="EX181" s="105">
        <f t="shared" si="29"/>
        <v>0</v>
      </c>
      <c r="EY181" s="105">
        <f t="shared" si="29"/>
        <v>0</v>
      </c>
      <c r="EZ181" s="105">
        <f t="shared" si="29"/>
        <v>0</v>
      </c>
      <c r="FA181" s="105">
        <f t="shared" si="29"/>
        <v>0</v>
      </c>
      <c r="FB181" s="105">
        <f t="shared" si="29"/>
        <v>0</v>
      </c>
      <c r="FC181" s="105">
        <f t="shared" si="29"/>
        <v>0</v>
      </c>
      <c r="FD181" s="105">
        <f t="shared" si="29"/>
        <v>0</v>
      </c>
      <c r="FE181" s="105">
        <f t="shared" si="29"/>
        <v>0</v>
      </c>
      <c r="FF181" s="105">
        <f t="shared" si="29"/>
        <v>0</v>
      </c>
      <c r="FG181" s="105">
        <f t="shared" si="29"/>
        <v>0</v>
      </c>
      <c r="FH181" s="105">
        <f t="shared" si="29"/>
        <v>0</v>
      </c>
      <c r="FI181" s="105">
        <f t="shared" si="29"/>
        <v>0</v>
      </c>
      <c r="FJ181" s="105">
        <f t="shared" si="29"/>
        <v>0</v>
      </c>
      <c r="FK181" s="105">
        <f t="shared" si="29"/>
        <v>0</v>
      </c>
      <c r="FL181" s="105">
        <f t="shared" si="29"/>
        <v>0</v>
      </c>
      <c r="FM181" s="105">
        <f t="shared" si="29"/>
        <v>0</v>
      </c>
      <c r="FN181" s="105">
        <f t="shared" si="29"/>
        <v>0</v>
      </c>
      <c r="FO181" s="105">
        <f t="shared" si="29"/>
        <v>0</v>
      </c>
      <c r="FP181" s="105">
        <f t="shared" si="29"/>
        <v>0</v>
      </c>
      <c r="FQ181" s="105">
        <f t="shared" si="29"/>
        <v>0</v>
      </c>
      <c r="FR181" s="105">
        <f t="shared" si="29"/>
        <v>0</v>
      </c>
      <c r="FS181" s="105">
        <f t="shared" si="29"/>
        <v>0</v>
      </c>
      <c r="FT181" s="105">
        <f t="shared" si="29"/>
        <v>0</v>
      </c>
      <c r="FU181" s="105">
        <f t="shared" si="29"/>
        <v>0</v>
      </c>
      <c r="FV181" s="105">
        <f t="shared" si="29"/>
        <v>0</v>
      </c>
      <c r="FW181" s="105">
        <f t="shared" si="29"/>
        <v>0</v>
      </c>
      <c r="FX181" s="105">
        <f t="shared" si="29"/>
        <v>0</v>
      </c>
      <c r="FY181" s="105">
        <f t="shared" si="29"/>
        <v>0</v>
      </c>
      <c r="FZ181" s="105">
        <f t="shared" si="29"/>
        <v>0</v>
      </c>
      <c r="GA181" s="105">
        <f t="shared" si="29"/>
        <v>0</v>
      </c>
      <c r="GB181" s="105">
        <f t="shared" si="29"/>
        <v>0</v>
      </c>
      <c r="GC181" s="105">
        <f t="shared" si="29"/>
        <v>0</v>
      </c>
      <c r="GD181" s="105">
        <f t="shared" si="29"/>
        <v>0</v>
      </c>
      <c r="GE181" s="105">
        <f t="shared" si="29"/>
        <v>0</v>
      </c>
      <c r="GF181" s="105">
        <f t="shared" si="29"/>
        <v>0</v>
      </c>
      <c r="GG181" s="105">
        <f t="shared" si="29"/>
        <v>0</v>
      </c>
      <c r="GH181" s="105">
        <f t="shared" si="29"/>
        <v>0</v>
      </c>
      <c r="GI181" s="105">
        <f t="shared" si="29"/>
        <v>0</v>
      </c>
      <c r="GJ181" s="105">
        <f t="shared" si="29"/>
        <v>0</v>
      </c>
      <c r="GK181" s="105">
        <f t="shared" si="29"/>
        <v>0</v>
      </c>
      <c r="GL181" s="105">
        <f t="shared" ref="GL181" si="32">GL27*$B181</f>
        <v>0</v>
      </c>
      <c r="GM181" s="105">
        <f t="shared" si="11"/>
        <v>0</v>
      </c>
      <c r="GN181" s="105">
        <f t="shared" si="11"/>
        <v>0</v>
      </c>
      <c r="GO181" s="105">
        <f t="shared" si="11"/>
        <v>0</v>
      </c>
      <c r="GP181" s="105">
        <f t="shared" si="11"/>
        <v>0</v>
      </c>
      <c r="GQ181" s="105">
        <f t="shared" si="11"/>
        <v>0</v>
      </c>
      <c r="GR181" s="105">
        <f t="shared" si="11"/>
        <v>0</v>
      </c>
      <c r="GS181" s="105">
        <f t="shared" si="11"/>
        <v>0</v>
      </c>
      <c r="GT181" s="105">
        <f t="shared" si="11"/>
        <v>0</v>
      </c>
    </row>
    <row r="182" spans="1:202" s="105" customFormat="1" hidden="1" x14ac:dyDescent="0.25">
      <c r="A182" s="106" t="s">
        <v>78</v>
      </c>
      <c r="B182" s="107">
        <v>0.41</v>
      </c>
      <c r="C182" s="105">
        <f t="shared" ref="C182:BN185" si="33">C28*$B182</f>
        <v>0</v>
      </c>
      <c r="D182" s="105">
        <f t="shared" si="33"/>
        <v>0</v>
      </c>
      <c r="E182" s="105">
        <f t="shared" si="33"/>
        <v>0</v>
      </c>
      <c r="F182" s="105">
        <f t="shared" si="33"/>
        <v>0</v>
      </c>
      <c r="G182" s="105">
        <f t="shared" si="33"/>
        <v>0</v>
      </c>
      <c r="H182" s="105">
        <f t="shared" si="33"/>
        <v>0</v>
      </c>
      <c r="I182" s="105">
        <f t="shared" si="33"/>
        <v>0</v>
      </c>
      <c r="J182" s="105">
        <f t="shared" si="33"/>
        <v>0</v>
      </c>
      <c r="K182" s="105">
        <f t="shared" si="33"/>
        <v>0</v>
      </c>
      <c r="L182" s="105">
        <f t="shared" si="33"/>
        <v>0</v>
      </c>
      <c r="M182" s="105">
        <f t="shared" si="33"/>
        <v>0</v>
      </c>
      <c r="N182" s="105">
        <f t="shared" si="33"/>
        <v>0</v>
      </c>
      <c r="O182" s="105">
        <f t="shared" si="33"/>
        <v>0</v>
      </c>
      <c r="P182" s="105">
        <f t="shared" si="33"/>
        <v>0</v>
      </c>
      <c r="Q182" s="105">
        <f t="shared" si="33"/>
        <v>0</v>
      </c>
      <c r="R182" s="105">
        <f t="shared" si="33"/>
        <v>0</v>
      </c>
      <c r="S182" s="105">
        <f t="shared" si="33"/>
        <v>0</v>
      </c>
      <c r="T182" s="105">
        <f t="shared" si="33"/>
        <v>0</v>
      </c>
      <c r="U182" s="105">
        <f t="shared" si="33"/>
        <v>0</v>
      </c>
      <c r="V182" s="105">
        <f t="shared" si="33"/>
        <v>0</v>
      </c>
      <c r="W182" s="105">
        <f t="shared" si="33"/>
        <v>0</v>
      </c>
      <c r="X182" s="105">
        <f t="shared" si="33"/>
        <v>0</v>
      </c>
      <c r="Y182" s="105">
        <f t="shared" si="33"/>
        <v>0</v>
      </c>
      <c r="Z182" s="105">
        <f t="shared" si="33"/>
        <v>0</v>
      </c>
      <c r="AA182" s="105">
        <f t="shared" si="33"/>
        <v>0</v>
      </c>
      <c r="AB182" s="105">
        <f t="shared" si="33"/>
        <v>0</v>
      </c>
      <c r="AC182" s="105">
        <f t="shared" si="33"/>
        <v>0</v>
      </c>
      <c r="AD182" s="105">
        <f t="shared" si="33"/>
        <v>0</v>
      </c>
      <c r="AE182" s="105">
        <f t="shared" si="33"/>
        <v>0</v>
      </c>
      <c r="AF182" s="105">
        <f t="shared" si="33"/>
        <v>0</v>
      </c>
      <c r="AG182" s="105">
        <f t="shared" si="33"/>
        <v>0</v>
      </c>
      <c r="AH182" s="105">
        <f t="shared" si="33"/>
        <v>0</v>
      </c>
      <c r="AI182" s="105">
        <f t="shared" si="33"/>
        <v>0</v>
      </c>
      <c r="AJ182" s="105">
        <f t="shared" si="33"/>
        <v>0</v>
      </c>
      <c r="AK182" s="105">
        <f t="shared" si="33"/>
        <v>0</v>
      </c>
      <c r="AL182" s="105">
        <f t="shared" si="33"/>
        <v>0</v>
      </c>
      <c r="AM182" s="105">
        <f t="shared" si="33"/>
        <v>0</v>
      </c>
      <c r="AN182" s="105">
        <f t="shared" si="33"/>
        <v>0</v>
      </c>
      <c r="AO182" s="105">
        <f t="shared" si="33"/>
        <v>0</v>
      </c>
      <c r="AP182" s="105">
        <f t="shared" si="33"/>
        <v>0</v>
      </c>
      <c r="AQ182" s="105">
        <f t="shared" si="33"/>
        <v>0</v>
      </c>
      <c r="AR182" s="105">
        <f t="shared" si="33"/>
        <v>0</v>
      </c>
      <c r="AS182" s="105">
        <f t="shared" si="33"/>
        <v>0</v>
      </c>
      <c r="AT182" s="105">
        <f t="shared" si="33"/>
        <v>0</v>
      </c>
      <c r="AU182" s="105">
        <f t="shared" si="33"/>
        <v>0</v>
      </c>
      <c r="AV182" s="105">
        <f t="shared" si="33"/>
        <v>0</v>
      </c>
      <c r="AW182" s="105">
        <f t="shared" si="33"/>
        <v>0</v>
      </c>
      <c r="AX182" s="105">
        <f t="shared" si="33"/>
        <v>0</v>
      </c>
      <c r="AY182" s="105">
        <f t="shared" si="33"/>
        <v>0</v>
      </c>
      <c r="AZ182" s="105">
        <f t="shared" si="33"/>
        <v>0</v>
      </c>
      <c r="BA182" s="105">
        <f t="shared" si="33"/>
        <v>0</v>
      </c>
      <c r="BB182" s="105">
        <f t="shared" si="33"/>
        <v>0</v>
      </c>
      <c r="BC182" s="105">
        <f t="shared" si="33"/>
        <v>0</v>
      </c>
      <c r="BD182" s="105">
        <f t="shared" si="33"/>
        <v>0</v>
      </c>
      <c r="BE182" s="105">
        <f t="shared" si="33"/>
        <v>0</v>
      </c>
      <c r="BF182" s="105">
        <f t="shared" si="33"/>
        <v>0</v>
      </c>
      <c r="BG182" s="105">
        <f t="shared" si="33"/>
        <v>0</v>
      </c>
      <c r="BH182" s="105">
        <f t="shared" si="33"/>
        <v>0</v>
      </c>
      <c r="BI182" s="105">
        <f t="shared" si="33"/>
        <v>0</v>
      </c>
      <c r="BJ182" s="105">
        <f t="shared" si="33"/>
        <v>0</v>
      </c>
      <c r="BK182" s="105">
        <f t="shared" si="33"/>
        <v>0</v>
      </c>
      <c r="BL182" s="105">
        <f t="shared" si="33"/>
        <v>0</v>
      </c>
      <c r="BM182" s="105">
        <f t="shared" si="33"/>
        <v>0</v>
      </c>
      <c r="BN182" s="105">
        <f t="shared" si="33"/>
        <v>0</v>
      </c>
      <c r="BO182" s="105">
        <f t="shared" ref="BO182:DZ185" si="34">BO28*$B182</f>
        <v>0</v>
      </c>
      <c r="BP182" s="105">
        <f t="shared" si="34"/>
        <v>0</v>
      </c>
      <c r="BQ182" s="105">
        <f t="shared" si="34"/>
        <v>0</v>
      </c>
      <c r="BR182" s="105">
        <f t="shared" si="34"/>
        <v>0</v>
      </c>
      <c r="BS182" s="105">
        <f t="shared" si="34"/>
        <v>0</v>
      </c>
      <c r="BT182" s="105">
        <f t="shared" si="34"/>
        <v>0</v>
      </c>
      <c r="BU182" s="105">
        <f t="shared" si="34"/>
        <v>0</v>
      </c>
      <c r="BV182" s="105">
        <f t="shared" si="34"/>
        <v>0</v>
      </c>
      <c r="BW182" s="105">
        <f t="shared" si="34"/>
        <v>0</v>
      </c>
      <c r="BX182" s="105">
        <f t="shared" si="34"/>
        <v>0</v>
      </c>
      <c r="BY182" s="105">
        <f t="shared" si="34"/>
        <v>0</v>
      </c>
      <c r="BZ182" s="105">
        <f t="shared" si="34"/>
        <v>0</v>
      </c>
      <c r="CA182" s="105">
        <f t="shared" si="34"/>
        <v>0</v>
      </c>
      <c r="CB182" s="105">
        <f t="shared" si="34"/>
        <v>0</v>
      </c>
      <c r="CC182" s="105">
        <f t="shared" si="34"/>
        <v>0</v>
      </c>
      <c r="CD182" s="105">
        <f t="shared" si="34"/>
        <v>0</v>
      </c>
      <c r="CE182" s="105">
        <f t="shared" si="34"/>
        <v>0</v>
      </c>
      <c r="CF182" s="105">
        <f t="shared" si="34"/>
        <v>0</v>
      </c>
      <c r="CG182" s="105">
        <f t="shared" si="34"/>
        <v>0</v>
      </c>
      <c r="CH182" s="105">
        <f t="shared" si="34"/>
        <v>0</v>
      </c>
      <c r="CI182" s="105">
        <f t="shared" si="34"/>
        <v>0</v>
      </c>
      <c r="CJ182" s="105">
        <f t="shared" si="34"/>
        <v>0</v>
      </c>
      <c r="CK182" s="105">
        <f t="shared" si="34"/>
        <v>0</v>
      </c>
      <c r="CL182" s="105">
        <f t="shared" si="34"/>
        <v>0</v>
      </c>
      <c r="CM182" s="105">
        <f t="shared" si="34"/>
        <v>0</v>
      </c>
      <c r="CN182" s="105">
        <f t="shared" si="34"/>
        <v>0</v>
      </c>
      <c r="CO182" s="105">
        <f t="shared" si="34"/>
        <v>0</v>
      </c>
      <c r="CP182" s="105">
        <f t="shared" si="34"/>
        <v>0</v>
      </c>
      <c r="CQ182" s="105">
        <f t="shared" si="34"/>
        <v>0</v>
      </c>
      <c r="CR182" s="105">
        <f t="shared" si="34"/>
        <v>0</v>
      </c>
      <c r="CS182" s="105">
        <f t="shared" si="34"/>
        <v>0</v>
      </c>
      <c r="CT182" s="105">
        <f t="shared" si="34"/>
        <v>0</v>
      </c>
      <c r="CU182" s="105">
        <f t="shared" si="34"/>
        <v>0</v>
      </c>
      <c r="CV182" s="105">
        <f t="shared" si="34"/>
        <v>0</v>
      </c>
      <c r="CW182" s="105">
        <f t="shared" si="34"/>
        <v>0</v>
      </c>
      <c r="CX182" s="105">
        <f t="shared" si="34"/>
        <v>0</v>
      </c>
      <c r="CY182" s="105">
        <f t="shared" si="34"/>
        <v>0</v>
      </c>
      <c r="CZ182" s="105">
        <f t="shared" si="34"/>
        <v>0</v>
      </c>
      <c r="DA182" s="105">
        <f t="shared" si="34"/>
        <v>0</v>
      </c>
      <c r="DB182" s="105">
        <f t="shared" si="34"/>
        <v>0</v>
      </c>
      <c r="DC182" s="105">
        <f t="shared" si="34"/>
        <v>0</v>
      </c>
      <c r="DD182" s="105">
        <f t="shared" si="34"/>
        <v>0</v>
      </c>
      <c r="DE182" s="105">
        <f t="shared" si="34"/>
        <v>0</v>
      </c>
      <c r="DF182" s="105">
        <f t="shared" si="34"/>
        <v>0</v>
      </c>
      <c r="DG182" s="105">
        <f t="shared" si="34"/>
        <v>0</v>
      </c>
      <c r="DH182" s="105">
        <f t="shared" si="34"/>
        <v>0</v>
      </c>
      <c r="DI182" s="105">
        <f t="shared" si="34"/>
        <v>0</v>
      </c>
      <c r="DJ182" s="105">
        <f t="shared" si="34"/>
        <v>0</v>
      </c>
      <c r="DK182" s="105">
        <f t="shared" si="34"/>
        <v>0</v>
      </c>
      <c r="DL182" s="105">
        <f t="shared" si="34"/>
        <v>0</v>
      </c>
      <c r="DM182" s="105">
        <f t="shared" si="34"/>
        <v>0</v>
      </c>
      <c r="DN182" s="105">
        <f t="shared" si="34"/>
        <v>0</v>
      </c>
      <c r="DO182" s="105">
        <f t="shared" si="34"/>
        <v>0</v>
      </c>
      <c r="DP182" s="105">
        <f t="shared" si="34"/>
        <v>0</v>
      </c>
      <c r="DQ182" s="105">
        <f t="shared" si="34"/>
        <v>0</v>
      </c>
      <c r="DR182" s="105">
        <f t="shared" si="34"/>
        <v>0</v>
      </c>
      <c r="DS182" s="105">
        <f t="shared" si="34"/>
        <v>0</v>
      </c>
      <c r="DT182" s="105">
        <f t="shared" si="34"/>
        <v>0</v>
      </c>
      <c r="DU182" s="105">
        <f t="shared" si="34"/>
        <v>0</v>
      </c>
      <c r="DV182" s="105">
        <f t="shared" si="34"/>
        <v>0</v>
      </c>
      <c r="DW182" s="105">
        <f t="shared" si="34"/>
        <v>0</v>
      </c>
      <c r="DX182" s="105">
        <f t="shared" si="34"/>
        <v>0</v>
      </c>
      <c r="DY182" s="105">
        <f t="shared" si="34"/>
        <v>0</v>
      </c>
      <c r="DZ182" s="105">
        <f t="shared" si="34"/>
        <v>0</v>
      </c>
      <c r="EA182" s="105">
        <f t="shared" ref="EA182:GL185" si="35">EA28*$B182</f>
        <v>0</v>
      </c>
      <c r="EB182" s="105">
        <f t="shared" si="35"/>
        <v>0</v>
      </c>
      <c r="EC182" s="105">
        <f t="shared" si="35"/>
        <v>0</v>
      </c>
      <c r="ED182" s="105">
        <f t="shared" si="35"/>
        <v>0</v>
      </c>
      <c r="EE182" s="105">
        <f t="shared" si="35"/>
        <v>0</v>
      </c>
      <c r="EF182" s="105">
        <f t="shared" si="35"/>
        <v>0</v>
      </c>
      <c r="EG182" s="105">
        <f t="shared" si="35"/>
        <v>0</v>
      </c>
      <c r="EH182" s="105">
        <f t="shared" si="35"/>
        <v>0</v>
      </c>
      <c r="EI182" s="105">
        <f t="shared" si="35"/>
        <v>0</v>
      </c>
      <c r="EJ182" s="105">
        <f t="shared" si="35"/>
        <v>0</v>
      </c>
      <c r="EK182" s="105">
        <f t="shared" si="35"/>
        <v>0</v>
      </c>
      <c r="EL182" s="105">
        <f t="shared" si="35"/>
        <v>0</v>
      </c>
      <c r="EM182" s="105">
        <f t="shared" si="35"/>
        <v>0</v>
      </c>
      <c r="EN182" s="105">
        <f t="shared" si="35"/>
        <v>0</v>
      </c>
      <c r="EO182" s="105">
        <f t="shared" si="35"/>
        <v>0</v>
      </c>
      <c r="EP182" s="105">
        <f t="shared" si="35"/>
        <v>0</v>
      </c>
      <c r="EQ182" s="105">
        <f t="shared" si="35"/>
        <v>0</v>
      </c>
      <c r="ER182" s="105">
        <f t="shared" si="35"/>
        <v>0</v>
      </c>
      <c r="ES182" s="105">
        <f t="shared" si="35"/>
        <v>0</v>
      </c>
      <c r="ET182" s="105">
        <f t="shared" si="35"/>
        <v>0</v>
      </c>
      <c r="EU182" s="105">
        <f t="shared" si="35"/>
        <v>0</v>
      </c>
      <c r="EV182" s="105">
        <f t="shared" si="35"/>
        <v>0</v>
      </c>
      <c r="EW182" s="105">
        <f t="shared" si="35"/>
        <v>0</v>
      </c>
      <c r="EX182" s="105">
        <f t="shared" si="35"/>
        <v>0</v>
      </c>
      <c r="EY182" s="105">
        <f t="shared" si="35"/>
        <v>0</v>
      </c>
      <c r="EZ182" s="105">
        <f t="shared" si="35"/>
        <v>0</v>
      </c>
      <c r="FA182" s="105">
        <f t="shared" si="35"/>
        <v>0</v>
      </c>
      <c r="FB182" s="105">
        <f t="shared" si="35"/>
        <v>0</v>
      </c>
      <c r="FC182" s="105">
        <f t="shared" si="35"/>
        <v>0</v>
      </c>
      <c r="FD182" s="105">
        <f t="shared" si="35"/>
        <v>0</v>
      </c>
      <c r="FE182" s="105">
        <f t="shared" si="35"/>
        <v>0</v>
      </c>
      <c r="FF182" s="105">
        <f t="shared" si="35"/>
        <v>0</v>
      </c>
      <c r="FG182" s="105">
        <f t="shared" si="35"/>
        <v>0</v>
      </c>
      <c r="FH182" s="105">
        <f t="shared" si="35"/>
        <v>0</v>
      </c>
      <c r="FI182" s="105">
        <f t="shared" si="35"/>
        <v>0</v>
      </c>
      <c r="FJ182" s="105">
        <f t="shared" si="35"/>
        <v>0</v>
      </c>
      <c r="FK182" s="105">
        <f t="shared" si="35"/>
        <v>0</v>
      </c>
      <c r="FL182" s="105">
        <f t="shared" si="35"/>
        <v>0</v>
      </c>
      <c r="FM182" s="105">
        <f t="shared" si="35"/>
        <v>0</v>
      </c>
      <c r="FN182" s="105">
        <f t="shared" si="35"/>
        <v>0</v>
      </c>
      <c r="FO182" s="105">
        <f t="shared" si="35"/>
        <v>0</v>
      </c>
      <c r="FP182" s="105">
        <f t="shared" si="35"/>
        <v>0</v>
      </c>
      <c r="FQ182" s="105">
        <f t="shared" si="35"/>
        <v>0</v>
      </c>
      <c r="FR182" s="105">
        <f t="shared" si="35"/>
        <v>0</v>
      </c>
      <c r="FS182" s="105">
        <f t="shared" si="35"/>
        <v>0</v>
      </c>
      <c r="FT182" s="105">
        <f t="shared" si="35"/>
        <v>0</v>
      </c>
      <c r="FU182" s="105">
        <f t="shared" si="35"/>
        <v>0</v>
      </c>
      <c r="FV182" s="105">
        <f t="shared" si="35"/>
        <v>0</v>
      </c>
      <c r="FW182" s="105">
        <f t="shared" si="35"/>
        <v>0</v>
      </c>
      <c r="FX182" s="105">
        <f t="shared" si="35"/>
        <v>0</v>
      </c>
      <c r="FY182" s="105">
        <f t="shared" si="35"/>
        <v>0</v>
      </c>
      <c r="FZ182" s="105">
        <f t="shared" si="35"/>
        <v>0</v>
      </c>
      <c r="GA182" s="105">
        <f t="shared" si="35"/>
        <v>0</v>
      </c>
      <c r="GB182" s="105">
        <f t="shared" si="35"/>
        <v>0</v>
      </c>
      <c r="GC182" s="105">
        <f t="shared" si="35"/>
        <v>0</v>
      </c>
      <c r="GD182" s="105">
        <f t="shared" si="35"/>
        <v>0</v>
      </c>
      <c r="GE182" s="105">
        <f t="shared" si="35"/>
        <v>0</v>
      </c>
      <c r="GF182" s="105">
        <f t="shared" si="35"/>
        <v>0</v>
      </c>
      <c r="GG182" s="105">
        <f t="shared" si="35"/>
        <v>0</v>
      </c>
      <c r="GH182" s="105">
        <f t="shared" si="35"/>
        <v>0</v>
      </c>
      <c r="GI182" s="105">
        <f t="shared" si="35"/>
        <v>0</v>
      </c>
      <c r="GJ182" s="105">
        <f t="shared" si="35"/>
        <v>0</v>
      </c>
      <c r="GK182" s="105">
        <f t="shared" si="35"/>
        <v>0</v>
      </c>
      <c r="GL182" s="105">
        <f t="shared" si="35"/>
        <v>0</v>
      </c>
      <c r="GM182" s="105">
        <f t="shared" ref="GM182:GT197" si="36">GM28*$B182</f>
        <v>0</v>
      </c>
      <c r="GN182" s="105">
        <f t="shared" si="36"/>
        <v>0</v>
      </c>
      <c r="GO182" s="105">
        <f t="shared" si="36"/>
        <v>0</v>
      </c>
      <c r="GP182" s="105">
        <f t="shared" si="36"/>
        <v>0</v>
      </c>
      <c r="GQ182" s="105">
        <f t="shared" si="36"/>
        <v>0</v>
      </c>
      <c r="GR182" s="105">
        <f t="shared" si="36"/>
        <v>0</v>
      </c>
      <c r="GS182" s="105">
        <f t="shared" si="36"/>
        <v>0</v>
      </c>
      <c r="GT182" s="105">
        <f t="shared" si="36"/>
        <v>0</v>
      </c>
    </row>
    <row r="183" spans="1:202" s="105" customFormat="1" hidden="1" x14ac:dyDescent="0.25">
      <c r="A183" s="106" t="s">
        <v>80</v>
      </c>
      <c r="B183" s="107">
        <v>2.1</v>
      </c>
      <c r="C183" s="105">
        <f t="shared" si="33"/>
        <v>0</v>
      </c>
      <c r="D183" s="105">
        <f t="shared" si="33"/>
        <v>0</v>
      </c>
      <c r="E183" s="105">
        <f t="shared" si="33"/>
        <v>0</v>
      </c>
      <c r="F183" s="105">
        <f t="shared" si="33"/>
        <v>0</v>
      </c>
      <c r="G183" s="105">
        <f t="shared" si="33"/>
        <v>33.6</v>
      </c>
      <c r="H183" s="105">
        <f t="shared" si="33"/>
        <v>0</v>
      </c>
      <c r="I183" s="105">
        <f t="shared" si="33"/>
        <v>0</v>
      </c>
      <c r="J183" s="105">
        <f t="shared" si="33"/>
        <v>0</v>
      </c>
      <c r="K183" s="105">
        <f t="shared" si="33"/>
        <v>0</v>
      </c>
      <c r="L183" s="105">
        <f t="shared" si="33"/>
        <v>0</v>
      </c>
      <c r="M183" s="105">
        <f t="shared" si="33"/>
        <v>0</v>
      </c>
      <c r="N183" s="105">
        <f t="shared" si="33"/>
        <v>0</v>
      </c>
      <c r="O183" s="105">
        <f t="shared" si="33"/>
        <v>0</v>
      </c>
      <c r="P183" s="105">
        <f t="shared" si="33"/>
        <v>0</v>
      </c>
      <c r="Q183" s="105">
        <f t="shared" si="33"/>
        <v>0</v>
      </c>
      <c r="R183" s="105">
        <f t="shared" si="33"/>
        <v>0</v>
      </c>
      <c r="S183" s="105">
        <f t="shared" si="33"/>
        <v>0</v>
      </c>
      <c r="T183" s="105">
        <f t="shared" si="33"/>
        <v>0</v>
      </c>
      <c r="U183" s="105">
        <f t="shared" si="33"/>
        <v>0</v>
      </c>
      <c r="V183" s="105">
        <f t="shared" si="33"/>
        <v>0</v>
      </c>
      <c r="W183" s="105">
        <f t="shared" si="33"/>
        <v>0</v>
      </c>
      <c r="X183" s="105">
        <f t="shared" si="33"/>
        <v>0</v>
      </c>
      <c r="Y183" s="105">
        <f t="shared" si="33"/>
        <v>0</v>
      </c>
      <c r="Z183" s="105">
        <f t="shared" si="33"/>
        <v>0</v>
      </c>
      <c r="AA183" s="105">
        <f t="shared" si="33"/>
        <v>0</v>
      </c>
      <c r="AB183" s="105">
        <f t="shared" si="33"/>
        <v>0</v>
      </c>
      <c r="AC183" s="105">
        <f t="shared" si="33"/>
        <v>0</v>
      </c>
      <c r="AD183" s="105">
        <f t="shared" si="33"/>
        <v>0</v>
      </c>
      <c r="AE183" s="105">
        <f t="shared" si="33"/>
        <v>0</v>
      </c>
      <c r="AF183" s="105">
        <f t="shared" si="33"/>
        <v>0</v>
      </c>
      <c r="AG183" s="105">
        <f t="shared" si="33"/>
        <v>0</v>
      </c>
      <c r="AH183" s="105">
        <f t="shared" si="33"/>
        <v>0</v>
      </c>
      <c r="AI183" s="105">
        <f t="shared" si="33"/>
        <v>0</v>
      </c>
      <c r="AJ183" s="105">
        <f t="shared" si="33"/>
        <v>0</v>
      </c>
      <c r="AK183" s="105">
        <f t="shared" si="33"/>
        <v>0</v>
      </c>
      <c r="AL183" s="105">
        <f t="shared" si="33"/>
        <v>0</v>
      </c>
      <c r="AM183" s="105">
        <f t="shared" si="33"/>
        <v>0</v>
      </c>
      <c r="AN183" s="105">
        <f t="shared" si="33"/>
        <v>0</v>
      </c>
      <c r="AO183" s="105">
        <f t="shared" si="33"/>
        <v>0</v>
      </c>
      <c r="AP183" s="105">
        <f t="shared" si="33"/>
        <v>0</v>
      </c>
      <c r="AQ183" s="105">
        <f t="shared" si="33"/>
        <v>0</v>
      </c>
      <c r="AR183" s="105">
        <f t="shared" si="33"/>
        <v>0</v>
      </c>
      <c r="AS183" s="105">
        <f t="shared" si="33"/>
        <v>0</v>
      </c>
      <c r="AT183" s="105">
        <f t="shared" si="33"/>
        <v>0</v>
      </c>
      <c r="AU183" s="105">
        <f t="shared" si="33"/>
        <v>0</v>
      </c>
      <c r="AV183" s="105">
        <f t="shared" si="33"/>
        <v>0</v>
      </c>
      <c r="AW183" s="105">
        <f t="shared" si="33"/>
        <v>0</v>
      </c>
      <c r="AX183" s="105">
        <f t="shared" si="33"/>
        <v>0</v>
      </c>
      <c r="AY183" s="105">
        <f t="shared" si="33"/>
        <v>0</v>
      </c>
      <c r="AZ183" s="105">
        <f t="shared" si="33"/>
        <v>0</v>
      </c>
      <c r="BA183" s="105">
        <f t="shared" si="33"/>
        <v>0</v>
      </c>
      <c r="BB183" s="105">
        <f t="shared" si="33"/>
        <v>0</v>
      </c>
      <c r="BC183" s="105">
        <f t="shared" si="33"/>
        <v>0</v>
      </c>
      <c r="BD183" s="105">
        <f t="shared" si="33"/>
        <v>0</v>
      </c>
      <c r="BE183" s="105">
        <f t="shared" si="33"/>
        <v>0</v>
      </c>
      <c r="BF183" s="105">
        <f t="shared" si="33"/>
        <v>0</v>
      </c>
      <c r="BG183" s="105">
        <f t="shared" si="33"/>
        <v>0</v>
      </c>
      <c r="BH183" s="105">
        <f t="shared" si="33"/>
        <v>0</v>
      </c>
      <c r="BI183" s="105">
        <f t="shared" si="33"/>
        <v>0</v>
      </c>
      <c r="BJ183" s="105">
        <f t="shared" si="33"/>
        <v>0</v>
      </c>
      <c r="BK183" s="105">
        <f t="shared" si="33"/>
        <v>0</v>
      </c>
      <c r="BL183" s="105">
        <f t="shared" si="33"/>
        <v>0</v>
      </c>
      <c r="BM183" s="105">
        <f t="shared" si="33"/>
        <v>0</v>
      </c>
      <c r="BN183" s="105">
        <f t="shared" si="33"/>
        <v>0</v>
      </c>
      <c r="BO183" s="105">
        <f t="shared" si="34"/>
        <v>0</v>
      </c>
      <c r="BP183" s="105">
        <f t="shared" si="34"/>
        <v>0</v>
      </c>
      <c r="BQ183" s="105">
        <f t="shared" si="34"/>
        <v>0</v>
      </c>
      <c r="BR183" s="105">
        <f t="shared" si="34"/>
        <v>0</v>
      </c>
      <c r="BS183" s="105">
        <f t="shared" si="34"/>
        <v>0</v>
      </c>
      <c r="BT183" s="105">
        <f t="shared" si="34"/>
        <v>0</v>
      </c>
      <c r="BU183" s="105">
        <f t="shared" si="34"/>
        <v>0</v>
      </c>
      <c r="BV183" s="105">
        <f t="shared" si="34"/>
        <v>0</v>
      </c>
      <c r="BW183" s="105">
        <f t="shared" si="34"/>
        <v>0</v>
      </c>
      <c r="BX183" s="105">
        <f t="shared" si="34"/>
        <v>0</v>
      </c>
      <c r="BY183" s="105">
        <f t="shared" si="34"/>
        <v>0</v>
      </c>
      <c r="BZ183" s="105">
        <f t="shared" si="34"/>
        <v>0</v>
      </c>
      <c r="CA183" s="105">
        <f t="shared" si="34"/>
        <v>0</v>
      </c>
      <c r="CB183" s="105">
        <f t="shared" si="34"/>
        <v>0</v>
      </c>
      <c r="CC183" s="105">
        <f t="shared" si="34"/>
        <v>0</v>
      </c>
      <c r="CD183" s="105">
        <f t="shared" si="34"/>
        <v>0</v>
      </c>
      <c r="CE183" s="105">
        <f t="shared" si="34"/>
        <v>0</v>
      </c>
      <c r="CF183" s="105">
        <f t="shared" si="34"/>
        <v>0</v>
      </c>
      <c r="CG183" s="105">
        <f t="shared" si="34"/>
        <v>0</v>
      </c>
      <c r="CH183" s="105">
        <f t="shared" si="34"/>
        <v>0</v>
      </c>
      <c r="CI183" s="105">
        <f t="shared" si="34"/>
        <v>0</v>
      </c>
      <c r="CJ183" s="105">
        <f t="shared" si="34"/>
        <v>0</v>
      </c>
      <c r="CK183" s="105">
        <f t="shared" si="34"/>
        <v>0</v>
      </c>
      <c r="CL183" s="105">
        <f t="shared" si="34"/>
        <v>0</v>
      </c>
      <c r="CM183" s="105">
        <f t="shared" si="34"/>
        <v>0</v>
      </c>
      <c r="CN183" s="105">
        <f t="shared" si="34"/>
        <v>0</v>
      </c>
      <c r="CO183" s="105">
        <f t="shared" si="34"/>
        <v>0</v>
      </c>
      <c r="CP183" s="105">
        <f t="shared" si="34"/>
        <v>0</v>
      </c>
      <c r="CQ183" s="105">
        <f t="shared" si="34"/>
        <v>0</v>
      </c>
      <c r="CR183" s="105">
        <f t="shared" si="34"/>
        <v>0</v>
      </c>
      <c r="CS183" s="105">
        <f t="shared" si="34"/>
        <v>0</v>
      </c>
      <c r="CT183" s="105">
        <f t="shared" si="34"/>
        <v>0</v>
      </c>
      <c r="CU183" s="105">
        <f t="shared" si="34"/>
        <v>0</v>
      </c>
      <c r="CV183" s="105">
        <f t="shared" si="34"/>
        <v>0</v>
      </c>
      <c r="CW183" s="105">
        <f t="shared" si="34"/>
        <v>0</v>
      </c>
      <c r="CX183" s="105">
        <f t="shared" si="34"/>
        <v>0</v>
      </c>
      <c r="CY183" s="105">
        <f t="shared" si="34"/>
        <v>0</v>
      </c>
      <c r="CZ183" s="105">
        <f t="shared" si="34"/>
        <v>0</v>
      </c>
      <c r="DA183" s="105">
        <f t="shared" si="34"/>
        <v>0</v>
      </c>
      <c r="DB183" s="105">
        <f t="shared" si="34"/>
        <v>0</v>
      </c>
      <c r="DC183" s="105">
        <f t="shared" si="34"/>
        <v>0</v>
      </c>
      <c r="DD183" s="105">
        <f t="shared" si="34"/>
        <v>0</v>
      </c>
      <c r="DE183" s="105">
        <f t="shared" si="34"/>
        <v>0</v>
      </c>
      <c r="DF183" s="105">
        <f t="shared" si="34"/>
        <v>0</v>
      </c>
      <c r="DG183" s="105">
        <f t="shared" si="34"/>
        <v>0</v>
      </c>
      <c r="DH183" s="105">
        <f t="shared" si="34"/>
        <v>0</v>
      </c>
      <c r="DI183" s="105">
        <f t="shared" si="34"/>
        <v>0</v>
      </c>
      <c r="DJ183" s="105">
        <f t="shared" si="34"/>
        <v>0</v>
      </c>
      <c r="DK183" s="105">
        <f t="shared" si="34"/>
        <v>0</v>
      </c>
      <c r="DL183" s="105">
        <f t="shared" si="34"/>
        <v>0</v>
      </c>
      <c r="DM183" s="105">
        <f t="shared" si="34"/>
        <v>0</v>
      </c>
      <c r="DN183" s="105">
        <f t="shared" si="34"/>
        <v>0</v>
      </c>
      <c r="DO183" s="105">
        <f t="shared" si="34"/>
        <v>0</v>
      </c>
      <c r="DP183" s="105">
        <f t="shared" si="34"/>
        <v>0</v>
      </c>
      <c r="DQ183" s="105">
        <f t="shared" si="34"/>
        <v>0</v>
      </c>
      <c r="DR183" s="105">
        <f t="shared" si="34"/>
        <v>0</v>
      </c>
      <c r="DS183" s="105">
        <f t="shared" si="34"/>
        <v>0</v>
      </c>
      <c r="DT183" s="105">
        <f t="shared" si="34"/>
        <v>0</v>
      </c>
      <c r="DU183" s="105">
        <f t="shared" si="34"/>
        <v>0</v>
      </c>
      <c r="DV183" s="105">
        <f t="shared" si="34"/>
        <v>0</v>
      </c>
      <c r="DW183" s="105">
        <f t="shared" si="34"/>
        <v>0</v>
      </c>
      <c r="DX183" s="105">
        <f t="shared" si="34"/>
        <v>0</v>
      </c>
      <c r="DY183" s="105">
        <f t="shared" si="34"/>
        <v>0</v>
      </c>
      <c r="DZ183" s="105">
        <f t="shared" si="34"/>
        <v>0</v>
      </c>
      <c r="EA183" s="105">
        <f t="shared" si="35"/>
        <v>0</v>
      </c>
      <c r="EB183" s="105">
        <f t="shared" si="35"/>
        <v>0</v>
      </c>
      <c r="EC183" s="105">
        <f t="shared" si="35"/>
        <v>0</v>
      </c>
      <c r="ED183" s="105">
        <f t="shared" si="35"/>
        <v>0</v>
      </c>
      <c r="EE183" s="105">
        <f t="shared" si="35"/>
        <v>0</v>
      </c>
      <c r="EF183" s="105">
        <f t="shared" si="35"/>
        <v>0</v>
      </c>
      <c r="EG183" s="105">
        <f t="shared" si="35"/>
        <v>0</v>
      </c>
      <c r="EH183" s="105">
        <f t="shared" si="35"/>
        <v>0</v>
      </c>
      <c r="EI183" s="105">
        <f t="shared" si="35"/>
        <v>0</v>
      </c>
      <c r="EJ183" s="105">
        <f t="shared" si="35"/>
        <v>0</v>
      </c>
      <c r="EK183" s="105">
        <f t="shared" si="35"/>
        <v>0</v>
      </c>
      <c r="EL183" s="105">
        <f t="shared" si="35"/>
        <v>0</v>
      </c>
      <c r="EM183" s="105">
        <f t="shared" si="35"/>
        <v>0</v>
      </c>
      <c r="EN183" s="105">
        <f t="shared" si="35"/>
        <v>0</v>
      </c>
      <c r="EO183" s="105">
        <f t="shared" si="35"/>
        <v>0</v>
      </c>
      <c r="EP183" s="105">
        <f t="shared" si="35"/>
        <v>0</v>
      </c>
      <c r="EQ183" s="105">
        <f t="shared" si="35"/>
        <v>0</v>
      </c>
      <c r="ER183" s="105">
        <f t="shared" si="35"/>
        <v>0</v>
      </c>
      <c r="ES183" s="105">
        <f t="shared" si="35"/>
        <v>0</v>
      </c>
      <c r="ET183" s="105">
        <f t="shared" si="35"/>
        <v>0</v>
      </c>
      <c r="EU183" s="105">
        <f t="shared" si="35"/>
        <v>0</v>
      </c>
      <c r="EV183" s="105">
        <f t="shared" si="35"/>
        <v>0</v>
      </c>
      <c r="EW183" s="105">
        <f t="shared" si="35"/>
        <v>0</v>
      </c>
      <c r="EX183" s="105">
        <f t="shared" si="35"/>
        <v>0</v>
      </c>
      <c r="EY183" s="105">
        <f t="shared" si="35"/>
        <v>0</v>
      </c>
      <c r="EZ183" s="105">
        <f t="shared" si="35"/>
        <v>0</v>
      </c>
      <c r="FA183" s="105">
        <f t="shared" si="35"/>
        <v>0</v>
      </c>
      <c r="FB183" s="105">
        <f t="shared" si="35"/>
        <v>0</v>
      </c>
      <c r="FC183" s="105">
        <f t="shared" si="35"/>
        <v>0</v>
      </c>
      <c r="FD183" s="105">
        <f t="shared" si="35"/>
        <v>0</v>
      </c>
      <c r="FE183" s="105">
        <f t="shared" si="35"/>
        <v>0</v>
      </c>
      <c r="FF183" s="105">
        <f t="shared" si="35"/>
        <v>0</v>
      </c>
      <c r="FG183" s="105">
        <f t="shared" si="35"/>
        <v>0</v>
      </c>
      <c r="FH183" s="105">
        <f t="shared" si="35"/>
        <v>0</v>
      </c>
      <c r="FI183" s="105">
        <f t="shared" si="35"/>
        <v>0</v>
      </c>
      <c r="FJ183" s="105">
        <f t="shared" si="35"/>
        <v>0</v>
      </c>
      <c r="FK183" s="105">
        <f t="shared" si="35"/>
        <v>0</v>
      </c>
      <c r="FL183" s="105">
        <f t="shared" si="35"/>
        <v>0</v>
      </c>
      <c r="FM183" s="105">
        <f t="shared" si="35"/>
        <v>0</v>
      </c>
      <c r="FN183" s="105">
        <f t="shared" si="35"/>
        <v>0</v>
      </c>
      <c r="FO183" s="105">
        <f t="shared" si="35"/>
        <v>0</v>
      </c>
      <c r="FP183" s="105">
        <f t="shared" si="35"/>
        <v>0</v>
      </c>
      <c r="FQ183" s="105">
        <f t="shared" si="35"/>
        <v>0</v>
      </c>
      <c r="FR183" s="105">
        <f t="shared" si="35"/>
        <v>0</v>
      </c>
      <c r="FS183" s="105">
        <f t="shared" si="35"/>
        <v>0</v>
      </c>
      <c r="FT183" s="105">
        <f t="shared" si="35"/>
        <v>0</v>
      </c>
      <c r="FU183" s="105">
        <f t="shared" si="35"/>
        <v>0</v>
      </c>
      <c r="FV183" s="105">
        <f t="shared" si="35"/>
        <v>0</v>
      </c>
      <c r="FW183" s="105">
        <f t="shared" si="35"/>
        <v>0</v>
      </c>
      <c r="FX183" s="105">
        <f t="shared" si="35"/>
        <v>0</v>
      </c>
      <c r="FY183" s="105">
        <f t="shared" si="35"/>
        <v>0</v>
      </c>
      <c r="FZ183" s="105">
        <f t="shared" si="35"/>
        <v>0</v>
      </c>
      <c r="GA183" s="105">
        <f t="shared" si="35"/>
        <v>0</v>
      </c>
      <c r="GB183" s="105">
        <f t="shared" si="35"/>
        <v>0</v>
      </c>
      <c r="GC183" s="105">
        <f t="shared" si="35"/>
        <v>0</v>
      </c>
      <c r="GD183" s="105">
        <f t="shared" si="35"/>
        <v>0</v>
      </c>
      <c r="GE183" s="105">
        <f t="shared" si="35"/>
        <v>0</v>
      </c>
      <c r="GF183" s="105">
        <f t="shared" si="35"/>
        <v>0</v>
      </c>
      <c r="GG183" s="105">
        <f t="shared" si="35"/>
        <v>0</v>
      </c>
      <c r="GH183" s="105">
        <f t="shared" si="35"/>
        <v>0</v>
      </c>
      <c r="GI183" s="105">
        <f t="shared" si="35"/>
        <v>0</v>
      </c>
      <c r="GJ183" s="105">
        <f t="shared" si="35"/>
        <v>0</v>
      </c>
      <c r="GK183" s="105">
        <f t="shared" si="35"/>
        <v>0</v>
      </c>
      <c r="GL183" s="105">
        <f t="shared" si="35"/>
        <v>0</v>
      </c>
      <c r="GM183" s="105">
        <f t="shared" si="36"/>
        <v>0</v>
      </c>
      <c r="GN183" s="105">
        <f t="shared" si="36"/>
        <v>0</v>
      </c>
      <c r="GO183" s="105">
        <f t="shared" si="36"/>
        <v>0</v>
      </c>
      <c r="GP183" s="105">
        <f t="shared" si="36"/>
        <v>0</v>
      </c>
      <c r="GQ183" s="105">
        <f t="shared" si="36"/>
        <v>0</v>
      </c>
      <c r="GR183" s="105">
        <f t="shared" si="36"/>
        <v>0</v>
      </c>
      <c r="GS183" s="105">
        <f t="shared" si="36"/>
        <v>0</v>
      </c>
      <c r="GT183" s="105">
        <f t="shared" si="36"/>
        <v>0</v>
      </c>
    </row>
    <row r="184" spans="1:202" s="105" customFormat="1" hidden="1" x14ac:dyDescent="0.25">
      <c r="A184" s="106" t="s">
        <v>82</v>
      </c>
      <c r="B184" s="107">
        <v>0.72309049637321987</v>
      </c>
      <c r="C184" s="105">
        <f t="shared" si="33"/>
        <v>0</v>
      </c>
      <c r="D184" s="105">
        <f t="shared" si="33"/>
        <v>0</v>
      </c>
      <c r="E184" s="105">
        <f t="shared" si="33"/>
        <v>0</v>
      </c>
      <c r="F184" s="105">
        <f t="shared" si="33"/>
        <v>0</v>
      </c>
      <c r="G184" s="105">
        <f t="shared" si="33"/>
        <v>0</v>
      </c>
      <c r="H184" s="105">
        <f t="shared" si="33"/>
        <v>0</v>
      </c>
      <c r="I184" s="105">
        <f t="shared" si="33"/>
        <v>41.939248789646754</v>
      </c>
      <c r="J184" s="105">
        <f t="shared" si="33"/>
        <v>0</v>
      </c>
      <c r="K184" s="105">
        <f t="shared" si="33"/>
        <v>0</v>
      </c>
      <c r="L184" s="105">
        <f t="shared" si="33"/>
        <v>0</v>
      </c>
      <c r="M184" s="105">
        <f t="shared" si="33"/>
        <v>0</v>
      </c>
      <c r="N184" s="105">
        <f t="shared" si="33"/>
        <v>0</v>
      </c>
      <c r="O184" s="105">
        <f t="shared" si="33"/>
        <v>0</v>
      </c>
      <c r="P184" s="105">
        <f t="shared" si="33"/>
        <v>0</v>
      </c>
      <c r="Q184" s="105">
        <f t="shared" si="33"/>
        <v>0</v>
      </c>
      <c r="R184" s="105">
        <f t="shared" si="33"/>
        <v>0</v>
      </c>
      <c r="S184" s="105">
        <f t="shared" si="33"/>
        <v>0</v>
      </c>
      <c r="T184" s="105">
        <f t="shared" si="33"/>
        <v>0</v>
      </c>
      <c r="U184" s="105">
        <f t="shared" si="33"/>
        <v>0</v>
      </c>
      <c r="V184" s="105">
        <f t="shared" si="33"/>
        <v>0</v>
      </c>
      <c r="W184" s="105">
        <f t="shared" si="33"/>
        <v>0</v>
      </c>
      <c r="X184" s="105">
        <f t="shared" si="33"/>
        <v>0</v>
      </c>
      <c r="Y184" s="105">
        <f t="shared" si="33"/>
        <v>0</v>
      </c>
      <c r="Z184" s="105">
        <f t="shared" si="33"/>
        <v>0</v>
      </c>
      <c r="AA184" s="105">
        <f t="shared" si="33"/>
        <v>0</v>
      </c>
      <c r="AB184" s="105">
        <f t="shared" si="33"/>
        <v>0</v>
      </c>
      <c r="AC184" s="105">
        <f t="shared" si="33"/>
        <v>0</v>
      </c>
      <c r="AD184" s="105">
        <f t="shared" si="33"/>
        <v>0</v>
      </c>
      <c r="AE184" s="105">
        <f t="shared" si="33"/>
        <v>0</v>
      </c>
      <c r="AF184" s="105">
        <f t="shared" si="33"/>
        <v>0</v>
      </c>
      <c r="AG184" s="105">
        <f t="shared" si="33"/>
        <v>0</v>
      </c>
      <c r="AH184" s="105">
        <f t="shared" si="33"/>
        <v>0</v>
      </c>
      <c r="AI184" s="105">
        <f t="shared" si="33"/>
        <v>0</v>
      </c>
      <c r="AJ184" s="105">
        <f t="shared" si="33"/>
        <v>0</v>
      </c>
      <c r="AK184" s="105">
        <f t="shared" si="33"/>
        <v>0</v>
      </c>
      <c r="AL184" s="105">
        <f t="shared" si="33"/>
        <v>0</v>
      </c>
      <c r="AM184" s="105">
        <f t="shared" si="33"/>
        <v>0</v>
      </c>
      <c r="AN184" s="105">
        <f t="shared" si="33"/>
        <v>0</v>
      </c>
      <c r="AO184" s="105">
        <f t="shared" si="33"/>
        <v>0</v>
      </c>
      <c r="AP184" s="105">
        <f t="shared" si="33"/>
        <v>0</v>
      </c>
      <c r="AQ184" s="105">
        <f t="shared" si="33"/>
        <v>0</v>
      </c>
      <c r="AR184" s="105">
        <f t="shared" si="33"/>
        <v>0</v>
      </c>
      <c r="AS184" s="105">
        <f t="shared" si="33"/>
        <v>0</v>
      </c>
      <c r="AT184" s="105">
        <f t="shared" si="33"/>
        <v>0</v>
      </c>
      <c r="AU184" s="105">
        <f t="shared" si="33"/>
        <v>0</v>
      </c>
      <c r="AV184" s="105">
        <f t="shared" si="33"/>
        <v>0</v>
      </c>
      <c r="AW184" s="105">
        <f t="shared" si="33"/>
        <v>0</v>
      </c>
      <c r="AX184" s="105">
        <f t="shared" si="33"/>
        <v>0</v>
      </c>
      <c r="AY184" s="105">
        <f t="shared" si="33"/>
        <v>0</v>
      </c>
      <c r="AZ184" s="105">
        <f t="shared" si="33"/>
        <v>0</v>
      </c>
      <c r="BA184" s="105">
        <f t="shared" si="33"/>
        <v>0</v>
      </c>
      <c r="BB184" s="105">
        <f t="shared" si="33"/>
        <v>0</v>
      </c>
      <c r="BC184" s="105">
        <f t="shared" si="33"/>
        <v>0</v>
      </c>
      <c r="BD184" s="105">
        <f t="shared" si="33"/>
        <v>0</v>
      </c>
      <c r="BE184" s="105">
        <f t="shared" si="33"/>
        <v>0</v>
      </c>
      <c r="BF184" s="105">
        <f t="shared" si="33"/>
        <v>0</v>
      </c>
      <c r="BG184" s="105">
        <f t="shared" si="33"/>
        <v>0</v>
      </c>
      <c r="BH184" s="105">
        <f t="shared" si="33"/>
        <v>0</v>
      </c>
      <c r="BI184" s="105">
        <f t="shared" si="33"/>
        <v>0</v>
      </c>
      <c r="BJ184" s="105">
        <f t="shared" si="33"/>
        <v>0</v>
      </c>
      <c r="BK184" s="105">
        <f t="shared" si="33"/>
        <v>0</v>
      </c>
      <c r="BL184" s="105">
        <f t="shared" si="33"/>
        <v>0</v>
      </c>
      <c r="BM184" s="105">
        <f t="shared" si="33"/>
        <v>0</v>
      </c>
      <c r="BN184" s="105">
        <f t="shared" si="33"/>
        <v>0</v>
      </c>
      <c r="BO184" s="105">
        <f t="shared" si="34"/>
        <v>0</v>
      </c>
      <c r="BP184" s="105">
        <f t="shared" si="34"/>
        <v>0</v>
      </c>
      <c r="BQ184" s="105">
        <f t="shared" si="34"/>
        <v>0</v>
      </c>
      <c r="BR184" s="105">
        <f t="shared" si="34"/>
        <v>0</v>
      </c>
      <c r="BS184" s="105">
        <f t="shared" si="34"/>
        <v>0</v>
      </c>
      <c r="BT184" s="105">
        <f t="shared" si="34"/>
        <v>0</v>
      </c>
      <c r="BU184" s="105">
        <f t="shared" si="34"/>
        <v>0</v>
      </c>
      <c r="BV184" s="105">
        <f t="shared" si="34"/>
        <v>0</v>
      </c>
      <c r="BW184" s="105">
        <f t="shared" si="34"/>
        <v>0</v>
      </c>
      <c r="BX184" s="105">
        <f t="shared" si="34"/>
        <v>0</v>
      </c>
      <c r="BY184" s="105">
        <f t="shared" si="34"/>
        <v>0</v>
      </c>
      <c r="BZ184" s="105">
        <f t="shared" si="34"/>
        <v>0</v>
      </c>
      <c r="CA184" s="105">
        <f t="shared" si="34"/>
        <v>0</v>
      </c>
      <c r="CB184" s="105">
        <f t="shared" si="34"/>
        <v>0</v>
      </c>
      <c r="CC184" s="105">
        <f t="shared" si="34"/>
        <v>0</v>
      </c>
      <c r="CD184" s="105">
        <f t="shared" si="34"/>
        <v>0</v>
      </c>
      <c r="CE184" s="105">
        <f t="shared" si="34"/>
        <v>0</v>
      </c>
      <c r="CF184" s="105">
        <f t="shared" si="34"/>
        <v>0</v>
      </c>
      <c r="CG184" s="105">
        <f t="shared" si="34"/>
        <v>0</v>
      </c>
      <c r="CH184" s="105">
        <f t="shared" si="34"/>
        <v>0</v>
      </c>
      <c r="CI184" s="105">
        <f t="shared" si="34"/>
        <v>0</v>
      </c>
      <c r="CJ184" s="105">
        <f t="shared" si="34"/>
        <v>0</v>
      </c>
      <c r="CK184" s="105">
        <f t="shared" si="34"/>
        <v>0</v>
      </c>
      <c r="CL184" s="105">
        <f t="shared" si="34"/>
        <v>0</v>
      </c>
      <c r="CM184" s="105">
        <f t="shared" si="34"/>
        <v>0</v>
      </c>
      <c r="CN184" s="105">
        <f t="shared" si="34"/>
        <v>0</v>
      </c>
      <c r="CO184" s="105">
        <f t="shared" si="34"/>
        <v>0</v>
      </c>
      <c r="CP184" s="105">
        <f t="shared" si="34"/>
        <v>0</v>
      </c>
      <c r="CQ184" s="105">
        <f t="shared" si="34"/>
        <v>0</v>
      </c>
      <c r="CR184" s="105">
        <f t="shared" si="34"/>
        <v>0</v>
      </c>
      <c r="CS184" s="105">
        <f t="shared" si="34"/>
        <v>0</v>
      </c>
      <c r="CT184" s="105">
        <f t="shared" si="34"/>
        <v>0</v>
      </c>
      <c r="CU184" s="105">
        <f t="shared" si="34"/>
        <v>0</v>
      </c>
      <c r="CV184" s="105">
        <f t="shared" si="34"/>
        <v>0</v>
      </c>
      <c r="CW184" s="105">
        <f t="shared" si="34"/>
        <v>0</v>
      </c>
      <c r="CX184" s="105">
        <f t="shared" si="34"/>
        <v>0</v>
      </c>
      <c r="CY184" s="105">
        <f t="shared" si="34"/>
        <v>0</v>
      </c>
      <c r="CZ184" s="105">
        <f t="shared" si="34"/>
        <v>0</v>
      </c>
      <c r="DA184" s="105">
        <f t="shared" si="34"/>
        <v>0</v>
      </c>
      <c r="DB184" s="105">
        <f t="shared" si="34"/>
        <v>0</v>
      </c>
      <c r="DC184" s="105">
        <f t="shared" si="34"/>
        <v>0</v>
      </c>
      <c r="DD184" s="105">
        <f t="shared" si="34"/>
        <v>0</v>
      </c>
      <c r="DE184" s="105">
        <f t="shared" si="34"/>
        <v>0</v>
      </c>
      <c r="DF184" s="105">
        <f t="shared" si="34"/>
        <v>0</v>
      </c>
      <c r="DG184" s="105">
        <f t="shared" si="34"/>
        <v>0</v>
      </c>
      <c r="DH184" s="105">
        <f t="shared" si="34"/>
        <v>0</v>
      </c>
      <c r="DI184" s="105">
        <f t="shared" si="34"/>
        <v>0</v>
      </c>
      <c r="DJ184" s="105">
        <f t="shared" si="34"/>
        <v>0</v>
      </c>
      <c r="DK184" s="105">
        <f t="shared" si="34"/>
        <v>0</v>
      </c>
      <c r="DL184" s="105">
        <f t="shared" si="34"/>
        <v>0</v>
      </c>
      <c r="DM184" s="105">
        <f t="shared" si="34"/>
        <v>0</v>
      </c>
      <c r="DN184" s="105">
        <f t="shared" si="34"/>
        <v>0</v>
      </c>
      <c r="DO184" s="105">
        <f t="shared" si="34"/>
        <v>0</v>
      </c>
      <c r="DP184" s="105">
        <f t="shared" si="34"/>
        <v>0</v>
      </c>
      <c r="DQ184" s="105">
        <f t="shared" si="34"/>
        <v>0</v>
      </c>
      <c r="DR184" s="105">
        <f t="shared" si="34"/>
        <v>0</v>
      </c>
      <c r="DS184" s="105">
        <f t="shared" si="34"/>
        <v>0</v>
      </c>
      <c r="DT184" s="105">
        <f t="shared" si="34"/>
        <v>0</v>
      </c>
      <c r="DU184" s="105">
        <f t="shared" si="34"/>
        <v>0</v>
      </c>
      <c r="DV184" s="105">
        <f t="shared" si="34"/>
        <v>0</v>
      </c>
      <c r="DW184" s="105">
        <f t="shared" si="34"/>
        <v>0</v>
      </c>
      <c r="DX184" s="105">
        <f t="shared" si="34"/>
        <v>0</v>
      </c>
      <c r="DY184" s="105">
        <f t="shared" si="34"/>
        <v>0</v>
      </c>
      <c r="DZ184" s="105">
        <f t="shared" si="34"/>
        <v>0</v>
      </c>
      <c r="EA184" s="105">
        <f t="shared" si="35"/>
        <v>0</v>
      </c>
      <c r="EB184" s="105">
        <f t="shared" si="35"/>
        <v>0</v>
      </c>
      <c r="EC184" s="105">
        <f t="shared" si="35"/>
        <v>0</v>
      </c>
      <c r="ED184" s="105">
        <f t="shared" si="35"/>
        <v>0</v>
      </c>
      <c r="EE184" s="105">
        <f t="shared" si="35"/>
        <v>0</v>
      </c>
      <c r="EF184" s="105">
        <f t="shared" si="35"/>
        <v>0</v>
      </c>
      <c r="EG184" s="105">
        <f t="shared" si="35"/>
        <v>0</v>
      </c>
      <c r="EH184" s="105">
        <f t="shared" si="35"/>
        <v>0</v>
      </c>
      <c r="EI184" s="105">
        <f t="shared" si="35"/>
        <v>0</v>
      </c>
      <c r="EJ184" s="105">
        <f t="shared" si="35"/>
        <v>0</v>
      </c>
      <c r="EK184" s="105">
        <f t="shared" si="35"/>
        <v>0</v>
      </c>
      <c r="EL184" s="105">
        <f t="shared" si="35"/>
        <v>0</v>
      </c>
      <c r="EM184" s="105">
        <f t="shared" si="35"/>
        <v>0</v>
      </c>
      <c r="EN184" s="105">
        <f t="shared" si="35"/>
        <v>0</v>
      </c>
      <c r="EO184" s="105">
        <f t="shared" si="35"/>
        <v>0</v>
      </c>
      <c r="EP184" s="105">
        <f t="shared" si="35"/>
        <v>0</v>
      </c>
      <c r="EQ184" s="105">
        <f t="shared" si="35"/>
        <v>0</v>
      </c>
      <c r="ER184" s="105">
        <f t="shared" si="35"/>
        <v>0</v>
      </c>
      <c r="ES184" s="105">
        <f t="shared" si="35"/>
        <v>0</v>
      </c>
      <c r="ET184" s="105">
        <f t="shared" si="35"/>
        <v>0</v>
      </c>
      <c r="EU184" s="105">
        <f t="shared" si="35"/>
        <v>0</v>
      </c>
      <c r="EV184" s="105">
        <f t="shared" si="35"/>
        <v>0</v>
      </c>
      <c r="EW184" s="105">
        <f t="shared" si="35"/>
        <v>0</v>
      </c>
      <c r="EX184" s="105">
        <f t="shared" si="35"/>
        <v>0</v>
      </c>
      <c r="EY184" s="105">
        <f t="shared" si="35"/>
        <v>0</v>
      </c>
      <c r="EZ184" s="105">
        <f t="shared" si="35"/>
        <v>0</v>
      </c>
      <c r="FA184" s="105">
        <f t="shared" si="35"/>
        <v>0</v>
      </c>
      <c r="FB184" s="105">
        <f t="shared" si="35"/>
        <v>0</v>
      </c>
      <c r="FC184" s="105">
        <f t="shared" si="35"/>
        <v>0</v>
      </c>
      <c r="FD184" s="105">
        <f t="shared" si="35"/>
        <v>0</v>
      </c>
      <c r="FE184" s="105">
        <f t="shared" si="35"/>
        <v>0</v>
      </c>
      <c r="FF184" s="105">
        <f t="shared" si="35"/>
        <v>0</v>
      </c>
      <c r="FG184" s="105">
        <f t="shared" si="35"/>
        <v>0</v>
      </c>
      <c r="FH184" s="105">
        <f t="shared" si="35"/>
        <v>0</v>
      </c>
      <c r="FI184" s="105">
        <f t="shared" si="35"/>
        <v>0</v>
      </c>
      <c r="FJ184" s="105">
        <f t="shared" si="35"/>
        <v>0</v>
      </c>
      <c r="FK184" s="105">
        <f t="shared" si="35"/>
        <v>0</v>
      </c>
      <c r="FL184" s="105">
        <f t="shared" si="35"/>
        <v>0</v>
      </c>
      <c r="FM184" s="105">
        <f t="shared" si="35"/>
        <v>0</v>
      </c>
      <c r="FN184" s="105">
        <f t="shared" si="35"/>
        <v>0</v>
      </c>
      <c r="FO184" s="105">
        <f t="shared" si="35"/>
        <v>0</v>
      </c>
      <c r="FP184" s="105">
        <f t="shared" si="35"/>
        <v>0</v>
      </c>
      <c r="FQ184" s="105">
        <f t="shared" si="35"/>
        <v>0</v>
      </c>
      <c r="FR184" s="105">
        <f t="shared" si="35"/>
        <v>0</v>
      </c>
      <c r="FS184" s="105">
        <f t="shared" si="35"/>
        <v>0</v>
      </c>
      <c r="FT184" s="105">
        <f t="shared" si="35"/>
        <v>0</v>
      </c>
      <c r="FU184" s="105">
        <f t="shared" si="35"/>
        <v>0</v>
      </c>
      <c r="FV184" s="105">
        <f t="shared" si="35"/>
        <v>0</v>
      </c>
      <c r="FW184" s="105">
        <f t="shared" si="35"/>
        <v>0</v>
      </c>
      <c r="FX184" s="105">
        <f t="shared" si="35"/>
        <v>0</v>
      </c>
      <c r="FY184" s="105">
        <f t="shared" si="35"/>
        <v>0</v>
      </c>
      <c r="FZ184" s="105">
        <f t="shared" si="35"/>
        <v>0</v>
      </c>
      <c r="GA184" s="105">
        <f t="shared" si="35"/>
        <v>0</v>
      </c>
      <c r="GB184" s="105">
        <f t="shared" si="35"/>
        <v>0</v>
      </c>
      <c r="GC184" s="105">
        <f t="shared" si="35"/>
        <v>0</v>
      </c>
      <c r="GD184" s="105">
        <f t="shared" si="35"/>
        <v>0</v>
      </c>
      <c r="GE184" s="105">
        <f t="shared" si="35"/>
        <v>0</v>
      </c>
      <c r="GF184" s="105">
        <f t="shared" si="35"/>
        <v>0</v>
      </c>
      <c r="GG184" s="105">
        <f t="shared" si="35"/>
        <v>0</v>
      </c>
      <c r="GH184" s="105">
        <f t="shared" si="35"/>
        <v>0</v>
      </c>
      <c r="GI184" s="105">
        <f t="shared" si="35"/>
        <v>0</v>
      </c>
      <c r="GJ184" s="105">
        <f t="shared" si="35"/>
        <v>0</v>
      </c>
      <c r="GK184" s="105">
        <f t="shared" si="35"/>
        <v>0</v>
      </c>
      <c r="GL184" s="105">
        <f t="shared" si="35"/>
        <v>0</v>
      </c>
      <c r="GM184" s="105">
        <f t="shared" si="36"/>
        <v>0</v>
      </c>
      <c r="GN184" s="105">
        <f t="shared" si="36"/>
        <v>0</v>
      </c>
      <c r="GO184" s="105">
        <f t="shared" si="36"/>
        <v>0</v>
      </c>
      <c r="GP184" s="105">
        <f t="shared" si="36"/>
        <v>0</v>
      </c>
      <c r="GQ184" s="105">
        <f t="shared" si="36"/>
        <v>0</v>
      </c>
      <c r="GR184" s="105">
        <f t="shared" si="36"/>
        <v>0</v>
      </c>
      <c r="GS184" s="105">
        <f t="shared" si="36"/>
        <v>0</v>
      </c>
      <c r="GT184" s="105">
        <f t="shared" si="36"/>
        <v>0</v>
      </c>
    </row>
    <row r="185" spans="1:202" s="105" customFormat="1" hidden="1" x14ac:dyDescent="0.25">
      <c r="A185" s="106" t="s">
        <v>84</v>
      </c>
      <c r="B185" s="107">
        <v>1.5</v>
      </c>
      <c r="C185" s="105">
        <f t="shared" si="33"/>
        <v>0</v>
      </c>
      <c r="D185" s="105">
        <f t="shared" si="33"/>
        <v>0</v>
      </c>
      <c r="E185" s="105">
        <f t="shared" si="33"/>
        <v>0</v>
      </c>
      <c r="F185" s="105">
        <f t="shared" si="33"/>
        <v>0</v>
      </c>
      <c r="G185" s="105">
        <f t="shared" si="33"/>
        <v>0</v>
      </c>
      <c r="H185" s="105">
        <f t="shared" si="33"/>
        <v>0</v>
      </c>
      <c r="I185" s="105">
        <f t="shared" si="33"/>
        <v>0</v>
      </c>
      <c r="J185" s="105">
        <f t="shared" si="33"/>
        <v>0</v>
      </c>
      <c r="K185" s="105">
        <f t="shared" si="33"/>
        <v>0</v>
      </c>
      <c r="L185" s="105">
        <f t="shared" si="33"/>
        <v>0</v>
      </c>
      <c r="M185" s="105">
        <f t="shared" si="33"/>
        <v>0</v>
      </c>
      <c r="N185" s="105">
        <f t="shared" si="33"/>
        <v>0</v>
      </c>
      <c r="O185" s="105">
        <f t="shared" si="33"/>
        <v>0</v>
      </c>
      <c r="P185" s="105">
        <f t="shared" si="33"/>
        <v>0</v>
      </c>
      <c r="Q185" s="105">
        <f t="shared" si="33"/>
        <v>0</v>
      </c>
      <c r="R185" s="105">
        <f t="shared" si="33"/>
        <v>0</v>
      </c>
      <c r="S185" s="105">
        <f t="shared" si="33"/>
        <v>0</v>
      </c>
      <c r="T185" s="105">
        <f t="shared" si="33"/>
        <v>0</v>
      </c>
      <c r="U185" s="105">
        <f t="shared" si="33"/>
        <v>0</v>
      </c>
      <c r="V185" s="105">
        <f t="shared" si="33"/>
        <v>0</v>
      </c>
      <c r="W185" s="105">
        <f t="shared" si="33"/>
        <v>0</v>
      </c>
      <c r="X185" s="105">
        <f t="shared" si="33"/>
        <v>0</v>
      </c>
      <c r="Y185" s="105">
        <f t="shared" si="33"/>
        <v>0</v>
      </c>
      <c r="Z185" s="105">
        <f t="shared" si="33"/>
        <v>0</v>
      </c>
      <c r="AA185" s="105">
        <f t="shared" si="33"/>
        <v>0</v>
      </c>
      <c r="AB185" s="105">
        <f t="shared" si="33"/>
        <v>0</v>
      </c>
      <c r="AC185" s="105">
        <f t="shared" si="33"/>
        <v>0</v>
      </c>
      <c r="AD185" s="105">
        <f t="shared" si="33"/>
        <v>0</v>
      </c>
      <c r="AE185" s="105">
        <f t="shared" si="33"/>
        <v>0</v>
      </c>
      <c r="AF185" s="105">
        <f t="shared" si="33"/>
        <v>0</v>
      </c>
      <c r="AG185" s="105">
        <f t="shared" si="33"/>
        <v>0</v>
      </c>
      <c r="AH185" s="105">
        <f t="shared" si="33"/>
        <v>0</v>
      </c>
      <c r="AI185" s="105">
        <f t="shared" si="33"/>
        <v>0</v>
      </c>
      <c r="AJ185" s="105">
        <f t="shared" si="33"/>
        <v>0</v>
      </c>
      <c r="AK185" s="105">
        <f t="shared" si="33"/>
        <v>0</v>
      </c>
      <c r="AL185" s="105">
        <f t="shared" si="33"/>
        <v>0</v>
      </c>
      <c r="AM185" s="105">
        <f t="shared" si="33"/>
        <v>0</v>
      </c>
      <c r="AN185" s="105">
        <f t="shared" si="33"/>
        <v>0</v>
      </c>
      <c r="AO185" s="105">
        <f t="shared" si="33"/>
        <v>0</v>
      </c>
      <c r="AP185" s="105">
        <f t="shared" si="33"/>
        <v>0</v>
      </c>
      <c r="AQ185" s="105">
        <f t="shared" si="33"/>
        <v>0</v>
      </c>
      <c r="AR185" s="105">
        <f t="shared" si="33"/>
        <v>0</v>
      </c>
      <c r="AS185" s="105">
        <f t="shared" si="33"/>
        <v>0</v>
      </c>
      <c r="AT185" s="105">
        <f t="shared" si="33"/>
        <v>0</v>
      </c>
      <c r="AU185" s="105">
        <f t="shared" si="33"/>
        <v>0</v>
      </c>
      <c r="AV185" s="105">
        <f t="shared" si="33"/>
        <v>0</v>
      </c>
      <c r="AW185" s="105">
        <f t="shared" si="33"/>
        <v>0</v>
      </c>
      <c r="AX185" s="105">
        <f t="shared" si="33"/>
        <v>0</v>
      </c>
      <c r="AY185" s="105">
        <f t="shared" si="33"/>
        <v>0</v>
      </c>
      <c r="AZ185" s="105">
        <f t="shared" si="33"/>
        <v>0</v>
      </c>
      <c r="BA185" s="105">
        <f t="shared" si="33"/>
        <v>0</v>
      </c>
      <c r="BB185" s="105">
        <f t="shared" si="33"/>
        <v>0</v>
      </c>
      <c r="BC185" s="105">
        <f t="shared" si="33"/>
        <v>0</v>
      </c>
      <c r="BD185" s="105">
        <f t="shared" si="33"/>
        <v>0</v>
      </c>
      <c r="BE185" s="105">
        <f t="shared" si="33"/>
        <v>0</v>
      </c>
      <c r="BF185" s="105">
        <f t="shared" si="33"/>
        <v>0</v>
      </c>
      <c r="BG185" s="105">
        <f t="shared" si="33"/>
        <v>0</v>
      </c>
      <c r="BH185" s="105">
        <f t="shared" si="33"/>
        <v>0</v>
      </c>
      <c r="BI185" s="105">
        <f t="shared" si="33"/>
        <v>0</v>
      </c>
      <c r="BJ185" s="105">
        <f t="shared" si="33"/>
        <v>0</v>
      </c>
      <c r="BK185" s="105">
        <f t="shared" si="33"/>
        <v>0</v>
      </c>
      <c r="BL185" s="105">
        <f t="shared" si="33"/>
        <v>0</v>
      </c>
      <c r="BM185" s="105">
        <f t="shared" si="33"/>
        <v>0</v>
      </c>
      <c r="BN185" s="105">
        <f t="shared" ref="BN185" si="37">BN31*$B185</f>
        <v>0</v>
      </c>
      <c r="BO185" s="105">
        <f t="shared" si="34"/>
        <v>0</v>
      </c>
      <c r="BP185" s="105">
        <f t="shared" si="34"/>
        <v>0</v>
      </c>
      <c r="BQ185" s="105">
        <f t="shared" si="34"/>
        <v>0</v>
      </c>
      <c r="BR185" s="105">
        <f t="shared" si="34"/>
        <v>0</v>
      </c>
      <c r="BS185" s="105">
        <f t="shared" si="34"/>
        <v>0</v>
      </c>
      <c r="BT185" s="105">
        <f t="shared" si="34"/>
        <v>0</v>
      </c>
      <c r="BU185" s="105">
        <f t="shared" si="34"/>
        <v>0</v>
      </c>
      <c r="BV185" s="105">
        <f t="shared" si="34"/>
        <v>0</v>
      </c>
      <c r="BW185" s="105">
        <f t="shared" si="34"/>
        <v>0</v>
      </c>
      <c r="BX185" s="105">
        <f t="shared" si="34"/>
        <v>0</v>
      </c>
      <c r="BY185" s="105">
        <f t="shared" si="34"/>
        <v>0</v>
      </c>
      <c r="BZ185" s="105">
        <f t="shared" si="34"/>
        <v>0</v>
      </c>
      <c r="CA185" s="105">
        <f t="shared" si="34"/>
        <v>0</v>
      </c>
      <c r="CB185" s="105">
        <f t="shared" si="34"/>
        <v>0</v>
      </c>
      <c r="CC185" s="105">
        <f t="shared" si="34"/>
        <v>0</v>
      </c>
      <c r="CD185" s="105">
        <f t="shared" si="34"/>
        <v>0</v>
      </c>
      <c r="CE185" s="105">
        <f t="shared" si="34"/>
        <v>0</v>
      </c>
      <c r="CF185" s="105">
        <f t="shared" si="34"/>
        <v>0</v>
      </c>
      <c r="CG185" s="105">
        <f t="shared" si="34"/>
        <v>0</v>
      </c>
      <c r="CH185" s="105">
        <f t="shared" si="34"/>
        <v>0</v>
      </c>
      <c r="CI185" s="105">
        <f t="shared" si="34"/>
        <v>0</v>
      </c>
      <c r="CJ185" s="105">
        <f t="shared" si="34"/>
        <v>0</v>
      </c>
      <c r="CK185" s="105">
        <f t="shared" si="34"/>
        <v>0</v>
      </c>
      <c r="CL185" s="105">
        <f t="shared" si="34"/>
        <v>0</v>
      </c>
      <c r="CM185" s="105">
        <f t="shared" si="34"/>
        <v>0</v>
      </c>
      <c r="CN185" s="105">
        <f t="shared" si="34"/>
        <v>0</v>
      </c>
      <c r="CO185" s="105">
        <f t="shared" si="34"/>
        <v>0</v>
      </c>
      <c r="CP185" s="105">
        <f t="shared" si="34"/>
        <v>0</v>
      </c>
      <c r="CQ185" s="105">
        <f t="shared" si="34"/>
        <v>0</v>
      </c>
      <c r="CR185" s="105">
        <f t="shared" si="34"/>
        <v>0</v>
      </c>
      <c r="CS185" s="105">
        <f t="shared" si="34"/>
        <v>0</v>
      </c>
      <c r="CT185" s="105">
        <f t="shared" si="34"/>
        <v>0</v>
      </c>
      <c r="CU185" s="105">
        <f t="shared" si="34"/>
        <v>0</v>
      </c>
      <c r="CV185" s="105">
        <f t="shared" si="34"/>
        <v>0</v>
      </c>
      <c r="CW185" s="105">
        <f t="shared" si="34"/>
        <v>0</v>
      </c>
      <c r="CX185" s="105">
        <f t="shared" si="34"/>
        <v>0</v>
      </c>
      <c r="CY185" s="105">
        <f t="shared" si="34"/>
        <v>0</v>
      </c>
      <c r="CZ185" s="105">
        <f t="shared" si="34"/>
        <v>0</v>
      </c>
      <c r="DA185" s="105">
        <f t="shared" si="34"/>
        <v>0</v>
      </c>
      <c r="DB185" s="105">
        <f t="shared" si="34"/>
        <v>0</v>
      </c>
      <c r="DC185" s="105">
        <f t="shared" si="34"/>
        <v>0</v>
      </c>
      <c r="DD185" s="105">
        <f t="shared" si="34"/>
        <v>0</v>
      </c>
      <c r="DE185" s="105">
        <f t="shared" si="34"/>
        <v>0</v>
      </c>
      <c r="DF185" s="105">
        <f t="shared" si="34"/>
        <v>0</v>
      </c>
      <c r="DG185" s="105">
        <f t="shared" si="34"/>
        <v>0</v>
      </c>
      <c r="DH185" s="105">
        <f t="shared" si="34"/>
        <v>0</v>
      </c>
      <c r="DI185" s="105">
        <f t="shared" si="34"/>
        <v>0</v>
      </c>
      <c r="DJ185" s="105">
        <f t="shared" si="34"/>
        <v>0</v>
      </c>
      <c r="DK185" s="105">
        <f t="shared" si="34"/>
        <v>0</v>
      </c>
      <c r="DL185" s="105">
        <f t="shared" si="34"/>
        <v>0</v>
      </c>
      <c r="DM185" s="105">
        <f t="shared" si="34"/>
        <v>0</v>
      </c>
      <c r="DN185" s="105">
        <f t="shared" si="34"/>
        <v>0</v>
      </c>
      <c r="DO185" s="105">
        <f t="shared" si="34"/>
        <v>0</v>
      </c>
      <c r="DP185" s="105">
        <f t="shared" si="34"/>
        <v>0</v>
      </c>
      <c r="DQ185" s="105">
        <f t="shared" si="34"/>
        <v>0</v>
      </c>
      <c r="DR185" s="105">
        <f t="shared" si="34"/>
        <v>0</v>
      </c>
      <c r="DS185" s="105">
        <f t="shared" si="34"/>
        <v>0</v>
      </c>
      <c r="DT185" s="105">
        <f t="shared" si="34"/>
        <v>0</v>
      </c>
      <c r="DU185" s="105">
        <f t="shared" si="34"/>
        <v>0</v>
      </c>
      <c r="DV185" s="105">
        <f t="shared" si="34"/>
        <v>0</v>
      </c>
      <c r="DW185" s="105">
        <f t="shared" si="34"/>
        <v>0</v>
      </c>
      <c r="DX185" s="105">
        <f t="shared" si="34"/>
        <v>0</v>
      </c>
      <c r="DY185" s="105">
        <f t="shared" si="34"/>
        <v>0</v>
      </c>
      <c r="DZ185" s="105">
        <f t="shared" ref="DZ185" si="38">DZ31*$B185</f>
        <v>0</v>
      </c>
      <c r="EA185" s="105">
        <f t="shared" si="35"/>
        <v>0</v>
      </c>
      <c r="EB185" s="105">
        <f t="shared" si="35"/>
        <v>0</v>
      </c>
      <c r="EC185" s="105">
        <f t="shared" si="35"/>
        <v>0</v>
      </c>
      <c r="ED185" s="105">
        <f t="shared" si="35"/>
        <v>0</v>
      </c>
      <c r="EE185" s="105">
        <f t="shared" si="35"/>
        <v>0</v>
      </c>
      <c r="EF185" s="105">
        <f t="shared" si="35"/>
        <v>0</v>
      </c>
      <c r="EG185" s="105">
        <f t="shared" si="35"/>
        <v>0</v>
      </c>
      <c r="EH185" s="105">
        <f t="shared" si="35"/>
        <v>0</v>
      </c>
      <c r="EI185" s="105">
        <f t="shared" si="35"/>
        <v>0</v>
      </c>
      <c r="EJ185" s="105">
        <f t="shared" si="35"/>
        <v>0</v>
      </c>
      <c r="EK185" s="105">
        <f t="shared" si="35"/>
        <v>0</v>
      </c>
      <c r="EL185" s="105">
        <f t="shared" si="35"/>
        <v>0</v>
      </c>
      <c r="EM185" s="105">
        <f t="shared" si="35"/>
        <v>0</v>
      </c>
      <c r="EN185" s="105">
        <f t="shared" si="35"/>
        <v>0</v>
      </c>
      <c r="EO185" s="105">
        <f t="shared" si="35"/>
        <v>0</v>
      </c>
      <c r="EP185" s="105">
        <f t="shared" si="35"/>
        <v>0</v>
      </c>
      <c r="EQ185" s="105">
        <f t="shared" si="35"/>
        <v>0</v>
      </c>
      <c r="ER185" s="105">
        <f t="shared" si="35"/>
        <v>0</v>
      </c>
      <c r="ES185" s="105">
        <f t="shared" si="35"/>
        <v>0</v>
      </c>
      <c r="ET185" s="105">
        <f t="shared" si="35"/>
        <v>0</v>
      </c>
      <c r="EU185" s="105">
        <f t="shared" si="35"/>
        <v>0</v>
      </c>
      <c r="EV185" s="105">
        <f t="shared" si="35"/>
        <v>0</v>
      </c>
      <c r="EW185" s="105">
        <f t="shared" si="35"/>
        <v>0</v>
      </c>
      <c r="EX185" s="105">
        <f t="shared" si="35"/>
        <v>0</v>
      </c>
      <c r="EY185" s="105">
        <f t="shared" si="35"/>
        <v>0</v>
      </c>
      <c r="EZ185" s="105">
        <f t="shared" si="35"/>
        <v>0</v>
      </c>
      <c r="FA185" s="105">
        <f t="shared" si="35"/>
        <v>0</v>
      </c>
      <c r="FB185" s="105">
        <f t="shared" si="35"/>
        <v>0</v>
      </c>
      <c r="FC185" s="105">
        <f t="shared" si="35"/>
        <v>0</v>
      </c>
      <c r="FD185" s="105">
        <f t="shared" si="35"/>
        <v>0</v>
      </c>
      <c r="FE185" s="105">
        <f t="shared" si="35"/>
        <v>0</v>
      </c>
      <c r="FF185" s="105">
        <f t="shared" si="35"/>
        <v>0</v>
      </c>
      <c r="FG185" s="105">
        <f t="shared" si="35"/>
        <v>0</v>
      </c>
      <c r="FH185" s="105">
        <f t="shared" si="35"/>
        <v>0</v>
      </c>
      <c r="FI185" s="105">
        <f t="shared" si="35"/>
        <v>0</v>
      </c>
      <c r="FJ185" s="105">
        <f t="shared" si="35"/>
        <v>0</v>
      </c>
      <c r="FK185" s="105">
        <f t="shared" si="35"/>
        <v>0</v>
      </c>
      <c r="FL185" s="105">
        <f t="shared" si="35"/>
        <v>0</v>
      </c>
      <c r="FM185" s="105">
        <f t="shared" si="35"/>
        <v>0</v>
      </c>
      <c r="FN185" s="105">
        <f t="shared" si="35"/>
        <v>0</v>
      </c>
      <c r="FO185" s="105">
        <f t="shared" si="35"/>
        <v>0</v>
      </c>
      <c r="FP185" s="105">
        <f t="shared" si="35"/>
        <v>0</v>
      </c>
      <c r="FQ185" s="105">
        <f t="shared" si="35"/>
        <v>0</v>
      </c>
      <c r="FR185" s="105">
        <f t="shared" si="35"/>
        <v>0</v>
      </c>
      <c r="FS185" s="105">
        <f t="shared" si="35"/>
        <v>0</v>
      </c>
      <c r="FT185" s="105">
        <f t="shared" si="35"/>
        <v>0</v>
      </c>
      <c r="FU185" s="105">
        <f t="shared" si="35"/>
        <v>0</v>
      </c>
      <c r="FV185" s="105">
        <f t="shared" si="35"/>
        <v>0</v>
      </c>
      <c r="FW185" s="105">
        <f t="shared" si="35"/>
        <v>0</v>
      </c>
      <c r="FX185" s="105">
        <f t="shared" si="35"/>
        <v>0</v>
      </c>
      <c r="FY185" s="105">
        <f t="shared" si="35"/>
        <v>0</v>
      </c>
      <c r="FZ185" s="105">
        <f t="shared" si="35"/>
        <v>0</v>
      </c>
      <c r="GA185" s="105">
        <f t="shared" si="35"/>
        <v>0</v>
      </c>
      <c r="GB185" s="105">
        <f t="shared" si="35"/>
        <v>0</v>
      </c>
      <c r="GC185" s="105">
        <f t="shared" si="35"/>
        <v>0</v>
      </c>
      <c r="GD185" s="105">
        <f t="shared" si="35"/>
        <v>0</v>
      </c>
      <c r="GE185" s="105">
        <f t="shared" si="35"/>
        <v>0</v>
      </c>
      <c r="GF185" s="105">
        <f t="shared" si="35"/>
        <v>0</v>
      </c>
      <c r="GG185" s="105">
        <f t="shared" si="35"/>
        <v>0</v>
      </c>
      <c r="GH185" s="105">
        <f t="shared" si="35"/>
        <v>0</v>
      </c>
      <c r="GI185" s="105">
        <f t="shared" si="35"/>
        <v>0</v>
      </c>
      <c r="GJ185" s="105">
        <f t="shared" si="35"/>
        <v>0</v>
      </c>
      <c r="GK185" s="105">
        <f t="shared" si="35"/>
        <v>0</v>
      </c>
      <c r="GL185" s="105">
        <f t="shared" ref="GL185" si="39">GL31*$B185</f>
        <v>0</v>
      </c>
      <c r="GM185" s="105">
        <f t="shared" si="36"/>
        <v>0</v>
      </c>
      <c r="GN185" s="105">
        <f t="shared" si="36"/>
        <v>0</v>
      </c>
      <c r="GO185" s="105">
        <f t="shared" si="36"/>
        <v>0</v>
      </c>
      <c r="GP185" s="105">
        <f t="shared" si="36"/>
        <v>0</v>
      </c>
      <c r="GQ185" s="105">
        <f t="shared" si="36"/>
        <v>0</v>
      </c>
      <c r="GR185" s="105">
        <f t="shared" si="36"/>
        <v>0</v>
      </c>
      <c r="GS185" s="105">
        <f t="shared" si="36"/>
        <v>0</v>
      </c>
      <c r="GT185" s="105">
        <f t="shared" si="36"/>
        <v>0</v>
      </c>
    </row>
    <row r="186" spans="1:202" s="105" customFormat="1" hidden="1" x14ac:dyDescent="0.25">
      <c r="A186" s="106" t="s">
        <v>86</v>
      </c>
      <c r="B186" s="107">
        <v>0.41</v>
      </c>
      <c r="C186" s="105">
        <f t="shared" ref="C186:BN189" si="40">C32*$B186</f>
        <v>0</v>
      </c>
      <c r="D186" s="105">
        <f t="shared" si="40"/>
        <v>0</v>
      </c>
      <c r="E186" s="105">
        <f t="shared" si="40"/>
        <v>0</v>
      </c>
      <c r="F186" s="105">
        <f t="shared" si="40"/>
        <v>0</v>
      </c>
      <c r="G186" s="105">
        <f t="shared" si="40"/>
        <v>0</v>
      </c>
      <c r="H186" s="105">
        <f t="shared" si="40"/>
        <v>0</v>
      </c>
      <c r="I186" s="105">
        <f t="shared" si="40"/>
        <v>0</v>
      </c>
      <c r="J186" s="105">
        <f t="shared" si="40"/>
        <v>0</v>
      </c>
      <c r="K186" s="105">
        <f t="shared" si="40"/>
        <v>0</v>
      </c>
      <c r="L186" s="105">
        <f t="shared" si="40"/>
        <v>0</v>
      </c>
      <c r="M186" s="105">
        <f t="shared" si="40"/>
        <v>0</v>
      </c>
      <c r="N186" s="105">
        <f t="shared" si="40"/>
        <v>0</v>
      </c>
      <c r="O186" s="105">
        <f t="shared" si="40"/>
        <v>0</v>
      </c>
      <c r="P186" s="105">
        <f t="shared" si="40"/>
        <v>0</v>
      </c>
      <c r="Q186" s="105">
        <f t="shared" si="40"/>
        <v>0</v>
      </c>
      <c r="R186" s="105">
        <f t="shared" si="40"/>
        <v>0</v>
      </c>
      <c r="S186" s="105">
        <f t="shared" si="40"/>
        <v>0</v>
      </c>
      <c r="T186" s="105">
        <f t="shared" si="40"/>
        <v>0</v>
      </c>
      <c r="U186" s="105">
        <f t="shared" si="40"/>
        <v>0</v>
      </c>
      <c r="V186" s="105">
        <f t="shared" si="40"/>
        <v>0</v>
      </c>
      <c r="W186" s="105">
        <f t="shared" si="40"/>
        <v>0</v>
      </c>
      <c r="X186" s="105">
        <f t="shared" si="40"/>
        <v>0</v>
      </c>
      <c r="Y186" s="105">
        <f t="shared" si="40"/>
        <v>0</v>
      </c>
      <c r="Z186" s="105">
        <f t="shared" si="40"/>
        <v>0</v>
      </c>
      <c r="AA186" s="105">
        <f t="shared" si="40"/>
        <v>0</v>
      </c>
      <c r="AB186" s="105">
        <f t="shared" si="40"/>
        <v>0</v>
      </c>
      <c r="AC186" s="105">
        <f t="shared" si="40"/>
        <v>0</v>
      </c>
      <c r="AD186" s="105">
        <f t="shared" si="40"/>
        <v>0</v>
      </c>
      <c r="AE186" s="105">
        <f t="shared" si="40"/>
        <v>0</v>
      </c>
      <c r="AF186" s="105">
        <f t="shared" si="40"/>
        <v>0</v>
      </c>
      <c r="AG186" s="105">
        <f t="shared" si="40"/>
        <v>0</v>
      </c>
      <c r="AH186" s="105">
        <f t="shared" si="40"/>
        <v>0</v>
      </c>
      <c r="AI186" s="105">
        <f t="shared" si="40"/>
        <v>0</v>
      </c>
      <c r="AJ186" s="105">
        <f t="shared" si="40"/>
        <v>0</v>
      </c>
      <c r="AK186" s="105">
        <f t="shared" si="40"/>
        <v>0</v>
      </c>
      <c r="AL186" s="105">
        <f t="shared" si="40"/>
        <v>0</v>
      </c>
      <c r="AM186" s="105">
        <f t="shared" si="40"/>
        <v>0</v>
      </c>
      <c r="AN186" s="105">
        <f t="shared" si="40"/>
        <v>0</v>
      </c>
      <c r="AO186" s="105">
        <f t="shared" si="40"/>
        <v>0</v>
      </c>
      <c r="AP186" s="105">
        <f t="shared" si="40"/>
        <v>0</v>
      </c>
      <c r="AQ186" s="105">
        <f t="shared" si="40"/>
        <v>0</v>
      </c>
      <c r="AR186" s="105">
        <f t="shared" si="40"/>
        <v>0</v>
      </c>
      <c r="AS186" s="105">
        <f t="shared" si="40"/>
        <v>0</v>
      </c>
      <c r="AT186" s="105">
        <f t="shared" si="40"/>
        <v>0</v>
      </c>
      <c r="AU186" s="105">
        <f t="shared" si="40"/>
        <v>0</v>
      </c>
      <c r="AV186" s="105">
        <f t="shared" si="40"/>
        <v>0</v>
      </c>
      <c r="AW186" s="105">
        <f t="shared" si="40"/>
        <v>0</v>
      </c>
      <c r="AX186" s="105">
        <f t="shared" si="40"/>
        <v>0</v>
      </c>
      <c r="AY186" s="105">
        <f t="shared" si="40"/>
        <v>0</v>
      </c>
      <c r="AZ186" s="105">
        <f t="shared" si="40"/>
        <v>0</v>
      </c>
      <c r="BA186" s="105">
        <f t="shared" si="40"/>
        <v>0</v>
      </c>
      <c r="BB186" s="105">
        <f t="shared" si="40"/>
        <v>0</v>
      </c>
      <c r="BC186" s="105">
        <f t="shared" si="40"/>
        <v>0</v>
      </c>
      <c r="BD186" s="105">
        <f t="shared" si="40"/>
        <v>0</v>
      </c>
      <c r="BE186" s="105">
        <f t="shared" si="40"/>
        <v>0</v>
      </c>
      <c r="BF186" s="105">
        <f t="shared" si="40"/>
        <v>0</v>
      </c>
      <c r="BG186" s="105">
        <f t="shared" si="40"/>
        <v>0</v>
      </c>
      <c r="BH186" s="105">
        <f t="shared" si="40"/>
        <v>0</v>
      </c>
      <c r="BI186" s="105">
        <f t="shared" si="40"/>
        <v>0</v>
      </c>
      <c r="BJ186" s="105">
        <f t="shared" si="40"/>
        <v>0</v>
      </c>
      <c r="BK186" s="105">
        <f t="shared" si="40"/>
        <v>0</v>
      </c>
      <c r="BL186" s="105">
        <f t="shared" si="40"/>
        <v>0</v>
      </c>
      <c r="BM186" s="105">
        <f t="shared" si="40"/>
        <v>0</v>
      </c>
      <c r="BN186" s="105">
        <f t="shared" si="40"/>
        <v>0</v>
      </c>
      <c r="BO186" s="105">
        <f t="shared" ref="BO186:DZ189" si="41">BO32*$B186</f>
        <v>0</v>
      </c>
      <c r="BP186" s="105">
        <f t="shared" si="41"/>
        <v>0</v>
      </c>
      <c r="BQ186" s="105">
        <f t="shared" si="41"/>
        <v>0</v>
      </c>
      <c r="BR186" s="105">
        <f t="shared" si="41"/>
        <v>0</v>
      </c>
      <c r="BS186" s="105">
        <f t="shared" si="41"/>
        <v>0</v>
      </c>
      <c r="BT186" s="105">
        <f t="shared" si="41"/>
        <v>0</v>
      </c>
      <c r="BU186" s="105">
        <f t="shared" si="41"/>
        <v>0</v>
      </c>
      <c r="BV186" s="105">
        <f t="shared" si="41"/>
        <v>0</v>
      </c>
      <c r="BW186" s="105">
        <f t="shared" si="41"/>
        <v>0</v>
      </c>
      <c r="BX186" s="105">
        <f t="shared" si="41"/>
        <v>0</v>
      </c>
      <c r="BY186" s="105">
        <f t="shared" si="41"/>
        <v>0</v>
      </c>
      <c r="BZ186" s="105">
        <f t="shared" si="41"/>
        <v>0</v>
      </c>
      <c r="CA186" s="105">
        <f t="shared" si="41"/>
        <v>0</v>
      </c>
      <c r="CB186" s="105">
        <f t="shared" si="41"/>
        <v>0</v>
      </c>
      <c r="CC186" s="105">
        <f t="shared" si="41"/>
        <v>0</v>
      </c>
      <c r="CD186" s="105">
        <f t="shared" si="41"/>
        <v>0</v>
      </c>
      <c r="CE186" s="105">
        <f t="shared" si="41"/>
        <v>0</v>
      </c>
      <c r="CF186" s="105">
        <f t="shared" si="41"/>
        <v>0</v>
      </c>
      <c r="CG186" s="105">
        <f t="shared" si="41"/>
        <v>0</v>
      </c>
      <c r="CH186" s="105">
        <f t="shared" si="41"/>
        <v>0</v>
      </c>
      <c r="CI186" s="105">
        <f t="shared" si="41"/>
        <v>0</v>
      </c>
      <c r="CJ186" s="105">
        <f t="shared" si="41"/>
        <v>0</v>
      </c>
      <c r="CK186" s="105">
        <f t="shared" si="41"/>
        <v>0</v>
      </c>
      <c r="CL186" s="105">
        <f t="shared" si="41"/>
        <v>0</v>
      </c>
      <c r="CM186" s="105">
        <f t="shared" si="41"/>
        <v>0</v>
      </c>
      <c r="CN186" s="105">
        <f t="shared" si="41"/>
        <v>0</v>
      </c>
      <c r="CO186" s="105">
        <f t="shared" si="41"/>
        <v>0</v>
      </c>
      <c r="CP186" s="105">
        <f t="shared" si="41"/>
        <v>0</v>
      </c>
      <c r="CQ186" s="105">
        <f t="shared" si="41"/>
        <v>0</v>
      </c>
      <c r="CR186" s="105">
        <f t="shared" si="41"/>
        <v>0</v>
      </c>
      <c r="CS186" s="105">
        <f t="shared" si="41"/>
        <v>0</v>
      </c>
      <c r="CT186" s="105">
        <f t="shared" si="41"/>
        <v>0</v>
      </c>
      <c r="CU186" s="105">
        <f t="shared" si="41"/>
        <v>0</v>
      </c>
      <c r="CV186" s="105">
        <f t="shared" si="41"/>
        <v>0</v>
      </c>
      <c r="CW186" s="105">
        <f t="shared" si="41"/>
        <v>0</v>
      </c>
      <c r="CX186" s="105">
        <f t="shared" si="41"/>
        <v>0</v>
      </c>
      <c r="CY186" s="105">
        <f t="shared" si="41"/>
        <v>0</v>
      </c>
      <c r="CZ186" s="105">
        <f t="shared" si="41"/>
        <v>0</v>
      </c>
      <c r="DA186" s="105">
        <f t="shared" si="41"/>
        <v>0</v>
      </c>
      <c r="DB186" s="105">
        <f t="shared" si="41"/>
        <v>0</v>
      </c>
      <c r="DC186" s="105">
        <f t="shared" si="41"/>
        <v>0</v>
      </c>
      <c r="DD186" s="105">
        <f t="shared" si="41"/>
        <v>0</v>
      </c>
      <c r="DE186" s="105">
        <f t="shared" si="41"/>
        <v>0</v>
      </c>
      <c r="DF186" s="105">
        <f t="shared" si="41"/>
        <v>0</v>
      </c>
      <c r="DG186" s="105">
        <f t="shared" si="41"/>
        <v>0</v>
      </c>
      <c r="DH186" s="105">
        <f t="shared" si="41"/>
        <v>0</v>
      </c>
      <c r="DI186" s="105">
        <f t="shared" si="41"/>
        <v>0</v>
      </c>
      <c r="DJ186" s="105">
        <f t="shared" si="41"/>
        <v>0</v>
      </c>
      <c r="DK186" s="105">
        <f t="shared" si="41"/>
        <v>0</v>
      </c>
      <c r="DL186" s="105">
        <f t="shared" si="41"/>
        <v>0</v>
      </c>
      <c r="DM186" s="105">
        <f t="shared" si="41"/>
        <v>0</v>
      </c>
      <c r="DN186" s="105">
        <f t="shared" si="41"/>
        <v>0</v>
      </c>
      <c r="DO186" s="105">
        <f t="shared" si="41"/>
        <v>0</v>
      </c>
      <c r="DP186" s="105">
        <f t="shared" si="41"/>
        <v>0</v>
      </c>
      <c r="DQ186" s="105">
        <f t="shared" si="41"/>
        <v>0</v>
      </c>
      <c r="DR186" s="105">
        <f t="shared" si="41"/>
        <v>0</v>
      </c>
      <c r="DS186" s="105">
        <f t="shared" si="41"/>
        <v>0</v>
      </c>
      <c r="DT186" s="105">
        <f t="shared" si="41"/>
        <v>0</v>
      </c>
      <c r="DU186" s="105">
        <f t="shared" si="41"/>
        <v>0</v>
      </c>
      <c r="DV186" s="105">
        <f t="shared" si="41"/>
        <v>0</v>
      </c>
      <c r="DW186" s="105">
        <f t="shared" si="41"/>
        <v>0</v>
      </c>
      <c r="DX186" s="105">
        <f t="shared" si="41"/>
        <v>0</v>
      </c>
      <c r="DY186" s="105">
        <f t="shared" si="41"/>
        <v>0</v>
      </c>
      <c r="DZ186" s="105">
        <f t="shared" si="41"/>
        <v>0</v>
      </c>
      <c r="EA186" s="105">
        <f t="shared" ref="EA186:GL189" si="42">EA32*$B186</f>
        <v>0</v>
      </c>
      <c r="EB186" s="105">
        <f t="shared" si="42"/>
        <v>0</v>
      </c>
      <c r="EC186" s="105">
        <f t="shared" si="42"/>
        <v>0</v>
      </c>
      <c r="ED186" s="105">
        <f t="shared" si="42"/>
        <v>0</v>
      </c>
      <c r="EE186" s="105">
        <f t="shared" si="42"/>
        <v>0</v>
      </c>
      <c r="EF186" s="105">
        <f t="shared" si="42"/>
        <v>0</v>
      </c>
      <c r="EG186" s="105">
        <f t="shared" si="42"/>
        <v>0</v>
      </c>
      <c r="EH186" s="105">
        <f t="shared" si="42"/>
        <v>0</v>
      </c>
      <c r="EI186" s="105">
        <f t="shared" si="42"/>
        <v>0</v>
      </c>
      <c r="EJ186" s="105">
        <f t="shared" si="42"/>
        <v>0</v>
      </c>
      <c r="EK186" s="105">
        <f t="shared" si="42"/>
        <v>0</v>
      </c>
      <c r="EL186" s="105">
        <f t="shared" si="42"/>
        <v>0</v>
      </c>
      <c r="EM186" s="105">
        <f t="shared" si="42"/>
        <v>0</v>
      </c>
      <c r="EN186" s="105">
        <f t="shared" si="42"/>
        <v>0</v>
      </c>
      <c r="EO186" s="105">
        <f t="shared" si="42"/>
        <v>0</v>
      </c>
      <c r="EP186" s="105">
        <f t="shared" si="42"/>
        <v>0</v>
      </c>
      <c r="EQ186" s="105">
        <f t="shared" si="42"/>
        <v>0</v>
      </c>
      <c r="ER186" s="105">
        <f t="shared" si="42"/>
        <v>0</v>
      </c>
      <c r="ES186" s="105">
        <f t="shared" si="42"/>
        <v>0</v>
      </c>
      <c r="ET186" s="105">
        <f t="shared" si="42"/>
        <v>0</v>
      </c>
      <c r="EU186" s="105">
        <f t="shared" si="42"/>
        <v>0</v>
      </c>
      <c r="EV186" s="105">
        <f t="shared" si="42"/>
        <v>0</v>
      </c>
      <c r="EW186" s="105">
        <f t="shared" si="42"/>
        <v>0</v>
      </c>
      <c r="EX186" s="105">
        <f t="shared" si="42"/>
        <v>0</v>
      </c>
      <c r="EY186" s="105">
        <f t="shared" si="42"/>
        <v>0</v>
      </c>
      <c r="EZ186" s="105">
        <f t="shared" si="42"/>
        <v>0</v>
      </c>
      <c r="FA186" s="105">
        <f t="shared" si="42"/>
        <v>0</v>
      </c>
      <c r="FB186" s="105">
        <f t="shared" si="42"/>
        <v>0</v>
      </c>
      <c r="FC186" s="105">
        <f t="shared" si="42"/>
        <v>0</v>
      </c>
      <c r="FD186" s="105">
        <f t="shared" si="42"/>
        <v>0</v>
      </c>
      <c r="FE186" s="105">
        <f t="shared" si="42"/>
        <v>0</v>
      </c>
      <c r="FF186" s="105">
        <f t="shared" si="42"/>
        <v>0</v>
      </c>
      <c r="FG186" s="105">
        <f t="shared" si="42"/>
        <v>0</v>
      </c>
      <c r="FH186" s="105">
        <f t="shared" si="42"/>
        <v>0</v>
      </c>
      <c r="FI186" s="105">
        <f t="shared" si="42"/>
        <v>0</v>
      </c>
      <c r="FJ186" s="105">
        <f t="shared" si="42"/>
        <v>0</v>
      </c>
      <c r="FK186" s="105">
        <f t="shared" si="42"/>
        <v>0</v>
      </c>
      <c r="FL186" s="105">
        <f t="shared" si="42"/>
        <v>0</v>
      </c>
      <c r="FM186" s="105">
        <f t="shared" si="42"/>
        <v>0</v>
      </c>
      <c r="FN186" s="105">
        <f t="shared" si="42"/>
        <v>0</v>
      </c>
      <c r="FO186" s="105">
        <f t="shared" si="42"/>
        <v>0</v>
      </c>
      <c r="FP186" s="105">
        <f t="shared" si="42"/>
        <v>0</v>
      </c>
      <c r="FQ186" s="105">
        <f t="shared" si="42"/>
        <v>0</v>
      </c>
      <c r="FR186" s="105">
        <f t="shared" si="42"/>
        <v>0</v>
      </c>
      <c r="FS186" s="105">
        <f t="shared" si="42"/>
        <v>0</v>
      </c>
      <c r="FT186" s="105">
        <f t="shared" si="42"/>
        <v>0</v>
      </c>
      <c r="FU186" s="105">
        <f t="shared" si="42"/>
        <v>0</v>
      </c>
      <c r="FV186" s="105">
        <f t="shared" si="42"/>
        <v>0</v>
      </c>
      <c r="FW186" s="105">
        <f t="shared" si="42"/>
        <v>0</v>
      </c>
      <c r="FX186" s="105">
        <f t="shared" si="42"/>
        <v>0</v>
      </c>
      <c r="FY186" s="105">
        <f t="shared" si="42"/>
        <v>0</v>
      </c>
      <c r="FZ186" s="105">
        <f t="shared" si="42"/>
        <v>0</v>
      </c>
      <c r="GA186" s="105">
        <f t="shared" si="42"/>
        <v>0</v>
      </c>
      <c r="GB186" s="105">
        <f t="shared" si="42"/>
        <v>0</v>
      </c>
      <c r="GC186" s="105">
        <f t="shared" si="42"/>
        <v>0</v>
      </c>
      <c r="GD186" s="105">
        <f t="shared" si="42"/>
        <v>0</v>
      </c>
      <c r="GE186" s="105">
        <f t="shared" si="42"/>
        <v>0</v>
      </c>
      <c r="GF186" s="105">
        <f t="shared" si="42"/>
        <v>0</v>
      </c>
      <c r="GG186" s="105">
        <f t="shared" si="42"/>
        <v>0</v>
      </c>
      <c r="GH186" s="105">
        <f t="shared" si="42"/>
        <v>0</v>
      </c>
      <c r="GI186" s="105">
        <f t="shared" si="42"/>
        <v>0</v>
      </c>
      <c r="GJ186" s="105">
        <f t="shared" si="42"/>
        <v>0</v>
      </c>
      <c r="GK186" s="105">
        <f t="shared" si="42"/>
        <v>0</v>
      </c>
      <c r="GL186" s="105">
        <f t="shared" si="42"/>
        <v>0</v>
      </c>
      <c r="GM186" s="105">
        <f t="shared" si="36"/>
        <v>0</v>
      </c>
      <c r="GN186" s="105">
        <f t="shared" si="36"/>
        <v>0</v>
      </c>
      <c r="GO186" s="105">
        <f t="shared" si="36"/>
        <v>0</v>
      </c>
      <c r="GP186" s="105">
        <f t="shared" si="36"/>
        <v>0</v>
      </c>
      <c r="GQ186" s="105">
        <f t="shared" si="36"/>
        <v>0</v>
      </c>
      <c r="GR186" s="105">
        <f t="shared" si="36"/>
        <v>0</v>
      </c>
      <c r="GS186" s="105">
        <f t="shared" si="36"/>
        <v>0</v>
      </c>
      <c r="GT186" s="105">
        <f t="shared" si="36"/>
        <v>0</v>
      </c>
    </row>
    <row r="187" spans="1:202" s="105" customFormat="1" hidden="1" x14ac:dyDescent="0.25">
      <c r="A187" s="106" t="s">
        <v>88</v>
      </c>
      <c r="B187" s="107">
        <v>0.21</v>
      </c>
      <c r="C187" s="105">
        <f t="shared" si="40"/>
        <v>0</v>
      </c>
      <c r="D187" s="105">
        <f t="shared" si="40"/>
        <v>9.4499999999999993</v>
      </c>
      <c r="E187" s="105">
        <f t="shared" si="40"/>
        <v>0</v>
      </c>
      <c r="F187" s="105">
        <f t="shared" si="40"/>
        <v>0</v>
      </c>
      <c r="G187" s="105">
        <f t="shared" si="40"/>
        <v>0</v>
      </c>
      <c r="H187" s="105">
        <f t="shared" si="40"/>
        <v>0</v>
      </c>
      <c r="I187" s="105">
        <f t="shared" si="40"/>
        <v>0</v>
      </c>
      <c r="J187" s="105">
        <f t="shared" si="40"/>
        <v>0</v>
      </c>
      <c r="K187" s="105">
        <f t="shared" si="40"/>
        <v>3.15</v>
      </c>
      <c r="L187" s="105">
        <f t="shared" si="40"/>
        <v>0</v>
      </c>
      <c r="M187" s="105">
        <f t="shared" si="40"/>
        <v>0</v>
      </c>
      <c r="N187" s="105">
        <f t="shared" si="40"/>
        <v>0</v>
      </c>
      <c r="O187" s="105">
        <f t="shared" si="40"/>
        <v>0</v>
      </c>
      <c r="P187" s="105">
        <f t="shared" si="40"/>
        <v>0</v>
      </c>
      <c r="Q187" s="105">
        <f t="shared" si="40"/>
        <v>0</v>
      </c>
      <c r="R187" s="105">
        <f t="shared" si="40"/>
        <v>0</v>
      </c>
      <c r="S187" s="105">
        <f t="shared" si="40"/>
        <v>0</v>
      </c>
      <c r="T187" s="105">
        <f t="shared" si="40"/>
        <v>0</v>
      </c>
      <c r="U187" s="105">
        <f t="shared" si="40"/>
        <v>0</v>
      </c>
      <c r="V187" s="105">
        <f t="shared" si="40"/>
        <v>0</v>
      </c>
      <c r="W187" s="105">
        <f t="shared" si="40"/>
        <v>0</v>
      </c>
      <c r="X187" s="105">
        <f t="shared" si="40"/>
        <v>0</v>
      </c>
      <c r="Y187" s="105">
        <f t="shared" si="40"/>
        <v>0</v>
      </c>
      <c r="Z187" s="105">
        <f t="shared" si="40"/>
        <v>0</v>
      </c>
      <c r="AA187" s="105">
        <f t="shared" si="40"/>
        <v>0</v>
      </c>
      <c r="AB187" s="105">
        <f t="shared" si="40"/>
        <v>0</v>
      </c>
      <c r="AC187" s="105">
        <f t="shared" si="40"/>
        <v>0</v>
      </c>
      <c r="AD187" s="105">
        <f t="shared" si="40"/>
        <v>0</v>
      </c>
      <c r="AE187" s="105">
        <f t="shared" si="40"/>
        <v>0</v>
      </c>
      <c r="AF187" s="105">
        <f t="shared" si="40"/>
        <v>0</v>
      </c>
      <c r="AG187" s="105">
        <f t="shared" si="40"/>
        <v>0</v>
      </c>
      <c r="AH187" s="105">
        <f t="shared" si="40"/>
        <v>0</v>
      </c>
      <c r="AI187" s="105">
        <f t="shared" si="40"/>
        <v>0</v>
      </c>
      <c r="AJ187" s="105">
        <f t="shared" si="40"/>
        <v>0</v>
      </c>
      <c r="AK187" s="105">
        <f t="shared" si="40"/>
        <v>0</v>
      </c>
      <c r="AL187" s="105">
        <f t="shared" si="40"/>
        <v>0</v>
      </c>
      <c r="AM187" s="105">
        <f t="shared" si="40"/>
        <v>0</v>
      </c>
      <c r="AN187" s="105">
        <f t="shared" si="40"/>
        <v>0</v>
      </c>
      <c r="AO187" s="105">
        <f t="shared" si="40"/>
        <v>0</v>
      </c>
      <c r="AP187" s="105">
        <f t="shared" si="40"/>
        <v>0</v>
      </c>
      <c r="AQ187" s="105">
        <f t="shared" si="40"/>
        <v>0</v>
      </c>
      <c r="AR187" s="105">
        <f t="shared" si="40"/>
        <v>0</v>
      </c>
      <c r="AS187" s="105">
        <f t="shared" si="40"/>
        <v>0</v>
      </c>
      <c r="AT187" s="105">
        <f t="shared" si="40"/>
        <v>0</v>
      </c>
      <c r="AU187" s="105">
        <f t="shared" si="40"/>
        <v>0</v>
      </c>
      <c r="AV187" s="105">
        <f t="shared" si="40"/>
        <v>0</v>
      </c>
      <c r="AW187" s="105">
        <f t="shared" si="40"/>
        <v>0</v>
      </c>
      <c r="AX187" s="105">
        <f t="shared" si="40"/>
        <v>0</v>
      </c>
      <c r="AY187" s="105">
        <f t="shared" si="40"/>
        <v>0</v>
      </c>
      <c r="AZ187" s="105">
        <f t="shared" si="40"/>
        <v>0</v>
      </c>
      <c r="BA187" s="105">
        <f t="shared" si="40"/>
        <v>0</v>
      </c>
      <c r="BB187" s="105">
        <f t="shared" si="40"/>
        <v>0</v>
      </c>
      <c r="BC187" s="105">
        <f t="shared" si="40"/>
        <v>0</v>
      </c>
      <c r="BD187" s="105">
        <f t="shared" si="40"/>
        <v>0</v>
      </c>
      <c r="BE187" s="105">
        <f t="shared" si="40"/>
        <v>0</v>
      </c>
      <c r="BF187" s="105">
        <f t="shared" si="40"/>
        <v>0</v>
      </c>
      <c r="BG187" s="105">
        <f t="shared" si="40"/>
        <v>0</v>
      </c>
      <c r="BH187" s="105">
        <f t="shared" si="40"/>
        <v>0</v>
      </c>
      <c r="BI187" s="105">
        <f t="shared" si="40"/>
        <v>0</v>
      </c>
      <c r="BJ187" s="105">
        <f t="shared" si="40"/>
        <v>0</v>
      </c>
      <c r="BK187" s="105">
        <f t="shared" si="40"/>
        <v>0</v>
      </c>
      <c r="BL187" s="105">
        <f t="shared" si="40"/>
        <v>0</v>
      </c>
      <c r="BM187" s="105">
        <f t="shared" si="40"/>
        <v>0</v>
      </c>
      <c r="BN187" s="105">
        <f t="shared" si="40"/>
        <v>0</v>
      </c>
      <c r="BO187" s="105">
        <f t="shared" si="41"/>
        <v>0</v>
      </c>
      <c r="BP187" s="105">
        <f t="shared" si="41"/>
        <v>0</v>
      </c>
      <c r="BQ187" s="105">
        <f t="shared" si="41"/>
        <v>0</v>
      </c>
      <c r="BR187" s="105">
        <f t="shared" si="41"/>
        <v>0</v>
      </c>
      <c r="BS187" s="105">
        <f t="shared" si="41"/>
        <v>0</v>
      </c>
      <c r="BT187" s="105">
        <f t="shared" si="41"/>
        <v>0</v>
      </c>
      <c r="BU187" s="105">
        <f t="shared" si="41"/>
        <v>0</v>
      </c>
      <c r="BV187" s="105">
        <f t="shared" si="41"/>
        <v>0</v>
      </c>
      <c r="BW187" s="105">
        <f t="shared" si="41"/>
        <v>0</v>
      </c>
      <c r="BX187" s="105">
        <f t="shared" si="41"/>
        <v>0</v>
      </c>
      <c r="BY187" s="105">
        <f t="shared" si="41"/>
        <v>0</v>
      </c>
      <c r="BZ187" s="105">
        <f t="shared" si="41"/>
        <v>0</v>
      </c>
      <c r="CA187" s="105">
        <f t="shared" si="41"/>
        <v>0</v>
      </c>
      <c r="CB187" s="105">
        <f t="shared" si="41"/>
        <v>0</v>
      </c>
      <c r="CC187" s="105">
        <f t="shared" si="41"/>
        <v>0</v>
      </c>
      <c r="CD187" s="105">
        <f t="shared" si="41"/>
        <v>0</v>
      </c>
      <c r="CE187" s="105">
        <f t="shared" si="41"/>
        <v>0</v>
      </c>
      <c r="CF187" s="105">
        <f t="shared" si="41"/>
        <v>0</v>
      </c>
      <c r="CG187" s="105">
        <f t="shared" si="41"/>
        <v>0</v>
      </c>
      <c r="CH187" s="105">
        <f t="shared" si="41"/>
        <v>0</v>
      </c>
      <c r="CI187" s="105">
        <f t="shared" si="41"/>
        <v>0</v>
      </c>
      <c r="CJ187" s="105">
        <f t="shared" si="41"/>
        <v>0</v>
      </c>
      <c r="CK187" s="105">
        <f t="shared" si="41"/>
        <v>0</v>
      </c>
      <c r="CL187" s="105">
        <f t="shared" si="41"/>
        <v>0</v>
      </c>
      <c r="CM187" s="105">
        <f t="shared" si="41"/>
        <v>0</v>
      </c>
      <c r="CN187" s="105">
        <f t="shared" si="41"/>
        <v>0</v>
      </c>
      <c r="CO187" s="105">
        <f t="shared" si="41"/>
        <v>0</v>
      </c>
      <c r="CP187" s="105">
        <f t="shared" si="41"/>
        <v>0</v>
      </c>
      <c r="CQ187" s="105">
        <f t="shared" si="41"/>
        <v>0</v>
      </c>
      <c r="CR187" s="105">
        <f t="shared" si="41"/>
        <v>0</v>
      </c>
      <c r="CS187" s="105">
        <f t="shared" si="41"/>
        <v>0</v>
      </c>
      <c r="CT187" s="105">
        <f t="shared" si="41"/>
        <v>0</v>
      </c>
      <c r="CU187" s="105">
        <f t="shared" si="41"/>
        <v>0</v>
      </c>
      <c r="CV187" s="105">
        <f t="shared" si="41"/>
        <v>0</v>
      </c>
      <c r="CW187" s="105">
        <f t="shared" si="41"/>
        <v>0</v>
      </c>
      <c r="CX187" s="105">
        <f t="shared" si="41"/>
        <v>0</v>
      </c>
      <c r="CY187" s="105">
        <f t="shared" si="41"/>
        <v>0</v>
      </c>
      <c r="CZ187" s="105">
        <f t="shared" si="41"/>
        <v>0</v>
      </c>
      <c r="DA187" s="105">
        <f t="shared" si="41"/>
        <v>0</v>
      </c>
      <c r="DB187" s="105">
        <f t="shared" si="41"/>
        <v>0</v>
      </c>
      <c r="DC187" s="105">
        <f t="shared" si="41"/>
        <v>0</v>
      </c>
      <c r="DD187" s="105">
        <f t="shared" si="41"/>
        <v>0</v>
      </c>
      <c r="DE187" s="105">
        <f t="shared" si="41"/>
        <v>0</v>
      </c>
      <c r="DF187" s="105">
        <f t="shared" si="41"/>
        <v>0</v>
      </c>
      <c r="DG187" s="105">
        <f t="shared" si="41"/>
        <v>0</v>
      </c>
      <c r="DH187" s="105">
        <f t="shared" si="41"/>
        <v>0</v>
      </c>
      <c r="DI187" s="105">
        <f t="shared" si="41"/>
        <v>0</v>
      </c>
      <c r="DJ187" s="105">
        <f t="shared" si="41"/>
        <v>0</v>
      </c>
      <c r="DK187" s="105">
        <f t="shared" si="41"/>
        <v>0</v>
      </c>
      <c r="DL187" s="105">
        <f t="shared" si="41"/>
        <v>0</v>
      </c>
      <c r="DM187" s="105">
        <f t="shared" si="41"/>
        <v>0</v>
      </c>
      <c r="DN187" s="105">
        <f t="shared" si="41"/>
        <v>0</v>
      </c>
      <c r="DO187" s="105">
        <f t="shared" si="41"/>
        <v>0</v>
      </c>
      <c r="DP187" s="105">
        <f t="shared" si="41"/>
        <v>0</v>
      </c>
      <c r="DQ187" s="105">
        <f t="shared" si="41"/>
        <v>0</v>
      </c>
      <c r="DR187" s="105">
        <f t="shared" si="41"/>
        <v>0</v>
      </c>
      <c r="DS187" s="105">
        <f t="shared" si="41"/>
        <v>0</v>
      </c>
      <c r="DT187" s="105">
        <f t="shared" si="41"/>
        <v>0</v>
      </c>
      <c r="DU187" s="105">
        <f t="shared" si="41"/>
        <v>0</v>
      </c>
      <c r="DV187" s="105">
        <f t="shared" si="41"/>
        <v>0</v>
      </c>
      <c r="DW187" s="105">
        <f t="shared" si="41"/>
        <v>0</v>
      </c>
      <c r="DX187" s="105">
        <f t="shared" si="41"/>
        <v>0</v>
      </c>
      <c r="DY187" s="105">
        <f t="shared" si="41"/>
        <v>0</v>
      </c>
      <c r="DZ187" s="105">
        <f t="shared" si="41"/>
        <v>0</v>
      </c>
      <c r="EA187" s="105">
        <f t="shared" si="42"/>
        <v>0</v>
      </c>
      <c r="EB187" s="105">
        <f t="shared" si="42"/>
        <v>0</v>
      </c>
      <c r="EC187" s="105">
        <f t="shared" si="42"/>
        <v>0</v>
      </c>
      <c r="ED187" s="105">
        <f t="shared" si="42"/>
        <v>0</v>
      </c>
      <c r="EE187" s="105">
        <f t="shared" si="42"/>
        <v>0</v>
      </c>
      <c r="EF187" s="105">
        <f t="shared" si="42"/>
        <v>0</v>
      </c>
      <c r="EG187" s="105">
        <f t="shared" si="42"/>
        <v>0</v>
      </c>
      <c r="EH187" s="105">
        <f t="shared" si="42"/>
        <v>0</v>
      </c>
      <c r="EI187" s="105">
        <f t="shared" si="42"/>
        <v>0</v>
      </c>
      <c r="EJ187" s="105">
        <f t="shared" si="42"/>
        <v>0</v>
      </c>
      <c r="EK187" s="105">
        <f t="shared" si="42"/>
        <v>0</v>
      </c>
      <c r="EL187" s="105">
        <f t="shared" si="42"/>
        <v>0</v>
      </c>
      <c r="EM187" s="105">
        <f t="shared" si="42"/>
        <v>0</v>
      </c>
      <c r="EN187" s="105">
        <f t="shared" si="42"/>
        <v>0</v>
      </c>
      <c r="EO187" s="105">
        <f t="shared" si="42"/>
        <v>0</v>
      </c>
      <c r="EP187" s="105">
        <f t="shared" si="42"/>
        <v>0</v>
      </c>
      <c r="EQ187" s="105">
        <f t="shared" si="42"/>
        <v>0</v>
      </c>
      <c r="ER187" s="105">
        <f t="shared" si="42"/>
        <v>0</v>
      </c>
      <c r="ES187" s="105">
        <f t="shared" si="42"/>
        <v>0</v>
      </c>
      <c r="ET187" s="105">
        <f t="shared" si="42"/>
        <v>0</v>
      </c>
      <c r="EU187" s="105">
        <f t="shared" si="42"/>
        <v>0</v>
      </c>
      <c r="EV187" s="105">
        <f t="shared" si="42"/>
        <v>0</v>
      </c>
      <c r="EW187" s="105">
        <f t="shared" si="42"/>
        <v>0</v>
      </c>
      <c r="EX187" s="105">
        <f t="shared" si="42"/>
        <v>0</v>
      </c>
      <c r="EY187" s="105">
        <f t="shared" si="42"/>
        <v>0</v>
      </c>
      <c r="EZ187" s="105">
        <f t="shared" si="42"/>
        <v>0</v>
      </c>
      <c r="FA187" s="105">
        <f t="shared" si="42"/>
        <v>0</v>
      </c>
      <c r="FB187" s="105">
        <f t="shared" si="42"/>
        <v>0</v>
      </c>
      <c r="FC187" s="105">
        <f t="shared" si="42"/>
        <v>0</v>
      </c>
      <c r="FD187" s="105">
        <f t="shared" si="42"/>
        <v>0</v>
      </c>
      <c r="FE187" s="105">
        <f t="shared" si="42"/>
        <v>0</v>
      </c>
      <c r="FF187" s="105">
        <f t="shared" si="42"/>
        <v>0</v>
      </c>
      <c r="FG187" s="105">
        <f t="shared" si="42"/>
        <v>0</v>
      </c>
      <c r="FH187" s="105">
        <f t="shared" si="42"/>
        <v>0</v>
      </c>
      <c r="FI187" s="105">
        <f t="shared" si="42"/>
        <v>0</v>
      </c>
      <c r="FJ187" s="105">
        <f t="shared" si="42"/>
        <v>0</v>
      </c>
      <c r="FK187" s="105">
        <f t="shared" si="42"/>
        <v>0</v>
      </c>
      <c r="FL187" s="105">
        <f t="shared" si="42"/>
        <v>0</v>
      </c>
      <c r="FM187" s="105">
        <f t="shared" si="42"/>
        <v>0</v>
      </c>
      <c r="FN187" s="105">
        <f t="shared" si="42"/>
        <v>0</v>
      </c>
      <c r="FO187" s="105">
        <f t="shared" si="42"/>
        <v>0</v>
      </c>
      <c r="FP187" s="105">
        <f t="shared" si="42"/>
        <v>0</v>
      </c>
      <c r="FQ187" s="105">
        <f t="shared" si="42"/>
        <v>0</v>
      </c>
      <c r="FR187" s="105">
        <f t="shared" si="42"/>
        <v>0</v>
      </c>
      <c r="FS187" s="105">
        <f t="shared" si="42"/>
        <v>0</v>
      </c>
      <c r="FT187" s="105">
        <f t="shared" si="42"/>
        <v>0</v>
      </c>
      <c r="FU187" s="105">
        <f t="shared" si="42"/>
        <v>0</v>
      </c>
      <c r="FV187" s="105">
        <f t="shared" si="42"/>
        <v>0</v>
      </c>
      <c r="FW187" s="105">
        <f t="shared" si="42"/>
        <v>0</v>
      </c>
      <c r="FX187" s="105">
        <f t="shared" si="42"/>
        <v>0</v>
      </c>
      <c r="FY187" s="105">
        <f t="shared" si="42"/>
        <v>0</v>
      </c>
      <c r="FZ187" s="105">
        <f t="shared" si="42"/>
        <v>0</v>
      </c>
      <c r="GA187" s="105">
        <f t="shared" si="42"/>
        <v>0</v>
      </c>
      <c r="GB187" s="105">
        <f t="shared" si="42"/>
        <v>0</v>
      </c>
      <c r="GC187" s="105">
        <f t="shared" si="42"/>
        <v>0</v>
      </c>
      <c r="GD187" s="105">
        <f t="shared" si="42"/>
        <v>0</v>
      </c>
      <c r="GE187" s="105">
        <f t="shared" si="42"/>
        <v>0</v>
      </c>
      <c r="GF187" s="105">
        <f t="shared" si="42"/>
        <v>0</v>
      </c>
      <c r="GG187" s="105">
        <f t="shared" si="42"/>
        <v>0</v>
      </c>
      <c r="GH187" s="105">
        <f t="shared" si="42"/>
        <v>0</v>
      </c>
      <c r="GI187" s="105">
        <f t="shared" si="42"/>
        <v>0</v>
      </c>
      <c r="GJ187" s="105">
        <f t="shared" si="42"/>
        <v>0</v>
      </c>
      <c r="GK187" s="105">
        <f t="shared" si="42"/>
        <v>0</v>
      </c>
      <c r="GL187" s="105">
        <f t="shared" si="42"/>
        <v>0</v>
      </c>
      <c r="GM187" s="105">
        <f t="shared" si="36"/>
        <v>0</v>
      </c>
      <c r="GN187" s="105">
        <f t="shared" si="36"/>
        <v>0</v>
      </c>
      <c r="GO187" s="105">
        <f t="shared" si="36"/>
        <v>0</v>
      </c>
      <c r="GP187" s="105">
        <f t="shared" si="36"/>
        <v>0</v>
      </c>
      <c r="GQ187" s="105">
        <f t="shared" si="36"/>
        <v>0</v>
      </c>
      <c r="GR187" s="105">
        <f t="shared" si="36"/>
        <v>0</v>
      </c>
      <c r="GS187" s="105">
        <f t="shared" si="36"/>
        <v>0</v>
      </c>
      <c r="GT187" s="105">
        <f t="shared" si="36"/>
        <v>0</v>
      </c>
    </row>
    <row r="188" spans="1:202" s="105" customFormat="1" hidden="1" x14ac:dyDescent="0.25">
      <c r="A188" s="106" t="s">
        <v>90</v>
      </c>
      <c r="B188" s="107">
        <v>0.53478967828483748</v>
      </c>
      <c r="C188" s="105">
        <f t="shared" si="40"/>
        <v>0</v>
      </c>
      <c r="D188" s="105">
        <f t="shared" si="40"/>
        <v>0</v>
      </c>
      <c r="E188" s="105">
        <f t="shared" si="40"/>
        <v>0</v>
      </c>
      <c r="F188" s="105">
        <f t="shared" si="40"/>
        <v>0</v>
      </c>
      <c r="G188" s="105">
        <f t="shared" si="40"/>
        <v>0</v>
      </c>
      <c r="H188" s="105">
        <f t="shared" si="40"/>
        <v>0</v>
      </c>
      <c r="I188" s="105">
        <f t="shared" si="40"/>
        <v>0</v>
      </c>
      <c r="J188" s="105">
        <f t="shared" si="40"/>
        <v>0</v>
      </c>
      <c r="K188" s="105">
        <f t="shared" si="40"/>
        <v>0</v>
      </c>
      <c r="L188" s="105">
        <f t="shared" si="40"/>
        <v>0</v>
      </c>
      <c r="M188" s="105">
        <f t="shared" si="40"/>
        <v>0</v>
      </c>
      <c r="N188" s="105">
        <f t="shared" si="40"/>
        <v>8.0218451742725616</v>
      </c>
      <c r="O188" s="105">
        <f t="shared" si="40"/>
        <v>0</v>
      </c>
      <c r="P188" s="105">
        <f t="shared" si="40"/>
        <v>0</v>
      </c>
      <c r="Q188" s="105">
        <f t="shared" si="40"/>
        <v>0</v>
      </c>
      <c r="R188" s="105">
        <f t="shared" si="40"/>
        <v>0</v>
      </c>
      <c r="S188" s="105">
        <f t="shared" si="40"/>
        <v>0</v>
      </c>
      <c r="T188" s="105">
        <f t="shared" si="40"/>
        <v>0</v>
      </c>
      <c r="U188" s="105">
        <f t="shared" si="40"/>
        <v>0</v>
      </c>
      <c r="V188" s="105">
        <f t="shared" si="40"/>
        <v>0</v>
      </c>
      <c r="W188" s="105">
        <f t="shared" si="40"/>
        <v>0</v>
      </c>
      <c r="X188" s="105">
        <f t="shared" si="40"/>
        <v>0</v>
      </c>
      <c r="Y188" s="105">
        <f t="shared" si="40"/>
        <v>0</v>
      </c>
      <c r="Z188" s="105">
        <f t="shared" si="40"/>
        <v>0</v>
      </c>
      <c r="AA188" s="105">
        <f t="shared" si="40"/>
        <v>0</v>
      </c>
      <c r="AB188" s="105">
        <f t="shared" si="40"/>
        <v>0</v>
      </c>
      <c r="AC188" s="105">
        <f t="shared" si="40"/>
        <v>0</v>
      </c>
      <c r="AD188" s="105">
        <f t="shared" si="40"/>
        <v>0</v>
      </c>
      <c r="AE188" s="105">
        <f t="shared" si="40"/>
        <v>0</v>
      </c>
      <c r="AF188" s="105">
        <f t="shared" si="40"/>
        <v>0</v>
      </c>
      <c r="AG188" s="105">
        <f t="shared" si="40"/>
        <v>0</v>
      </c>
      <c r="AH188" s="105">
        <f t="shared" si="40"/>
        <v>0</v>
      </c>
      <c r="AI188" s="105">
        <f t="shared" si="40"/>
        <v>0</v>
      </c>
      <c r="AJ188" s="105">
        <f t="shared" si="40"/>
        <v>0</v>
      </c>
      <c r="AK188" s="105">
        <f t="shared" si="40"/>
        <v>0</v>
      </c>
      <c r="AL188" s="105">
        <f t="shared" si="40"/>
        <v>0</v>
      </c>
      <c r="AM188" s="105">
        <f t="shared" si="40"/>
        <v>0</v>
      </c>
      <c r="AN188" s="105">
        <f t="shared" si="40"/>
        <v>0</v>
      </c>
      <c r="AO188" s="105">
        <f t="shared" si="40"/>
        <v>0</v>
      </c>
      <c r="AP188" s="105">
        <f t="shared" si="40"/>
        <v>0</v>
      </c>
      <c r="AQ188" s="105">
        <f t="shared" si="40"/>
        <v>0</v>
      </c>
      <c r="AR188" s="105">
        <f t="shared" si="40"/>
        <v>0</v>
      </c>
      <c r="AS188" s="105">
        <f t="shared" si="40"/>
        <v>0</v>
      </c>
      <c r="AT188" s="105">
        <f t="shared" si="40"/>
        <v>0</v>
      </c>
      <c r="AU188" s="105">
        <f t="shared" si="40"/>
        <v>0</v>
      </c>
      <c r="AV188" s="105">
        <f t="shared" si="40"/>
        <v>0</v>
      </c>
      <c r="AW188" s="105">
        <f t="shared" si="40"/>
        <v>0</v>
      </c>
      <c r="AX188" s="105">
        <f t="shared" si="40"/>
        <v>0</v>
      </c>
      <c r="AY188" s="105">
        <f t="shared" si="40"/>
        <v>0</v>
      </c>
      <c r="AZ188" s="105">
        <f t="shared" si="40"/>
        <v>0</v>
      </c>
      <c r="BA188" s="105">
        <f t="shared" si="40"/>
        <v>0</v>
      </c>
      <c r="BB188" s="105">
        <f t="shared" si="40"/>
        <v>0</v>
      </c>
      <c r="BC188" s="105">
        <f t="shared" si="40"/>
        <v>0</v>
      </c>
      <c r="BD188" s="105">
        <f t="shared" si="40"/>
        <v>0</v>
      </c>
      <c r="BE188" s="105">
        <f t="shared" si="40"/>
        <v>0</v>
      </c>
      <c r="BF188" s="105">
        <f t="shared" si="40"/>
        <v>0</v>
      </c>
      <c r="BG188" s="105">
        <f t="shared" si="40"/>
        <v>0</v>
      </c>
      <c r="BH188" s="105">
        <f t="shared" si="40"/>
        <v>0</v>
      </c>
      <c r="BI188" s="105">
        <f t="shared" si="40"/>
        <v>0</v>
      </c>
      <c r="BJ188" s="105">
        <f t="shared" si="40"/>
        <v>0</v>
      </c>
      <c r="BK188" s="105">
        <f t="shared" si="40"/>
        <v>0</v>
      </c>
      <c r="BL188" s="105">
        <f t="shared" si="40"/>
        <v>0</v>
      </c>
      <c r="BM188" s="105">
        <f t="shared" si="40"/>
        <v>0</v>
      </c>
      <c r="BN188" s="105">
        <f t="shared" si="40"/>
        <v>0</v>
      </c>
      <c r="BO188" s="105">
        <f t="shared" si="41"/>
        <v>0</v>
      </c>
      <c r="BP188" s="105">
        <f t="shared" si="41"/>
        <v>0</v>
      </c>
      <c r="BQ188" s="105">
        <f t="shared" si="41"/>
        <v>0</v>
      </c>
      <c r="BR188" s="105">
        <f t="shared" si="41"/>
        <v>0</v>
      </c>
      <c r="BS188" s="105">
        <f t="shared" si="41"/>
        <v>0</v>
      </c>
      <c r="BT188" s="105">
        <f t="shared" si="41"/>
        <v>0</v>
      </c>
      <c r="BU188" s="105">
        <f t="shared" si="41"/>
        <v>0</v>
      </c>
      <c r="BV188" s="105">
        <f t="shared" si="41"/>
        <v>0</v>
      </c>
      <c r="BW188" s="105">
        <f t="shared" si="41"/>
        <v>0</v>
      </c>
      <c r="BX188" s="105">
        <f t="shared" si="41"/>
        <v>0</v>
      </c>
      <c r="BY188" s="105">
        <f t="shared" si="41"/>
        <v>0</v>
      </c>
      <c r="BZ188" s="105">
        <f t="shared" si="41"/>
        <v>0</v>
      </c>
      <c r="CA188" s="105">
        <f t="shared" si="41"/>
        <v>0</v>
      </c>
      <c r="CB188" s="105">
        <f t="shared" si="41"/>
        <v>0</v>
      </c>
      <c r="CC188" s="105">
        <f t="shared" si="41"/>
        <v>0</v>
      </c>
      <c r="CD188" s="105">
        <f t="shared" si="41"/>
        <v>0</v>
      </c>
      <c r="CE188" s="105">
        <f t="shared" si="41"/>
        <v>0</v>
      </c>
      <c r="CF188" s="105">
        <f t="shared" si="41"/>
        <v>0</v>
      </c>
      <c r="CG188" s="105">
        <f t="shared" si="41"/>
        <v>0</v>
      </c>
      <c r="CH188" s="105">
        <f t="shared" si="41"/>
        <v>0</v>
      </c>
      <c r="CI188" s="105">
        <f t="shared" si="41"/>
        <v>0</v>
      </c>
      <c r="CJ188" s="105">
        <f t="shared" si="41"/>
        <v>0</v>
      </c>
      <c r="CK188" s="105">
        <f t="shared" si="41"/>
        <v>0</v>
      </c>
      <c r="CL188" s="105">
        <f t="shared" si="41"/>
        <v>0</v>
      </c>
      <c r="CM188" s="105">
        <f t="shared" si="41"/>
        <v>0</v>
      </c>
      <c r="CN188" s="105">
        <f t="shared" si="41"/>
        <v>0</v>
      </c>
      <c r="CO188" s="105">
        <f t="shared" si="41"/>
        <v>0</v>
      </c>
      <c r="CP188" s="105">
        <f t="shared" si="41"/>
        <v>0</v>
      </c>
      <c r="CQ188" s="105">
        <f t="shared" si="41"/>
        <v>0</v>
      </c>
      <c r="CR188" s="105">
        <f t="shared" si="41"/>
        <v>0</v>
      </c>
      <c r="CS188" s="105">
        <f t="shared" si="41"/>
        <v>0</v>
      </c>
      <c r="CT188" s="105">
        <f t="shared" si="41"/>
        <v>0</v>
      </c>
      <c r="CU188" s="105">
        <f t="shared" si="41"/>
        <v>0</v>
      </c>
      <c r="CV188" s="105">
        <f t="shared" si="41"/>
        <v>0</v>
      </c>
      <c r="CW188" s="105">
        <f t="shared" si="41"/>
        <v>0</v>
      </c>
      <c r="CX188" s="105">
        <f t="shared" si="41"/>
        <v>0</v>
      </c>
      <c r="CY188" s="105">
        <f t="shared" si="41"/>
        <v>0</v>
      </c>
      <c r="CZ188" s="105">
        <f t="shared" si="41"/>
        <v>0</v>
      </c>
      <c r="DA188" s="105">
        <f t="shared" si="41"/>
        <v>0</v>
      </c>
      <c r="DB188" s="105">
        <f t="shared" si="41"/>
        <v>0</v>
      </c>
      <c r="DC188" s="105">
        <f t="shared" si="41"/>
        <v>0</v>
      </c>
      <c r="DD188" s="105">
        <f t="shared" si="41"/>
        <v>0</v>
      </c>
      <c r="DE188" s="105">
        <f t="shared" si="41"/>
        <v>0</v>
      </c>
      <c r="DF188" s="105">
        <f t="shared" si="41"/>
        <v>0</v>
      </c>
      <c r="DG188" s="105">
        <f t="shared" si="41"/>
        <v>0</v>
      </c>
      <c r="DH188" s="105">
        <f t="shared" si="41"/>
        <v>0</v>
      </c>
      <c r="DI188" s="105">
        <f t="shared" si="41"/>
        <v>0</v>
      </c>
      <c r="DJ188" s="105">
        <f t="shared" si="41"/>
        <v>0</v>
      </c>
      <c r="DK188" s="105">
        <f t="shared" si="41"/>
        <v>0</v>
      </c>
      <c r="DL188" s="105">
        <f t="shared" si="41"/>
        <v>0</v>
      </c>
      <c r="DM188" s="105">
        <f t="shared" si="41"/>
        <v>0</v>
      </c>
      <c r="DN188" s="105">
        <f t="shared" si="41"/>
        <v>0</v>
      </c>
      <c r="DO188" s="105">
        <f t="shared" si="41"/>
        <v>0</v>
      </c>
      <c r="DP188" s="105">
        <f t="shared" si="41"/>
        <v>0</v>
      </c>
      <c r="DQ188" s="105">
        <f t="shared" si="41"/>
        <v>0</v>
      </c>
      <c r="DR188" s="105">
        <f t="shared" si="41"/>
        <v>0</v>
      </c>
      <c r="DS188" s="105">
        <f t="shared" si="41"/>
        <v>0</v>
      </c>
      <c r="DT188" s="105">
        <f t="shared" si="41"/>
        <v>0</v>
      </c>
      <c r="DU188" s="105">
        <f t="shared" si="41"/>
        <v>0</v>
      </c>
      <c r="DV188" s="105">
        <f t="shared" si="41"/>
        <v>0</v>
      </c>
      <c r="DW188" s="105">
        <f t="shared" si="41"/>
        <v>0</v>
      </c>
      <c r="DX188" s="105">
        <f t="shared" si="41"/>
        <v>0</v>
      </c>
      <c r="DY188" s="105">
        <f t="shared" si="41"/>
        <v>0</v>
      </c>
      <c r="DZ188" s="105">
        <f t="shared" si="41"/>
        <v>0</v>
      </c>
      <c r="EA188" s="105">
        <f t="shared" si="42"/>
        <v>0</v>
      </c>
      <c r="EB188" s="105">
        <f t="shared" si="42"/>
        <v>0</v>
      </c>
      <c r="EC188" s="105">
        <f t="shared" si="42"/>
        <v>0</v>
      </c>
      <c r="ED188" s="105">
        <f t="shared" si="42"/>
        <v>0</v>
      </c>
      <c r="EE188" s="105">
        <f t="shared" si="42"/>
        <v>0</v>
      </c>
      <c r="EF188" s="105">
        <f t="shared" si="42"/>
        <v>0</v>
      </c>
      <c r="EG188" s="105">
        <f t="shared" si="42"/>
        <v>0</v>
      </c>
      <c r="EH188" s="105">
        <f t="shared" si="42"/>
        <v>0</v>
      </c>
      <c r="EI188" s="105">
        <f t="shared" si="42"/>
        <v>0</v>
      </c>
      <c r="EJ188" s="105">
        <f t="shared" si="42"/>
        <v>0</v>
      </c>
      <c r="EK188" s="105">
        <f t="shared" si="42"/>
        <v>0</v>
      </c>
      <c r="EL188" s="105">
        <f t="shared" si="42"/>
        <v>0</v>
      </c>
      <c r="EM188" s="105">
        <f t="shared" si="42"/>
        <v>0</v>
      </c>
      <c r="EN188" s="105">
        <f t="shared" si="42"/>
        <v>0</v>
      </c>
      <c r="EO188" s="105">
        <f t="shared" si="42"/>
        <v>0</v>
      </c>
      <c r="EP188" s="105">
        <f t="shared" si="42"/>
        <v>0</v>
      </c>
      <c r="EQ188" s="105">
        <f t="shared" si="42"/>
        <v>0</v>
      </c>
      <c r="ER188" s="105">
        <f t="shared" si="42"/>
        <v>0</v>
      </c>
      <c r="ES188" s="105">
        <f t="shared" si="42"/>
        <v>0</v>
      </c>
      <c r="ET188" s="105">
        <f t="shared" si="42"/>
        <v>0</v>
      </c>
      <c r="EU188" s="105">
        <f t="shared" si="42"/>
        <v>0</v>
      </c>
      <c r="EV188" s="105">
        <f t="shared" si="42"/>
        <v>0</v>
      </c>
      <c r="EW188" s="105">
        <f t="shared" si="42"/>
        <v>0</v>
      </c>
      <c r="EX188" s="105">
        <f t="shared" si="42"/>
        <v>0</v>
      </c>
      <c r="EY188" s="105">
        <f t="shared" si="42"/>
        <v>0</v>
      </c>
      <c r="EZ188" s="105">
        <f t="shared" si="42"/>
        <v>0</v>
      </c>
      <c r="FA188" s="105">
        <f t="shared" si="42"/>
        <v>0</v>
      </c>
      <c r="FB188" s="105">
        <f t="shared" si="42"/>
        <v>0</v>
      </c>
      <c r="FC188" s="105">
        <f t="shared" si="42"/>
        <v>0</v>
      </c>
      <c r="FD188" s="105">
        <f t="shared" si="42"/>
        <v>0</v>
      </c>
      <c r="FE188" s="105">
        <f t="shared" si="42"/>
        <v>0</v>
      </c>
      <c r="FF188" s="105">
        <f t="shared" si="42"/>
        <v>0</v>
      </c>
      <c r="FG188" s="105">
        <f t="shared" si="42"/>
        <v>0</v>
      </c>
      <c r="FH188" s="105">
        <f t="shared" si="42"/>
        <v>0</v>
      </c>
      <c r="FI188" s="105">
        <f t="shared" si="42"/>
        <v>0</v>
      </c>
      <c r="FJ188" s="105">
        <f t="shared" si="42"/>
        <v>0</v>
      </c>
      <c r="FK188" s="105">
        <f t="shared" si="42"/>
        <v>0</v>
      </c>
      <c r="FL188" s="105">
        <f t="shared" si="42"/>
        <v>0</v>
      </c>
      <c r="FM188" s="105">
        <f t="shared" si="42"/>
        <v>0</v>
      </c>
      <c r="FN188" s="105">
        <f t="shared" si="42"/>
        <v>0</v>
      </c>
      <c r="FO188" s="105">
        <f t="shared" si="42"/>
        <v>0</v>
      </c>
      <c r="FP188" s="105">
        <f t="shared" si="42"/>
        <v>0</v>
      </c>
      <c r="FQ188" s="105">
        <f t="shared" si="42"/>
        <v>0</v>
      </c>
      <c r="FR188" s="105">
        <f t="shared" si="42"/>
        <v>0</v>
      </c>
      <c r="FS188" s="105">
        <f t="shared" si="42"/>
        <v>0</v>
      </c>
      <c r="FT188" s="105">
        <f t="shared" si="42"/>
        <v>0</v>
      </c>
      <c r="FU188" s="105">
        <f t="shared" si="42"/>
        <v>0</v>
      </c>
      <c r="FV188" s="105">
        <f t="shared" si="42"/>
        <v>0</v>
      </c>
      <c r="FW188" s="105">
        <f t="shared" si="42"/>
        <v>0</v>
      </c>
      <c r="FX188" s="105">
        <f t="shared" si="42"/>
        <v>0</v>
      </c>
      <c r="FY188" s="105">
        <f t="shared" si="42"/>
        <v>0</v>
      </c>
      <c r="FZ188" s="105">
        <f t="shared" si="42"/>
        <v>0</v>
      </c>
      <c r="GA188" s="105">
        <f t="shared" si="42"/>
        <v>0</v>
      </c>
      <c r="GB188" s="105">
        <f t="shared" si="42"/>
        <v>0</v>
      </c>
      <c r="GC188" s="105">
        <f t="shared" si="42"/>
        <v>0</v>
      </c>
      <c r="GD188" s="105">
        <f t="shared" si="42"/>
        <v>0</v>
      </c>
      <c r="GE188" s="105">
        <f t="shared" si="42"/>
        <v>0</v>
      </c>
      <c r="GF188" s="105">
        <f t="shared" si="42"/>
        <v>0</v>
      </c>
      <c r="GG188" s="105">
        <f t="shared" si="42"/>
        <v>0</v>
      </c>
      <c r="GH188" s="105">
        <f t="shared" si="42"/>
        <v>0</v>
      </c>
      <c r="GI188" s="105">
        <f t="shared" si="42"/>
        <v>0</v>
      </c>
      <c r="GJ188" s="105">
        <f t="shared" si="42"/>
        <v>0</v>
      </c>
      <c r="GK188" s="105">
        <f t="shared" si="42"/>
        <v>0</v>
      </c>
      <c r="GL188" s="105">
        <f t="shared" si="42"/>
        <v>0</v>
      </c>
      <c r="GM188" s="105">
        <f t="shared" si="36"/>
        <v>0</v>
      </c>
      <c r="GN188" s="105">
        <f t="shared" si="36"/>
        <v>0</v>
      </c>
      <c r="GO188" s="105">
        <f t="shared" si="36"/>
        <v>0</v>
      </c>
      <c r="GP188" s="105">
        <f t="shared" si="36"/>
        <v>0</v>
      </c>
      <c r="GQ188" s="105">
        <f t="shared" si="36"/>
        <v>0</v>
      </c>
      <c r="GR188" s="105">
        <f t="shared" si="36"/>
        <v>0</v>
      </c>
      <c r="GS188" s="105">
        <f t="shared" si="36"/>
        <v>0</v>
      </c>
      <c r="GT188" s="105">
        <f t="shared" si="36"/>
        <v>0</v>
      </c>
    </row>
    <row r="189" spans="1:202" s="105" customFormat="1" hidden="1" x14ac:dyDescent="0.25">
      <c r="A189" s="106" t="s">
        <v>92</v>
      </c>
      <c r="B189" s="107">
        <v>0.78995780365337565</v>
      </c>
      <c r="C189" s="105">
        <f t="shared" si="40"/>
        <v>0</v>
      </c>
      <c r="D189" s="105">
        <f t="shared" si="40"/>
        <v>0</v>
      </c>
      <c r="E189" s="105">
        <f t="shared" si="40"/>
        <v>0</v>
      </c>
      <c r="F189" s="105">
        <f t="shared" si="40"/>
        <v>7.8995780365337565</v>
      </c>
      <c r="G189" s="105">
        <f t="shared" si="40"/>
        <v>0</v>
      </c>
      <c r="H189" s="105">
        <f t="shared" si="40"/>
        <v>0</v>
      </c>
      <c r="I189" s="105">
        <f t="shared" si="40"/>
        <v>0</v>
      </c>
      <c r="J189" s="105">
        <f t="shared" si="40"/>
        <v>0</v>
      </c>
      <c r="K189" s="105">
        <f t="shared" si="40"/>
        <v>0</v>
      </c>
      <c r="L189" s="105">
        <f t="shared" si="40"/>
        <v>0</v>
      </c>
      <c r="M189" s="105">
        <f t="shared" si="40"/>
        <v>11.849367054800634</v>
      </c>
      <c r="N189" s="105">
        <f t="shared" si="40"/>
        <v>0</v>
      </c>
      <c r="O189" s="105">
        <f t="shared" si="40"/>
        <v>0</v>
      </c>
      <c r="P189" s="105">
        <f t="shared" si="40"/>
        <v>23.698734109601268</v>
      </c>
      <c r="Q189" s="105">
        <f t="shared" si="40"/>
        <v>0</v>
      </c>
      <c r="R189" s="105">
        <f t="shared" si="40"/>
        <v>0</v>
      </c>
      <c r="S189" s="105">
        <f t="shared" si="40"/>
        <v>0</v>
      </c>
      <c r="T189" s="105">
        <f t="shared" si="40"/>
        <v>0</v>
      </c>
      <c r="U189" s="105">
        <f t="shared" si="40"/>
        <v>0</v>
      </c>
      <c r="V189" s="105">
        <f t="shared" si="40"/>
        <v>0</v>
      </c>
      <c r="W189" s="105">
        <f t="shared" si="40"/>
        <v>0</v>
      </c>
      <c r="X189" s="105">
        <f t="shared" si="40"/>
        <v>0</v>
      </c>
      <c r="Y189" s="105">
        <f t="shared" si="40"/>
        <v>0</v>
      </c>
      <c r="Z189" s="105">
        <f t="shared" si="40"/>
        <v>0</v>
      </c>
      <c r="AA189" s="105">
        <f t="shared" si="40"/>
        <v>0</v>
      </c>
      <c r="AB189" s="105">
        <f t="shared" si="40"/>
        <v>0</v>
      </c>
      <c r="AC189" s="105">
        <f t="shared" si="40"/>
        <v>0</v>
      </c>
      <c r="AD189" s="105">
        <f t="shared" si="40"/>
        <v>0</v>
      </c>
      <c r="AE189" s="105">
        <f t="shared" si="40"/>
        <v>0</v>
      </c>
      <c r="AF189" s="105">
        <f t="shared" si="40"/>
        <v>0</v>
      </c>
      <c r="AG189" s="105">
        <f t="shared" si="40"/>
        <v>0</v>
      </c>
      <c r="AH189" s="105">
        <f t="shared" si="40"/>
        <v>0</v>
      </c>
      <c r="AI189" s="105">
        <f t="shared" si="40"/>
        <v>0</v>
      </c>
      <c r="AJ189" s="105">
        <f t="shared" si="40"/>
        <v>0</v>
      </c>
      <c r="AK189" s="105">
        <f t="shared" si="40"/>
        <v>0</v>
      </c>
      <c r="AL189" s="105">
        <f t="shared" si="40"/>
        <v>0</v>
      </c>
      <c r="AM189" s="105">
        <f t="shared" si="40"/>
        <v>0</v>
      </c>
      <c r="AN189" s="105">
        <f t="shared" si="40"/>
        <v>0</v>
      </c>
      <c r="AO189" s="105">
        <f t="shared" si="40"/>
        <v>0</v>
      </c>
      <c r="AP189" s="105">
        <f t="shared" si="40"/>
        <v>0</v>
      </c>
      <c r="AQ189" s="105">
        <f t="shared" si="40"/>
        <v>0</v>
      </c>
      <c r="AR189" s="105">
        <f t="shared" si="40"/>
        <v>0</v>
      </c>
      <c r="AS189" s="105">
        <f t="shared" si="40"/>
        <v>0</v>
      </c>
      <c r="AT189" s="105">
        <f t="shared" si="40"/>
        <v>0</v>
      </c>
      <c r="AU189" s="105">
        <f t="shared" si="40"/>
        <v>0</v>
      </c>
      <c r="AV189" s="105">
        <f t="shared" si="40"/>
        <v>0</v>
      </c>
      <c r="AW189" s="105">
        <f t="shared" si="40"/>
        <v>0</v>
      </c>
      <c r="AX189" s="105">
        <f t="shared" si="40"/>
        <v>0</v>
      </c>
      <c r="AY189" s="105">
        <f t="shared" si="40"/>
        <v>0</v>
      </c>
      <c r="AZ189" s="105">
        <f t="shared" si="40"/>
        <v>0</v>
      </c>
      <c r="BA189" s="105">
        <f t="shared" si="40"/>
        <v>0</v>
      </c>
      <c r="BB189" s="105">
        <f t="shared" si="40"/>
        <v>0</v>
      </c>
      <c r="BC189" s="105">
        <f t="shared" si="40"/>
        <v>0</v>
      </c>
      <c r="BD189" s="105">
        <f t="shared" si="40"/>
        <v>0</v>
      </c>
      <c r="BE189" s="105">
        <f t="shared" si="40"/>
        <v>0</v>
      </c>
      <c r="BF189" s="105">
        <f t="shared" si="40"/>
        <v>0</v>
      </c>
      <c r="BG189" s="105">
        <f t="shared" si="40"/>
        <v>0</v>
      </c>
      <c r="BH189" s="105">
        <f t="shared" si="40"/>
        <v>0</v>
      </c>
      <c r="BI189" s="105">
        <f t="shared" si="40"/>
        <v>0</v>
      </c>
      <c r="BJ189" s="105">
        <f t="shared" si="40"/>
        <v>0</v>
      </c>
      <c r="BK189" s="105">
        <f t="shared" si="40"/>
        <v>0</v>
      </c>
      <c r="BL189" s="105">
        <f t="shared" si="40"/>
        <v>0</v>
      </c>
      <c r="BM189" s="105">
        <f t="shared" si="40"/>
        <v>0</v>
      </c>
      <c r="BN189" s="105">
        <f t="shared" ref="BN189" si="43">BN35*$B189</f>
        <v>0</v>
      </c>
      <c r="BO189" s="105">
        <f t="shared" si="41"/>
        <v>0</v>
      </c>
      <c r="BP189" s="105">
        <f t="shared" si="41"/>
        <v>0</v>
      </c>
      <c r="BQ189" s="105">
        <f t="shared" si="41"/>
        <v>0</v>
      </c>
      <c r="BR189" s="105">
        <f t="shared" si="41"/>
        <v>0</v>
      </c>
      <c r="BS189" s="105">
        <f t="shared" si="41"/>
        <v>0</v>
      </c>
      <c r="BT189" s="105">
        <f t="shared" si="41"/>
        <v>0</v>
      </c>
      <c r="BU189" s="105">
        <f t="shared" si="41"/>
        <v>0</v>
      </c>
      <c r="BV189" s="105">
        <f t="shared" si="41"/>
        <v>0</v>
      </c>
      <c r="BW189" s="105">
        <f t="shared" si="41"/>
        <v>0</v>
      </c>
      <c r="BX189" s="105">
        <f t="shared" si="41"/>
        <v>0</v>
      </c>
      <c r="BY189" s="105">
        <f t="shared" si="41"/>
        <v>0</v>
      </c>
      <c r="BZ189" s="105">
        <f t="shared" si="41"/>
        <v>0</v>
      </c>
      <c r="CA189" s="105">
        <f t="shared" si="41"/>
        <v>0</v>
      </c>
      <c r="CB189" s="105">
        <f t="shared" si="41"/>
        <v>0</v>
      </c>
      <c r="CC189" s="105">
        <f t="shared" si="41"/>
        <v>0</v>
      </c>
      <c r="CD189" s="105">
        <f t="shared" si="41"/>
        <v>0</v>
      </c>
      <c r="CE189" s="105">
        <f t="shared" si="41"/>
        <v>0</v>
      </c>
      <c r="CF189" s="105">
        <f t="shared" si="41"/>
        <v>0</v>
      </c>
      <c r="CG189" s="105">
        <f t="shared" si="41"/>
        <v>0</v>
      </c>
      <c r="CH189" s="105">
        <f t="shared" si="41"/>
        <v>0</v>
      </c>
      <c r="CI189" s="105">
        <f t="shared" si="41"/>
        <v>0</v>
      </c>
      <c r="CJ189" s="105">
        <f t="shared" si="41"/>
        <v>0</v>
      </c>
      <c r="CK189" s="105">
        <f t="shared" si="41"/>
        <v>0</v>
      </c>
      <c r="CL189" s="105">
        <f t="shared" si="41"/>
        <v>0</v>
      </c>
      <c r="CM189" s="105">
        <f t="shared" si="41"/>
        <v>0</v>
      </c>
      <c r="CN189" s="105">
        <f t="shared" si="41"/>
        <v>0</v>
      </c>
      <c r="CO189" s="105">
        <f t="shared" si="41"/>
        <v>0</v>
      </c>
      <c r="CP189" s="105">
        <f t="shared" si="41"/>
        <v>0</v>
      </c>
      <c r="CQ189" s="105">
        <f t="shared" si="41"/>
        <v>0</v>
      </c>
      <c r="CR189" s="105">
        <f t="shared" si="41"/>
        <v>0</v>
      </c>
      <c r="CS189" s="105">
        <f t="shared" si="41"/>
        <v>0</v>
      </c>
      <c r="CT189" s="105">
        <f t="shared" si="41"/>
        <v>0</v>
      </c>
      <c r="CU189" s="105">
        <f t="shared" si="41"/>
        <v>0</v>
      </c>
      <c r="CV189" s="105">
        <f t="shared" si="41"/>
        <v>0</v>
      </c>
      <c r="CW189" s="105">
        <f t="shared" si="41"/>
        <v>0</v>
      </c>
      <c r="CX189" s="105">
        <f t="shared" si="41"/>
        <v>0</v>
      </c>
      <c r="CY189" s="105">
        <f t="shared" si="41"/>
        <v>0</v>
      </c>
      <c r="CZ189" s="105">
        <f t="shared" si="41"/>
        <v>0</v>
      </c>
      <c r="DA189" s="105">
        <f t="shared" si="41"/>
        <v>0</v>
      </c>
      <c r="DB189" s="105">
        <f t="shared" si="41"/>
        <v>0</v>
      </c>
      <c r="DC189" s="105">
        <f t="shared" si="41"/>
        <v>0</v>
      </c>
      <c r="DD189" s="105">
        <f t="shared" si="41"/>
        <v>0</v>
      </c>
      <c r="DE189" s="105">
        <f t="shared" si="41"/>
        <v>0</v>
      </c>
      <c r="DF189" s="105">
        <f t="shared" si="41"/>
        <v>0</v>
      </c>
      <c r="DG189" s="105">
        <f t="shared" si="41"/>
        <v>0</v>
      </c>
      <c r="DH189" s="105">
        <f t="shared" si="41"/>
        <v>0</v>
      </c>
      <c r="DI189" s="105">
        <f t="shared" si="41"/>
        <v>0</v>
      </c>
      <c r="DJ189" s="105">
        <f t="shared" si="41"/>
        <v>0</v>
      </c>
      <c r="DK189" s="105">
        <f t="shared" si="41"/>
        <v>0</v>
      </c>
      <c r="DL189" s="105">
        <f t="shared" si="41"/>
        <v>0</v>
      </c>
      <c r="DM189" s="105">
        <f t="shared" si="41"/>
        <v>0</v>
      </c>
      <c r="DN189" s="105">
        <f t="shared" si="41"/>
        <v>0</v>
      </c>
      <c r="DO189" s="105">
        <f t="shared" si="41"/>
        <v>0</v>
      </c>
      <c r="DP189" s="105">
        <f t="shared" si="41"/>
        <v>0</v>
      </c>
      <c r="DQ189" s="105">
        <f t="shared" si="41"/>
        <v>0</v>
      </c>
      <c r="DR189" s="105">
        <f t="shared" si="41"/>
        <v>0</v>
      </c>
      <c r="DS189" s="105">
        <f t="shared" si="41"/>
        <v>0</v>
      </c>
      <c r="DT189" s="105">
        <f t="shared" si="41"/>
        <v>0</v>
      </c>
      <c r="DU189" s="105">
        <f t="shared" si="41"/>
        <v>0</v>
      </c>
      <c r="DV189" s="105">
        <f t="shared" si="41"/>
        <v>0</v>
      </c>
      <c r="DW189" s="105">
        <f t="shared" si="41"/>
        <v>0</v>
      </c>
      <c r="DX189" s="105">
        <f t="shared" si="41"/>
        <v>0</v>
      </c>
      <c r="DY189" s="105">
        <f t="shared" si="41"/>
        <v>0</v>
      </c>
      <c r="DZ189" s="105">
        <f t="shared" ref="DZ189" si="44">DZ35*$B189</f>
        <v>0</v>
      </c>
      <c r="EA189" s="105">
        <f t="shared" si="42"/>
        <v>0</v>
      </c>
      <c r="EB189" s="105">
        <f t="shared" si="42"/>
        <v>0</v>
      </c>
      <c r="EC189" s="105">
        <f t="shared" si="42"/>
        <v>0</v>
      </c>
      <c r="ED189" s="105">
        <f t="shared" si="42"/>
        <v>0</v>
      </c>
      <c r="EE189" s="105">
        <f t="shared" si="42"/>
        <v>0</v>
      </c>
      <c r="EF189" s="105">
        <f t="shared" si="42"/>
        <v>0</v>
      </c>
      <c r="EG189" s="105">
        <f t="shared" si="42"/>
        <v>0</v>
      </c>
      <c r="EH189" s="105">
        <f t="shared" si="42"/>
        <v>0</v>
      </c>
      <c r="EI189" s="105">
        <f t="shared" si="42"/>
        <v>0</v>
      </c>
      <c r="EJ189" s="105">
        <f t="shared" si="42"/>
        <v>0</v>
      </c>
      <c r="EK189" s="105">
        <f t="shared" si="42"/>
        <v>0</v>
      </c>
      <c r="EL189" s="105">
        <f t="shared" si="42"/>
        <v>0</v>
      </c>
      <c r="EM189" s="105">
        <f t="shared" si="42"/>
        <v>0</v>
      </c>
      <c r="EN189" s="105">
        <f t="shared" si="42"/>
        <v>0</v>
      </c>
      <c r="EO189" s="105">
        <f t="shared" si="42"/>
        <v>0</v>
      </c>
      <c r="EP189" s="105">
        <f t="shared" si="42"/>
        <v>0</v>
      </c>
      <c r="EQ189" s="105">
        <f t="shared" si="42"/>
        <v>0</v>
      </c>
      <c r="ER189" s="105">
        <f t="shared" si="42"/>
        <v>0</v>
      </c>
      <c r="ES189" s="105">
        <f t="shared" si="42"/>
        <v>0</v>
      </c>
      <c r="ET189" s="105">
        <f t="shared" si="42"/>
        <v>0</v>
      </c>
      <c r="EU189" s="105">
        <f t="shared" si="42"/>
        <v>0</v>
      </c>
      <c r="EV189" s="105">
        <f t="shared" si="42"/>
        <v>0</v>
      </c>
      <c r="EW189" s="105">
        <f t="shared" si="42"/>
        <v>0</v>
      </c>
      <c r="EX189" s="105">
        <f t="shared" si="42"/>
        <v>0</v>
      </c>
      <c r="EY189" s="105">
        <f t="shared" si="42"/>
        <v>0</v>
      </c>
      <c r="EZ189" s="105">
        <f t="shared" si="42"/>
        <v>0</v>
      </c>
      <c r="FA189" s="105">
        <f t="shared" si="42"/>
        <v>0</v>
      </c>
      <c r="FB189" s="105">
        <f t="shared" si="42"/>
        <v>0</v>
      </c>
      <c r="FC189" s="105">
        <f t="shared" si="42"/>
        <v>0</v>
      </c>
      <c r="FD189" s="105">
        <f t="shared" si="42"/>
        <v>0</v>
      </c>
      <c r="FE189" s="105">
        <f t="shared" si="42"/>
        <v>0</v>
      </c>
      <c r="FF189" s="105">
        <f t="shared" si="42"/>
        <v>0</v>
      </c>
      <c r="FG189" s="105">
        <f t="shared" si="42"/>
        <v>0</v>
      </c>
      <c r="FH189" s="105">
        <f t="shared" si="42"/>
        <v>0</v>
      </c>
      <c r="FI189" s="105">
        <f t="shared" si="42"/>
        <v>0</v>
      </c>
      <c r="FJ189" s="105">
        <f t="shared" si="42"/>
        <v>0</v>
      </c>
      <c r="FK189" s="105">
        <f t="shared" si="42"/>
        <v>0</v>
      </c>
      <c r="FL189" s="105">
        <f t="shared" si="42"/>
        <v>0</v>
      </c>
      <c r="FM189" s="105">
        <f t="shared" si="42"/>
        <v>0</v>
      </c>
      <c r="FN189" s="105">
        <f t="shared" si="42"/>
        <v>0</v>
      </c>
      <c r="FO189" s="105">
        <f t="shared" si="42"/>
        <v>0</v>
      </c>
      <c r="FP189" s="105">
        <f t="shared" si="42"/>
        <v>0</v>
      </c>
      <c r="FQ189" s="105">
        <f t="shared" si="42"/>
        <v>0</v>
      </c>
      <c r="FR189" s="105">
        <f t="shared" si="42"/>
        <v>0</v>
      </c>
      <c r="FS189" s="105">
        <f t="shared" si="42"/>
        <v>0</v>
      </c>
      <c r="FT189" s="105">
        <f t="shared" si="42"/>
        <v>0</v>
      </c>
      <c r="FU189" s="105">
        <f t="shared" si="42"/>
        <v>0</v>
      </c>
      <c r="FV189" s="105">
        <f t="shared" si="42"/>
        <v>0</v>
      </c>
      <c r="FW189" s="105">
        <f t="shared" si="42"/>
        <v>0</v>
      </c>
      <c r="FX189" s="105">
        <f t="shared" si="42"/>
        <v>0</v>
      </c>
      <c r="FY189" s="105">
        <f t="shared" si="42"/>
        <v>0</v>
      </c>
      <c r="FZ189" s="105">
        <f t="shared" si="42"/>
        <v>0</v>
      </c>
      <c r="GA189" s="105">
        <f t="shared" si="42"/>
        <v>0</v>
      </c>
      <c r="GB189" s="105">
        <f t="shared" si="42"/>
        <v>0</v>
      </c>
      <c r="GC189" s="105">
        <f t="shared" si="42"/>
        <v>0</v>
      </c>
      <c r="GD189" s="105">
        <f t="shared" si="42"/>
        <v>0</v>
      </c>
      <c r="GE189" s="105">
        <f t="shared" si="42"/>
        <v>0</v>
      </c>
      <c r="GF189" s="105">
        <f t="shared" si="42"/>
        <v>0</v>
      </c>
      <c r="GG189" s="105">
        <f t="shared" si="42"/>
        <v>0</v>
      </c>
      <c r="GH189" s="105">
        <f t="shared" si="42"/>
        <v>0</v>
      </c>
      <c r="GI189" s="105">
        <f t="shared" si="42"/>
        <v>0</v>
      </c>
      <c r="GJ189" s="105">
        <f t="shared" si="42"/>
        <v>0</v>
      </c>
      <c r="GK189" s="105">
        <f t="shared" si="42"/>
        <v>0</v>
      </c>
      <c r="GL189" s="105">
        <f t="shared" ref="GL189" si="45">GL35*$B189</f>
        <v>0</v>
      </c>
      <c r="GM189" s="105">
        <f t="shared" si="36"/>
        <v>0</v>
      </c>
      <c r="GN189" s="105">
        <f t="shared" si="36"/>
        <v>0</v>
      </c>
      <c r="GO189" s="105">
        <f t="shared" si="36"/>
        <v>0</v>
      </c>
      <c r="GP189" s="105">
        <f t="shared" si="36"/>
        <v>0</v>
      </c>
      <c r="GQ189" s="105">
        <f t="shared" si="36"/>
        <v>0</v>
      </c>
      <c r="GR189" s="105">
        <f t="shared" si="36"/>
        <v>0</v>
      </c>
      <c r="GS189" s="105">
        <f t="shared" si="36"/>
        <v>0</v>
      </c>
      <c r="GT189" s="105">
        <f t="shared" si="36"/>
        <v>0</v>
      </c>
    </row>
    <row r="190" spans="1:202" s="105" customFormat="1" hidden="1" x14ac:dyDescent="0.25">
      <c r="A190" s="106" t="s">
        <v>94</v>
      </c>
      <c r="B190" s="107">
        <v>0.74</v>
      </c>
      <c r="C190" s="105">
        <f t="shared" ref="C190:BN193" si="46">C36*$B190</f>
        <v>0</v>
      </c>
      <c r="D190" s="105">
        <f t="shared" si="46"/>
        <v>0</v>
      </c>
      <c r="E190" s="105">
        <f t="shared" si="46"/>
        <v>0</v>
      </c>
      <c r="F190" s="105">
        <f t="shared" si="46"/>
        <v>0</v>
      </c>
      <c r="G190" s="105">
        <f t="shared" si="46"/>
        <v>0</v>
      </c>
      <c r="H190" s="105">
        <f t="shared" si="46"/>
        <v>0</v>
      </c>
      <c r="I190" s="105">
        <f t="shared" si="46"/>
        <v>0</v>
      </c>
      <c r="J190" s="105">
        <f t="shared" si="46"/>
        <v>0</v>
      </c>
      <c r="K190" s="105">
        <f t="shared" si="46"/>
        <v>0</v>
      </c>
      <c r="L190" s="105">
        <f t="shared" si="46"/>
        <v>0</v>
      </c>
      <c r="M190" s="105">
        <f t="shared" si="46"/>
        <v>0</v>
      </c>
      <c r="N190" s="105">
        <f t="shared" si="46"/>
        <v>0</v>
      </c>
      <c r="O190" s="105">
        <f t="shared" si="46"/>
        <v>0</v>
      </c>
      <c r="P190" s="105">
        <f t="shared" si="46"/>
        <v>0</v>
      </c>
      <c r="Q190" s="105">
        <f t="shared" si="46"/>
        <v>0</v>
      </c>
      <c r="R190" s="105">
        <f t="shared" si="46"/>
        <v>0</v>
      </c>
      <c r="S190" s="105">
        <f t="shared" si="46"/>
        <v>0</v>
      </c>
      <c r="T190" s="105">
        <f t="shared" si="46"/>
        <v>0</v>
      </c>
      <c r="U190" s="105">
        <f t="shared" si="46"/>
        <v>0</v>
      </c>
      <c r="V190" s="105">
        <f t="shared" si="46"/>
        <v>0</v>
      </c>
      <c r="W190" s="105">
        <f t="shared" si="46"/>
        <v>0</v>
      </c>
      <c r="X190" s="105">
        <f t="shared" si="46"/>
        <v>0</v>
      </c>
      <c r="Y190" s="105">
        <f t="shared" si="46"/>
        <v>0</v>
      </c>
      <c r="Z190" s="105">
        <f t="shared" si="46"/>
        <v>0</v>
      </c>
      <c r="AA190" s="105">
        <f t="shared" si="46"/>
        <v>0</v>
      </c>
      <c r="AB190" s="105">
        <f t="shared" si="46"/>
        <v>0</v>
      </c>
      <c r="AC190" s="105">
        <f t="shared" si="46"/>
        <v>0</v>
      </c>
      <c r="AD190" s="105">
        <f t="shared" si="46"/>
        <v>0</v>
      </c>
      <c r="AE190" s="105">
        <f t="shared" si="46"/>
        <v>0</v>
      </c>
      <c r="AF190" s="105">
        <f t="shared" si="46"/>
        <v>0</v>
      </c>
      <c r="AG190" s="105">
        <f t="shared" si="46"/>
        <v>0</v>
      </c>
      <c r="AH190" s="105">
        <f t="shared" si="46"/>
        <v>0</v>
      </c>
      <c r="AI190" s="105">
        <f t="shared" si="46"/>
        <v>0</v>
      </c>
      <c r="AJ190" s="105">
        <f t="shared" si="46"/>
        <v>0</v>
      </c>
      <c r="AK190" s="105">
        <f t="shared" si="46"/>
        <v>0</v>
      </c>
      <c r="AL190" s="105">
        <f t="shared" si="46"/>
        <v>0</v>
      </c>
      <c r="AM190" s="105">
        <f t="shared" si="46"/>
        <v>0</v>
      </c>
      <c r="AN190" s="105">
        <f t="shared" si="46"/>
        <v>0</v>
      </c>
      <c r="AO190" s="105">
        <f t="shared" si="46"/>
        <v>0</v>
      </c>
      <c r="AP190" s="105">
        <f t="shared" si="46"/>
        <v>0</v>
      </c>
      <c r="AQ190" s="105">
        <f t="shared" si="46"/>
        <v>0</v>
      </c>
      <c r="AR190" s="105">
        <f t="shared" si="46"/>
        <v>0</v>
      </c>
      <c r="AS190" s="105">
        <f t="shared" si="46"/>
        <v>0</v>
      </c>
      <c r="AT190" s="105">
        <f t="shared" si="46"/>
        <v>0</v>
      </c>
      <c r="AU190" s="105">
        <f t="shared" si="46"/>
        <v>0</v>
      </c>
      <c r="AV190" s="105">
        <f t="shared" si="46"/>
        <v>0</v>
      </c>
      <c r="AW190" s="105">
        <f t="shared" si="46"/>
        <v>0</v>
      </c>
      <c r="AX190" s="105">
        <f t="shared" si="46"/>
        <v>0</v>
      </c>
      <c r="AY190" s="105">
        <f t="shared" si="46"/>
        <v>0</v>
      </c>
      <c r="AZ190" s="105">
        <f t="shared" si="46"/>
        <v>0</v>
      </c>
      <c r="BA190" s="105">
        <f t="shared" si="46"/>
        <v>0</v>
      </c>
      <c r="BB190" s="105">
        <f t="shared" si="46"/>
        <v>0</v>
      </c>
      <c r="BC190" s="105">
        <f t="shared" si="46"/>
        <v>0</v>
      </c>
      <c r="BD190" s="105">
        <f t="shared" si="46"/>
        <v>0</v>
      </c>
      <c r="BE190" s="105">
        <f t="shared" si="46"/>
        <v>0</v>
      </c>
      <c r="BF190" s="105">
        <f t="shared" si="46"/>
        <v>0</v>
      </c>
      <c r="BG190" s="105">
        <f t="shared" si="46"/>
        <v>0</v>
      </c>
      <c r="BH190" s="105">
        <f t="shared" si="46"/>
        <v>0</v>
      </c>
      <c r="BI190" s="105">
        <f t="shared" si="46"/>
        <v>0</v>
      </c>
      <c r="BJ190" s="105">
        <f t="shared" si="46"/>
        <v>0</v>
      </c>
      <c r="BK190" s="105">
        <f t="shared" si="46"/>
        <v>0</v>
      </c>
      <c r="BL190" s="105">
        <f t="shared" si="46"/>
        <v>0</v>
      </c>
      <c r="BM190" s="105">
        <f t="shared" si="46"/>
        <v>0</v>
      </c>
      <c r="BN190" s="105">
        <f t="shared" si="46"/>
        <v>0</v>
      </c>
      <c r="BO190" s="105">
        <f t="shared" ref="BO190:DZ193" si="47">BO36*$B190</f>
        <v>0</v>
      </c>
      <c r="BP190" s="105">
        <f t="shared" si="47"/>
        <v>0</v>
      </c>
      <c r="BQ190" s="105">
        <f t="shared" si="47"/>
        <v>0</v>
      </c>
      <c r="BR190" s="105">
        <f t="shared" si="47"/>
        <v>0</v>
      </c>
      <c r="BS190" s="105">
        <f t="shared" si="47"/>
        <v>0</v>
      </c>
      <c r="BT190" s="105">
        <f t="shared" si="47"/>
        <v>0</v>
      </c>
      <c r="BU190" s="105">
        <f t="shared" si="47"/>
        <v>0</v>
      </c>
      <c r="BV190" s="105">
        <f t="shared" si="47"/>
        <v>0</v>
      </c>
      <c r="BW190" s="105">
        <f t="shared" si="47"/>
        <v>0</v>
      </c>
      <c r="BX190" s="105">
        <f t="shared" si="47"/>
        <v>0</v>
      </c>
      <c r="BY190" s="105">
        <f t="shared" si="47"/>
        <v>0</v>
      </c>
      <c r="BZ190" s="105">
        <f t="shared" si="47"/>
        <v>0</v>
      </c>
      <c r="CA190" s="105">
        <f t="shared" si="47"/>
        <v>0</v>
      </c>
      <c r="CB190" s="105">
        <f t="shared" si="47"/>
        <v>0</v>
      </c>
      <c r="CC190" s="105">
        <f t="shared" si="47"/>
        <v>0</v>
      </c>
      <c r="CD190" s="105">
        <f t="shared" si="47"/>
        <v>0</v>
      </c>
      <c r="CE190" s="105">
        <f t="shared" si="47"/>
        <v>0</v>
      </c>
      <c r="CF190" s="105">
        <f t="shared" si="47"/>
        <v>0</v>
      </c>
      <c r="CG190" s="105">
        <f t="shared" si="47"/>
        <v>0</v>
      </c>
      <c r="CH190" s="105">
        <f t="shared" si="47"/>
        <v>0</v>
      </c>
      <c r="CI190" s="105">
        <f t="shared" si="47"/>
        <v>0</v>
      </c>
      <c r="CJ190" s="105">
        <f t="shared" si="47"/>
        <v>0</v>
      </c>
      <c r="CK190" s="105">
        <f t="shared" si="47"/>
        <v>0</v>
      </c>
      <c r="CL190" s="105">
        <f t="shared" si="47"/>
        <v>0</v>
      </c>
      <c r="CM190" s="105">
        <f t="shared" si="47"/>
        <v>0</v>
      </c>
      <c r="CN190" s="105">
        <f t="shared" si="47"/>
        <v>0</v>
      </c>
      <c r="CO190" s="105">
        <f t="shared" si="47"/>
        <v>0</v>
      </c>
      <c r="CP190" s="105">
        <f t="shared" si="47"/>
        <v>0</v>
      </c>
      <c r="CQ190" s="105">
        <f t="shared" si="47"/>
        <v>0</v>
      </c>
      <c r="CR190" s="105">
        <f t="shared" si="47"/>
        <v>0</v>
      </c>
      <c r="CS190" s="105">
        <f t="shared" si="47"/>
        <v>0</v>
      </c>
      <c r="CT190" s="105">
        <f t="shared" si="47"/>
        <v>0</v>
      </c>
      <c r="CU190" s="105">
        <f t="shared" si="47"/>
        <v>0</v>
      </c>
      <c r="CV190" s="105">
        <f t="shared" si="47"/>
        <v>0</v>
      </c>
      <c r="CW190" s="105">
        <f t="shared" si="47"/>
        <v>0</v>
      </c>
      <c r="CX190" s="105">
        <f t="shared" si="47"/>
        <v>0</v>
      </c>
      <c r="CY190" s="105">
        <f t="shared" si="47"/>
        <v>0</v>
      </c>
      <c r="CZ190" s="105">
        <f t="shared" si="47"/>
        <v>0</v>
      </c>
      <c r="DA190" s="105">
        <f t="shared" si="47"/>
        <v>0</v>
      </c>
      <c r="DB190" s="105">
        <f t="shared" si="47"/>
        <v>0</v>
      </c>
      <c r="DC190" s="105">
        <f t="shared" si="47"/>
        <v>0</v>
      </c>
      <c r="DD190" s="105">
        <f t="shared" si="47"/>
        <v>0</v>
      </c>
      <c r="DE190" s="105">
        <f t="shared" si="47"/>
        <v>0</v>
      </c>
      <c r="DF190" s="105">
        <f t="shared" si="47"/>
        <v>0</v>
      </c>
      <c r="DG190" s="105">
        <f t="shared" si="47"/>
        <v>0</v>
      </c>
      <c r="DH190" s="105">
        <f t="shared" si="47"/>
        <v>0</v>
      </c>
      <c r="DI190" s="105">
        <f t="shared" si="47"/>
        <v>0</v>
      </c>
      <c r="DJ190" s="105">
        <f t="shared" si="47"/>
        <v>0</v>
      </c>
      <c r="DK190" s="105">
        <f t="shared" si="47"/>
        <v>0</v>
      </c>
      <c r="DL190" s="105">
        <f t="shared" si="47"/>
        <v>0</v>
      </c>
      <c r="DM190" s="105">
        <f t="shared" si="47"/>
        <v>0</v>
      </c>
      <c r="DN190" s="105">
        <f t="shared" si="47"/>
        <v>0</v>
      </c>
      <c r="DO190" s="105">
        <f t="shared" si="47"/>
        <v>0</v>
      </c>
      <c r="DP190" s="105">
        <f t="shared" si="47"/>
        <v>0</v>
      </c>
      <c r="DQ190" s="105">
        <f t="shared" si="47"/>
        <v>0</v>
      </c>
      <c r="DR190" s="105">
        <f t="shared" si="47"/>
        <v>0</v>
      </c>
      <c r="DS190" s="105">
        <f t="shared" si="47"/>
        <v>0</v>
      </c>
      <c r="DT190" s="105">
        <f t="shared" si="47"/>
        <v>0</v>
      </c>
      <c r="DU190" s="105">
        <f t="shared" si="47"/>
        <v>0</v>
      </c>
      <c r="DV190" s="105">
        <f t="shared" si="47"/>
        <v>0</v>
      </c>
      <c r="DW190" s="105">
        <f t="shared" si="47"/>
        <v>0</v>
      </c>
      <c r="DX190" s="105">
        <f t="shared" si="47"/>
        <v>0</v>
      </c>
      <c r="DY190" s="105">
        <f t="shared" si="47"/>
        <v>0</v>
      </c>
      <c r="DZ190" s="105">
        <f t="shared" si="47"/>
        <v>0</v>
      </c>
      <c r="EA190" s="105">
        <f t="shared" ref="EA190:GL193" si="48">EA36*$B190</f>
        <v>0</v>
      </c>
      <c r="EB190" s="105">
        <f t="shared" si="48"/>
        <v>0</v>
      </c>
      <c r="EC190" s="105">
        <f t="shared" si="48"/>
        <v>0</v>
      </c>
      <c r="ED190" s="105">
        <f t="shared" si="48"/>
        <v>0</v>
      </c>
      <c r="EE190" s="105">
        <f t="shared" si="48"/>
        <v>0</v>
      </c>
      <c r="EF190" s="105">
        <f t="shared" si="48"/>
        <v>0</v>
      </c>
      <c r="EG190" s="105">
        <f t="shared" si="48"/>
        <v>0</v>
      </c>
      <c r="EH190" s="105">
        <f t="shared" si="48"/>
        <v>0</v>
      </c>
      <c r="EI190" s="105">
        <f t="shared" si="48"/>
        <v>0</v>
      </c>
      <c r="EJ190" s="105">
        <f t="shared" si="48"/>
        <v>0</v>
      </c>
      <c r="EK190" s="105">
        <f t="shared" si="48"/>
        <v>0</v>
      </c>
      <c r="EL190" s="105">
        <f t="shared" si="48"/>
        <v>0</v>
      </c>
      <c r="EM190" s="105">
        <f t="shared" si="48"/>
        <v>0</v>
      </c>
      <c r="EN190" s="105">
        <f t="shared" si="48"/>
        <v>0</v>
      </c>
      <c r="EO190" s="105">
        <f t="shared" si="48"/>
        <v>0</v>
      </c>
      <c r="EP190" s="105">
        <f t="shared" si="48"/>
        <v>0</v>
      </c>
      <c r="EQ190" s="105">
        <f t="shared" si="48"/>
        <v>0</v>
      </c>
      <c r="ER190" s="105">
        <f t="shared" si="48"/>
        <v>0</v>
      </c>
      <c r="ES190" s="105">
        <f t="shared" si="48"/>
        <v>0</v>
      </c>
      <c r="ET190" s="105">
        <f t="shared" si="48"/>
        <v>0</v>
      </c>
      <c r="EU190" s="105">
        <f t="shared" si="48"/>
        <v>0</v>
      </c>
      <c r="EV190" s="105">
        <f t="shared" si="48"/>
        <v>0</v>
      </c>
      <c r="EW190" s="105">
        <f t="shared" si="48"/>
        <v>0</v>
      </c>
      <c r="EX190" s="105">
        <f t="shared" si="48"/>
        <v>0</v>
      </c>
      <c r="EY190" s="105">
        <f t="shared" si="48"/>
        <v>0</v>
      </c>
      <c r="EZ190" s="105">
        <f t="shared" si="48"/>
        <v>0</v>
      </c>
      <c r="FA190" s="105">
        <f t="shared" si="48"/>
        <v>0</v>
      </c>
      <c r="FB190" s="105">
        <f t="shared" si="48"/>
        <v>0</v>
      </c>
      <c r="FC190" s="105">
        <f t="shared" si="48"/>
        <v>0</v>
      </c>
      <c r="FD190" s="105">
        <f t="shared" si="48"/>
        <v>0</v>
      </c>
      <c r="FE190" s="105">
        <f t="shared" si="48"/>
        <v>0</v>
      </c>
      <c r="FF190" s="105">
        <f t="shared" si="48"/>
        <v>0</v>
      </c>
      <c r="FG190" s="105">
        <f t="shared" si="48"/>
        <v>0</v>
      </c>
      <c r="FH190" s="105">
        <f t="shared" si="48"/>
        <v>0</v>
      </c>
      <c r="FI190" s="105">
        <f t="shared" si="48"/>
        <v>0</v>
      </c>
      <c r="FJ190" s="105">
        <f t="shared" si="48"/>
        <v>0</v>
      </c>
      <c r="FK190" s="105">
        <f t="shared" si="48"/>
        <v>0</v>
      </c>
      <c r="FL190" s="105">
        <f t="shared" si="48"/>
        <v>0</v>
      </c>
      <c r="FM190" s="105">
        <f t="shared" si="48"/>
        <v>0</v>
      </c>
      <c r="FN190" s="105">
        <f t="shared" si="48"/>
        <v>0</v>
      </c>
      <c r="FO190" s="105">
        <f t="shared" si="48"/>
        <v>0</v>
      </c>
      <c r="FP190" s="105">
        <f t="shared" si="48"/>
        <v>0</v>
      </c>
      <c r="FQ190" s="105">
        <f t="shared" si="48"/>
        <v>0</v>
      </c>
      <c r="FR190" s="105">
        <f t="shared" si="48"/>
        <v>0</v>
      </c>
      <c r="FS190" s="105">
        <f t="shared" si="48"/>
        <v>0</v>
      </c>
      <c r="FT190" s="105">
        <f t="shared" si="48"/>
        <v>0</v>
      </c>
      <c r="FU190" s="105">
        <f t="shared" si="48"/>
        <v>0</v>
      </c>
      <c r="FV190" s="105">
        <f t="shared" si="48"/>
        <v>0</v>
      </c>
      <c r="FW190" s="105">
        <f t="shared" si="48"/>
        <v>0</v>
      </c>
      <c r="FX190" s="105">
        <f t="shared" si="48"/>
        <v>0</v>
      </c>
      <c r="FY190" s="105">
        <f t="shared" si="48"/>
        <v>0</v>
      </c>
      <c r="FZ190" s="105">
        <f t="shared" si="48"/>
        <v>0</v>
      </c>
      <c r="GA190" s="105">
        <f t="shared" si="48"/>
        <v>0</v>
      </c>
      <c r="GB190" s="105">
        <f t="shared" si="48"/>
        <v>0</v>
      </c>
      <c r="GC190" s="105">
        <f t="shared" si="48"/>
        <v>0</v>
      </c>
      <c r="GD190" s="105">
        <f t="shared" si="48"/>
        <v>0</v>
      </c>
      <c r="GE190" s="105">
        <f t="shared" si="48"/>
        <v>0</v>
      </c>
      <c r="GF190" s="105">
        <f t="shared" si="48"/>
        <v>0</v>
      </c>
      <c r="GG190" s="105">
        <f t="shared" si="48"/>
        <v>0</v>
      </c>
      <c r="GH190" s="105">
        <f t="shared" si="48"/>
        <v>0</v>
      </c>
      <c r="GI190" s="105">
        <f t="shared" si="48"/>
        <v>0</v>
      </c>
      <c r="GJ190" s="105">
        <f t="shared" si="48"/>
        <v>0</v>
      </c>
      <c r="GK190" s="105">
        <f t="shared" si="48"/>
        <v>0</v>
      </c>
      <c r="GL190" s="105">
        <f t="shared" si="48"/>
        <v>0</v>
      </c>
      <c r="GM190" s="105">
        <f t="shared" si="36"/>
        <v>0</v>
      </c>
      <c r="GN190" s="105">
        <f t="shared" si="36"/>
        <v>0</v>
      </c>
      <c r="GO190" s="105">
        <f t="shared" si="36"/>
        <v>0</v>
      </c>
      <c r="GP190" s="105">
        <f t="shared" si="36"/>
        <v>0</v>
      </c>
      <c r="GQ190" s="105">
        <f t="shared" si="36"/>
        <v>0</v>
      </c>
      <c r="GR190" s="105">
        <f t="shared" si="36"/>
        <v>0</v>
      </c>
      <c r="GS190" s="105">
        <f t="shared" si="36"/>
        <v>0</v>
      </c>
      <c r="GT190" s="105">
        <f t="shared" si="36"/>
        <v>0</v>
      </c>
    </row>
    <row r="191" spans="1:202" s="105" customFormat="1" hidden="1" x14ac:dyDescent="0.25">
      <c r="A191" s="106" t="s">
        <v>96</v>
      </c>
      <c r="B191" s="107">
        <v>0.56999999999999995</v>
      </c>
      <c r="C191" s="105">
        <f t="shared" si="46"/>
        <v>0</v>
      </c>
      <c r="D191" s="105">
        <f t="shared" si="46"/>
        <v>0</v>
      </c>
      <c r="E191" s="105">
        <f t="shared" si="46"/>
        <v>0</v>
      </c>
      <c r="F191" s="105">
        <f t="shared" si="46"/>
        <v>0</v>
      </c>
      <c r="G191" s="105">
        <f t="shared" si="46"/>
        <v>0</v>
      </c>
      <c r="H191" s="105">
        <f t="shared" si="46"/>
        <v>0</v>
      </c>
      <c r="I191" s="105">
        <f t="shared" si="46"/>
        <v>0</v>
      </c>
      <c r="J191" s="105">
        <f t="shared" si="46"/>
        <v>0</v>
      </c>
      <c r="K191" s="105">
        <f t="shared" si="46"/>
        <v>0</v>
      </c>
      <c r="L191" s="105">
        <f t="shared" si="46"/>
        <v>0</v>
      </c>
      <c r="M191" s="105">
        <f t="shared" si="46"/>
        <v>0</v>
      </c>
      <c r="N191" s="105">
        <f t="shared" si="46"/>
        <v>0</v>
      </c>
      <c r="O191" s="105">
        <f t="shared" si="46"/>
        <v>0</v>
      </c>
      <c r="P191" s="105">
        <f t="shared" si="46"/>
        <v>0</v>
      </c>
      <c r="Q191" s="105">
        <f t="shared" si="46"/>
        <v>0</v>
      </c>
      <c r="R191" s="105">
        <f t="shared" si="46"/>
        <v>0</v>
      </c>
      <c r="S191" s="105">
        <f t="shared" si="46"/>
        <v>0</v>
      </c>
      <c r="T191" s="105">
        <f t="shared" si="46"/>
        <v>0</v>
      </c>
      <c r="U191" s="105">
        <f t="shared" si="46"/>
        <v>0</v>
      </c>
      <c r="V191" s="105">
        <f t="shared" si="46"/>
        <v>0</v>
      </c>
      <c r="W191" s="105">
        <f t="shared" si="46"/>
        <v>0</v>
      </c>
      <c r="X191" s="105">
        <f t="shared" si="46"/>
        <v>0</v>
      </c>
      <c r="Y191" s="105">
        <f t="shared" si="46"/>
        <v>0</v>
      </c>
      <c r="Z191" s="105">
        <f t="shared" si="46"/>
        <v>0</v>
      </c>
      <c r="AA191" s="105">
        <f t="shared" si="46"/>
        <v>0</v>
      </c>
      <c r="AB191" s="105">
        <f t="shared" si="46"/>
        <v>0</v>
      </c>
      <c r="AC191" s="105">
        <f t="shared" si="46"/>
        <v>0</v>
      </c>
      <c r="AD191" s="105">
        <f t="shared" si="46"/>
        <v>0</v>
      </c>
      <c r="AE191" s="105">
        <f t="shared" si="46"/>
        <v>0</v>
      </c>
      <c r="AF191" s="105">
        <f t="shared" si="46"/>
        <v>0</v>
      </c>
      <c r="AG191" s="105">
        <f t="shared" si="46"/>
        <v>0</v>
      </c>
      <c r="AH191" s="105">
        <f t="shared" si="46"/>
        <v>0</v>
      </c>
      <c r="AI191" s="105">
        <f t="shared" si="46"/>
        <v>0</v>
      </c>
      <c r="AJ191" s="105">
        <f t="shared" si="46"/>
        <v>0</v>
      </c>
      <c r="AK191" s="105">
        <f t="shared" si="46"/>
        <v>0</v>
      </c>
      <c r="AL191" s="105">
        <f t="shared" si="46"/>
        <v>0</v>
      </c>
      <c r="AM191" s="105">
        <f t="shared" si="46"/>
        <v>0</v>
      </c>
      <c r="AN191" s="105">
        <f t="shared" si="46"/>
        <v>0</v>
      </c>
      <c r="AO191" s="105">
        <f t="shared" si="46"/>
        <v>0</v>
      </c>
      <c r="AP191" s="105">
        <f t="shared" si="46"/>
        <v>0</v>
      </c>
      <c r="AQ191" s="105">
        <f t="shared" si="46"/>
        <v>0</v>
      </c>
      <c r="AR191" s="105">
        <f t="shared" si="46"/>
        <v>0</v>
      </c>
      <c r="AS191" s="105">
        <f t="shared" si="46"/>
        <v>0</v>
      </c>
      <c r="AT191" s="105">
        <f t="shared" si="46"/>
        <v>0</v>
      </c>
      <c r="AU191" s="105">
        <f t="shared" si="46"/>
        <v>0</v>
      </c>
      <c r="AV191" s="105">
        <f t="shared" si="46"/>
        <v>0</v>
      </c>
      <c r="AW191" s="105">
        <f t="shared" si="46"/>
        <v>0</v>
      </c>
      <c r="AX191" s="105">
        <f t="shared" si="46"/>
        <v>0</v>
      </c>
      <c r="AY191" s="105">
        <f t="shared" si="46"/>
        <v>0</v>
      </c>
      <c r="AZ191" s="105">
        <f t="shared" si="46"/>
        <v>0</v>
      </c>
      <c r="BA191" s="105">
        <f t="shared" si="46"/>
        <v>0</v>
      </c>
      <c r="BB191" s="105">
        <f t="shared" si="46"/>
        <v>0</v>
      </c>
      <c r="BC191" s="105">
        <f t="shared" si="46"/>
        <v>0</v>
      </c>
      <c r="BD191" s="105">
        <f t="shared" si="46"/>
        <v>0</v>
      </c>
      <c r="BE191" s="105">
        <f t="shared" si="46"/>
        <v>0</v>
      </c>
      <c r="BF191" s="105">
        <f t="shared" si="46"/>
        <v>0</v>
      </c>
      <c r="BG191" s="105">
        <f t="shared" si="46"/>
        <v>0</v>
      </c>
      <c r="BH191" s="105">
        <f t="shared" si="46"/>
        <v>0</v>
      </c>
      <c r="BI191" s="105">
        <f t="shared" si="46"/>
        <v>0</v>
      </c>
      <c r="BJ191" s="105">
        <f t="shared" si="46"/>
        <v>0</v>
      </c>
      <c r="BK191" s="105">
        <f t="shared" si="46"/>
        <v>0</v>
      </c>
      <c r="BL191" s="105">
        <f t="shared" si="46"/>
        <v>0</v>
      </c>
      <c r="BM191" s="105">
        <f t="shared" si="46"/>
        <v>0</v>
      </c>
      <c r="BN191" s="105">
        <f t="shared" si="46"/>
        <v>0</v>
      </c>
      <c r="BO191" s="105">
        <f t="shared" si="47"/>
        <v>0</v>
      </c>
      <c r="BP191" s="105">
        <f t="shared" si="47"/>
        <v>0</v>
      </c>
      <c r="BQ191" s="105">
        <f t="shared" si="47"/>
        <v>0</v>
      </c>
      <c r="BR191" s="105">
        <f t="shared" si="47"/>
        <v>0</v>
      </c>
      <c r="BS191" s="105">
        <f t="shared" si="47"/>
        <v>0</v>
      </c>
      <c r="BT191" s="105">
        <f t="shared" si="47"/>
        <v>0</v>
      </c>
      <c r="BU191" s="105">
        <f t="shared" si="47"/>
        <v>0</v>
      </c>
      <c r="BV191" s="105">
        <f t="shared" si="47"/>
        <v>0</v>
      </c>
      <c r="BW191" s="105">
        <f t="shared" si="47"/>
        <v>0</v>
      </c>
      <c r="BX191" s="105">
        <f t="shared" si="47"/>
        <v>0</v>
      </c>
      <c r="BY191" s="105">
        <f t="shared" si="47"/>
        <v>0</v>
      </c>
      <c r="BZ191" s="105">
        <f t="shared" si="47"/>
        <v>0</v>
      </c>
      <c r="CA191" s="105">
        <f t="shared" si="47"/>
        <v>0</v>
      </c>
      <c r="CB191" s="105">
        <f t="shared" si="47"/>
        <v>0</v>
      </c>
      <c r="CC191" s="105">
        <f t="shared" si="47"/>
        <v>0</v>
      </c>
      <c r="CD191" s="105">
        <f t="shared" si="47"/>
        <v>0</v>
      </c>
      <c r="CE191" s="105">
        <f t="shared" si="47"/>
        <v>0</v>
      </c>
      <c r="CF191" s="105">
        <f t="shared" si="47"/>
        <v>0</v>
      </c>
      <c r="CG191" s="105">
        <f t="shared" si="47"/>
        <v>0</v>
      </c>
      <c r="CH191" s="105">
        <f t="shared" si="47"/>
        <v>0</v>
      </c>
      <c r="CI191" s="105">
        <f t="shared" si="47"/>
        <v>0</v>
      </c>
      <c r="CJ191" s="105">
        <f t="shared" si="47"/>
        <v>0</v>
      </c>
      <c r="CK191" s="105">
        <f t="shared" si="47"/>
        <v>0</v>
      </c>
      <c r="CL191" s="105">
        <f t="shared" si="47"/>
        <v>0</v>
      </c>
      <c r="CM191" s="105">
        <f t="shared" si="47"/>
        <v>0</v>
      </c>
      <c r="CN191" s="105">
        <f t="shared" si="47"/>
        <v>0</v>
      </c>
      <c r="CO191" s="105">
        <f t="shared" si="47"/>
        <v>0</v>
      </c>
      <c r="CP191" s="105">
        <f t="shared" si="47"/>
        <v>0</v>
      </c>
      <c r="CQ191" s="105">
        <f t="shared" si="47"/>
        <v>0</v>
      </c>
      <c r="CR191" s="105">
        <f t="shared" si="47"/>
        <v>0</v>
      </c>
      <c r="CS191" s="105">
        <f t="shared" si="47"/>
        <v>0</v>
      </c>
      <c r="CT191" s="105">
        <f t="shared" si="47"/>
        <v>0</v>
      </c>
      <c r="CU191" s="105">
        <f t="shared" si="47"/>
        <v>0</v>
      </c>
      <c r="CV191" s="105">
        <f t="shared" si="47"/>
        <v>0</v>
      </c>
      <c r="CW191" s="105">
        <f t="shared" si="47"/>
        <v>0</v>
      </c>
      <c r="CX191" s="105">
        <f t="shared" si="47"/>
        <v>0</v>
      </c>
      <c r="CY191" s="105">
        <f t="shared" si="47"/>
        <v>0</v>
      </c>
      <c r="CZ191" s="105">
        <f t="shared" si="47"/>
        <v>0</v>
      </c>
      <c r="DA191" s="105">
        <f t="shared" si="47"/>
        <v>0</v>
      </c>
      <c r="DB191" s="105">
        <f t="shared" si="47"/>
        <v>0</v>
      </c>
      <c r="DC191" s="105">
        <f t="shared" si="47"/>
        <v>0</v>
      </c>
      <c r="DD191" s="105">
        <f t="shared" si="47"/>
        <v>0</v>
      </c>
      <c r="DE191" s="105">
        <f t="shared" si="47"/>
        <v>0</v>
      </c>
      <c r="DF191" s="105">
        <f t="shared" si="47"/>
        <v>0</v>
      </c>
      <c r="DG191" s="105">
        <f t="shared" si="47"/>
        <v>0</v>
      </c>
      <c r="DH191" s="105">
        <f t="shared" si="47"/>
        <v>0</v>
      </c>
      <c r="DI191" s="105">
        <f t="shared" si="47"/>
        <v>0</v>
      </c>
      <c r="DJ191" s="105">
        <f t="shared" si="47"/>
        <v>0</v>
      </c>
      <c r="DK191" s="105">
        <f t="shared" si="47"/>
        <v>0</v>
      </c>
      <c r="DL191" s="105">
        <f t="shared" si="47"/>
        <v>0</v>
      </c>
      <c r="DM191" s="105">
        <f t="shared" si="47"/>
        <v>0</v>
      </c>
      <c r="DN191" s="105">
        <f t="shared" si="47"/>
        <v>0</v>
      </c>
      <c r="DO191" s="105">
        <f t="shared" si="47"/>
        <v>0</v>
      </c>
      <c r="DP191" s="105">
        <f t="shared" si="47"/>
        <v>0</v>
      </c>
      <c r="DQ191" s="105">
        <f t="shared" si="47"/>
        <v>0</v>
      </c>
      <c r="DR191" s="105">
        <f t="shared" si="47"/>
        <v>0</v>
      </c>
      <c r="DS191" s="105">
        <f t="shared" si="47"/>
        <v>0</v>
      </c>
      <c r="DT191" s="105">
        <f t="shared" si="47"/>
        <v>0</v>
      </c>
      <c r="DU191" s="105">
        <f t="shared" si="47"/>
        <v>0</v>
      </c>
      <c r="DV191" s="105">
        <f t="shared" si="47"/>
        <v>0</v>
      </c>
      <c r="DW191" s="105">
        <f t="shared" si="47"/>
        <v>0</v>
      </c>
      <c r="DX191" s="105">
        <f t="shared" si="47"/>
        <v>0</v>
      </c>
      <c r="DY191" s="105">
        <f t="shared" si="47"/>
        <v>0</v>
      </c>
      <c r="DZ191" s="105">
        <f t="shared" si="47"/>
        <v>0</v>
      </c>
      <c r="EA191" s="105">
        <f t="shared" si="48"/>
        <v>0</v>
      </c>
      <c r="EB191" s="105">
        <f t="shared" si="48"/>
        <v>0</v>
      </c>
      <c r="EC191" s="105">
        <f t="shared" si="48"/>
        <v>0</v>
      </c>
      <c r="ED191" s="105">
        <f t="shared" si="48"/>
        <v>0</v>
      </c>
      <c r="EE191" s="105">
        <f t="shared" si="48"/>
        <v>0</v>
      </c>
      <c r="EF191" s="105">
        <f t="shared" si="48"/>
        <v>0</v>
      </c>
      <c r="EG191" s="105">
        <f t="shared" si="48"/>
        <v>0</v>
      </c>
      <c r="EH191" s="105">
        <f t="shared" si="48"/>
        <v>0</v>
      </c>
      <c r="EI191" s="105">
        <f t="shared" si="48"/>
        <v>0</v>
      </c>
      <c r="EJ191" s="105">
        <f t="shared" si="48"/>
        <v>0</v>
      </c>
      <c r="EK191" s="105">
        <f t="shared" si="48"/>
        <v>0</v>
      </c>
      <c r="EL191" s="105">
        <f t="shared" si="48"/>
        <v>0</v>
      </c>
      <c r="EM191" s="105">
        <f t="shared" si="48"/>
        <v>0</v>
      </c>
      <c r="EN191" s="105">
        <f t="shared" si="48"/>
        <v>0</v>
      </c>
      <c r="EO191" s="105">
        <f t="shared" si="48"/>
        <v>0</v>
      </c>
      <c r="EP191" s="105">
        <f t="shared" si="48"/>
        <v>0</v>
      </c>
      <c r="EQ191" s="105">
        <f t="shared" si="48"/>
        <v>0</v>
      </c>
      <c r="ER191" s="105">
        <f t="shared" si="48"/>
        <v>0</v>
      </c>
      <c r="ES191" s="105">
        <f t="shared" si="48"/>
        <v>0</v>
      </c>
      <c r="ET191" s="105">
        <f t="shared" si="48"/>
        <v>0</v>
      </c>
      <c r="EU191" s="105">
        <f t="shared" si="48"/>
        <v>0</v>
      </c>
      <c r="EV191" s="105">
        <f t="shared" si="48"/>
        <v>0</v>
      </c>
      <c r="EW191" s="105">
        <f t="shared" si="48"/>
        <v>0</v>
      </c>
      <c r="EX191" s="105">
        <f t="shared" si="48"/>
        <v>0</v>
      </c>
      <c r="EY191" s="105">
        <f t="shared" si="48"/>
        <v>0</v>
      </c>
      <c r="EZ191" s="105">
        <f t="shared" si="48"/>
        <v>0</v>
      </c>
      <c r="FA191" s="105">
        <f t="shared" si="48"/>
        <v>0</v>
      </c>
      <c r="FB191" s="105">
        <f t="shared" si="48"/>
        <v>0</v>
      </c>
      <c r="FC191" s="105">
        <f t="shared" si="48"/>
        <v>0</v>
      </c>
      <c r="FD191" s="105">
        <f t="shared" si="48"/>
        <v>0</v>
      </c>
      <c r="FE191" s="105">
        <f t="shared" si="48"/>
        <v>0</v>
      </c>
      <c r="FF191" s="105">
        <f t="shared" si="48"/>
        <v>0</v>
      </c>
      <c r="FG191" s="105">
        <f t="shared" si="48"/>
        <v>0</v>
      </c>
      <c r="FH191" s="105">
        <f t="shared" si="48"/>
        <v>0</v>
      </c>
      <c r="FI191" s="105">
        <f t="shared" si="48"/>
        <v>0</v>
      </c>
      <c r="FJ191" s="105">
        <f t="shared" si="48"/>
        <v>0</v>
      </c>
      <c r="FK191" s="105">
        <f t="shared" si="48"/>
        <v>0</v>
      </c>
      <c r="FL191" s="105">
        <f t="shared" si="48"/>
        <v>0</v>
      </c>
      <c r="FM191" s="105">
        <f t="shared" si="48"/>
        <v>0</v>
      </c>
      <c r="FN191" s="105">
        <f t="shared" si="48"/>
        <v>0</v>
      </c>
      <c r="FO191" s="105">
        <f t="shared" si="48"/>
        <v>0</v>
      </c>
      <c r="FP191" s="105">
        <f t="shared" si="48"/>
        <v>0</v>
      </c>
      <c r="FQ191" s="105">
        <f t="shared" si="48"/>
        <v>0</v>
      </c>
      <c r="FR191" s="105">
        <f t="shared" si="48"/>
        <v>0</v>
      </c>
      <c r="FS191" s="105">
        <f t="shared" si="48"/>
        <v>0</v>
      </c>
      <c r="FT191" s="105">
        <f t="shared" si="48"/>
        <v>0</v>
      </c>
      <c r="FU191" s="105">
        <f t="shared" si="48"/>
        <v>0</v>
      </c>
      <c r="FV191" s="105">
        <f t="shared" si="48"/>
        <v>0</v>
      </c>
      <c r="FW191" s="105">
        <f t="shared" si="48"/>
        <v>0</v>
      </c>
      <c r="FX191" s="105">
        <f t="shared" si="48"/>
        <v>0</v>
      </c>
      <c r="FY191" s="105">
        <f t="shared" si="48"/>
        <v>0</v>
      </c>
      <c r="FZ191" s="105">
        <f t="shared" si="48"/>
        <v>0</v>
      </c>
      <c r="GA191" s="105">
        <f t="shared" si="48"/>
        <v>0</v>
      </c>
      <c r="GB191" s="105">
        <f t="shared" si="48"/>
        <v>0</v>
      </c>
      <c r="GC191" s="105">
        <f t="shared" si="48"/>
        <v>0</v>
      </c>
      <c r="GD191" s="105">
        <f t="shared" si="48"/>
        <v>0</v>
      </c>
      <c r="GE191" s="105">
        <f t="shared" si="48"/>
        <v>0</v>
      </c>
      <c r="GF191" s="105">
        <f t="shared" si="48"/>
        <v>0</v>
      </c>
      <c r="GG191" s="105">
        <f t="shared" si="48"/>
        <v>0</v>
      </c>
      <c r="GH191" s="105">
        <f t="shared" si="48"/>
        <v>0</v>
      </c>
      <c r="GI191" s="105">
        <f t="shared" si="48"/>
        <v>0</v>
      </c>
      <c r="GJ191" s="105">
        <f t="shared" si="48"/>
        <v>0</v>
      </c>
      <c r="GK191" s="105">
        <f t="shared" si="48"/>
        <v>0</v>
      </c>
      <c r="GL191" s="105">
        <f t="shared" si="48"/>
        <v>0</v>
      </c>
      <c r="GM191" s="105">
        <f t="shared" si="36"/>
        <v>0</v>
      </c>
      <c r="GN191" s="105">
        <f t="shared" si="36"/>
        <v>0</v>
      </c>
      <c r="GO191" s="105">
        <f t="shared" si="36"/>
        <v>0</v>
      </c>
      <c r="GP191" s="105">
        <f t="shared" si="36"/>
        <v>0</v>
      </c>
      <c r="GQ191" s="105">
        <f t="shared" si="36"/>
        <v>0</v>
      </c>
      <c r="GR191" s="105">
        <f t="shared" si="36"/>
        <v>0</v>
      </c>
      <c r="GS191" s="105">
        <f t="shared" si="36"/>
        <v>0</v>
      </c>
      <c r="GT191" s="105">
        <f t="shared" si="36"/>
        <v>0</v>
      </c>
    </row>
    <row r="192" spans="1:202" s="105" customFormat="1" hidden="1" x14ac:dyDescent="0.25">
      <c r="A192" s="106" t="s">
        <v>98</v>
      </c>
      <c r="B192" s="107">
        <v>0.38</v>
      </c>
      <c r="C192" s="105">
        <f t="shared" si="46"/>
        <v>0</v>
      </c>
      <c r="D192" s="105">
        <f t="shared" si="46"/>
        <v>0</v>
      </c>
      <c r="E192" s="105">
        <f t="shared" si="46"/>
        <v>0</v>
      </c>
      <c r="F192" s="105">
        <f t="shared" si="46"/>
        <v>0</v>
      </c>
      <c r="G192" s="105">
        <f t="shared" si="46"/>
        <v>0</v>
      </c>
      <c r="H192" s="105">
        <f t="shared" si="46"/>
        <v>0</v>
      </c>
      <c r="I192" s="105">
        <f t="shared" si="46"/>
        <v>0</v>
      </c>
      <c r="J192" s="105">
        <f t="shared" si="46"/>
        <v>0</v>
      </c>
      <c r="K192" s="105">
        <f t="shared" si="46"/>
        <v>0</v>
      </c>
      <c r="L192" s="105">
        <f t="shared" si="46"/>
        <v>0</v>
      </c>
      <c r="M192" s="105">
        <f t="shared" si="46"/>
        <v>0</v>
      </c>
      <c r="N192" s="105">
        <f t="shared" si="46"/>
        <v>0</v>
      </c>
      <c r="O192" s="105">
        <f t="shared" si="46"/>
        <v>0</v>
      </c>
      <c r="P192" s="105">
        <f t="shared" si="46"/>
        <v>0</v>
      </c>
      <c r="Q192" s="105">
        <f t="shared" si="46"/>
        <v>0</v>
      </c>
      <c r="R192" s="105">
        <f t="shared" si="46"/>
        <v>0</v>
      </c>
      <c r="S192" s="105">
        <f t="shared" si="46"/>
        <v>0</v>
      </c>
      <c r="T192" s="105">
        <f t="shared" si="46"/>
        <v>0</v>
      </c>
      <c r="U192" s="105">
        <f t="shared" si="46"/>
        <v>0</v>
      </c>
      <c r="V192" s="105">
        <f t="shared" si="46"/>
        <v>0</v>
      </c>
      <c r="W192" s="105">
        <f t="shared" si="46"/>
        <v>0</v>
      </c>
      <c r="X192" s="105">
        <f t="shared" si="46"/>
        <v>0</v>
      </c>
      <c r="Y192" s="105">
        <f t="shared" si="46"/>
        <v>0</v>
      </c>
      <c r="Z192" s="105">
        <f t="shared" si="46"/>
        <v>0</v>
      </c>
      <c r="AA192" s="105">
        <f t="shared" si="46"/>
        <v>0</v>
      </c>
      <c r="AB192" s="105">
        <f t="shared" si="46"/>
        <v>0</v>
      </c>
      <c r="AC192" s="105">
        <f t="shared" si="46"/>
        <v>0</v>
      </c>
      <c r="AD192" s="105">
        <f t="shared" si="46"/>
        <v>0</v>
      </c>
      <c r="AE192" s="105">
        <f t="shared" si="46"/>
        <v>0</v>
      </c>
      <c r="AF192" s="105">
        <f t="shared" si="46"/>
        <v>0</v>
      </c>
      <c r="AG192" s="105">
        <f t="shared" si="46"/>
        <v>0</v>
      </c>
      <c r="AH192" s="105">
        <f t="shared" si="46"/>
        <v>0</v>
      </c>
      <c r="AI192" s="105">
        <f t="shared" si="46"/>
        <v>0</v>
      </c>
      <c r="AJ192" s="105">
        <f t="shared" si="46"/>
        <v>0</v>
      </c>
      <c r="AK192" s="105">
        <f t="shared" si="46"/>
        <v>0</v>
      </c>
      <c r="AL192" s="105">
        <f t="shared" si="46"/>
        <v>0</v>
      </c>
      <c r="AM192" s="105">
        <f t="shared" si="46"/>
        <v>0</v>
      </c>
      <c r="AN192" s="105">
        <f t="shared" si="46"/>
        <v>0</v>
      </c>
      <c r="AO192" s="105">
        <f t="shared" si="46"/>
        <v>0</v>
      </c>
      <c r="AP192" s="105">
        <f t="shared" si="46"/>
        <v>0</v>
      </c>
      <c r="AQ192" s="105">
        <f t="shared" si="46"/>
        <v>0</v>
      </c>
      <c r="AR192" s="105">
        <f t="shared" si="46"/>
        <v>0</v>
      </c>
      <c r="AS192" s="105">
        <f t="shared" si="46"/>
        <v>0</v>
      </c>
      <c r="AT192" s="105">
        <f t="shared" si="46"/>
        <v>0</v>
      </c>
      <c r="AU192" s="105">
        <f t="shared" si="46"/>
        <v>0</v>
      </c>
      <c r="AV192" s="105">
        <f t="shared" si="46"/>
        <v>0</v>
      </c>
      <c r="AW192" s="105">
        <f t="shared" si="46"/>
        <v>0</v>
      </c>
      <c r="AX192" s="105">
        <f t="shared" si="46"/>
        <v>0</v>
      </c>
      <c r="AY192" s="105">
        <f t="shared" si="46"/>
        <v>0</v>
      </c>
      <c r="AZ192" s="105">
        <f t="shared" si="46"/>
        <v>0</v>
      </c>
      <c r="BA192" s="105">
        <f t="shared" si="46"/>
        <v>0</v>
      </c>
      <c r="BB192" s="105">
        <f t="shared" si="46"/>
        <v>0</v>
      </c>
      <c r="BC192" s="105">
        <f t="shared" si="46"/>
        <v>0</v>
      </c>
      <c r="BD192" s="105">
        <f t="shared" si="46"/>
        <v>0</v>
      </c>
      <c r="BE192" s="105">
        <f t="shared" si="46"/>
        <v>0</v>
      </c>
      <c r="BF192" s="105">
        <f t="shared" si="46"/>
        <v>0</v>
      </c>
      <c r="BG192" s="105">
        <f t="shared" si="46"/>
        <v>0</v>
      </c>
      <c r="BH192" s="105">
        <f t="shared" si="46"/>
        <v>0</v>
      </c>
      <c r="BI192" s="105">
        <f t="shared" si="46"/>
        <v>0</v>
      </c>
      <c r="BJ192" s="105">
        <f t="shared" si="46"/>
        <v>0</v>
      </c>
      <c r="BK192" s="105">
        <f t="shared" si="46"/>
        <v>0</v>
      </c>
      <c r="BL192" s="105">
        <f t="shared" si="46"/>
        <v>0</v>
      </c>
      <c r="BM192" s="105">
        <f t="shared" si="46"/>
        <v>0</v>
      </c>
      <c r="BN192" s="105">
        <f t="shared" si="46"/>
        <v>0</v>
      </c>
      <c r="BO192" s="105">
        <f t="shared" si="47"/>
        <v>0</v>
      </c>
      <c r="BP192" s="105">
        <f t="shared" si="47"/>
        <v>0</v>
      </c>
      <c r="BQ192" s="105">
        <f t="shared" si="47"/>
        <v>0</v>
      </c>
      <c r="BR192" s="105">
        <f t="shared" si="47"/>
        <v>0</v>
      </c>
      <c r="BS192" s="105">
        <f t="shared" si="47"/>
        <v>0</v>
      </c>
      <c r="BT192" s="105">
        <f t="shared" si="47"/>
        <v>0</v>
      </c>
      <c r="BU192" s="105">
        <f t="shared" si="47"/>
        <v>0</v>
      </c>
      <c r="BV192" s="105">
        <f t="shared" si="47"/>
        <v>0</v>
      </c>
      <c r="BW192" s="105">
        <f t="shared" si="47"/>
        <v>0</v>
      </c>
      <c r="BX192" s="105">
        <f t="shared" si="47"/>
        <v>0</v>
      </c>
      <c r="BY192" s="105">
        <f t="shared" si="47"/>
        <v>0</v>
      </c>
      <c r="BZ192" s="105">
        <f t="shared" si="47"/>
        <v>0</v>
      </c>
      <c r="CA192" s="105">
        <f t="shared" si="47"/>
        <v>0</v>
      </c>
      <c r="CB192" s="105">
        <f t="shared" si="47"/>
        <v>0</v>
      </c>
      <c r="CC192" s="105">
        <f t="shared" si="47"/>
        <v>0</v>
      </c>
      <c r="CD192" s="105">
        <f t="shared" si="47"/>
        <v>0</v>
      </c>
      <c r="CE192" s="105">
        <f t="shared" si="47"/>
        <v>0</v>
      </c>
      <c r="CF192" s="105">
        <f t="shared" si="47"/>
        <v>0</v>
      </c>
      <c r="CG192" s="105">
        <f t="shared" si="47"/>
        <v>0</v>
      </c>
      <c r="CH192" s="105">
        <f t="shared" si="47"/>
        <v>0</v>
      </c>
      <c r="CI192" s="105">
        <f t="shared" si="47"/>
        <v>0</v>
      </c>
      <c r="CJ192" s="105">
        <f t="shared" si="47"/>
        <v>0</v>
      </c>
      <c r="CK192" s="105">
        <f t="shared" si="47"/>
        <v>0</v>
      </c>
      <c r="CL192" s="105">
        <f t="shared" si="47"/>
        <v>0</v>
      </c>
      <c r="CM192" s="105">
        <f t="shared" si="47"/>
        <v>0</v>
      </c>
      <c r="CN192" s="105">
        <f t="shared" si="47"/>
        <v>0</v>
      </c>
      <c r="CO192" s="105">
        <f t="shared" si="47"/>
        <v>0</v>
      </c>
      <c r="CP192" s="105">
        <f t="shared" si="47"/>
        <v>0</v>
      </c>
      <c r="CQ192" s="105">
        <f t="shared" si="47"/>
        <v>0</v>
      </c>
      <c r="CR192" s="105">
        <f t="shared" si="47"/>
        <v>0</v>
      </c>
      <c r="CS192" s="105">
        <f t="shared" si="47"/>
        <v>0</v>
      </c>
      <c r="CT192" s="105">
        <f t="shared" si="47"/>
        <v>0</v>
      </c>
      <c r="CU192" s="105">
        <f t="shared" si="47"/>
        <v>0</v>
      </c>
      <c r="CV192" s="105">
        <f t="shared" si="47"/>
        <v>0</v>
      </c>
      <c r="CW192" s="105">
        <f t="shared" si="47"/>
        <v>0</v>
      </c>
      <c r="CX192" s="105">
        <f t="shared" si="47"/>
        <v>0</v>
      </c>
      <c r="CY192" s="105">
        <f t="shared" si="47"/>
        <v>0</v>
      </c>
      <c r="CZ192" s="105">
        <f t="shared" si="47"/>
        <v>0</v>
      </c>
      <c r="DA192" s="105">
        <f t="shared" si="47"/>
        <v>0</v>
      </c>
      <c r="DB192" s="105">
        <f t="shared" si="47"/>
        <v>0</v>
      </c>
      <c r="DC192" s="105">
        <f t="shared" si="47"/>
        <v>0</v>
      </c>
      <c r="DD192" s="105">
        <f t="shared" si="47"/>
        <v>0</v>
      </c>
      <c r="DE192" s="105">
        <f t="shared" si="47"/>
        <v>0</v>
      </c>
      <c r="DF192" s="105">
        <f t="shared" si="47"/>
        <v>0</v>
      </c>
      <c r="DG192" s="105">
        <f t="shared" si="47"/>
        <v>0</v>
      </c>
      <c r="DH192" s="105">
        <f t="shared" si="47"/>
        <v>0</v>
      </c>
      <c r="DI192" s="105">
        <f t="shared" si="47"/>
        <v>0</v>
      </c>
      <c r="DJ192" s="105">
        <f t="shared" si="47"/>
        <v>0</v>
      </c>
      <c r="DK192" s="105">
        <f t="shared" si="47"/>
        <v>0</v>
      </c>
      <c r="DL192" s="105">
        <f t="shared" si="47"/>
        <v>0</v>
      </c>
      <c r="DM192" s="105">
        <f t="shared" si="47"/>
        <v>0</v>
      </c>
      <c r="DN192" s="105">
        <f t="shared" si="47"/>
        <v>0</v>
      </c>
      <c r="DO192" s="105">
        <f t="shared" si="47"/>
        <v>0</v>
      </c>
      <c r="DP192" s="105">
        <f t="shared" si="47"/>
        <v>0</v>
      </c>
      <c r="DQ192" s="105">
        <f t="shared" si="47"/>
        <v>0</v>
      </c>
      <c r="DR192" s="105">
        <f t="shared" si="47"/>
        <v>0</v>
      </c>
      <c r="DS192" s="105">
        <f t="shared" si="47"/>
        <v>0</v>
      </c>
      <c r="DT192" s="105">
        <f t="shared" si="47"/>
        <v>0</v>
      </c>
      <c r="DU192" s="105">
        <f t="shared" si="47"/>
        <v>0</v>
      </c>
      <c r="DV192" s="105">
        <f t="shared" si="47"/>
        <v>0</v>
      </c>
      <c r="DW192" s="105">
        <f t="shared" si="47"/>
        <v>0</v>
      </c>
      <c r="DX192" s="105">
        <f t="shared" si="47"/>
        <v>0</v>
      </c>
      <c r="DY192" s="105">
        <f t="shared" si="47"/>
        <v>0</v>
      </c>
      <c r="DZ192" s="105">
        <f t="shared" si="47"/>
        <v>0</v>
      </c>
      <c r="EA192" s="105">
        <f t="shared" si="48"/>
        <v>0</v>
      </c>
      <c r="EB192" s="105">
        <f t="shared" si="48"/>
        <v>0</v>
      </c>
      <c r="EC192" s="105">
        <f t="shared" si="48"/>
        <v>0</v>
      </c>
      <c r="ED192" s="105">
        <f t="shared" si="48"/>
        <v>0</v>
      </c>
      <c r="EE192" s="105">
        <f t="shared" si="48"/>
        <v>0</v>
      </c>
      <c r="EF192" s="105">
        <f t="shared" si="48"/>
        <v>0</v>
      </c>
      <c r="EG192" s="105">
        <f t="shared" si="48"/>
        <v>0</v>
      </c>
      <c r="EH192" s="105">
        <f t="shared" si="48"/>
        <v>0</v>
      </c>
      <c r="EI192" s="105">
        <f t="shared" si="48"/>
        <v>0</v>
      </c>
      <c r="EJ192" s="105">
        <f t="shared" si="48"/>
        <v>0</v>
      </c>
      <c r="EK192" s="105">
        <f t="shared" si="48"/>
        <v>0</v>
      </c>
      <c r="EL192" s="105">
        <f t="shared" si="48"/>
        <v>0</v>
      </c>
      <c r="EM192" s="105">
        <f t="shared" si="48"/>
        <v>0</v>
      </c>
      <c r="EN192" s="105">
        <f t="shared" si="48"/>
        <v>0</v>
      </c>
      <c r="EO192" s="105">
        <f t="shared" si="48"/>
        <v>0</v>
      </c>
      <c r="EP192" s="105">
        <f t="shared" si="48"/>
        <v>0</v>
      </c>
      <c r="EQ192" s="105">
        <f t="shared" si="48"/>
        <v>0</v>
      </c>
      <c r="ER192" s="105">
        <f t="shared" si="48"/>
        <v>0</v>
      </c>
      <c r="ES192" s="105">
        <f t="shared" si="48"/>
        <v>0</v>
      </c>
      <c r="ET192" s="105">
        <f t="shared" si="48"/>
        <v>0</v>
      </c>
      <c r="EU192" s="105">
        <f t="shared" si="48"/>
        <v>0</v>
      </c>
      <c r="EV192" s="105">
        <f t="shared" si="48"/>
        <v>0</v>
      </c>
      <c r="EW192" s="105">
        <f t="shared" si="48"/>
        <v>0</v>
      </c>
      <c r="EX192" s="105">
        <f t="shared" si="48"/>
        <v>0</v>
      </c>
      <c r="EY192" s="105">
        <f t="shared" si="48"/>
        <v>0</v>
      </c>
      <c r="EZ192" s="105">
        <f t="shared" si="48"/>
        <v>0</v>
      </c>
      <c r="FA192" s="105">
        <f t="shared" si="48"/>
        <v>0</v>
      </c>
      <c r="FB192" s="105">
        <f t="shared" si="48"/>
        <v>0</v>
      </c>
      <c r="FC192" s="105">
        <f t="shared" si="48"/>
        <v>0</v>
      </c>
      <c r="FD192" s="105">
        <f t="shared" si="48"/>
        <v>0</v>
      </c>
      <c r="FE192" s="105">
        <f t="shared" si="48"/>
        <v>0</v>
      </c>
      <c r="FF192" s="105">
        <f t="shared" si="48"/>
        <v>0</v>
      </c>
      <c r="FG192" s="105">
        <f t="shared" si="48"/>
        <v>0</v>
      </c>
      <c r="FH192" s="105">
        <f t="shared" si="48"/>
        <v>0</v>
      </c>
      <c r="FI192" s="105">
        <f t="shared" si="48"/>
        <v>0</v>
      </c>
      <c r="FJ192" s="105">
        <f t="shared" si="48"/>
        <v>0</v>
      </c>
      <c r="FK192" s="105">
        <f t="shared" si="48"/>
        <v>0</v>
      </c>
      <c r="FL192" s="105">
        <f t="shared" si="48"/>
        <v>0</v>
      </c>
      <c r="FM192" s="105">
        <f t="shared" si="48"/>
        <v>0</v>
      </c>
      <c r="FN192" s="105">
        <f t="shared" si="48"/>
        <v>0</v>
      </c>
      <c r="FO192" s="105">
        <f t="shared" si="48"/>
        <v>0</v>
      </c>
      <c r="FP192" s="105">
        <f t="shared" si="48"/>
        <v>0</v>
      </c>
      <c r="FQ192" s="105">
        <f t="shared" si="48"/>
        <v>0</v>
      </c>
      <c r="FR192" s="105">
        <f t="shared" si="48"/>
        <v>0</v>
      </c>
      <c r="FS192" s="105">
        <f t="shared" si="48"/>
        <v>0</v>
      </c>
      <c r="FT192" s="105">
        <f t="shared" si="48"/>
        <v>0</v>
      </c>
      <c r="FU192" s="105">
        <f t="shared" si="48"/>
        <v>0</v>
      </c>
      <c r="FV192" s="105">
        <f t="shared" si="48"/>
        <v>0</v>
      </c>
      <c r="FW192" s="105">
        <f t="shared" si="48"/>
        <v>0</v>
      </c>
      <c r="FX192" s="105">
        <f t="shared" si="48"/>
        <v>0</v>
      </c>
      <c r="FY192" s="105">
        <f t="shared" si="48"/>
        <v>0</v>
      </c>
      <c r="FZ192" s="105">
        <f t="shared" si="48"/>
        <v>0</v>
      </c>
      <c r="GA192" s="105">
        <f t="shared" si="48"/>
        <v>0</v>
      </c>
      <c r="GB192" s="105">
        <f t="shared" si="48"/>
        <v>0</v>
      </c>
      <c r="GC192" s="105">
        <f t="shared" si="48"/>
        <v>0</v>
      </c>
      <c r="GD192" s="105">
        <f t="shared" si="48"/>
        <v>0</v>
      </c>
      <c r="GE192" s="105">
        <f t="shared" si="48"/>
        <v>0</v>
      </c>
      <c r="GF192" s="105">
        <f t="shared" si="48"/>
        <v>0</v>
      </c>
      <c r="GG192" s="105">
        <f t="shared" si="48"/>
        <v>0</v>
      </c>
      <c r="GH192" s="105">
        <f t="shared" si="48"/>
        <v>0</v>
      </c>
      <c r="GI192" s="105">
        <f t="shared" si="48"/>
        <v>0</v>
      </c>
      <c r="GJ192" s="105">
        <f t="shared" si="48"/>
        <v>0</v>
      </c>
      <c r="GK192" s="105">
        <f t="shared" si="48"/>
        <v>0</v>
      </c>
      <c r="GL192" s="105">
        <f t="shared" si="48"/>
        <v>0</v>
      </c>
      <c r="GM192" s="105">
        <f t="shared" si="36"/>
        <v>0</v>
      </c>
      <c r="GN192" s="105">
        <f t="shared" si="36"/>
        <v>0</v>
      </c>
      <c r="GO192" s="105">
        <f t="shared" si="36"/>
        <v>0</v>
      </c>
      <c r="GP192" s="105">
        <f t="shared" si="36"/>
        <v>0</v>
      </c>
      <c r="GQ192" s="105">
        <f t="shared" si="36"/>
        <v>0</v>
      </c>
      <c r="GR192" s="105">
        <f t="shared" si="36"/>
        <v>0</v>
      </c>
      <c r="GS192" s="105">
        <f t="shared" si="36"/>
        <v>0</v>
      </c>
      <c r="GT192" s="105">
        <f t="shared" si="36"/>
        <v>0</v>
      </c>
    </row>
    <row r="193" spans="1:202" s="105" customFormat="1" hidden="1" x14ac:dyDescent="0.25">
      <c r="A193" s="106" t="s">
        <v>100</v>
      </c>
      <c r="B193" s="107">
        <v>0.41</v>
      </c>
      <c r="C193" s="105">
        <f t="shared" si="46"/>
        <v>0</v>
      </c>
      <c r="D193" s="105">
        <f t="shared" si="46"/>
        <v>0</v>
      </c>
      <c r="E193" s="105">
        <f t="shared" si="46"/>
        <v>0</v>
      </c>
      <c r="F193" s="105">
        <f t="shared" si="46"/>
        <v>0</v>
      </c>
      <c r="G193" s="105">
        <f t="shared" si="46"/>
        <v>0</v>
      </c>
      <c r="H193" s="105">
        <f t="shared" si="46"/>
        <v>0</v>
      </c>
      <c r="I193" s="105">
        <f t="shared" si="46"/>
        <v>0</v>
      </c>
      <c r="J193" s="105">
        <f t="shared" si="46"/>
        <v>0</v>
      </c>
      <c r="K193" s="105">
        <f t="shared" si="46"/>
        <v>0</v>
      </c>
      <c r="L193" s="105">
        <f t="shared" si="46"/>
        <v>0</v>
      </c>
      <c r="M193" s="105">
        <f t="shared" si="46"/>
        <v>0</v>
      </c>
      <c r="N193" s="105">
        <f t="shared" si="46"/>
        <v>0</v>
      </c>
      <c r="O193" s="105">
        <f t="shared" si="46"/>
        <v>0</v>
      </c>
      <c r="P193" s="105">
        <f t="shared" si="46"/>
        <v>0</v>
      </c>
      <c r="Q193" s="105">
        <f t="shared" si="46"/>
        <v>0</v>
      </c>
      <c r="R193" s="105">
        <f t="shared" si="46"/>
        <v>0</v>
      </c>
      <c r="S193" s="105">
        <f t="shared" si="46"/>
        <v>0</v>
      </c>
      <c r="T193" s="105">
        <f t="shared" si="46"/>
        <v>0</v>
      </c>
      <c r="U193" s="105">
        <f t="shared" si="46"/>
        <v>0</v>
      </c>
      <c r="V193" s="105">
        <f t="shared" si="46"/>
        <v>0</v>
      </c>
      <c r="W193" s="105">
        <f t="shared" si="46"/>
        <v>0</v>
      </c>
      <c r="X193" s="105">
        <f t="shared" si="46"/>
        <v>0</v>
      </c>
      <c r="Y193" s="105">
        <f t="shared" si="46"/>
        <v>0</v>
      </c>
      <c r="Z193" s="105">
        <f t="shared" si="46"/>
        <v>0</v>
      </c>
      <c r="AA193" s="105">
        <f t="shared" si="46"/>
        <v>0</v>
      </c>
      <c r="AB193" s="105">
        <f t="shared" si="46"/>
        <v>0</v>
      </c>
      <c r="AC193" s="105">
        <f t="shared" si="46"/>
        <v>0</v>
      </c>
      <c r="AD193" s="105">
        <f t="shared" si="46"/>
        <v>0</v>
      </c>
      <c r="AE193" s="105">
        <f t="shared" si="46"/>
        <v>0</v>
      </c>
      <c r="AF193" s="105">
        <f t="shared" si="46"/>
        <v>0</v>
      </c>
      <c r="AG193" s="105">
        <f t="shared" si="46"/>
        <v>0</v>
      </c>
      <c r="AH193" s="105">
        <f t="shared" si="46"/>
        <v>0</v>
      </c>
      <c r="AI193" s="105">
        <f t="shared" si="46"/>
        <v>0</v>
      </c>
      <c r="AJ193" s="105">
        <f t="shared" si="46"/>
        <v>0</v>
      </c>
      <c r="AK193" s="105">
        <f t="shared" si="46"/>
        <v>0</v>
      </c>
      <c r="AL193" s="105">
        <f t="shared" si="46"/>
        <v>0</v>
      </c>
      <c r="AM193" s="105">
        <f t="shared" si="46"/>
        <v>0</v>
      </c>
      <c r="AN193" s="105">
        <f t="shared" si="46"/>
        <v>0</v>
      </c>
      <c r="AO193" s="105">
        <f t="shared" si="46"/>
        <v>0</v>
      </c>
      <c r="AP193" s="105">
        <f t="shared" si="46"/>
        <v>0</v>
      </c>
      <c r="AQ193" s="105">
        <f t="shared" si="46"/>
        <v>0</v>
      </c>
      <c r="AR193" s="105">
        <f t="shared" si="46"/>
        <v>0</v>
      </c>
      <c r="AS193" s="105">
        <f t="shared" si="46"/>
        <v>0</v>
      </c>
      <c r="AT193" s="105">
        <f t="shared" si="46"/>
        <v>0</v>
      </c>
      <c r="AU193" s="105">
        <f t="shared" si="46"/>
        <v>0</v>
      </c>
      <c r="AV193" s="105">
        <f t="shared" si="46"/>
        <v>0</v>
      </c>
      <c r="AW193" s="105">
        <f t="shared" si="46"/>
        <v>0</v>
      </c>
      <c r="AX193" s="105">
        <f t="shared" si="46"/>
        <v>0</v>
      </c>
      <c r="AY193" s="105">
        <f t="shared" si="46"/>
        <v>0</v>
      </c>
      <c r="AZ193" s="105">
        <f t="shared" si="46"/>
        <v>0</v>
      </c>
      <c r="BA193" s="105">
        <f t="shared" si="46"/>
        <v>0</v>
      </c>
      <c r="BB193" s="105">
        <f t="shared" si="46"/>
        <v>0</v>
      </c>
      <c r="BC193" s="105">
        <f t="shared" si="46"/>
        <v>0</v>
      </c>
      <c r="BD193" s="105">
        <f t="shared" si="46"/>
        <v>0</v>
      </c>
      <c r="BE193" s="105">
        <f t="shared" si="46"/>
        <v>0</v>
      </c>
      <c r="BF193" s="105">
        <f t="shared" si="46"/>
        <v>0</v>
      </c>
      <c r="BG193" s="105">
        <f t="shared" si="46"/>
        <v>0</v>
      </c>
      <c r="BH193" s="105">
        <f t="shared" si="46"/>
        <v>0</v>
      </c>
      <c r="BI193" s="105">
        <f t="shared" si="46"/>
        <v>0</v>
      </c>
      <c r="BJ193" s="105">
        <f t="shared" si="46"/>
        <v>0</v>
      </c>
      <c r="BK193" s="105">
        <f t="shared" si="46"/>
        <v>0</v>
      </c>
      <c r="BL193" s="105">
        <f t="shared" si="46"/>
        <v>0</v>
      </c>
      <c r="BM193" s="105">
        <f t="shared" si="46"/>
        <v>0</v>
      </c>
      <c r="BN193" s="105">
        <f t="shared" ref="BN193" si="49">BN39*$B193</f>
        <v>0</v>
      </c>
      <c r="BO193" s="105">
        <f t="shared" si="47"/>
        <v>0</v>
      </c>
      <c r="BP193" s="105">
        <f t="shared" si="47"/>
        <v>0</v>
      </c>
      <c r="BQ193" s="105">
        <f t="shared" si="47"/>
        <v>0</v>
      </c>
      <c r="BR193" s="105">
        <f t="shared" si="47"/>
        <v>0</v>
      </c>
      <c r="BS193" s="105">
        <f t="shared" si="47"/>
        <v>0</v>
      </c>
      <c r="BT193" s="105">
        <f t="shared" si="47"/>
        <v>0</v>
      </c>
      <c r="BU193" s="105">
        <f t="shared" si="47"/>
        <v>0</v>
      </c>
      <c r="BV193" s="105">
        <f t="shared" si="47"/>
        <v>0</v>
      </c>
      <c r="BW193" s="105">
        <f t="shared" si="47"/>
        <v>0</v>
      </c>
      <c r="BX193" s="105">
        <f t="shared" si="47"/>
        <v>0</v>
      </c>
      <c r="BY193" s="105">
        <f t="shared" si="47"/>
        <v>0</v>
      </c>
      <c r="BZ193" s="105">
        <f t="shared" si="47"/>
        <v>0</v>
      </c>
      <c r="CA193" s="105">
        <f t="shared" si="47"/>
        <v>0</v>
      </c>
      <c r="CB193" s="105">
        <f t="shared" si="47"/>
        <v>0</v>
      </c>
      <c r="CC193" s="105">
        <f t="shared" si="47"/>
        <v>0</v>
      </c>
      <c r="CD193" s="105">
        <f t="shared" si="47"/>
        <v>0</v>
      </c>
      <c r="CE193" s="105">
        <f t="shared" si="47"/>
        <v>0</v>
      </c>
      <c r="CF193" s="105">
        <f t="shared" si="47"/>
        <v>0</v>
      </c>
      <c r="CG193" s="105">
        <f t="shared" si="47"/>
        <v>0</v>
      </c>
      <c r="CH193" s="105">
        <f t="shared" si="47"/>
        <v>0</v>
      </c>
      <c r="CI193" s="105">
        <f t="shared" si="47"/>
        <v>0</v>
      </c>
      <c r="CJ193" s="105">
        <f t="shared" si="47"/>
        <v>0</v>
      </c>
      <c r="CK193" s="105">
        <f t="shared" si="47"/>
        <v>0</v>
      </c>
      <c r="CL193" s="105">
        <f t="shared" si="47"/>
        <v>0</v>
      </c>
      <c r="CM193" s="105">
        <f t="shared" si="47"/>
        <v>0</v>
      </c>
      <c r="CN193" s="105">
        <f t="shared" si="47"/>
        <v>0</v>
      </c>
      <c r="CO193" s="105">
        <f t="shared" si="47"/>
        <v>0</v>
      </c>
      <c r="CP193" s="105">
        <f t="shared" si="47"/>
        <v>0</v>
      </c>
      <c r="CQ193" s="105">
        <f t="shared" si="47"/>
        <v>0</v>
      </c>
      <c r="CR193" s="105">
        <f t="shared" si="47"/>
        <v>0</v>
      </c>
      <c r="CS193" s="105">
        <f t="shared" si="47"/>
        <v>0</v>
      </c>
      <c r="CT193" s="105">
        <f t="shared" si="47"/>
        <v>0</v>
      </c>
      <c r="CU193" s="105">
        <f t="shared" si="47"/>
        <v>0</v>
      </c>
      <c r="CV193" s="105">
        <f t="shared" si="47"/>
        <v>0</v>
      </c>
      <c r="CW193" s="105">
        <f t="shared" si="47"/>
        <v>0</v>
      </c>
      <c r="CX193" s="105">
        <f t="shared" si="47"/>
        <v>0</v>
      </c>
      <c r="CY193" s="105">
        <f t="shared" si="47"/>
        <v>0</v>
      </c>
      <c r="CZ193" s="105">
        <f t="shared" si="47"/>
        <v>0</v>
      </c>
      <c r="DA193" s="105">
        <f t="shared" si="47"/>
        <v>0</v>
      </c>
      <c r="DB193" s="105">
        <f t="shared" si="47"/>
        <v>0</v>
      </c>
      <c r="DC193" s="105">
        <f t="shared" si="47"/>
        <v>0</v>
      </c>
      <c r="DD193" s="105">
        <f t="shared" si="47"/>
        <v>0</v>
      </c>
      <c r="DE193" s="105">
        <f t="shared" si="47"/>
        <v>0</v>
      </c>
      <c r="DF193" s="105">
        <f t="shared" si="47"/>
        <v>0</v>
      </c>
      <c r="DG193" s="105">
        <f t="shared" si="47"/>
        <v>0</v>
      </c>
      <c r="DH193" s="105">
        <f t="shared" si="47"/>
        <v>0</v>
      </c>
      <c r="DI193" s="105">
        <f t="shared" si="47"/>
        <v>0</v>
      </c>
      <c r="DJ193" s="105">
        <f t="shared" si="47"/>
        <v>0</v>
      </c>
      <c r="DK193" s="105">
        <f t="shared" si="47"/>
        <v>0</v>
      </c>
      <c r="DL193" s="105">
        <f t="shared" si="47"/>
        <v>0</v>
      </c>
      <c r="DM193" s="105">
        <f t="shared" si="47"/>
        <v>0</v>
      </c>
      <c r="DN193" s="105">
        <f t="shared" si="47"/>
        <v>0</v>
      </c>
      <c r="DO193" s="105">
        <f t="shared" si="47"/>
        <v>0</v>
      </c>
      <c r="DP193" s="105">
        <f t="shared" si="47"/>
        <v>0</v>
      </c>
      <c r="DQ193" s="105">
        <f t="shared" si="47"/>
        <v>0</v>
      </c>
      <c r="DR193" s="105">
        <f t="shared" si="47"/>
        <v>0</v>
      </c>
      <c r="DS193" s="105">
        <f t="shared" si="47"/>
        <v>0</v>
      </c>
      <c r="DT193" s="105">
        <f t="shared" si="47"/>
        <v>0</v>
      </c>
      <c r="DU193" s="105">
        <f t="shared" si="47"/>
        <v>0</v>
      </c>
      <c r="DV193" s="105">
        <f t="shared" si="47"/>
        <v>0</v>
      </c>
      <c r="DW193" s="105">
        <f t="shared" si="47"/>
        <v>0</v>
      </c>
      <c r="DX193" s="105">
        <f t="shared" si="47"/>
        <v>0</v>
      </c>
      <c r="DY193" s="105">
        <f t="shared" si="47"/>
        <v>0</v>
      </c>
      <c r="DZ193" s="105">
        <f t="shared" ref="DZ193" si="50">DZ39*$B193</f>
        <v>0</v>
      </c>
      <c r="EA193" s="105">
        <f t="shared" si="48"/>
        <v>0</v>
      </c>
      <c r="EB193" s="105">
        <f t="shared" si="48"/>
        <v>0</v>
      </c>
      <c r="EC193" s="105">
        <f t="shared" si="48"/>
        <v>0</v>
      </c>
      <c r="ED193" s="105">
        <f t="shared" si="48"/>
        <v>0</v>
      </c>
      <c r="EE193" s="105">
        <f t="shared" si="48"/>
        <v>0</v>
      </c>
      <c r="EF193" s="105">
        <f t="shared" si="48"/>
        <v>0</v>
      </c>
      <c r="EG193" s="105">
        <f t="shared" si="48"/>
        <v>0</v>
      </c>
      <c r="EH193" s="105">
        <f t="shared" si="48"/>
        <v>0</v>
      </c>
      <c r="EI193" s="105">
        <f t="shared" si="48"/>
        <v>0</v>
      </c>
      <c r="EJ193" s="105">
        <f t="shared" si="48"/>
        <v>0</v>
      </c>
      <c r="EK193" s="105">
        <f t="shared" si="48"/>
        <v>0</v>
      </c>
      <c r="EL193" s="105">
        <f t="shared" si="48"/>
        <v>0</v>
      </c>
      <c r="EM193" s="105">
        <f t="shared" si="48"/>
        <v>0</v>
      </c>
      <c r="EN193" s="105">
        <f t="shared" si="48"/>
        <v>0</v>
      </c>
      <c r="EO193" s="105">
        <f t="shared" si="48"/>
        <v>0</v>
      </c>
      <c r="EP193" s="105">
        <f t="shared" si="48"/>
        <v>0</v>
      </c>
      <c r="EQ193" s="105">
        <f t="shared" si="48"/>
        <v>0</v>
      </c>
      <c r="ER193" s="105">
        <f t="shared" si="48"/>
        <v>0</v>
      </c>
      <c r="ES193" s="105">
        <f t="shared" si="48"/>
        <v>0</v>
      </c>
      <c r="ET193" s="105">
        <f t="shared" si="48"/>
        <v>0</v>
      </c>
      <c r="EU193" s="105">
        <f t="shared" si="48"/>
        <v>0</v>
      </c>
      <c r="EV193" s="105">
        <f t="shared" si="48"/>
        <v>0</v>
      </c>
      <c r="EW193" s="105">
        <f t="shared" si="48"/>
        <v>0</v>
      </c>
      <c r="EX193" s="105">
        <f t="shared" si="48"/>
        <v>0</v>
      </c>
      <c r="EY193" s="105">
        <f t="shared" si="48"/>
        <v>0</v>
      </c>
      <c r="EZ193" s="105">
        <f t="shared" si="48"/>
        <v>0</v>
      </c>
      <c r="FA193" s="105">
        <f t="shared" si="48"/>
        <v>0</v>
      </c>
      <c r="FB193" s="105">
        <f t="shared" si="48"/>
        <v>0</v>
      </c>
      <c r="FC193" s="105">
        <f t="shared" si="48"/>
        <v>0</v>
      </c>
      <c r="FD193" s="105">
        <f t="shared" si="48"/>
        <v>0</v>
      </c>
      <c r="FE193" s="105">
        <f t="shared" si="48"/>
        <v>0</v>
      </c>
      <c r="FF193" s="105">
        <f t="shared" si="48"/>
        <v>0</v>
      </c>
      <c r="FG193" s="105">
        <f t="shared" si="48"/>
        <v>0</v>
      </c>
      <c r="FH193" s="105">
        <f t="shared" si="48"/>
        <v>0</v>
      </c>
      <c r="FI193" s="105">
        <f t="shared" si="48"/>
        <v>0</v>
      </c>
      <c r="FJ193" s="105">
        <f t="shared" si="48"/>
        <v>0</v>
      </c>
      <c r="FK193" s="105">
        <f t="shared" si="48"/>
        <v>0</v>
      </c>
      <c r="FL193" s="105">
        <f t="shared" si="48"/>
        <v>0</v>
      </c>
      <c r="FM193" s="105">
        <f t="shared" si="48"/>
        <v>0</v>
      </c>
      <c r="FN193" s="105">
        <f t="shared" si="48"/>
        <v>0</v>
      </c>
      <c r="FO193" s="105">
        <f t="shared" si="48"/>
        <v>0</v>
      </c>
      <c r="FP193" s="105">
        <f t="shared" si="48"/>
        <v>0</v>
      </c>
      <c r="FQ193" s="105">
        <f t="shared" si="48"/>
        <v>0</v>
      </c>
      <c r="FR193" s="105">
        <f t="shared" si="48"/>
        <v>0</v>
      </c>
      <c r="FS193" s="105">
        <f t="shared" si="48"/>
        <v>0</v>
      </c>
      <c r="FT193" s="105">
        <f t="shared" si="48"/>
        <v>0</v>
      </c>
      <c r="FU193" s="105">
        <f t="shared" si="48"/>
        <v>0</v>
      </c>
      <c r="FV193" s="105">
        <f t="shared" si="48"/>
        <v>0</v>
      </c>
      <c r="FW193" s="105">
        <f t="shared" si="48"/>
        <v>0</v>
      </c>
      <c r="FX193" s="105">
        <f t="shared" si="48"/>
        <v>0</v>
      </c>
      <c r="FY193" s="105">
        <f t="shared" si="48"/>
        <v>0</v>
      </c>
      <c r="FZ193" s="105">
        <f t="shared" si="48"/>
        <v>0</v>
      </c>
      <c r="GA193" s="105">
        <f t="shared" si="48"/>
        <v>0</v>
      </c>
      <c r="GB193" s="105">
        <f t="shared" si="48"/>
        <v>0</v>
      </c>
      <c r="GC193" s="105">
        <f t="shared" si="48"/>
        <v>0</v>
      </c>
      <c r="GD193" s="105">
        <f t="shared" si="48"/>
        <v>0</v>
      </c>
      <c r="GE193" s="105">
        <f t="shared" si="48"/>
        <v>0</v>
      </c>
      <c r="GF193" s="105">
        <f t="shared" si="48"/>
        <v>0</v>
      </c>
      <c r="GG193" s="105">
        <f t="shared" si="48"/>
        <v>0</v>
      </c>
      <c r="GH193" s="105">
        <f t="shared" si="48"/>
        <v>0</v>
      </c>
      <c r="GI193" s="105">
        <f t="shared" si="48"/>
        <v>0</v>
      </c>
      <c r="GJ193" s="105">
        <f t="shared" si="48"/>
        <v>0</v>
      </c>
      <c r="GK193" s="105">
        <f t="shared" si="48"/>
        <v>0</v>
      </c>
      <c r="GL193" s="105">
        <f t="shared" ref="GL193" si="51">GL39*$B193</f>
        <v>0</v>
      </c>
      <c r="GM193" s="105">
        <f t="shared" si="36"/>
        <v>0</v>
      </c>
      <c r="GN193" s="105">
        <f t="shared" si="36"/>
        <v>0</v>
      </c>
      <c r="GO193" s="105">
        <f t="shared" si="36"/>
        <v>0</v>
      </c>
      <c r="GP193" s="105">
        <f t="shared" si="36"/>
        <v>0</v>
      </c>
      <c r="GQ193" s="105">
        <f t="shared" si="36"/>
        <v>0</v>
      </c>
      <c r="GR193" s="105">
        <f t="shared" si="36"/>
        <v>0</v>
      </c>
      <c r="GS193" s="105">
        <f t="shared" si="36"/>
        <v>0</v>
      </c>
      <c r="GT193" s="105">
        <f t="shared" si="36"/>
        <v>0</v>
      </c>
    </row>
    <row r="194" spans="1:202" s="105" customFormat="1" hidden="1" x14ac:dyDescent="0.25">
      <c r="A194" s="106" t="s">
        <v>102</v>
      </c>
      <c r="B194" s="107">
        <v>0.99</v>
      </c>
      <c r="C194" s="105">
        <f t="shared" ref="C194:BN197" si="52">C40*$B194</f>
        <v>0</v>
      </c>
      <c r="D194" s="105">
        <f t="shared" si="52"/>
        <v>0</v>
      </c>
      <c r="E194" s="105">
        <f t="shared" si="52"/>
        <v>0</v>
      </c>
      <c r="F194" s="105">
        <f t="shared" si="52"/>
        <v>0</v>
      </c>
      <c r="G194" s="105">
        <f t="shared" si="52"/>
        <v>0</v>
      </c>
      <c r="H194" s="105">
        <f t="shared" si="52"/>
        <v>0</v>
      </c>
      <c r="I194" s="105">
        <f t="shared" si="52"/>
        <v>0</v>
      </c>
      <c r="J194" s="105">
        <f t="shared" si="52"/>
        <v>0</v>
      </c>
      <c r="K194" s="105">
        <f t="shared" si="52"/>
        <v>0</v>
      </c>
      <c r="L194" s="105">
        <f t="shared" si="52"/>
        <v>0</v>
      </c>
      <c r="M194" s="105">
        <f t="shared" si="52"/>
        <v>11.879999999999999</v>
      </c>
      <c r="N194" s="105">
        <f t="shared" si="52"/>
        <v>0</v>
      </c>
      <c r="O194" s="105">
        <f t="shared" si="52"/>
        <v>0</v>
      </c>
      <c r="P194" s="105">
        <f t="shared" si="52"/>
        <v>0</v>
      </c>
      <c r="Q194" s="105">
        <f t="shared" si="52"/>
        <v>0</v>
      </c>
      <c r="R194" s="105">
        <f t="shared" si="52"/>
        <v>0</v>
      </c>
      <c r="S194" s="105">
        <f t="shared" si="52"/>
        <v>0</v>
      </c>
      <c r="T194" s="105">
        <f t="shared" si="52"/>
        <v>0</v>
      </c>
      <c r="U194" s="105">
        <f t="shared" si="52"/>
        <v>0</v>
      </c>
      <c r="V194" s="105">
        <f t="shared" si="52"/>
        <v>0</v>
      </c>
      <c r="W194" s="105">
        <f t="shared" si="52"/>
        <v>0</v>
      </c>
      <c r="X194" s="105">
        <f t="shared" si="52"/>
        <v>0</v>
      </c>
      <c r="Y194" s="105">
        <f t="shared" si="52"/>
        <v>0</v>
      </c>
      <c r="Z194" s="105">
        <f t="shared" si="52"/>
        <v>0</v>
      </c>
      <c r="AA194" s="105">
        <f t="shared" si="52"/>
        <v>0</v>
      </c>
      <c r="AB194" s="105">
        <f t="shared" si="52"/>
        <v>0</v>
      </c>
      <c r="AC194" s="105">
        <f t="shared" si="52"/>
        <v>0</v>
      </c>
      <c r="AD194" s="105">
        <f t="shared" si="52"/>
        <v>0</v>
      </c>
      <c r="AE194" s="105">
        <f t="shared" si="52"/>
        <v>0</v>
      </c>
      <c r="AF194" s="105">
        <f t="shared" si="52"/>
        <v>0</v>
      </c>
      <c r="AG194" s="105">
        <f t="shared" si="52"/>
        <v>0</v>
      </c>
      <c r="AH194" s="105">
        <f t="shared" si="52"/>
        <v>0</v>
      </c>
      <c r="AI194" s="105">
        <f t="shared" si="52"/>
        <v>0</v>
      </c>
      <c r="AJ194" s="105">
        <f t="shared" si="52"/>
        <v>0</v>
      </c>
      <c r="AK194" s="105">
        <f t="shared" si="52"/>
        <v>0</v>
      </c>
      <c r="AL194" s="105">
        <f t="shared" si="52"/>
        <v>0</v>
      </c>
      <c r="AM194" s="105">
        <f t="shared" si="52"/>
        <v>0</v>
      </c>
      <c r="AN194" s="105">
        <f t="shared" si="52"/>
        <v>0</v>
      </c>
      <c r="AO194" s="105">
        <f t="shared" si="52"/>
        <v>0</v>
      </c>
      <c r="AP194" s="105">
        <f t="shared" si="52"/>
        <v>0</v>
      </c>
      <c r="AQ194" s="105">
        <f t="shared" si="52"/>
        <v>0</v>
      </c>
      <c r="AR194" s="105">
        <f t="shared" si="52"/>
        <v>0</v>
      </c>
      <c r="AS194" s="105">
        <f t="shared" si="52"/>
        <v>0</v>
      </c>
      <c r="AT194" s="105">
        <f t="shared" si="52"/>
        <v>0</v>
      </c>
      <c r="AU194" s="105">
        <f t="shared" si="52"/>
        <v>0</v>
      </c>
      <c r="AV194" s="105">
        <f t="shared" si="52"/>
        <v>0</v>
      </c>
      <c r="AW194" s="105">
        <f t="shared" si="52"/>
        <v>0</v>
      </c>
      <c r="AX194" s="105">
        <f t="shared" si="52"/>
        <v>0</v>
      </c>
      <c r="AY194" s="105">
        <f t="shared" si="52"/>
        <v>0</v>
      </c>
      <c r="AZ194" s="105">
        <f t="shared" si="52"/>
        <v>0</v>
      </c>
      <c r="BA194" s="105">
        <f t="shared" si="52"/>
        <v>0</v>
      </c>
      <c r="BB194" s="105">
        <f t="shared" si="52"/>
        <v>0</v>
      </c>
      <c r="BC194" s="105">
        <f t="shared" si="52"/>
        <v>0</v>
      </c>
      <c r="BD194" s="105">
        <f t="shared" si="52"/>
        <v>0</v>
      </c>
      <c r="BE194" s="105">
        <f t="shared" si="52"/>
        <v>0</v>
      </c>
      <c r="BF194" s="105">
        <f t="shared" si="52"/>
        <v>0</v>
      </c>
      <c r="BG194" s="105">
        <f t="shared" si="52"/>
        <v>0</v>
      </c>
      <c r="BH194" s="105">
        <f t="shared" si="52"/>
        <v>0</v>
      </c>
      <c r="BI194" s="105">
        <f t="shared" si="52"/>
        <v>0</v>
      </c>
      <c r="BJ194" s="105">
        <f t="shared" si="52"/>
        <v>0</v>
      </c>
      <c r="BK194" s="105">
        <f t="shared" si="52"/>
        <v>0</v>
      </c>
      <c r="BL194" s="105">
        <f t="shared" si="52"/>
        <v>0</v>
      </c>
      <c r="BM194" s="105">
        <f t="shared" si="52"/>
        <v>0</v>
      </c>
      <c r="BN194" s="105">
        <f t="shared" si="52"/>
        <v>0</v>
      </c>
      <c r="BO194" s="105">
        <f t="shared" ref="BO194:DZ197" si="53">BO40*$B194</f>
        <v>0</v>
      </c>
      <c r="BP194" s="105">
        <f t="shared" si="53"/>
        <v>0</v>
      </c>
      <c r="BQ194" s="105">
        <f t="shared" si="53"/>
        <v>0</v>
      </c>
      <c r="BR194" s="105">
        <f t="shared" si="53"/>
        <v>0</v>
      </c>
      <c r="BS194" s="105">
        <f t="shared" si="53"/>
        <v>0</v>
      </c>
      <c r="BT194" s="105">
        <f t="shared" si="53"/>
        <v>0</v>
      </c>
      <c r="BU194" s="105">
        <f t="shared" si="53"/>
        <v>0</v>
      </c>
      <c r="BV194" s="105">
        <f t="shared" si="53"/>
        <v>0</v>
      </c>
      <c r="BW194" s="105">
        <f t="shared" si="53"/>
        <v>0</v>
      </c>
      <c r="BX194" s="105">
        <f t="shared" si="53"/>
        <v>0</v>
      </c>
      <c r="BY194" s="105">
        <f t="shared" si="53"/>
        <v>0</v>
      </c>
      <c r="BZ194" s="105">
        <f t="shared" si="53"/>
        <v>0</v>
      </c>
      <c r="CA194" s="105">
        <f t="shared" si="53"/>
        <v>0</v>
      </c>
      <c r="CB194" s="105">
        <f t="shared" si="53"/>
        <v>0</v>
      </c>
      <c r="CC194" s="105">
        <f t="shared" si="53"/>
        <v>0</v>
      </c>
      <c r="CD194" s="105">
        <f t="shared" si="53"/>
        <v>0</v>
      </c>
      <c r="CE194" s="105">
        <f t="shared" si="53"/>
        <v>0</v>
      </c>
      <c r="CF194" s="105">
        <f t="shared" si="53"/>
        <v>0</v>
      </c>
      <c r="CG194" s="105">
        <f t="shared" si="53"/>
        <v>0</v>
      </c>
      <c r="CH194" s="105">
        <f t="shared" si="53"/>
        <v>0</v>
      </c>
      <c r="CI194" s="105">
        <f t="shared" si="53"/>
        <v>0</v>
      </c>
      <c r="CJ194" s="105">
        <f t="shared" si="53"/>
        <v>0</v>
      </c>
      <c r="CK194" s="105">
        <f t="shared" si="53"/>
        <v>0</v>
      </c>
      <c r="CL194" s="105">
        <f t="shared" si="53"/>
        <v>0</v>
      </c>
      <c r="CM194" s="105">
        <f t="shared" si="53"/>
        <v>0</v>
      </c>
      <c r="CN194" s="105">
        <f t="shared" si="53"/>
        <v>0</v>
      </c>
      <c r="CO194" s="105">
        <f t="shared" si="53"/>
        <v>0</v>
      </c>
      <c r="CP194" s="105">
        <f t="shared" si="53"/>
        <v>0</v>
      </c>
      <c r="CQ194" s="105">
        <f t="shared" si="53"/>
        <v>0</v>
      </c>
      <c r="CR194" s="105">
        <f t="shared" si="53"/>
        <v>0</v>
      </c>
      <c r="CS194" s="105">
        <f t="shared" si="53"/>
        <v>0</v>
      </c>
      <c r="CT194" s="105">
        <f t="shared" si="53"/>
        <v>0</v>
      </c>
      <c r="CU194" s="105">
        <f t="shared" si="53"/>
        <v>0</v>
      </c>
      <c r="CV194" s="105">
        <f t="shared" si="53"/>
        <v>0</v>
      </c>
      <c r="CW194" s="105">
        <f t="shared" si="53"/>
        <v>0</v>
      </c>
      <c r="CX194" s="105">
        <f t="shared" si="53"/>
        <v>0</v>
      </c>
      <c r="CY194" s="105">
        <f t="shared" si="53"/>
        <v>0</v>
      </c>
      <c r="CZ194" s="105">
        <f t="shared" si="53"/>
        <v>0</v>
      </c>
      <c r="DA194" s="105">
        <f t="shared" si="53"/>
        <v>0</v>
      </c>
      <c r="DB194" s="105">
        <f t="shared" si="53"/>
        <v>0</v>
      </c>
      <c r="DC194" s="105">
        <f t="shared" si="53"/>
        <v>0</v>
      </c>
      <c r="DD194" s="105">
        <f t="shared" si="53"/>
        <v>0</v>
      </c>
      <c r="DE194" s="105">
        <f t="shared" si="53"/>
        <v>0</v>
      </c>
      <c r="DF194" s="105">
        <f t="shared" si="53"/>
        <v>0</v>
      </c>
      <c r="DG194" s="105">
        <f t="shared" si="53"/>
        <v>0</v>
      </c>
      <c r="DH194" s="105">
        <f t="shared" si="53"/>
        <v>0</v>
      </c>
      <c r="DI194" s="105">
        <f t="shared" si="53"/>
        <v>0</v>
      </c>
      <c r="DJ194" s="105">
        <f t="shared" si="53"/>
        <v>0</v>
      </c>
      <c r="DK194" s="105">
        <f t="shared" si="53"/>
        <v>0</v>
      </c>
      <c r="DL194" s="105">
        <f t="shared" si="53"/>
        <v>0</v>
      </c>
      <c r="DM194" s="105">
        <f t="shared" si="53"/>
        <v>0</v>
      </c>
      <c r="DN194" s="105">
        <f t="shared" si="53"/>
        <v>0</v>
      </c>
      <c r="DO194" s="105">
        <f t="shared" si="53"/>
        <v>0</v>
      </c>
      <c r="DP194" s="105">
        <f t="shared" si="53"/>
        <v>0</v>
      </c>
      <c r="DQ194" s="105">
        <f t="shared" si="53"/>
        <v>0</v>
      </c>
      <c r="DR194" s="105">
        <f t="shared" si="53"/>
        <v>0</v>
      </c>
      <c r="DS194" s="105">
        <f t="shared" si="53"/>
        <v>0</v>
      </c>
      <c r="DT194" s="105">
        <f t="shared" si="53"/>
        <v>0</v>
      </c>
      <c r="DU194" s="105">
        <f t="shared" si="53"/>
        <v>0</v>
      </c>
      <c r="DV194" s="105">
        <f t="shared" si="53"/>
        <v>0</v>
      </c>
      <c r="DW194" s="105">
        <f t="shared" si="53"/>
        <v>0</v>
      </c>
      <c r="DX194" s="105">
        <f t="shared" si="53"/>
        <v>0</v>
      </c>
      <c r="DY194" s="105">
        <f t="shared" si="53"/>
        <v>0</v>
      </c>
      <c r="DZ194" s="105">
        <f t="shared" si="53"/>
        <v>0</v>
      </c>
      <c r="EA194" s="105">
        <f t="shared" ref="EA194:GL197" si="54">EA40*$B194</f>
        <v>0</v>
      </c>
      <c r="EB194" s="105">
        <f t="shared" si="54"/>
        <v>0</v>
      </c>
      <c r="EC194" s="105">
        <f t="shared" si="54"/>
        <v>0</v>
      </c>
      <c r="ED194" s="105">
        <f t="shared" si="54"/>
        <v>0</v>
      </c>
      <c r="EE194" s="105">
        <f t="shared" si="54"/>
        <v>0</v>
      </c>
      <c r="EF194" s="105">
        <f t="shared" si="54"/>
        <v>0</v>
      </c>
      <c r="EG194" s="105">
        <f t="shared" si="54"/>
        <v>0</v>
      </c>
      <c r="EH194" s="105">
        <f t="shared" si="54"/>
        <v>0</v>
      </c>
      <c r="EI194" s="105">
        <f t="shared" si="54"/>
        <v>0</v>
      </c>
      <c r="EJ194" s="105">
        <f t="shared" si="54"/>
        <v>0</v>
      </c>
      <c r="EK194" s="105">
        <f t="shared" si="54"/>
        <v>0</v>
      </c>
      <c r="EL194" s="105">
        <f t="shared" si="54"/>
        <v>0</v>
      </c>
      <c r="EM194" s="105">
        <f t="shared" si="54"/>
        <v>0</v>
      </c>
      <c r="EN194" s="105">
        <f t="shared" si="54"/>
        <v>0</v>
      </c>
      <c r="EO194" s="105">
        <f t="shared" si="54"/>
        <v>0</v>
      </c>
      <c r="EP194" s="105">
        <f t="shared" si="54"/>
        <v>0</v>
      </c>
      <c r="EQ194" s="105">
        <f t="shared" si="54"/>
        <v>0</v>
      </c>
      <c r="ER194" s="105">
        <f t="shared" si="54"/>
        <v>0</v>
      </c>
      <c r="ES194" s="105">
        <f t="shared" si="54"/>
        <v>0</v>
      </c>
      <c r="ET194" s="105">
        <f t="shared" si="54"/>
        <v>0</v>
      </c>
      <c r="EU194" s="105">
        <f t="shared" si="54"/>
        <v>0</v>
      </c>
      <c r="EV194" s="105">
        <f t="shared" si="54"/>
        <v>0</v>
      </c>
      <c r="EW194" s="105">
        <f t="shared" si="54"/>
        <v>0</v>
      </c>
      <c r="EX194" s="105">
        <f t="shared" si="54"/>
        <v>0</v>
      </c>
      <c r="EY194" s="105">
        <f t="shared" si="54"/>
        <v>0</v>
      </c>
      <c r="EZ194" s="105">
        <f t="shared" si="54"/>
        <v>0</v>
      </c>
      <c r="FA194" s="105">
        <f t="shared" si="54"/>
        <v>0</v>
      </c>
      <c r="FB194" s="105">
        <f t="shared" si="54"/>
        <v>0</v>
      </c>
      <c r="FC194" s="105">
        <f t="shared" si="54"/>
        <v>0</v>
      </c>
      <c r="FD194" s="105">
        <f t="shared" si="54"/>
        <v>0</v>
      </c>
      <c r="FE194" s="105">
        <f t="shared" si="54"/>
        <v>0</v>
      </c>
      <c r="FF194" s="105">
        <f t="shared" si="54"/>
        <v>0</v>
      </c>
      <c r="FG194" s="105">
        <f t="shared" si="54"/>
        <v>0</v>
      </c>
      <c r="FH194" s="105">
        <f t="shared" si="54"/>
        <v>0</v>
      </c>
      <c r="FI194" s="105">
        <f t="shared" si="54"/>
        <v>0</v>
      </c>
      <c r="FJ194" s="105">
        <f t="shared" si="54"/>
        <v>0</v>
      </c>
      <c r="FK194" s="105">
        <f t="shared" si="54"/>
        <v>0</v>
      </c>
      <c r="FL194" s="105">
        <f t="shared" si="54"/>
        <v>0</v>
      </c>
      <c r="FM194" s="105">
        <f t="shared" si="54"/>
        <v>0</v>
      </c>
      <c r="FN194" s="105">
        <f t="shared" si="54"/>
        <v>0</v>
      </c>
      <c r="FO194" s="105">
        <f t="shared" si="54"/>
        <v>0</v>
      </c>
      <c r="FP194" s="105">
        <f t="shared" si="54"/>
        <v>0</v>
      </c>
      <c r="FQ194" s="105">
        <f t="shared" si="54"/>
        <v>0</v>
      </c>
      <c r="FR194" s="105">
        <f t="shared" si="54"/>
        <v>0</v>
      </c>
      <c r="FS194" s="105">
        <f t="shared" si="54"/>
        <v>0</v>
      </c>
      <c r="FT194" s="105">
        <f t="shared" si="54"/>
        <v>0</v>
      </c>
      <c r="FU194" s="105">
        <f t="shared" si="54"/>
        <v>0</v>
      </c>
      <c r="FV194" s="105">
        <f t="shared" si="54"/>
        <v>0</v>
      </c>
      <c r="FW194" s="105">
        <f t="shared" si="54"/>
        <v>0</v>
      </c>
      <c r="FX194" s="105">
        <f t="shared" si="54"/>
        <v>0</v>
      </c>
      <c r="FY194" s="105">
        <f t="shared" si="54"/>
        <v>0</v>
      </c>
      <c r="FZ194" s="105">
        <f t="shared" si="54"/>
        <v>0</v>
      </c>
      <c r="GA194" s="105">
        <f t="shared" si="54"/>
        <v>0</v>
      </c>
      <c r="GB194" s="105">
        <f t="shared" si="54"/>
        <v>0</v>
      </c>
      <c r="GC194" s="105">
        <f t="shared" si="54"/>
        <v>0</v>
      </c>
      <c r="GD194" s="105">
        <f t="shared" si="54"/>
        <v>0</v>
      </c>
      <c r="GE194" s="105">
        <f t="shared" si="54"/>
        <v>0</v>
      </c>
      <c r="GF194" s="105">
        <f t="shared" si="54"/>
        <v>0</v>
      </c>
      <c r="GG194" s="105">
        <f t="shared" si="54"/>
        <v>0</v>
      </c>
      <c r="GH194" s="105">
        <f t="shared" si="54"/>
        <v>0</v>
      </c>
      <c r="GI194" s="105">
        <f t="shared" si="54"/>
        <v>0</v>
      </c>
      <c r="GJ194" s="105">
        <f t="shared" si="54"/>
        <v>0</v>
      </c>
      <c r="GK194" s="105">
        <f t="shared" si="54"/>
        <v>0</v>
      </c>
      <c r="GL194" s="105">
        <f t="shared" si="54"/>
        <v>0</v>
      </c>
      <c r="GM194" s="105">
        <f t="shared" si="36"/>
        <v>0</v>
      </c>
      <c r="GN194" s="105">
        <f t="shared" si="36"/>
        <v>0</v>
      </c>
      <c r="GO194" s="105">
        <f t="shared" si="36"/>
        <v>0</v>
      </c>
      <c r="GP194" s="105">
        <f t="shared" si="36"/>
        <v>0</v>
      </c>
      <c r="GQ194" s="105">
        <f t="shared" si="36"/>
        <v>0</v>
      </c>
      <c r="GR194" s="105">
        <f t="shared" si="36"/>
        <v>0</v>
      </c>
      <c r="GS194" s="105">
        <f t="shared" si="36"/>
        <v>0</v>
      </c>
      <c r="GT194" s="105">
        <f t="shared" si="36"/>
        <v>0</v>
      </c>
    </row>
    <row r="195" spans="1:202" s="105" customFormat="1" hidden="1" x14ac:dyDescent="0.25">
      <c r="A195" s="106" t="s">
        <v>104</v>
      </c>
      <c r="B195" s="107">
        <v>0.6</v>
      </c>
      <c r="C195" s="105">
        <f t="shared" si="52"/>
        <v>0</v>
      </c>
      <c r="D195" s="105">
        <f t="shared" si="52"/>
        <v>0</v>
      </c>
      <c r="E195" s="105">
        <f t="shared" si="52"/>
        <v>0</v>
      </c>
      <c r="F195" s="105">
        <f t="shared" si="52"/>
        <v>0</v>
      </c>
      <c r="G195" s="105">
        <f t="shared" si="52"/>
        <v>0</v>
      </c>
      <c r="H195" s="105">
        <f t="shared" si="52"/>
        <v>0</v>
      </c>
      <c r="I195" s="105">
        <f t="shared" si="52"/>
        <v>0</v>
      </c>
      <c r="J195" s="105">
        <f t="shared" si="52"/>
        <v>0</v>
      </c>
      <c r="K195" s="105">
        <f t="shared" si="52"/>
        <v>0</v>
      </c>
      <c r="L195" s="105">
        <f t="shared" si="52"/>
        <v>0</v>
      </c>
      <c r="M195" s="105">
        <f t="shared" si="52"/>
        <v>0</v>
      </c>
      <c r="N195" s="105">
        <f t="shared" si="52"/>
        <v>0</v>
      </c>
      <c r="O195" s="105">
        <f t="shared" si="52"/>
        <v>0</v>
      </c>
      <c r="P195" s="105">
        <f t="shared" si="52"/>
        <v>0</v>
      </c>
      <c r="Q195" s="105">
        <f t="shared" si="52"/>
        <v>0</v>
      </c>
      <c r="R195" s="105">
        <f t="shared" si="52"/>
        <v>0</v>
      </c>
      <c r="S195" s="105">
        <f t="shared" si="52"/>
        <v>0</v>
      </c>
      <c r="T195" s="105">
        <f t="shared" si="52"/>
        <v>0</v>
      </c>
      <c r="U195" s="105">
        <f t="shared" si="52"/>
        <v>0</v>
      </c>
      <c r="V195" s="105">
        <f t="shared" si="52"/>
        <v>0</v>
      </c>
      <c r="W195" s="105">
        <f t="shared" si="52"/>
        <v>0</v>
      </c>
      <c r="X195" s="105">
        <f t="shared" si="52"/>
        <v>0</v>
      </c>
      <c r="Y195" s="105">
        <f t="shared" si="52"/>
        <v>0</v>
      </c>
      <c r="Z195" s="105">
        <f t="shared" si="52"/>
        <v>0</v>
      </c>
      <c r="AA195" s="105">
        <f t="shared" si="52"/>
        <v>0</v>
      </c>
      <c r="AB195" s="105">
        <f t="shared" si="52"/>
        <v>0</v>
      </c>
      <c r="AC195" s="105">
        <f t="shared" si="52"/>
        <v>0</v>
      </c>
      <c r="AD195" s="105">
        <f t="shared" si="52"/>
        <v>0</v>
      </c>
      <c r="AE195" s="105">
        <f t="shared" si="52"/>
        <v>0</v>
      </c>
      <c r="AF195" s="105">
        <f t="shared" si="52"/>
        <v>0</v>
      </c>
      <c r="AG195" s="105">
        <f t="shared" si="52"/>
        <v>0</v>
      </c>
      <c r="AH195" s="105">
        <f t="shared" si="52"/>
        <v>0</v>
      </c>
      <c r="AI195" s="105">
        <f t="shared" si="52"/>
        <v>0</v>
      </c>
      <c r="AJ195" s="105">
        <f t="shared" si="52"/>
        <v>0</v>
      </c>
      <c r="AK195" s="105">
        <f t="shared" si="52"/>
        <v>0</v>
      </c>
      <c r="AL195" s="105">
        <f t="shared" si="52"/>
        <v>0</v>
      </c>
      <c r="AM195" s="105">
        <f t="shared" si="52"/>
        <v>0</v>
      </c>
      <c r="AN195" s="105">
        <f t="shared" si="52"/>
        <v>0</v>
      </c>
      <c r="AO195" s="105">
        <f t="shared" si="52"/>
        <v>0</v>
      </c>
      <c r="AP195" s="105">
        <f t="shared" si="52"/>
        <v>0</v>
      </c>
      <c r="AQ195" s="105">
        <f t="shared" si="52"/>
        <v>0</v>
      </c>
      <c r="AR195" s="105">
        <f t="shared" si="52"/>
        <v>0</v>
      </c>
      <c r="AS195" s="105">
        <f t="shared" si="52"/>
        <v>0</v>
      </c>
      <c r="AT195" s="105">
        <f t="shared" si="52"/>
        <v>0</v>
      </c>
      <c r="AU195" s="105">
        <f t="shared" si="52"/>
        <v>0</v>
      </c>
      <c r="AV195" s="105">
        <f t="shared" si="52"/>
        <v>0</v>
      </c>
      <c r="AW195" s="105">
        <f t="shared" si="52"/>
        <v>0</v>
      </c>
      <c r="AX195" s="105">
        <f t="shared" si="52"/>
        <v>0</v>
      </c>
      <c r="AY195" s="105">
        <f t="shared" si="52"/>
        <v>0</v>
      </c>
      <c r="AZ195" s="105">
        <f t="shared" si="52"/>
        <v>0</v>
      </c>
      <c r="BA195" s="105">
        <f t="shared" si="52"/>
        <v>0</v>
      </c>
      <c r="BB195" s="105">
        <f t="shared" si="52"/>
        <v>0</v>
      </c>
      <c r="BC195" s="105">
        <f t="shared" si="52"/>
        <v>0</v>
      </c>
      <c r="BD195" s="105">
        <f t="shared" si="52"/>
        <v>0</v>
      </c>
      <c r="BE195" s="105">
        <f t="shared" si="52"/>
        <v>0</v>
      </c>
      <c r="BF195" s="105">
        <f t="shared" si="52"/>
        <v>0</v>
      </c>
      <c r="BG195" s="105">
        <f t="shared" si="52"/>
        <v>0</v>
      </c>
      <c r="BH195" s="105">
        <f t="shared" si="52"/>
        <v>0</v>
      </c>
      <c r="BI195" s="105">
        <f t="shared" si="52"/>
        <v>0</v>
      </c>
      <c r="BJ195" s="105">
        <f t="shared" si="52"/>
        <v>0</v>
      </c>
      <c r="BK195" s="105">
        <f t="shared" si="52"/>
        <v>0</v>
      </c>
      <c r="BL195" s="105">
        <f t="shared" si="52"/>
        <v>0</v>
      </c>
      <c r="BM195" s="105">
        <f t="shared" si="52"/>
        <v>0</v>
      </c>
      <c r="BN195" s="105">
        <f t="shared" si="52"/>
        <v>0</v>
      </c>
      <c r="BO195" s="105">
        <f t="shared" si="53"/>
        <v>0</v>
      </c>
      <c r="BP195" s="105">
        <f t="shared" si="53"/>
        <v>0</v>
      </c>
      <c r="BQ195" s="105">
        <f t="shared" si="53"/>
        <v>0</v>
      </c>
      <c r="BR195" s="105">
        <f t="shared" si="53"/>
        <v>0</v>
      </c>
      <c r="BS195" s="105">
        <f t="shared" si="53"/>
        <v>0</v>
      </c>
      <c r="BT195" s="105">
        <f t="shared" si="53"/>
        <v>0</v>
      </c>
      <c r="BU195" s="105">
        <f t="shared" si="53"/>
        <v>0</v>
      </c>
      <c r="BV195" s="105">
        <f t="shared" si="53"/>
        <v>0</v>
      </c>
      <c r="BW195" s="105">
        <f t="shared" si="53"/>
        <v>0</v>
      </c>
      <c r="BX195" s="105">
        <f t="shared" si="53"/>
        <v>0</v>
      </c>
      <c r="BY195" s="105">
        <f t="shared" si="53"/>
        <v>0</v>
      </c>
      <c r="BZ195" s="105">
        <f t="shared" si="53"/>
        <v>0</v>
      </c>
      <c r="CA195" s="105">
        <f t="shared" si="53"/>
        <v>0</v>
      </c>
      <c r="CB195" s="105">
        <f t="shared" si="53"/>
        <v>0</v>
      </c>
      <c r="CC195" s="105">
        <f t="shared" si="53"/>
        <v>0</v>
      </c>
      <c r="CD195" s="105">
        <f t="shared" si="53"/>
        <v>0</v>
      </c>
      <c r="CE195" s="105">
        <f t="shared" si="53"/>
        <v>0</v>
      </c>
      <c r="CF195" s="105">
        <f t="shared" si="53"/>
        <v>0</v>
      </c>
      <c r="CG195" s="105">
        <f t="shared" si="53"/>
        <v>0</v>
      </c>
      <c r="CH195" s="105">
        <f t="shared" si="53"/>
        <v>0</v>
      </c>
      <c r="CI195" s="105">
        <f t="shared" si="53"/>
        <v>0</v>
      </c>
      <c r="CJ195" s="105">
        <f t="shared" si="53"/>
        <v>0</v>
      </c>
      <c r="CK195" s="105">
        <f t="shared" si="53"/>
        <v>0</v>
      </c>
      <c r="CL195" s="105">
        <f t="shared" si="53"/>
        <v>0</v>
      </c>
      <c r="CM195" s="105">
        <f t="shared" si="53"/>
        <v>0</v>
      </c>
      <c r="CN195" s="105">
        <f t="shared" si="53"/>
        <v>0</v>
      </c>
      <c r="CO195" s="105">
        <f t="shared" si="53"/>
        <v>0</v>
      </c>
      <c r="CP195" s="105">
        <f t="shared" si="53"/>
        <v>0</v>
      </c>
      <c r="CQ195" s="105">
        <f t="shared" si="53"/>
        <v>0</v>
      </c>
      <c r="CR195" s="105">
        <f t="shared" si="53"/>
        <v>0</v>
      </c>
      <c r="CS195" s="105">
        <f t="shared" si="53"/>
        <v>0</v>
      </c>
      <c r="CT195" s="105">
        <f t="shared" si="53"/>
        <v>0</v>
      </c>
      <c r="CU195" s="105">
        <f t="shared" si="53"/>
        <v>0</v>
      </c>
      <c r="CV195" s="105">
        <f t="shared" si="53"/>
        <v>0</v>
      </c>
      <c r="CW195" s="105">
        <f t="shared" si="53"/>
        <v>0</v>
      </c>
      <c r="CX195" s="105">
        <f t="shared" si="53"/>
        <v>0</v>
      </c>
      <c r="CY195" s="105">
        <f t="shared" si="53"/>
        <v>0</v>
      </c>
      <c r="CZ195" s="105">
        <f t="shared" si="53"/>
        <v>0</v>
      </c>
      <c r="DA195" s="105">
        <f t="shared" si="53"/>
        <v>0</v>
      </c>
      <c r="DB195" s="105">
        <f t="shared" si="53"/>
        <v>0</v>
      </c>
      <c r="DC195" s="105">
        <f t="shared" si="53"/>
        <v>0</v>
      </c>
      <c r="DD195" s="105">
        <f t="shared" si="53"/>
        <v>0</v>
      </c>
      <c r="DE195" s="105">
        <f t="shared" si="53"/>
        <v>0</v>
      </c>
      <c r="DF195" s="105">
        <f t="shared" si="53"/>
        <v>0</v>
      </c>
      <c r="DG195" s="105">
        <f t="shared" si="53"/>
        <v>0</v>
      </c>
      <c r="DH195" s="105">
        <f t="shared" si="53"/>
        <v>0</v>
      </c>
      <c r="DI195" s="105">
        <f t="shared" si="53"/>
        <v>0</v>
      </c>
      <c r="DJ195" s="105">
        <f t="shared" si="53"/>
        <v>0</v>
      </c>
      <c r="DK195" s="105">
        <f t="shared" si="53"/>
        <v>0</v>
      </c>
      <c r="DL195" s="105">
        <f t="shared" si="53"/>
        <v>0</v>
      </c>
      <c r="DM195" s="105">
        <f t="shared" si="53"/>
        <v>0</v>
      </c>
      <c r="DN195" s="105">
        <f t="shared" si="53"/>
        <v>0</v>
      </c>
      <c r="DO195" s="105">
        <f t="shared" si="53"/>
        <v>0</v>
      </c>
      <c r="DP195" s="105">
        <f t="shared" si="53"/>
        <v>0</v>
      </c>
      <c r="DQ195" s="105">
        <f t="shared" si="53"/>
        <v>0</v>
      </c>
      <c r="DR195" s="105">
        <f t="shared" si="53"/>
        <v>0</v>
      </c>
      <c r="DS195" s="105">
        <f t="shared" si="53"/>
        <v>0</v>
      </c>
      <c r="DT195" s="105">
        <f t="shared" si="53"/>
        <v>0</v>
      </c>
      <c r="DU195" s="105">
        <f t="shared" si="53"/>
        <v>0</v>
      </c>
      <c r="DV195" s="105">
        <f t="shared" si="53"/>
        <v>0</v>
      </c>
      <c r="DW195" s="105">
        <f t="shared" si="53"/>
        <v>0</v>
      </c>
      <c r="DX195" s="105">
        <f t="shared" si="53"/>
        <v>0</v>
      </c>
      <c r="DY195" s="105">
        <f t="shared" si="53"/>
        <v>0</v>
      </c>
      <c r="DZ195" s="105">
        <f t="shared" si="53"/>
        <v>0</v>
      </c>
      <c r="EA195" s="105">
        <f t="shared" si="54"/>
        <v>0</v>
      </c>
      <c r="EB195" s="105">
        <f t="shared" si="54"/>
        <v>0</v>
      </c>
      <c r="EC195" s="105">
        <f t="shared" si="54"/>
        <v>0</v>
      </c>
      <c r="ED195" s="105">
        <f t="shared" si="54"/>
        <v>0</v>
      </c>
      <c r="EE195" s="105">
        <f t="shared" si="54"/>
        <v>0</v>
      </c>
      <c r="EF195" s="105">
        <f t="shared" si="54"/>
        <v>0</v>
      </c>
      <c r="EG195" s="105">
        <f t="shared" si="54"/>
        <v>0</v>
      </c>
      <c r="EH195" s="105">
        <f t="shared" si="54"/>
        <v>0</v>
      </c>
      <c r="EI195" s="105">
        <f t="shared" si="54"/>
        <v>0</v>
      </c>
      <c r="EJ195" s="105">
        <f t="shared" si="54"/>
        <v>0</v>
      </c>
      <c r="EK195" s="105">
        <f t="shared" si="54"/>
        <v>0</v>
      </c>
      <c r="EL195" s="105">
        <f t="shared" si="54"/>
        <v>0</v>
      </c>
      <c r="EM195" s="105">
        <f t="shared" si="54"/>
        <v>0</v>
      </c>
      <c r="EN195" s="105">
        <f t="shared" si="54"/>
        <v>0</v>
      </c>
      <c r="EO195" s="105">
        <f t="shared" si="54"/>
        <v>0</v>
      </c>
      <c r="EP195" s="105">
        <f t="shared" si="54"/>
        <v>0</v>
      </c>
      <c r="EQ195" s="105">
        <f t="shared" si="54"/>
        <v>0</v>
      </c>
      <c r="ER195" s="105">
        <f t="shared" si="54"/>
        <v>0</v>
      </c>
      <c r="ES195" s="105">
        <f t="shared" si="54"/>
        <v>0</v>
      </c>
      <c r="ET195" s="105">
        <f t="shared" si="54"/>
        <v>0</v>
      </c>
      <c r="EU195" s="105">
        <f t="shared" si="54"/>
        <v>0</v>
      </c>
      <c r="EV195" s="105">
        <f t="shared" si="54"/>
        <v>0</v>
      </c>
      <c r="EW195" s="105">
        <f t="shared" si="54"/>
        <v>0</v>
      </c>
      <c r="EX195" s="105">
        <f t="shared" si="54"/>
        <v>0</v>
      </c>
      <c r="EY195" s="105">
        <f t="shared" si="54"/>
        <v>0</v>
      </c>
      <c r="EZ195" s="105">
        <f t="shared" si="54"/>
        <v>0</v>
      </c>
      <c r="FA195" s="105">
        <f t="shared" si="54"/>
        <v>0</v>
      </c>
      <c r="FB195" s="105">
        <f t="shared" si="54"/>
        <v>0</v>
      </c>
      <c r="FC195" s="105">
        <f t="shared" si="54"/>
        <v>0</v>
      </c>
      <c r="FD195" s="105">
        <f t="shared" si="54"/>
        <v>0</v>
      </c>
      <c r="FE195" s="105">
        <f t="shared" si="54"/>
        <v>0</v>
      </c>
      <c r="FF195" s="105">
        <f t="shared" si="54"/>
        <v>0</v>
      </c>
      <c r="FG195" s="105">
        <f t="shared" si="54"/>
        <v>0</v>
      </c>
      <c r="FH195" s="105">
        <f t="shared" si="54"/>
        <v>0</v>
      </c>
      <c r="FI195" s="105">
        <f t="shared" si="54"/>
        <v>0</v>
      </c>
      <c r="FJ195" s="105">
        <f t="shared" si="54"/>
        <v>0</v>
      </c>
      <c r="FK195" s="105">
        <f t="shared" si="54"/>
        <v>0</v>
      </c>
      <c r="FL195" s="105">
        <f t="shared" si="54"/>
        <v>0</v>
      </c>
      <c r="FM195" s="105">
        <f t="shared" si="54"/>
        <v>0</v>
      </c>
      <c r="FN195" s="105">
        <f t="shared" si="54"/>
        <v>0</v>
      </c>
      <c r="FO195" s="105">
        <f t="shared" si="54"/>
        <v>0</v>
      </c>
      <c r="FP195" s="105">
        <f t="shared" si="54"/>
        <v>0</v>
      </c>
      <c r="FQ195" s="105">
        <f t="shared" si="54"/>
        <v>0</v>
      </c>
      <c r="FR195" s="105">
        <f t="shared" si="54"/>
        <v>0</v>
      </c>
      <c r="FS195" s="105">
        <f t="shared" si="54"/>
        <v>0</v>
      </c>
      <c r="FT195" s="105">
        <f t="shared" si="54"/>
        <v>0</v>
      </c>
      <c r="FU195" s="105">
        <f t="shared" si="54"/>
        <v>0</v>
      </c>
      <c r="FV195" s="105">
        <f t="shared" si="54"/>
        <v>0</v>
      </c>
      <c r="FW195" s="105">
        <f t="shared" si="54"/>
        <v>0</v>
      </c>
      <c r="FX195" s="105">
        <f t="shared" si="54"/>
        <v>0</v>
      </c>
      <c r="FY195" s="105">
        <f t="shared" si="54"/>
        <v>0</v>
      </c>
      <c r="FZ195" s="105">
        <f t="shared" si="54"/>
        <v>0</v>
      </c>
      <c r="GA195" s="105">
        <f t="shared" si="54"/>
        <v>0</v>
      </c>
      <c r="GB195" s="105">
        <f t="shared" si="54"/>
        <v>0</v>
      </c>
      <c r="GC195" s="105">
        <f t="shared" si="54"/>
        <v>0</v>
      </c>
      <c r="GD195" s="105">
        <f t="shared" si="54"/>
        <v>0</v>
      </c>
      <c r="GE195" s="105">
        <f t="shared" si="54"/>
        <v>0</v>
      </c>
      <c r="GF195" s="105">
        <f t="shared" si="54"/>
        <v>0</v>
      </c>
      <c r="GG195" s="105">
        <f t="shared" si="54"/>
        <v>0</v>
      </c>
      <c r="GH195" s="105">
        <f t="shared" si="54"/>
        <v>0</v>
      </c>
      <c r="GI195" s="105">
        <f t="shared" si="54"/>
        <v>0</v>
      </c>
      <c r="GJ195" s="105">
        <f t="shared" si="54"/>
        <v>0</v>
      </c>
      <c r="GK195" s="105">
        <f t="shared" si="54"/>
        <v>0</v>
      </c>
      <c r="GL195" s="105">
        <f t="shared" si="54"/>
        <v>0</v>
      </c>
      <c r="GM195" s="105">
        <f t="shared" si="36"/>
        <v>0</v>
      </c>
      <c r="GN195" s="105">
        <f t="shared" si="36"/>
        <v>0</v>
      </c>
      <c r="GO195" s="105">
        <f t="shared" si="36"/>
        <v>0</v>
      </c>
      <c r="GP195" s="105">
        <f t="shared" si="36"/>
        <v>0</v>
      </c>
      <c r="GQ195" s="105">
        <f t="shared" si="36"/>
        <v>0</v>
      </c>
      <c r="GR195" s="105">
        <f t="shared" si="36"/>
        <v>0</v>
      </c>
      <c r="GS195" s="105">
        <f t="shared" si="36"/>
        <v>0</v>
      </c>
      <c r="GT195" s="105">
        <f t="shared" si="36"/>
        <v>0</v>
      </c>
    </row>
    <row r="196" spans="1:202" s="105" customFormat="1" hidden="1" x14ac:dyDescent="0.25">
      <c r="A196" s="106" t="s">
        <v>106</v>
      </c>
      <c r="B196" s="107">
        <v>0.76</v>
      </c>
      <c r="C196" s="105">
        <f t="shared" si="52"/>
        <v>0</v>
      </c>
      <c r="D196" s="105">
        <f t="shared" si="52"/>
        <v>0</v>
      </c>
      <c r="E196" s="105">
        <f t="shared" si="52"/>
        <v>0</v>
      </c>
      <c r="F196" s="105">
        <f t="shared" si="52"/>
        <v>0</v>
      </c>
      <c r="G196" s="105">
        <f t="shared" si="52"/>
        <v>0</v>
      </c>
      <c r="H196" s="105">
        <f t="shared" si="52"/>
        <v>0</v>
      </c>
      <c r="I196" s="105">
        <f t="shared" si="52"/>
        <v>18.240000000000002</v>
      </c>
      <c r="J196" s="105">
        <f t="shared" si="52"/>
        <v>0</v>
      </c>
      <c r="K196" s="105">
        <f t="shared" si="52"/>
        <v>9.120000000000001</v>
      </c>
      <c r="L196" s="105">
        <f t="shared" si="52"/>
        <v>45.6</v>
      </c>
      <c r="M196" s="105">
        <f t="shared" si="52"/>
        <v>0</v>
      </c>
      <c r="N196" s="105">
        <f t="shared" si="52"/>
        <v>0</v>
      </c>
      <c r="O196" s="105">
        <f t="shared" si="52"/>
        <v>0</v>
      </c>
      <c r="P196" s="105">
        <f t="shared" si="52"/>
        <v>0</v>
      </c>
      <c r="Q196" s="105">
        <f t="shared" si="52"/>
        <v>0</v>
      </c>
      <c r="R196" s="105">
        <f t="shared" si="52"/>
        <v>0</v>
      </c>
      <c r="S196" s="105">
        <f t="shared" si="52"/>
        <v>0</v>
      </c>
      <c r="T196" s="105">
        <f t="shared" si="52"/>
        <v>0</v>
      </c>
      <c r="U196" s="105">
        <f t="shared" si="52"/>
        <v>0</v>
      </c>
      <c r="V196" s="105">
        <f t="shared" si="52"/>
        <v>0</v>
      </c>
      <c r="W196" s="105">
        <f t="shared" si="52"/>
        <v>0</v>
      </c>
      <c r="X196" s="105">
        <f t="shared" si="52"/>
        <v>0</v>
      </c>
      <c r="Y196" s="105">
        <f t="shared" si="52"/>
        <v>0</v>
      </c>
      <c r="Z196" s="105">
        <f t="shared" si="52"/>
        <v>0</v>
      </c>
      <c r="AA196" s="105">
        <f t="shared" si="52"/>
        <v>0</v>
      </c>
      <c r="AB196" s="105">
        <f t="shared" si="52"/>
        <v>0</v>
      </c>
      <c r="AC196" s="105">
        <f t="shared" si="52"/>
        <v>0</v>
      </c>
      <c r="AD196" s="105">
        <f t="shared" si="52"/>
        <v>0</v>
      </c>
      <c r="AE196" s="105">
        <f t="shared" si="52"/>
        <v>0</v>
      </c>
      <c r="AF196" s="105">
        <f t="shared" si="52"/>
        <v>0</v>
      </c>
      <c r="AG196" s="105">
        <f t="shared" si="52"/>
        <v>0</v>
      </c>
      <c r="AH196" s="105">
        <f t="shared" si="52"/>
        <v>0</v>
      </c>
      <c r="AI196" s="105">
        <f t="shared" si="52"/>
        <v>0</v>
      </c>
      <c r="AJ196" s="105">
        <f t="shared" si="52"/>
        <v>0</v>
      </c>
      <c r="AK196" s="105">
        <f t="shared" si="52"/>
        <v>0</v>
      </c>
      <c r="AL196" s="105">
        <f t="shared" si="52"/>
        <v>0</v>
      </c>
      <c r="AM196" s="105">
        <f t="shared" si="52"/>
        <v>0</v>
      </c>
      <c r="AN196" s="105">
        <f t="shared" si="52"/>
        <v>0</v>
      </c>
      <c r="AO196" s="105">
        <f t="shared" si="52"/>
        <v>0</v>
      </c>
      <c r="AP196" s="105">
        <f t="shared" si="52"/>
        <v>0</v>
      </c>
      <c r="AQ196" s="105">
        <f t="shared" si="52"/>
        <v>0</v>
      </c>
      <c r="AR196" s="105">
        <f t="shared" si="52"/>
        <v>0</v>
      </c>
      <c r="AS196" s="105">
        <f t="shared" si="52"/>
        <v>0</v>
      </c>
      <c r="AT196" s="105">
        <f t="shared" si="52"/>
        <v>0</v>
      </c>
      <c r="AU196" s="105">
        <f t="shared" si="52"/>
        <v>0</v>
      </c>
      <c r="AV196" s="105">
        <f t="shared" si="52"/>
        <v>0</v>
      </c>
      <c r="AW196" s="105">
        <f t="shared" si="52"/>
        <v>0</v>
      </c>
      <c r="AX196" s="105">
        <f t="shared" si="52"/>
        <v>0</v>
      </c>
      <c r="AY196" s="105">
        <f t="shared" si="52"/>
        <v>0</v>
      </c>
      <c r="AZ196" s="105">
        <f t="shared" si="52"/>
        <v>0</v>
      </c>
      <c r="BA196" s="105">
        <f t="shared" si="52"/>
        <v>0</v>
      </c>
      <c r="BB196" s="105">
        <f t="shared" si="52"/>
        <v>0</v>
      </c>
      <c r="BC196" s="105">
        <f t="shared" si="52"/>
        <v>0</v>
      </c>
      <c r="BD196" s="105">
        <f t="shared" si="52"/>
        <v>0</v>
      </c>
      <c r="BE196" s="105">
        <f t="shared" si="52"/>
        <v>0</v>
      </c>
      <c r="BF196" s="105">
        <f t="shared" si="52"/>
        <v>0</v>
      </c>
      <c r="BG196" s="105">
        <f t="shared" si="52"/>
        <v>0</v>
      </c>
      <c r="BH196" s="105">
        <f t="shared" si="52"/>
        <v>0</v>
      </c>
      <c r="BI196" s="105">
        <f t="shared" si="52"/>
        <v>0</v>
      </c>
      <c r="BJ196" s="105">
        <f t="shared" si="52"/>
        <v>0</v>
      </c>
      <c r="BK196" s="105">
        <f t="shared" si="52"/>
        <v>0</v>
      </c>
      <c r="BL196" s="105">
        <f t="shared" si="52"/>
        <v>0</v>
      </c>
      <c r="BM196" s="105">
        <f t="shared" si="52"/>
        <v>0</v>
      </c>
      <c r="BN196" s="105">
        <f t="shared" si="52"/>
        <v>0</v>
      </c>
      <c r="BO196" s="105">
        <f t="shared" si="53"/>
        <v>0</v>
      </c>
      <c r="BP196" s="105">
        <f t="shared" si="53"/>
        <v>0</v>
      </c>
      <c r="BQ196" s="105">
        <f t="shared" si="53"/>
        <v>0</v>
      </c>
      <c r="BR196" s="105">
        <f t="shared" si="53"/>
        <v>0</v>
      </c>
      <c r="BS196" s="105">
        <f t="shared" si="53"/>
        <v>0</v>
      </c>
      <c r="BT196" s="105">
        <f t="shared" si="53"/>
        <v>0</v>
      </c>
      <c r="BU196" s="105">
        <f t="shared" si="53"/>
        <v>0</v>
      </c>
      <c r="BV196" s="105">
        <f t="shared" si="53"/>
        <v>0</v>
      </c>
      <c r="BW196" s="105">
        <f t="shared" si="53"/>
        <v>0</v>
      </c>
      <c r="BX196" s="105">
        <f t="shared" si="53"/>
        <v>0</v>
      </c>
      <c r="BY196" s="105">
        <f t="shared" si="53"/>
        <v>0</v>
      </c>
      <c r="BZ196" s="105">
        <f t="shared" si="53"/>
        <v>0</v>
      </c>
      <c r="CA196" s="105">
        <f t="shared" si="53"/>
        <v>0</v>
      </c>
      <c r="CB196" s="105">
        <f t="shared" si="53"/>
        <v>0</v>
      </c>
      <c r="CC196" s="105">
        <f t="shared" si="53"/>
        <v>0</v>
      </c>
      <c r="CD196" s="105">
        <f t="shared" si="53"/>
        <v>0</v>
      </c>
      <c r="CE196" s="105">
        <f t="shared" si="53"/>
        <v>0</v>
      </c>
      <c r="CF196" s="105">
        <f t="shared" si="53"/>
        <v>0</v>
      </c>
      <c r="CG196" s="105">
        <f t="shared" si="53"/>
        <v>0</v>
      </c>
      <c r="CH196" s="105">
        <f t="shared" si="53"/>
        <v>0</v>
      </c>
      <c r="CI196" s="105">
        <f t="shared" si="53"/>
        <v>0</v>
      </c>
      <c r="CJ196" s="105">
        <f t="shared" si="53"/>
        <v>0</v>
      </c>
      <c r="CK196" s="105">
        <f t="shared" si="53"/>
        <v>0</v>
      </c>
      <c r="CL196" s="105">
        <f t="shared" si="53"/>
        <v>0</v>
      </c>
      <c r="CM196" s="105">
        <f t="shared" si="53"/>
        <v>0</v>
      </c>
      <c r="CN196" s="105">
        <f t="shared" si="53"/>
        <v>0</v>
      </c>
      <c r="CO196" s="105">
        <f t="shared" si="53"/>
        <v>0</v>
      </c>
      <c r="CP196" s="105">
        <f t="shared" si="53"/>
        <v>0</v>
      </c>
      <c r="CQ196" s="105">
        <f t="shared" si="53"/>
        <v>0</v>
      </c>
      <c r="CR196" s="105">
        <f t="shared" si="53"/>
        <v>0</v>
      </c>
      <c r="CS196" s="105">
        <f t="shared" si="53"/>
        <v>0</v>
      </c>
      <c r="CT196" s="105">
        <f t="shared" si="53"/>
        <v>0</v>
      </c>
      <c r="CU196" s="105">
        <f t="shared" si="53"/>
        <v>0</v>
      </c>
      <c r="CV196" s="105">
        <f t="shared" si="53"/>
        <v>0</v>
      </c>
      <c r="CW196" s="105">
        <f t="shared" si="53"/>
        <v>0</v>
      </c>
      <c r="CX196" s="105">
        <f t="shared" si="53"/>
        <v>0</v>
      </c>
      <c r="CY196" s="105">
        <f t="shared" si="53"/>
        <v>0</v>
      </c>
      <c r="CZ196" s="105">
        <f t="shared" si="53"/>
        <v>0</v>
      </c>
      <c r="DA196" s="105">
        <f t="shared" si="53"/>
        <v>0</v>
      </c>
      <c r="DB196" s="105">
        <f t="shared" si="53"/>
        <v>0</v>
      </c>
      <c r="DC196" s="105">
        <f t="shared" si="53"/>
        <v>0</v>
      </c>
      <c r="DD196" s="105">
        <f t="shared" si="53"/>
        <v>0</v>
      </c>
      <c r="DE196" s="105">
        <f t="shared" si="53"/>
        <v>0</v>
      </c>
      <c r="DF196" s="105">
        <f t="shared" si="53"/>
        <v>0</v>
      </c>
      <c r="DG196" s="105">
        <f t="shared" si="53"/>
        <v>0</v>
      </c>
      <c r="DH196" s="105">
        <f t="shared" si="53"/>
        <v>0</v>
      </c>
      <c r="DI196" s="105">
        <f t="shared" si="53"/>
        <v>0</v>
      </c>
      <c r="DJ196" s="105">
        <f t="shared" si="53"/>
        <v>0</v>
      </c>
      <c r="DK196" s="105">
        <f t="shared" si="53"/>
        <v>0</v>
      </c>
      <c r="DL196" s="105">
        <f t="shared" si="53"/>
        <v>0</v>
      </c>
      <c r="DM196" s="105">
        <f t="shared" si="53"/>
        <v>0</v>
      </c>
      <c r="DN196" s="105">
        <f t="shared" si="53"/>
        <v>0</v>
      </c>
      <c r="DO196" s="105">
        <f t="shared" si="53"/>
        <v>0</v>
      </c>
      <c r="DP196" s="105">
        <f t="shared" si="53"/>
        <v>0</v>
      </c>
      <c r="DQ196" s="105">
        <f t="shared" si="53"/>
        <v>0</v>
      </c>
      <c r="DR196" s="105">
        <f t="shared" si="53"/>
        <v>0</v>
      </c>
      <c r="DS196" s="105">
        <f t="shared" si="53"/>
        <v>0</v>
      </c>
      <c r="DT196" s="105">
        <f t="shared" si="53"/>
        <v>0</v>
      </c>
      <c r="DU196" s="105">
        <f t="shared" si="53"/>
        <v>0</v>
      </c>
      <c r="DV196" s="105">
        <f t="shared" si="53"/>
        <v>0</v>
      </c>
      <c r="DW196" s="105">
        <f t="shared" si="53"/>
        <v>0</v>
      </c>
      <c r="DX196" s="105">
        <f t="shared" si="53"/>
        <v>0</v>
      </c>
      <c r="DY196" s="105">
        <f t="shared" si="53"/>
        <v>0</v>
      </c>
      <c r="DZ196" s="105">
        <f t="shared" si="53"/>
        <v>0</v>
      </c>
      <c r="EA196" s="105">
        <f t="shared" si="54"/>
        <v>0</v>
      </c>
      <c r="EB196" s="105">
        <f t="shared" si="54"/>
        <v>0</v>
      </c>
      <c r="EC196" s="105">
        <f t="shared" si="54"/>
        <v>0</v>
      </c>
      <c r="ED196" s="105">
        <f t="shared" si="54"/>
        <v>0</v>
      </c>
      <c r="EE196" s="105">
        <f t="shared" si="54"/>
        <v>0</v>
      </c>
      <c r="EF196" s="105">
        <f t="shared" si="54"/>
        <v>0</v>
      </c>
      <c r="EG196" s="105">
        <f t="shared" si="54"/>
        <v>0</v>
      </c>
      <c r="EH196" s="105">
        <f t="shared" si="54"/>
        <v>0</v>
      </c>
      <c r="EI196" s="105">
        <f t="shared" si="54"/>
        <v>0</v>
      </c>
      <c r="EJ196" s="105">
        <f t="shared" si="54"/>
        <v>0</v>
      </c>
      <c r="EK196" s="105">
        <f t="shared" si="54"/>
        <v>0</v>
      </c>
      <c r="EL196" s="105">
        <f t="shared" si="54"/>
        <v>0</v>
      </c>
      <c r="EM196" s="105">
        <f t="shared" si="54"/>
        <v>0</v>
      </c>
      <c r="EN196" s="105">
        <f t="shared" si="54"/>
        <v>0</v>
      </c>
      <c r="EO196" s="105">
        <f t="shared" si="54"/>
        <v>0</v>
      </c>
      <c r="EP196" s="105">
        <f t="shared" si="54"/>
        <v>0</v>
      </c>
      <c r="EQ196" s="105">
        <f t="shared" si="54"/>
        <v>0</v>
      </c>
      <c r="ER196" s="105">
        <f t="shared" si="54"/>
        <v>0</v>
      </c>
      <c r="ES196" s="105">
        <f t="shared" si="54"/>
        <v>0</v>
      </c>
      <c r="ET196" s="105">
        <f t="shared" si="54"/>
        <v>0</v>
      </c>
      <c r="EU196" s="105">
        <f t="shared" si="54"/>
        <v>0</v>
      </c>
      <c r="EV196" s="105">
        <f t="shared" si="54"/>
        <v>0</v>
      </c>
      <c r="EW196" s="105">
        <f t="shared" si="54"/>
        <v>0</v>
      </c>
      <c r="EX196" s="105">
        <f t="shared" si="54"/>
        <v>0</v>
      </c>
      <c r="EY196" s="105">
        <f t="shared" si="54"/>
        <v>0</v>
      </c>
      <c r="EZ196" s="105">
        <f t="shared" si="54"/>
        <v>0</v>
      </c>
      <c r="FA196" s="105">
        <f t="shared" si="54"/>
        <v>0</v>
      </c>
      <c r="FB196" s="105">
        <f t="shared" si="54"/>
        <v>0</v>
      </c>
      <c r="FC196" s="105">
        <f t="shared" si="54"/>
        <v>0</v>
      </c>
      <c r="FD196" s="105">
        <f t="shared" si="54"/>
        <v>0</v>
      </c>
      <c r="FE196" s="105">
        <f t="shared" si="54"/>
        <v>0</v>
      </c>
      <c r="FF196" s="105">
        <f t="shared" si="54"/>
        <v>0</v>
      </c>
      <c r="FG196" s="105">
        <f t="shared" si="54"/>
        <v>0</v>
      </c>
      <c r="FH196" s="105">
        <f t="shared" si="54"/>
        <v>0</v>
      </c>
      <c r="FI196" s="105">
        <f t="shared" si="54"/>
        <v>0</v>
      </c>
      <c r="FJ196" s="105">
        <f t="shared" si="54"/>
        <v>0</v>
      </c>
      <c r="FK196" s="105">
        <f t="shared" si="54"/>
        <v>0</v>
      </c>
      <c r="FL196" s="105">
        <f t="shared" si="54"/>
        <v>0</v>
      </c>
      <c r="FM196" s="105">
        <f t="shared" si="54"/>
        <v>0</v>
      </c>
      <c r="FN196" s="105">
        <f t="shared" si="54"/>
        <v>0</v>
      </c>
      <c r="FO196" s="105">
        <f t="shared" si="54"/>
        <v>0</v>
      </c>
      <c r="FP196" s="105">
        <f t="shared" si="54"/>
        <v>0</v>
      </c>
      <c r="FQ196" s="105">
        <f t="shared" si="54"/>
        <v>0</v>
      </c>
      <c r="FR196" s="105">
        <f t="shared" si="54"/>
        <v>0</v>
      </c>
      <c r="FS196" s="105">
        <f t="shared" si="54"/>
        <v>0</v>
      </c>
      <c r="FT196" s="105">
        <f t="shared" si="54"/>
        <v>0</v>
      </c>
      <c r="FU196" s="105">
        <f t="shared" si="54"/>
        <v>0</v>
      </c>
      <c r="FV196" s="105">
        <f t="shared" si="54"/>
        <v>0</v>
      </c>
      <c r="FW196" s="105">
        <f t="shared" si="54"/>
        <v>0</v>
      </c>
      <c r="FX196" s="105">
        <f t="shared" si="54"/>
        <v>0</v>
      </c>
      <c r="FY196" s="105">
        <f t="shared" si="54"/>
        <v>0</v>
      </c>
      <c r="FZ196" s="105">
        <f t="shared" si="54"/>
        <v>0</v>
      </c>
      <c r="GA196" s="105">
        <f t="shared" si="54"/>
        <v>0</v>
      </c>
      <c r="GB196" s="105">
        <f t="shared" si="54"/>
        <v>0</v>
      </c>
      <c r="GC196" s="105">
        <f t="shared" si="54"/>
        <v>0</v>
      </c>
      <c r="GD196" s="105">
        <f t="shared" si="54"/>
        <v>0</v>
      </c>
      <c r="GE196" s="105">
        <f t="shared" si="54"/>
        <v>0</v>
      </c>
      <c r="GF196" s="105">
        <f t="shared" si="54"/>
        <v>0</v>
      </c>
      <c r="GG196" s="105">
        <f t="shared" si="54"/>
        <v>0</v>
      </c>
      <c r="GH196" s="105">
        <f t="shared" si="54"/>
        <v>0</v>
      </c>
      <c r="GI196" s="105">
        <f t="shared" si="54"/>
        <v>0</v>
      </c>
      <c r="GJ196" s="105">
        <f t="shared" si="54"/>
        <v>0</v>
      </c>
      <c r="GK196" s="105">
        <f t="shared" si="54"/>
        <v>0</v>
      </c>
      <c r="GL196" s="105">
        <f t="shared" si="54"/>
        <v>0</v>
      </c>
      <c r="GM196" s="105">
        <f t="shared" si="36"/>
        <v>0</v>
      </c>
      <c r="GN196" s="105">
        <f t="shared" si="36"/>
        <v>0</v>
      </c>
      <c r="GO196" s="105">
        <f t="shared" si="36"/>
        <v>0</v>
      </c>
      <c r="GP196" s="105">
        <f t="shared" si="36"/>
        <v>0</v>
      </c>
      <c r="GQ196" s="105">
        <f t="shared" si="36"/>
        <v>0</v>
      </c>
      <c r="GR196" s="105">
        <f t="shared" si="36"/>
        <v>0</v>
      </c>
      <c r="GS196" s="105">
        <f t="shared" si="36"/>
        <v>0</v>
      </c>
      <c r="GT196" s="105">
        <f t="shared" si="36"/>
        <v>0</v>
      </c>
    </row>
    <row r="197" spans="1:202" s="105" customFormat="1" hidden="1" x14ac:dyDescent="0.25">
      <c r="A197" s="106" t="s">
        <v>107</v>
      </c>
      <c r="B197" s="107">
        <v>3.95</v>
      </c>
      <c r="C197" s="105">
        <f t="shared" si="52"/>
        <v>0</v>
      </c>
      <c r="D197" s="105">
        <f t="shared" si="52"/>
        <v>0</v>
      </c>
      <c r="E197" s="105">
        <f t="shared" si="52"/>
        <v>0</v>
      </c>
      <c r="F197" s="105">
        <f t="shared" si="52"/>
        <v>0</v>
      </c>
      <c r="G197" s="105">
        <f t="shared" si="52"/>
        <v>0</v>
      </c>
      <c r="H197" s="105">
        <f t="shared" si="52"/>
        <v>0</v>
      </c>
      <c r="I197" s="105">
        <f t="shared" si="52"/>
        <v>0</v>
      </c>
      <c r="J197" s="105">
        <f t="shared" si="52"/>
        <v>0</v>
      </c>
      <c r="K197" s="105">
        <f t="shared" si="52"/>
        <v>0</v>
      </c>
      <c r="L197" s="105">
        <f t="shared" si="52"/>
        <v>0</v>
      </c>
      <c r="M197" s="105">
        <f t="shared" si="52"/>
        <v>0</v>
      </c>
      <c r="N197" s="105">
        <f t="shared" si="52"/>
        <v>0</v>
      </c>
      <c r="O197" s="105">
        <f t="shared" si="52"/>
        <v>0</v>
      </c>
      <c r="P197" s="105">
        <f t="shared" si="52"/>
        <v>0</v>
      </c>
      <c r="Q197" s="105">
        <f t="shared" si="52"/>
        <v>0</v>
      </c>
      <c r="R197" s="105">
        <f t="shared" si="52"/>
        <v>0</v>
      </c>
      <c r="S197" s="105">
        <f t="shared" si="52"/>
        <v>0</v>
      </c>
      <c r="T197" s="105">
        <f t="shared" si="52"/>
        <v>0</v>
      </c>
      <c r="U197" s="105">
        <f t="shared" si="52"/>
        <v>0</v>
      </c>
      <c r="V197" s="105">
        <f t="shared" si="52"/>
        <v>0</v>
      </c>
      <c r="W197" s="105">
        <f t="shared" si="52"/>
        <v>0</v>
      </c>
      <c r="X197" s="105">
        <f t="shared" si="52"/>
        <v>0</v>
      </c>
      <c r="Y197" s="105">
        <f t="shared" si="52"/>
        <v>0</v>
      </c>
      <c r="Z197" s="105">
        <f t="shared" si="52"/>
        <v>0</v>
      </c>
      <c r="AA197" s="105">
        <f t="shared" si="52"/>
        <v>0</v>
      </c>
      <c r="AB197" s="105">
        <f t="shared" si="52"/>
        <v>0</v>
      </c>
      <c r="AC197" s="105">
        <f t="shared" si="52"/>
        <v>0</v>
      </c>
      <c r="AD197" s="105">
        <f t="shared" si="52"/>
        <v>0</v>
      </c>
      <c r="AE197" s="105">
        <f t="shared" si="52"/>
        <v>0</v>
      </c>
      <c r="AF197" s="105">
        <f t="shared" si="52"/>
        <v>0</v>
      </c>
      <c r="AG197" s="105">
        <f t="shared" si="52"/>
        <v>0</v>
      </c>
      <c r="AH197" s="105">
        <f t="shared" si="52"/>
        <v>0</v>
      </c>
      <c r="AI197" s="105">
        <f t="shared" si="52"/>
        <v>0</v>
      </c>
      <c r="AJ197" s="105">
        <f t="shared" si="52"/>
        <v>0</v>
      </c>
      <c r="AK197" s="105">
        <f t="shared" si="52"/>
        <v>0</v>
      </c>
      <c r="AL197" s="105">
        <f t="shared" si="52"/>
        <v>0</v>
      </c>
      <c r="AM197" s="105">
        <f t="shared" si="52"/>
        <v>0</v>
      </c>
      <c r="AN197" s="105">
        <f t="shared" si="52"/>
        <v>0</v>
      </c>
      <c r="AO197" s="105">
        <f t="shared" si="52"/>
        <v>0</v>
      </c>
      <c r="AP197" s="105">
        <f t="shared" si="52"/>
        <v>0</v>
      </c>
      <c r="AQ197" s="105">
        <f t="shared" si="52"/>
        <v>0</v>
      </c>
      <c r="AR197" s="105">
        <f t="shared" si="52"/>
        <v>0</v>
      </c>
      <c r="AS197" s="105">
        <f t="shared" si="52"/>
        <v>0</v>
      </c>
      <c r="AT197" s="105">
        <f t="shared" si="52"/>
        <v>0</v>
      </c>
      <c r="AU197" s="105">
        <f t="shared" si="52"/>
        <v>0</v>
      </c>
      <c r="AV197" s="105">
        <f t="shared" si="52"/>
        <v>0</v>
      </c>
      <c r="AW197" s="105">
        <f t="shared" si="52"/>
        <v>0</v>
      </c>
      <c r="AX197" s="105">
        <f t="shared" si="52"/>
        <v>0</v>
      </c>
      <c r="AY197" s="105">
        <f t="shared" si="52"/>
        <v>0</v>
      </c>
      <c r="AZ197" s="105">
        <f t="shared" si="52"/>
        <v>0</v>
      </c>
      <c r="BA197" s="105">
        <f t="shared" si="52"/>
        <v>0</v>
      </c>
      <c r="BB197" s="105">
        <f t="shared" si="52"/>
        <v>0</v>
      </c>
      <c r="BC197" s="105">
        <f t="shared" si="52"/>
        <v>0</v>
      </c>
      <c r="BD197" s="105">
        <f t="shared" si="52"/>
        <v>0</v>
      </c>
      <c r="BE197" s="105">
        <f t="shared" si="52"/>
        <v>0</v>
      </c>
      <c r="BF197" s="105">
        <f t="shared" si="52"/>
        <v>0</v>
      </c>
      <c r="BG197" s="105">
        <f t="shared" si="52"/>
        <v>0</v>
      </c>
      <c r="BH197" s="105">
        <f t="shared" si="52"/>
        <v>0</v>
      </c>
      <c r="BI197" s="105">
        <f t="shared" si="52"/>
        <v>0</v>
      </c>
      <c r="BJ197" s="105">
        <f t="shared" si="52"/>
        <v>0</v>
      </c>
      <c r="BK197" s="105">
        <f t="shared" si="52"/>
        <v>0</v>
      </c>
      <c r="BL197" s="105">
        <f t="shared" si="52"/>
        <v>0</v>
      </c>
      <c r="BM197" s="105">
        <f t="shared" si="52"/>
        <v>0</v>
      </c>
      <c r="BN197" s="105">
        <f t="shared" ref="BN197" si="55">BN43*$B197</f>
        <v>0</v>
      </c>
      <c r="BO197" s="105">
        <f t="shared" si="53"/>
        <v>0</v>
      </c>
      <c r="BP197" s="105">
        <f t="shared" si="53"/>
        <v>0</v>
      </c>
      <c r="BQ197" s="105">
        <f t="shared" si="53"/>
        <v>0</v>
      </c>
      <c r="BR197" s="105">
        <f t="shared" si="53"/>
        <v>0</v>
      </c>
      <c r="BS197" s="105">
        <f t="shared" si="53"/>
        <v>0</v>
      </c>
      <c r="BT197" s="105">
        <f t="shared" si="53"/>
        <v>0</v>
      </c>
      <c r="BU197" s="105">
        <f t="shared" si="53"/>
        <v>0</v>
      </c>
      <c r="BV197" s="105">
        <f t="shared" si="53"/>
        <v>0</v>
      </c>
      <c r="BW197" s="105">
        <f t="shared" si="53"/>
        <v>0</v>
      </c>
      <c r="BX197" s="105">
        <f t="shared" si="53"/>
        <v>0</v>
      </c>
      <c r="BY197" s="105">
        <f t="shared" si="53"/>
        <v>0</v>
      </c>
      <c r="BZ197" s="105">
        <f t="shared" si="53"/>
        <v>0</v>
      </c>
      <c r="CA197" s="105">
        <f t="shared" si="53"/>
        <v>0</v>
      </c>
      <c r="CB197" s="105">
        <f t="shared" si="53"/>
        <v>0</v>
      </c>
      <c r="CC197" s="105">
        <f t="shared" si="53"/>
        <v>0</v>
      </c>
      <c r="CD197" s="105">
        <f t="shared" si="53"/>
        <v>0</v>
      </c>
      <c r="CE197" s="105">
        <f t="shared" si="53"/>
        <v>0</v>
      </c>
      <c r="CF197" s="105">
        <f t="shared" si="53"/>
        <v>0</v>
      </c>
      <c r="CG197" s="105">
        <f t="shared" si="53"/>
        <v>0</v>
      </c>
      <c r="CH197" s="105">
        <f t="shared" si="53"/>
        <v>0</v>
      </c>
      <c r="CI197" s="105">
        <f t="shared" si="53"/>
        <v>0</v>
      </c>
      <c r="CJ197" s="105">
        <f t="shared" si="53"/>
        <v>0</v>
      </c>
      <c r="CK197" s="105">
        <f t="shared" si="53"/>
        <v>0</v>
      </c>
      <c r="CL197" s="105">
        <f t="shared" si="53"/>
        <v>0</v>
      </c>
      <c r="CM197" s="105">
        <f t="shared" si="53"/>
        <v>0</v>
      </c>
      <c r="CN197" s="105">
        <f t="shared" si="53"/>
        <v>0</v>
      </c>
      <c r="CO197" s="105">
        <f t="shared" si="53"/>
        <v>0</v>
      </c>
      <c r="CP197" s="105">
        <f t="shared" si="53"/>
        <v>0</v>
      </c>
      <c r="CQ197" s="105">
        <f t="shared" si="53"/>
        <v>0</v>
      </c>
      <c r="CR197" s="105">
        <f t="shared" si="53"/>
        <v>0</v>
      </c>
      <c r="CS197" s="105">
        <f t="shared" si="53"/>
        <v>0</v>
      </c>
      <c r="CT197" s="105">
        <f t="shared" si="53"/>
        <v>0</v>
      </c>
      <c r="CU197" s="105">
        <f t="shared" si="53"/>
        <v>0</v>
      </c>
      <c r="CV197" s="105">
        <f t="shared" si="53"/>
        <v>0</v>
      </c>
      <c r="CW197" s="105">
        <f t="shared" si="53"/>
        <v>0</v>
      </c>
      <c r="CX197" s="105">
        <f t="shared" si="53"/>
        <v>0</v>
      </c>
      <c r="CY197" s="105">
        <f t="shared" si="53"/>
        <v>0</v>
      </c>
      <c r="CZ197" s="105">
        <f t="shared" si="53"/>
        <v>0</v>
      </c>
      <c r="DA197" s="105">
        <f t="shared" si="53"/>
        <v>0</v>
      </c>
      <c r="DB197" s="105">
        <f t="shared" si="53"/>
        <v>0</v>
      </c>
      <c r="DC197" s="105">
        <f t="shared" si="53"/>
        <v>0</v>
      </c>
      <c r="DD197" s="105">
        <f t="shared" si="53"/>
        <v>0</v>
      </c>
      <c r="DE197" s="105">
        <f t="shared" si="53"/>
        <v>0</v>
      </c>
      <c r="DF197" s="105">
        <f t="shared" si="53"/>
        <v>0</v>
      </c>
      <c r="DG197" s="105">
        <f t="shared" si="53"/>
        <v>0</v>
      </c>
      <c r="DH197" s="105">
        <f t="shared" si="53"/>
        <v>0</v>
      </c>
      <c r="DI197" s="105">
        <f t="shared" si="53"/>
        <v>0</v>
      </c>
      <c r="DJ197" s="105">
        <f t="shared" si="53"/>
        <v>0</v>
      </c>
      <c r="DK197" s="105">
        <f t="shared" si="53"/>
        <v>0</v>
      </c>
      <c r="DL197" s="105">
        <f t="shared" si="53"/>
        <v>0</v>
      </c>
      <c r="DM197" s="105">
        <f t="shared" si="53"/>
        <v>0</v>
      </c>
      <c r="DN197" s="105">
        <f t="shared" si="53"/>
        <v>0</v>
      </c>
      <c r="DO197" s="105">
        <f t="shared" si="53"/>
        <v>0</v>
      </c>
      <c r="DP197" s="105">
        <f t="shared" si="53"/>
        <v>0</v>
      </c>
      <c r="DQ197" s="105">
        <f t="shared" si="53"/>
        <v>0</v>
      </c>
      <c r="DR197" s="105">
        <f t="shared" si="53"/>
        <v>0</v>
      </c>
      <c r="DS197" s="105">
        <f t="shared" si="53"/>
        <v>0</v>
      </c>
      <c r="DT197" s="105">
        <f t="shared" si="53"/>
        <v>0</v>
      </c>
      <c r="DU197" s="105">
        <f t="shared" si="53"/>
        <v>0</v>
      </c>
      <c r="DV197" s="105">
        <f t="shared" si="53"/>
        <v>0</v>
      </c>
      <c r="DW197" s="105">
        <f t="shared" si="53"/>
        <v>0</v>
      </c>
      <c r="DX197" s="105">
        <f t="shared" si="53"/>
        <v>0</v>
      </c>
      <c r="DY197" s="105">
        <f t="shared" si="53"/>
        <v>0</v>
      </c>
      <c r="DZ197" s="105">
        <f t="shared" ref="DZ197" si="56">DZ43*$B197</f>
        <v>0</v>
      </c>
      <c r="EA197" s="105">
        <f t="shared" si="54"/>
        <v>0</v>
      </c>
      <c r="EB197" s="105">
        <f t="shared" si="54"/>
        <v>0</v>
      </c>
      <c r="EC197" s="105">
        <f t="shared" si="54"/>
        <v>0</v>
      </c>
      <c r="ED197" s="105">
        <f t="shared" si="54"/>
        <v>0</v>
      </c>
      <c r="EE197" s="105">
        <f t="shared" si="54"/>
        <v>0</v>
      </c>
      <c r="EF197" s="105">
        <f t="shared" si="54"/>
        <v>0</v>
      </c>
      <c r="EG197" s="105">
        <f t="shared" si="54"/>
        <v>0</v>
      </c>
      <c r="EH197" s="105">
        <f t="shared" si="54"/>
        <v>0</v>
      </c>
      <c r="EI197" s="105">
        <f t="shared" si="54"/>
        <v>0</v>
      </c>
      <c r="EJ197" s="105">
        <f t="shared" si="54"/>
        <v>0</v>
      </c>
      <c r="EK197" s="105">
        <f t="shared" si="54"/>
        <v>0</v>
      </c>
      <c r="EL197" s="105">
        <f t="shared" si="54"/>
        <v>0</v>
      </c>
      <c r="EM197" s="105">
        <f t="shared" si="54"/>
        <v>0</v>
      </c>
      <c r="EN197" s="105">
        <f t="shared" si="54"/>
        <v>0</v>
      </c>
      <c r="EO197" s="105">
        <f t="shared" si="54"/>
        <v>0</v>
      </c>
      <c r="EP197" s="105">
        <f t="shared" si="54"/>
        <v>0</v>
      </c>
      <c r="EQ197" s="105">
        <f t="shared" si="54"/>
        <v>0</v>
      </c>
      <c r="ER197" s="105">
        <f t="shared" si="54"/>
        <v>0</v>
      </c>
      <c r="ES197" s="105">
        <f t="shared" si="54"/>
        <v>0</v>
      </c>
      <c r="ET197" s="105">
        <f t="shared" si="54"/>
        <v>0</v>
      </c>
      <c r="EU197" s="105">
        <f t="shared" si="54"/>
        <v>0</v>
      </c>
      <c r="EV197" s="105">
        <f t="shared" si="54"/>
        <v>0</v>
      </c>
      <c r="EW197" s="105">
        <f t="shared" si="54"/>
        <v>0</v>
      </c>
      <c r="EX197" s="105">
        <f t="shared" si="54"/>
        <v>0</v>
      </c>
      <c r="EY197" s="105">
        <f t="shared" si="54"/>
        <v>0</v>
      </c>
      <c r="EZ197" s="105">
        <f t="shared" si="54"/>
        <v>0</v>
      </c>
      <c r="FA197" s="105">
        <f t="shared" si="54"/>
        <v>0</v>
      </c>
      <c r="FB197" s="105">
        <f t="shared" si="54"/>
        <v>0</v>
      </c>
      <c r="FC197" s="105">
        <f t="shared" si="54"/>
        <v>0</v>
      </c>
      <c r="FD197" s="105">
        <f t="shared" si="54"/>
        <v>0</v>
      </c>
      <c r="FE197" s="105">
        <f t="shared" si="54"/>
        <v>0</v>
      </c>
      <c r="FF197" s="105">
        <f t="shared" si="54"/>
        <v>0</v>
      </c>
      <c r="FG197" s="105">
        <f t="shared" si="54"/>
        <v>0</v>
      </c>
      <c r="FH197" s="105">
        <f t="shared" si="54"/>
        <v>0</v>
      </c>
      <c r="FI197" s="105">
        <f t="shared" si="54"/>
        <v>0</v>
      </c>
      <c r="FJ197" s="105">
        <f t="shared" si="54"/>
        <v>0</v>
      </c>
      <c r="FK197" s="105">
        <f t="shared" si="54"/>
        <v>0</v>
      </c>
      <c r="FL197" s="105">
        <f t="shared" si="54"/>
        <v>0</v>
      </c>
      <c r="FM197" s="105">
        <f t="shared" si="54"/>
        <v>0</v>
      </c>
      <c r="FN197" s="105">
        <f t="shared" si="54"/>
        <v>0</v>
      </c>
      <c r="FO197" s="105">
        <f t="shared" si="54"/>
        <v>0</v>
      </c>
      <c r="FP197" s="105">
        <f t="shared" si="54"/>
        <v>0</v>
      </c>
      <c r="FQ197" s="105">
        <f t="shared" si="54"/>
        <v>0</v>
      </c>
      <c r="FR197" s="105">
        <f t="shared" si="54"/>
        <v>0</v>
      </c>
      <c r="FS197" s="105">
        <f t="shared" si="54"/>
        <v>0</v>
      </c>
      <c r="FT197" s="105">
        <f t="shared" si="54"/>
        <v>0</v>
      </c>
      <c r="FU197" s="105">
        <f t="shared" si="54"/>
        <v>0</v>
      </c>
      <c r="FV197" s="105">
        <f t="shared" si="54"/>
        <v>0</v>
      </c>
      <c r="FW197" s="105">
        <f t="shared" si="54"/>
        <v>0</v>
      </c>
      <c r="FX197" s="105">
        <f t="shared" si="54"/>
        <v>0</v>
      </c>
      <c r="FY197" s="105">
        <f t="shared" si="54"/>
        <v>0</v>
      </c>
      <c r="FZ197" s="105">
        <f t="shared" si="54"/>
        <v>0</v>
      </c>
      <c r="GA197" s="105">
        <f t="shared" si="54"/>
        <v>0</v>
      </c>
      <c r="GB197" s="105">
        <f t="shared" si="54"/>
        <v>0</v>
      </c>
      <c r="GC197" s="105">
        <f t="shared" si="54"/>
        <v>0</v>
      </c>
      <c r="GD197" s="105">
        <f t="shared" si="54"/>
        <v>0</v>
      </c>
      <c r="GE197" s="105">
        <f t="shared" si="54"/>
        <v>0</v>
      </c>
      <c r="GF197" s="105">
        <f t="shared" si="54"/>
        <v>0</v>
      </c>
      <c r="GG197" s="105">
        <f t="shared" si="54"/>
        <v>0</v>
      </c>
      <c r="GH197" s="105">
        <f t="shared" si="54"/>
        <v>0</v>
      </c>
      <c r="GI197" s="105">
        <f t="shared" si="54"/>
        <v>0</v>
      </c>
      <c r="GJ197" s="105">
        <f t="shared" si="54"/>
        <v>0</v>
      </c>
      <c r="GK197" s="105">
        <f t="shared" si="54"/>
        <v>0</v>
      </c>
      <c r="GL197" s="105">
        <f t="shared" ref="GL197" si="57">GL43*$B197</f>
        <v>0</v>
      </c>
      <c r="GM197" s="105">
        <f t="shared" si="36"/>
        <v>0</v>
      </c>
      <c r="GN197" s="105">
        <f t="shared" si="36"/>
        <v>0</v>
      </c>
      <c r="GO197" s="105">
        <f t="shared" si="36"/>
        <v>0</v>
      </c>
      <c r="GP197" s="105">
        <f t="shared" si="36"/>
        <v>0</v>
      </c>
      <c r="GQ197" s="105">
        <f t="shared" si="36"/>
        <v>0</v>
      </c>
      <c r="GR197" s="105">
        <f t="shared" si="36"/>
        <v>0</v>
      </c>
      <c r="GS197" s="105">
        <f t="shared" si="36"/>
        <v>0</v>
      </c>
      <c r="GT197" s="105">
        <f t="shared" si="36"/>
        <v>0</v>
      </c>
    </row>
    <row r="198" spans="1:202" s="105" customFormat="1" hidden="1" x14ac:dyDescent="0.25">
      <c r="A198" s="106" t="s">
        <v>109</v>
      </c>
      <c r="B198" s="107">
        <v>0.5</v>
      </c>
      <c r="C198" s="105">
        <f t="shared" ref="C198:BN201" si="58">C44*$B198</f>
        <v>0</v>
      </c>
      <c r="D198" s="105">
        <f t="shared" si="58"/>
        <v>0</v>
      </c>
      <c r="E198" s="105">
        <f t="shared" si="58"/>
        <v>0</v>
      </c>
      <c r="F198" s="105">
        <f t="shared" si="58"/>
        <v>0</v>
      </c>
      <c r="G198" s="105">
        <f t="shared" si="58"/>
        <v>0</v>
      </c>
      <c r="H198" s="105">
        <f t="shared" si="58"/>
        <v>0</v>
      </c>
      <c r="I198" s="105">
        <f t="shared" si="58"/>
        <v>0</v>
      </c>
      <c r="J198" s="105">
        <f t="shared" si="58"/>
        <v>0</v>
      </c>
      <c r="K198" s="105">
        <f t="shared" si="58"/>
        <v>0</v>
      </c>
      <c r="L198" s="105">
        <f t="shared" si="58"/>
        <v>0</v>
      </c>
      <c r="M198" s="105">
        <f t="shared" si="58"/>
        <v>0</v>
      </c>
      <c r="N198" s="105">
        <f t="shared" si="58"/>
        <v>0</v>
      </c>
      <c r="O198" s="105">
        <f t="shared" si="58"/>
        <v>0</v>
      </c>
      <c r="P198" s="105">
        <f t="shared" si="58"/>
        <v>0</v>
      </c>
      <c r="Q198" s="105">
        <f t="shared" si="58"/>
        <v>0</v>
      </c>
      <c r="R198" s="105">
        <f t="shared" si="58"/>
        <v>0</v>
      </c>
      <c r="S198" s="105">
        <f t="shared" si="58"/>
        <v>0</v>
      </c>
      <c r="T198" s="105">
        <f t="shared" si="58"/>
        <v>0</v>
      </c>
      <c r="U198" s="105">
        <f t="shared" si="58"/>
        <v>0</v>
      </c>
      <c r="V198" s="105">
        <f t="shared" si="58"/>
        <v>0</v>
      </c>
      <c r="W198" s="105">
        <f t="shared" si="58"/>
        <v>0</v>
      </c>
      <c r="X198" s="105">
        <f t="shared" si="58"/>
        <v>0</v>
      </c>
      <c r="Y198" s="105">
        <f t="shared" si="58"/>
        <v>0</v>
      </c>
      <c r="Z198" s="105">
        <f t="shared" si="58"/>
        <v>0</v>
      </c>
      <c r="AA198" s="105">
        <f t="shared" si="58"/>
        <v>0</v>
      </c>
      <c r="AB198" s="105">
        <f t="shared" si="58"/>
        <v>0</v>
      </c>
      <c r="AC198" s="105">
        <f t="shared" si="58"/>
        <v>0</v>
      </c>
      <c r="AD198" s="105">
        <f t="shared" si="58"/>
        <v>0</v>
      </c>
      <c r="AE198" s="105">
        <f t="shared" si="58"/>
        <v>0</v>
      </c>
      <c r="AF198" s="105">
        <f t="shared" si="58"/>
        <v>0</v>
      </c>
      <c r="AG198" s="105">
        <f t="shared" si="58"/>
        <v>0</v>
      </c>
      <c r="AH198" s="105">
        <f t="shared" si="58"/>
        <v>0</v>
      </c>
      <c r="AI198" s="105">
        <f t="shared" si="58"/>
        <v>0</v>
      </c>
      <c r="AJ198" s="105">
        <f t="shared" si="58"/>
        <v>0</v>
      </c>
      <c r="AK198" s="105">
        <f t="shared" si="58"/>
        <v>0</v>
      </c>
      <c r="AL198" s="105">
        <f t="shared" si="58"/>
        <v>0</v>
      </c>
      <c r="AM198" s="105">
        <f t="shared" si="58"/>
        <v>0</v>
      </c>
      <c r="AN198" s="105">
        <f t="shared" si="58"/>
        <v>0</v>
      </c>
      <c r="AO198" s="105">
        <f t="shared" si="58"/>
        <v>0</v>
      </c>
      <c r="AP198" s="105">
        <f t="shared" si="58"/>
        <v>0</v>
      </c>
      <c r="AQ198" s="105">
        <f t="shared" si="58"/>
        <v>0</v>
      </c>
      <c r="AR198" s="105">
        <f t="shared" si="58"/>
        <v>0</v>
      </c>
      <c r="AS198" s="105">
        <f t="shared" si="58"/>
        <v>0</v>
      </c>
      <c r="AT198" s="105">
        <f t="shared" si="58"/>
        <v>0</v>
      </c>
      <c r="AU198" s="105">
        <f t="shared" si="58"/>
        <v>0</v>
      </c>
      <c r="AV198" s="105">
        <f t="shared" si="58"/>
        <v>0</v>
      </c>
      <c r="AW198" s="105">
        <f t="shared" si="58"/>
        <v>0</v>
      </c>
      <c r="AX198" s="105">
        <f t="shared" si="58"/>
        <v>0</v>
      </c>
      <c r="AY198" s="105">
        <f t="shared" si="58"/>
        <v>0</v>
      </c>
      <c r="AZ198" s="105">
        <f t="shared" si="58"/>
        <v>0</v>
      </c>
      <c r="BA198" s="105">
        <f t="shared" si="58"/>
        <v>0</v>
      </c>
      <c r="BB198" s="105">
        <f t="shared" si="58"/>
        <v>0</v>
      </c>
      <c r="BC198" s="105">
        <f t="shared" si="58"/>
        <v>0</v>
      </c>
      <c r="BD198" s="105">
        <f t="shared" si="58"/>
        <v>0</v>
      </c>
      <c r="BE198" s="105">
        <f t="shared" si="58"/>
        <v>0</v>
      </c>
      <c r="BF198" s="105">
        <f t="shared" si="58"/>
        <v>0</v>
      </c>
      <c r="BG198" s="105">
        <f t="shared" si="58"/>
        <v>0</v>
      </c>
      <c r="BH198" s="105">
        <f t="shared" si="58"/>
        <v>0</v>
      </c>
      <c r="BI198" s="105">
        <f t="shared" si="58"/>
        <v>0</v>
      </c>
      <c r="BJ198" s="105">
        <f t="shared" si="58"/>
        <v>0</v>
      </c>
      <c r="BK198" s="105">
        <f t="shared" si="58"/>
        <v>0</v>
      </c>
      <c r="BL198" s="105">
        <f t="shared" si="58"/>
        <v>0</v>
      </c>
      <c r="BM198" s="105">
        <f t="shared" si="58"/>
        <v>0</v>
      </c>
      <c r="BN198" s="105">
        <f t="shared" si="58"/>
        <v>0</v>
      </c>
      <c r="BO198" s="105">
        <f t="shared" ref="BO198:DZ201" si="59">BO44*$B198</f>
        <v>0</v>
      </c>
      <c r="BP198" s="105">
        <f t="shared" si="59"/>
        <v>0</v>
      </c>
      <c r="BQ198" s="105">
        <f t="shared" si="59"/>
        <v>0</v>
      </c>
      <c r="BR198" s="105">
        <f t="shared" si="59"/>
        <v>0</v>
      </c>
      <c r="BS198" s="105">
        <f t="shared" si="59"/>
        <v>0</v>
      </c>
      <c r="BT198" s="105">
        <f t="shared" si="59"/>
        <v>0</v>
      </c>
      <c r="BU198" s="105">
        <f t="shared" si="59"/>
        <v>0</v>
      </c>
      <c r="BV198" s="105">
        <f t="shared" si="59"/>
        <v>0</v>
      </c>
      <c r="BW198" s="105">
        <f t="shared" si="59"/>
        <v>0</v>
      </c>
      <c r="BX198" s="105">
        <f t="shared" si="59"/>
        <v>0</v>
      </c>
      <c r="BY198" s="105">
        <f t="shared" si="59"/>
        <v>0</v>
      </c>
      <c r="BZ198" s="105">
        <f t="shared" si="59"/>
        <v>0</v>
      </c>
      <c r="CA198" s="105">
        <f t="shared" si="59"/>
        <v>0</v>
      </c>
      <c r="CB198" s="105">
        <f t="shared" si="59"/>
        <v>0</v>
      </c>
      <c r="CC198" s="105">
        <f t="shared" si="59"/>
        <v>0</v>
      </c>
      <c r="CD198" s="105">
        <f t="shared" si="59"/>
        <v>0</v>
      </c>
      <c r="CE198" s="105">
        <f t="shared" si="59"/>
        <v>0</v>
      </c>
      <c r="CF198" s="105">
        <f t="shared" si="59"/>
        <v>0</v>
      </c>
      <c r="CG198" s="105">
        <f t="shared" si="59"/>
        <v>0</v>
      </c>
      <c r="CH198" s="105">
        <f t="shared" si="59"/>
        <v>0</v>
      </c>
      <c r="CI198" s="105">
        <f t="shared" si="59"/>
        <v>0</v>
      </c>
      <c r="CJ198" s="105">
        <f t="shared" si="59"/>
        <v>0</v>
      </c>
      <c r="CK198" s="105">
        <f t="shared" si="59"/>
        <v>0</v>
      </c>
      <c r="CL198" s="105">
        <f t="shared" si="59"/>
        <v>0</v>
      </c>
      <c r="CM198" s="105">
        <f t="shared" si="59"/>
        <v>0</v>
      </c>
      <c r="CN198" s="105">
        <f t="shared" si="59"/>
        <v>0</v>
      </c>
      <c r="CO198" s="105">
        <f t="shared" si="59"/>
        <v>0</v>
      </c>
      <c r="CP198" s="105">
        <f t="shared" si="59"/>
        <v>0</v>
      </c>
      <c r="CQ198" s="105">
        <f t="shared" si="59"/>
        <v>0</v>
      </c>
      <c r="CR198" s="105">
        <f t="shared" si="59"/>
        <v>0</v>
      </c>
      <c r="CS198" s="105">
        <f t="shared" si="59"/>
        <v>0</v>
      </c>
      <c r="CT198" s="105">
        <f t="shared" si="59"/>
        <v>0</v>
      </c>
      <c r="CU198" s="105">
        <f t="shared" si="59"/>
        <v>0</v>
      </c>
      <c r="CV198" s="105">
        <f t="shared" si="59"/>
        <v>0</v>
      </c>
      <c r="CW198" s="105">
        <f t="shared" si="59"/>
        <v>0</v>
      </c>
      <c r="CX198" s="105">
        <f t="shared" si="59"/>
        <v>0</v>
      </c>
      <c r="CY198" s="105">
        <f t="shared" si="59"/>
        <v>0</v>
      </c>
      <c r="CZ198" s="105">
        <f t="shared" si="59"/>
        <v>0</v>
      </c>
      <c r="DA198" s="105">
        <f t="shared" si="59"/>
        <v>0</v>
      </c>
      <c r="DB198" s="105">
        <f t="shared" si="59"/>
        <v>0</v>
      </c>
      <c r="DC198" s="105">
        <f t="shared" si="59"/>
        <v>0</v>
      </c>
      <c r="DD198" s="105">
        <f t="shared" si="59"/>
        <v>0</v>
      </c>
      <c r="DE198" s="105">
        <f t="shared" si="59"/>
        <v>0</v>
      </c>
      <c r="DF198" s="105">
        <f t="shared" si="59"/>
        <v>0</v>
      </c>
      <c r="DG198" s="105">
        <f t="shared" si="59"/>
        <v>0</v>
      </c>
      <c r="DH198" s="105">
        <f t="shared" si="59"/>
        <v>0</v>
      </c>
      <c r="DI198" s="105">
        <f t="shared" si="59"/>
        <v>0</v>
      </c>
      <c r="DJ198" s="105">
        <f t="shared" si="59"/>
        <v>0</v>
      </c>
      <c r="DK198" s="105">
        <f t="shared" si="59"/>
        <v>0</v>
      </c>
      <c r="DL198" s="105">
        <f t="shared" si="59"/>
        <v>0</v>
      </c>
      <c r="DM198" s="105">
        <f t="shared" si="59"/>
        <v>0</v>
      </c>
      <c r="DN198" s="105">
        <f t="shared" si="59"/>
        <v>0</v>
      </c>
      <c r="DO198" s="105">
        <f t="shared" si="59"/>
        <v>0</v>
      </c>
      <c r="DP198" s="105">
        <f t="shared" si="59"/>
        <v>0</v>
      </c>
      <c r="DQ198" s="105">
        <f t="shared" si="59"/>
        <v>0</v>
      </c>
      <c r="DR198" s="105">
        <f t="shared" si="59"/>
        <v>0</v>
      </c>
      <c r="DS198" s="105">
        <f t="shared" si="59"/>
        <v>0</v>
      </c>
      <c r="DT198" s="105">
        <f t="shared" si="59"/>
        <v>0</v>
      </c>
      <c r="DU198" s="105">
        <f t="shared" si="59"/>
        <v>0</v>
      </c>
      <c r="DV198" s="105">
        <f t="shared" si="59"/>
        <v>0</v>
      </c>
      <c r="DW198" s="105">
        <f t="shared" si="59"/>
        <v>0</v>
      </c>
      <c r="DX198" s="105">
        <f t="shared" si="59"/>
        <v>0</v>
      </c>
      <c r="DY198" s="105">
        <f t="shared" si="59"/>
        <v>0</v>
      </c>
      <c r="DZ198" s="105">
        <f t="shared" si="59"/>
        <v>0</v>
      </c>
      <c r="EA198" s="105">
        <f t="shared" ref="EA198:GL201" si="60">EA44*$B198</f>
        <v>0</v>
      </c>
      <c r="EB198" s="105">
        <f t="shared" si="60"/>
        <v>0</v>
      </c>
      <c r="EC198" s="105">
        <f t="shared" si="60"/>
        <v>0</v>
      </c>
      <c r="ED198" s="105">
        <f t="shared" si="60"/>
        <v>0</v>
      </c>
      <c r="EE198" s="105">
        <f t="shared" si="60"/>
        <v>0</v>
      </c>
      <c r="EF198" s="105">
        <f t="shared" si="60"/>
        <v>0</v>
      </c>
      <c r="EG198" s="105">
        <f t="shared" si="60"/>
        <v>0</v>
      </c>
      <c r="EH198" s="105">
        <f t="shared" si="60"/>
        <v>0</v>
      </c>
      <c r="EI198" s="105">
        <f t="shared" si="60"/>
        <v>0</v>
      </c>
      <c r="EJ198" s="105">
        <f t="shared" si="60"/>
        <v>0</v>
      </c>
      <c r="EK198" s="105">
        <f t="shared" si="60"/>
        <v>0</v>
      </c>
      <c r="EL198" s="105">
        <f t="shared" si="60"/>
        <v>0</v>
      </c>
      <c r="EM198" s="105">
        <f t="shared" si="60"/>
        <v>0</v>
      </c>
      <c r="EN198" s="105">
        <f t="shared" si="60"/>
        <v>0</v>
      </c>
      <c r="EO198" s="105">
        <f t="shared" si="60"/>
        <v>0</v>
      </c>
      <c r="EP198" s="105">
        <f t="shared" si="60"/>
        <v>0</v>
      </c>
      <c r="EQ198" s="105">
        <f t="shared" si="60"/>
        <v>0</v>
      </c>
      <c r="ER198" s="105">
        <f t="shared" si="60"/>
        <v>0</v>
      </c>
      <c r="ES198" s="105">
        <f t="shared" si="60"/>
        <v>0</v>
      </c>
      <c r="ET198" s="105">
        <f t="shared" si="60"/>
        <v>0</v>
      </c>
      <c r="EU198" s="105">
        <f t="shared" si="60"/>
        <v>0</v>
      </c>
      <c r="EV198" s="105">
        <f t="shared" si="60"/>
        <v>0</v>
      </c>
      <c r="EW198" s="105">
        <f t="shared" si="60"/>
        <v>0</v>
      </c>
      <c r="EX198" s="105">
        <f t="shared" si="60"/>
        <v>0</v>
      </c>
      <c r="EY198" s="105">
        <f t="shared" si="60"/>
        <v>0</v>
      </c>
      <c r="EZ198" s="105">
        <f t="shared" si="60"/>
        <v>0</v>
      </c>
      <c r="FA198" s="105">
        <f t="shared" si="60"/>
        <v>0</v>
      </c>
      <c r="FB198" s="105">
        <f t="shared" si="60"/>
        <v>0</v>
      </c>
      <c r="FC198" s="105">
        <f t="shared" si="60"/>
        <v>0</v>
      </c>
      <c r="FD198" s="105">
        <f t="shared" si="60"/>
        <v>0</v>
      </c>
      <c r="FE198" s="105">
        <f t="shared" si="60"/>
        <v>0</v>
      </c>
      <c r="FF198" s="105">
        <f t="shared" si="60"/>
        <v>0</v>
      </c>
      <c r="FG198" s="105">
        <f t="shared" si="60"/>
        <v>0</v>
      </c>
      <c r="FH198" s="105">
        <f t="shared" si="60"/>
        <v>0</v>
      </c>
      <c r="FI198" s="105">
        <f t="shared" si="60"/>
        <v>0</v>
      </c>
      <c r="FJ198" s="105">
        <f t="shared" si="60"/>
        <v>0</v>
      </c>
      <c r="FK198" s="105">
        <f t="shared" si="60"/>
        <v>0</v>
      </c>
      <c r="FL198" s="105">
        <f t="shared" si="60"/>
        <v>0</v>
      </c>
      <c r="FM198" s="105">
        <f t="shared" si="60"/>
        <v>0</v>
      </c>
      <c r="FN198" s="105">
        <f t="shared" si="60"/>
        <v>0</v>
      </c>
      <c r="FO198" s="105">
        <f t="shared" si="60"/>
        <v>0</v>
      </c>
      <c r="FP198" s="105">
        <f t="shared" si="60"/>
        <v>0</v>
      </c>
      <c r="FQ198" s="105">
        <f t="shared" si="60"/>
        <v>0</v>
      </c>
      <c r="FR198" s="105">
        <f t="shared" si="60"/>
        <v>0</v>
      </c>
      <c r="FS198" s="105">
        <f t="shared" si="60"/>
        <v>0</v>
      </c>
      <c r="FT198" s="105">
        <f t="shared" si="60"/>
        <v>0</v>
      </c>
      <c r="FU198" s="105">
        <f t="shared" si="60"/>
        <v>0</v>
      </c>
      <c r="FV198" s="105">
        <f t="shared" si="60"/>
        <v>0</v>
      </c>
      <c r="FW198" s="105">
        <f t="shared" si="60"/>
        <v>0</v>
      </c>
      <c r="FX198" s="105">
        <f t="shared" si="60"/>
        <v>0</v>
      </c>
      <c r="FY198" s="105">
        <f t="shared" si="60"/>
        <v>0</v>
      </c>
      <c r="FZ198" s="105">
        <f t="shared" si="60"/>
        <v>0</v>
      </c>
      <c r="GA198" s="105">
        <f t="shared" si="60"/>
        <v>0</v>
      </c>
      <c r="GB198" s="105">
        <f t="shared" si="60"/>
        <v>0</v>
      </c>
      <c r="GC198" s="105">
        <f t="shared" si="60"/>
        <v>0</v>
      </c>
      <c r="GD198" s="105">
        <f t="shared" si="60"/>
        <v>0</v>
      </c>
      <c r="GE198" s="105">
        <f t="shared" si="60"/>
        <v>0</v>
      </c>
      <c r="GF198" s="105">
        <f t="shared" si="60"/>
        <v>0</v>
      </c>
      <c r="GG198" s="105">
        <f t="shared" si="60"/>
        <v>0</v>
      </c>
      <c r="GH198" s="105">
        <f t="shared" si="60"/>
        <v>0</v>
      </c>
      <c r="GI198" s="105">
        <f t="shared" si="60"/>
        <v>0</v>
      </c>
      <c r="GJ198" s="105">
        <f t="shared" si="60"/>
        <v>0</v>
      </c>
      <c r="GK198" s="105">
        <f t="shared" si="60"/>
        <v>0</v>
      </c>
      <c r="GL198" s="105">
        <f t="shared" si="60"/>
        <v>0</v>
      </c>
      <c r="GM198" s="105">
        <f t="shared" ref="GM198:GT213" si="61">GM44*$B198</f>
        <v>0</v>
      </c>
      <c r="GN198" s="105">
        <f t="shared" si="61"/>
        <v>0</v>
      </c>
      <c r="GO198" s="105">
        <f t="shared" si="61"/>
        <v>0</v>
      </c>
      <c r="GP198" s="105">
        <f t="shared" si="61"/>
        <v>0</v>
      </c>
      <c r="GQ198" s="105">
        <f t="shared" si="61"/>
        <v>0</v>
      </c>
      <c r="GR198" s="105">
        <f t="shared" si="61"/>
        <v>0</v>
      </c>
      <c r="GS198" s="105">
        <f t="shared" si="61"/>
        <v>0</v>
      </c>
      <c r="GT198" s="105">
        <f t="shared" si="61"/>
        <v>0</v>
      </c>
    </row>
    <row r="199" spans="1:202" s="105" customFormat="1" hidden="1" x14ac:dyDescent="0.25">
      <c r="A199" s="106" t="s">
        <v>110</v>
      </c>
      <c r="B199" s="107">
        <v>0.5</v>
      </c>
      <c r="C199" s="105">
        <f t="shared" si="58"/>
        <v>0</v>
      </c>
      <c r="D199" s="105">
        <f t="shared" si="58"/>
        <v>0</v>
      </c>
      <c r="E199" s="105">
        <f t="shared" si="58"/>
        <v>0</v>
      </c>
      <c r="F199" s="105">
        <f t="shared" si="58"/>
        <v>0</v>
      </c>
      <c r="G199" s="105">
        <f t="shared" si="58"/>
        <v>0</v>
      </c>
      <c r="H199" s="105">
        <f t="shared" si="58"/>
        <v>0</v>
      </c>
      <c r="I199" s="105">
        <f t="shared" si="58"/>
        <v>0</v>
      </c>
      <c r="J199" s="105">
        <f t="shared" si="58"/>
        <v>0</v>
      </c>
      <c r="K199" s="105">
        <f t="shared" si="58"/>
        <v>0</v>
      </c>
      <c r="L199" s="105">
        <f t="shared" si="58"/>
        <v>0</v>
      </c>
      <c r="M199" s="105">
        <f t="shared" si="58"/>
        <v>0</v>
      </c>
      <c r="N199" s="105">
        <f t="shared" si="58"/>
        <v>0</v>
      </c>
      <c r="O199" s="105">
        <f t="shared" si="58"/>
        <v>0</v>
      </c>
      <c r="P199" s="105">
        <f t="shared" si="58"/>
        <v>0</v>
      </c>
      <c r="Q199" s="105">
        <f t="shared" si="58"/>
        <v>0</v>
      </c>
      <c r="R199" s="105">
        <f t="shared" si="58"/>
        <v>0</v>
      </c>
      <c r="S199" s="105">
        <f t="shared" si="58"/>
        <v>0</v>
      </c>
      <c r="T199" s="105">
        <f t="shared" si="58"/>
        <v>0</v>
      </c>
      <c r="U199" s="105">
        <f t="shared" si="58"/>
        <v>0</v>
      </c>
      <c r="V199" s="105">
        <f t="shared" si="58"/>
        <v>0</v>
      </c>
      <c r="W199" s="105">
        <f t="shared" si="58"/>
        <v>0</v>
      </c>
      <c r="X199" s="105">
        <f t="shared" si="58"/>
        <v>0</v>
      </c>
      <c r="Y199" s="105">
        <f t="shared" si="58"/>
        <v>0</v>
      </c>
      <c r="Z199" s="105">
        <f t="shared" si="58"/>
        <v>0</v>
      </c>
      <c r="AA199" s="105">
        <f t="shared" si="58"/>
        <v>0</v>
      </c>
      <c r="AB199" s="105">
        <f t="shared" si="58"/>
        <v>0</v>
      </c>
      <c r="AC199" s="105">
        <f t="shared" si="58"/>
        <v>0</v>
      </c>
      <c r="AD199" s="105">
        <f t="shared" si="58"/>
        <v>0</v>
      </c>
      <c r="AE199" s="105">
        <f t="shared" si="58"/>
        <v>0</v>
      </c>
      <c r="AF199" s="105">
        <f t="shared" si="58"/>
        <v>0</v>
      </c>
      <c r="AG199" s="105">
        <f t="shared" si="58"/>
        <v>0</v>
      </c>
      <c r="AH199" s="105">
        <f t="shared" si="58"/>
        <v>0</v>
      </c>
      <c r="AI199" s="105">
        <f t="shared" si="58"/>
        <v>0</v>
      </c>
      <c r="AJ199" s="105">
        <f t="shared" si="58"/>
        <v>0</v>
      </c>
      <c r="AK199" s="105">
        <f t="shared" si="58"/>
        <v>0</v>
      </c>
      <c r="AL199" s="105">
        <f t="shared" si="58"/>
        <v>0</v>
      </c>
      <c r="AM199" s="105">
        <f t="shared" si="58"/>
        <v>0</v>
      </c>
      <c r="AN199" s="105">
        <f t="shared" si="58"/>
        <v>0</v>
      </c>
      <c r="AO199" s="105">
        <f t="shared" si="58"/>
        <v>0</v>
      </c>
      <c r="AP199" s="105">
        <f t="shared" si="58"/>
        <v>0</v>
      </c>
      <c r="AQ199" s="105">
        <f t="shared" si="58"/>
        <v>0</v>
      </c>
      <c r="AR199" s="105">
        <f t="shared" si="58"/>
        <v>0</v>
      </c>
      <c r="AS199" s="105">
        <f t="shared" si="58"/>
        <v>0</v>
      </c>
      <c r="AT199" s="105">
        <f t="shared" si="58"/>
        <v>0</v>
      </c>
      <c r="AU199" s="105">
        <f t="shared" si="58"/>
        <v>0</v>
      </c>
      <c r="AV199" s="105">
        <f t="shared" si="58"/>
        <v>0</v>
      </c>
      <c r="AW199" s="105">
        <f t="shared" si="58"/>
        <v>0</v>
      </c>
      <c r="AX199" s="105">
        <f t="shared" si="58"/>
        <v>0</v>
      </c>
      <c r="AY199" s="105">
        <f t="shared" si="58"/>
        <v>0</v>
      </c>
      <c r="AZ199" s="105">
        <f t="shared" si="58"/>
        <v>0</v>
      </c>
      <c r="BA199" s="105">
        <f t="shared" si="58"/>
        <v>0</v>
      </c>
      <c r="BB199" s="105">
        <f t="shared" si="58"/>
        <v>0</v>
      </c>
      <c r="BC199" s="105">
        <f t="shared" si="58"/>
        <v>0</v>
      </c>
      <c r="BD199" s="105">
        <f t="shared" si="58"/>
        <v>0</v>
      </c>
      <c r="BE199" s="105">
        <f t="shared" si="58"/>
        <v>0</v>
      </c>
      <c r="BF199" s="105">
        <f t="shared" si="58"/>
        <v>0</v>
      </c>
      <c r="BG199" s="105">
        <f t="shared" si="58"/>
        <v>0</v>
      </c>
      <c r="BH199" s="105">
        <f t="shared" si="58"/>
        <v>0</v>
      </c>
      <c r="BI199" s="105">
        <f t="shared" si="58"/>
        <v>0</v>
      </c>
      <c r="BJ199" s="105">
        <f t="shared" si="58"/>
        <v>0</v>
      </c>
      <c r="BK199" s="105">
        <f t="shared" si="58"/>
        <v>0</v>
      </c>
      <c r="BL199" s="105">
        <f t="shared" si="58"/>
        <v>0</v>
      </c>
      <c r="BM199" s="105">
        <f t="shared" si="58"/>
        <v>0</v>
      </c>
      <c r="BN199" s="105">
        <f t="shared" si="58"/>
        <v>0</v>
      </c>
      <c r="BO199" s="105">
        <f t="shared" si="59"/>
        <v>0</v>
      </c>
      <c r="BP199" s="105">
        <f t="shared" si="59"/>
        <v>0</v>
      </c>
      <c r="BQ199" s="105">
        <f t="shared" si="59"/>
        <v>0</v>
      </c>
      <c r="BR199" s="105">
        <f t="shared" si="59"/>
        <v>0</v>
      </c>
      <c r="BS199" s="105">
        <f t="shared" si="59"/>
        <v>0</v>
      </c>
      <c r="BT199" s="105">
        <f t="shared" si="59"/>
        <v>0</v>
      </c>
      <c r="BU199" s="105">
        <f t="shared" si="59"/>
        <v>0</v>
      </c>
      <c r="BV199" s="105">
        <f t="shared" si="59"/>
        <v>0</v>
      </c>
      <c r="BW199" s="105">
        <f t="shared" si="59"/>
        <v>0</v>
      </c>
      <c r="BX199" s="105">
        <f t="shared" si="59"/>
        <v>0</v>
      </c>
      <c r="BY199" s="105">
        <f t="shared" si="59"/>
        <v>0</v>
      </c>
      <c r="BZ199" s="105">
        <f t="shared" si="59"/>
        <v>0</v>
      </c>
      <c r="CA199" s="105">
        <f t="shared" si="59"/>
        <v>0</v>
      </c>
      <c r="CB199" s="105">
        <f t="shared" si="59"/>
        <v>0</v>
      </c>
      <c r="CC199" s="105">
        <f t="shared" si="59"/>
        <v>0</v>
      </c>
      <c r="CD199" s="105">
        <f t="shared" si="59"/>
        <v>0</v>
      </c>
      <c r="CE199" s="105">
        <f t="shared" si="59"/>
        <v>0</v>
      </c>
      <c r="CF199" s="105">
        <f t="shared" si="59"/>
        <v>0</v>
      </c>
      <c r="CG199" s="105">
        <f t="shared" si="59"/>
        <v>0</v>
      </c>
      <c r="CH199" s="105">
        <f t="shared" si="59"/>
        <v>0</v>
      </c>
      <c r="CI199" s="105">
        <f t="shared" si="59"/>
        <v>0</v>
      </c>
      <c r="CJ199" s="105">
        <f t="shared" si="59"/>
        <v>0</v>
      </c>
      <c r="CK199" s="105">
        <f t="shared" si="59"/>
        <v>0</v>
      </c>
      <c r="CL199" s="105">
        <f t="shared" si="59"/>
        <v>0</v>
      </c>
      <c r="CM199" s="105">
        <f t="shared" si="59"/>
        <v>0</v>
      </c>
      <c r="CN199" s="105">
        <f t="shared" si="59"/>
        <v>0</v>
      </c>
      <c r="CO199" s="105">
        <f t="shared" si="59"/>
        <v>0</v>
      </c>
      <c r="CP199" s="105">
        <f t="shared" si="59"/>
        <v>0</v>
      </c>
      <c r="CQ199" s="105">
        <f t="shared" si="59"/>
        <v>0</v>
      </c>
      <c r="CR199" s="105">
        <f t="shared" si="59"/>
        <v>0</v>
      </c>
      <c r="CS199" s="105">
        <f t="shared" si="59"/>
        <v>0</v>
      </c>
      <c r="CT199" s="105">
        <f t="shared" si="59"/>
        <v>0</v>
      </c>
      <c r="CU199" s="105">
        <f t="shared" si="59"/>
        <v>0</v>
      </c>
      <c r="CV199" s="105">
        <f t="shared" si="59"/>
        <v>0</v>
      </c>
      <c r="CW199" s="105">
        <f t="shared" si="59"/>
        <v>0</v>
      </c>
      <c r="CX199" s="105">
        <f t="shared" si="59"/>
        <v>0</v>
      </c>
      <c r="CY199" s="105">
        <f t="shared" si="59"/>
        <v>0</v>
      </c>
      <c r="CZ199" s="105">
        <f t="shared" si="59"/>
        <v>0</v>
      </c>
      <c r="DA199" s="105">
        <f t="shared" si="59"/>
        <v>0</v>
      </c>
      <c r="DB199" s="105">
        <f t="shared" si="59"/>
        <v>0</v>
      </c>
      <c r="DC199" s="105">
        <f t="shared" si="59"/>
        <v>0</v>
      </c>
      <c r="DD199" s="105">
        <f t="shared" si="59"/>
        <v>0</v>
      </c>
      <c r="DE199" s="105">
        <f t="shared" si="59"/>
        <v>0</v>
      </c>
      <c r="DF199" s="105">
        <f t="shared" si="59"/>
        <v>0</v>
      </c>
      <c r="DG199" s="105">
        <f t="shared" si="59"/>
        <v>0</v>
      </c>
      <c r="DH199" s="105">
        <f t="shared" si="59"/>
        <v>0</v>
      </c>
      <c r="DI199" s="105">
        <f t="shared" si="59"/>
        <v>0</v>
      </c>
      <c r="DJ199" s="105">
        <f t="shared" si="59"/>
        <v>0</v>
      </c>
      <c r="DK199" s="105">
        <f t="shared" si="59"/>
        <v>0</v>
      </c>
      <c r="DL199" s="105">
        <f t="shared" si="59"/>
        <v>0</v>
      </c>
      <c r="DM199" s="105">
        <f t="shared" si="59"/>
        <v>0</v>
      </c>
      <c r="DN199" s="105">
        <f t="shared" si="59"/>
        <v>0</v>
      </c>
      <c r="DO199" s="105">
        <f t="shared" si="59"/>
        <v>0</v>
      </c>
      <c r="DP199" s="105">
        <f t="shared" si="59"/>
        <v>0</v>
      </c>
      <c r="DQ199" s="105">
        <f t="shared" si="59"/>
        <v>0</v>
      </c>
      <c r="DR199" s="105">
        <f t="shared" si="59"/>
        <v>0</v>
      </c>
      <c r="DS199" s="105">
        <f t="shared" si="59"/>
        <v>0</v>
      </c>
      <c r="DT199" s="105">
        <f t="shared" si="59"/>
        <v>0</v>
      </c>
      <c r="DU199" s="105">
        <f t="shared" si="59"/>
        <v>0</v>
      </c>
      <c r="DV199" s="105">
        <f t="shared" si="59"/>
        <v>0</v>
      </c>
      <c r="DW199" s="105">
        <f t="shared" si="59"/>
        <v>0</v>
      </c>
      <c r="DX199" s="105">
        <f t="shared" si="59"/>
        <v>0</v>
      </c>
      <c r="DY199" s="105">
        <f t="shared" si="59"/>
        <v>0</v>
      </c>
      <c r="DZ199" s="105">
        <f t="shared" si="59"/>
        <v>0</v>
      </c>
      <c r="EA199" s="105">
        <f t="shared" si="60"/>
        <v>0</v>
      </c>
      <c r="EB199" s="105">
        <f t="shared" si="60"/>
        <v>0</v>
      </c>
      <c r="EC199" s="105">
        <f t="shared" si="60"/>
        <v>0</v>
      </c>
      <c r="ED199" s="105">
        <f t="shared" si="60"/>
        <v>0</v>
      </c>
      <c r="EE199" s="105">
        <f t="shared" si="60"/>
        <v>0</v>
      </c>
      <c r="EF199" s="105">
        <f t="shared" si="60"/>
        <v>0</v>
      </c>
      <c r="EG199" s="105">
        <f t="shared" si="60"/>
        <v>0</v>
      </c>
      <c r="EH199" s="105">
        <f t="shared" si="60"/>
        <v>0</v>
      </c>
      <c r="EI199" s="105">
        <f t="shared" si="60"/>
        <v>0</v>
      </c>
      <c r="EJ199" s="105">
        <f t="shared" si="60"/>
        <v>0</v>
      </c>
      <c r="EK199" s="105">
        <f t="shared" si="60"/>
        <v>0</v>
      </c>
      <c r="EL199" s="105">
        <f t="shared" si="60"/>
        <v>0</v>
      </c>
      <c r="EM199" s="105">
        <f t="shared" si="60"/>
        <v>0</v>
      </c>
      <c r="EN199" s="105">
        <f t="shared" si="60"/>
        <v>0</v>
      </c>
      <c r="EO199" s="105">
        <f t="shared" si="60"/>
        <v>0</v>
      </c>
      <c r="EP199" s="105">
        <f t="shared" si="60"/>
        <v>0</v>
      </c>
      <c r="EQ199" s="105">
        <f t="shared" si="60"/>
        <v>0</v>
      </c>
      <c r="ER199" s="105">
        <f t="shared" si="60"/>
        <v>0</v>
      </c>
      <c r="ES199" s="105">
        <f t="shared" si="60"/>
        <v>0</v>
      </c>
      <c r="ET199" s="105">
        <f t="shared" si="60"/>
        <v>0</v>
      </c>
      <c r="EU199" s="105">
        <f t="shared" si="60"/>
        <v>0</v>
      </c>
      <c r="EV199" s="105">
        <f t="shared" si="60"/>
        <v>0</v>
      </c>
      <c r="EW199" s="105">
        <f t="shared" si="60"/>
        <v>0</v>
      </c>
      <c r="EX199" s="105">
        <f t="shared" si="60"/>
        <v>0</v>
      </c>
      <c r="EY199" s="105">
        <f t="shared" si="60"/>
        <v>0</v>
      </c>
      <c r="EZ199" s="105">
        <f t="shared" si="60"/>
        <v>0</v>
      </c>
      <c r="FA199" s="105">
        <f t="shared" si="60"/>
        <v>0</v>
      </c>
      <c r="FB199" s="105">
        <f t="shared" si="60"/>
        <v>0</v>
      </c>
      <c r="FC199" s="105">
        <f t="shared" si="60"/>
        <v>0</v>
      </c>
      <c r="FD199" s="105">
        <f t="shared" si="60"/>
        <v>0</v>
      </c>
      <c r="FE199" s="105">
        <f t="shared" si="60"/>
        <v>0</v>
      </c>
      <c r="FF199" s="105">
        <f t="shared" si="60"/>
        <v>0</v>
      </c>
      <c r="FG199" s="105">
        <f t="shared" si="60"/>
        <v>0</v>
      </c>
      <c r="FH199" s="105">
        <f t="shared" si="60"/>
        <v>0</v>
      </c>
      <c r="FI199" s="105">
        <f t="shared" si="60"/>
        <v>0</v>
      </c>
      <c r="FJ199" s="105">
        <f t="shared" si="60"/>
        <v>0</v>
      </c>
      <c r="FK199" s="105">
        <f t="shared" si="60"/>
        <v>0</v>
      </c>
      <c r="FL199" s="105">
        <f t="shared" si="60"/>
        <v>0</v>
      </c>
      <c r="FM199" s="105">
        <f t="shared" si="60"/>
        <v>0</v>
      </c>
      <c r="FN199" s="105">
        <f t="shared" si="60"/>
        <v>0</v>
      </c>
      <c r="FO199" s="105">
        <f t="shared" si="60"/>
        <v>0</v>
      </c>
      <c r="FP199" s="105">
        <f t="shared" si="60"/>
        <v>0</v>
      </c>
      <c r="FQ199" s="105">
        <f t="shared" si="60"/>
        <v>0</v>
      </c>
      <c r="FR199" s="105">
        <f t="shared" si="60"/>
        <v>0</v>
      </c>
      <c r="FS199" s="105">
        <f t="shared" si="60"/>
        <v>0</v>
      </c>
      <c r="FT199" s="105">
        <f t="shared" si="60"/>
        <v>0</v>
      </c>
      <c r="FU199" s="105">
        <f t="shared" si="60"/>
        <v>0</v>
      </c>
      <c r="FV199" s="105">
        <f t="shared" si="60"/>
        <v>0</v>
      </c>
      <c r="FW199" s="105">
        <f t="shared" si="60"/>
        <v>0</v>
      </c>
      <c r="FX199" s="105">
        <f t="shared" si="60"/>
        <v>0</v>
      </c>
      <c r="FY199" s="105">
        <f t="shared" si="60"/>
        <v>0</v>
      </c>
      <c r="FZ199" s="105">
        <f t="shared" si="60"/>
        <v>0</v>
      </c>
      <c r="GA199" s="105">
        <f t="shared" si="60"/>
        <v>0</v>
      </c>
      <c r="GB199" s="105">
        <f t="shared" si="60"/>
        <v>0</v>
      </c>
      <c r="GC199" s="105">
        <f t="shared" si="60"/>
        <v>0</v>
      </c>
      <c r="GD199" s="105">
        <f t="shared" si="60"/>
        <v>0</v>
      </c>
      <c r="GE199" s="105">
        <f t="shared" si="60"/>
        <v>0</v>
      </c>
      <c r="GF199" s="105">
        <f t="shared" si="60"/>
        <v>0</v>
      </c>
      <c r="GG199" s="105">
        <f t="shared" si="60"/>
        <v>0</v>
      </c>
      <c r="GH199" s="105">
        <f t="shared" si="60"/>
        <v>0</v>
      </c>
      <c r="GI199" s="105">
        <f t="shared" si="60"/>
        <v>0</v>
      </c>
      <c r="GJ199" s="105">
        <f t="shared" si="60"/>
        <v>0</v>
      </c>
      <c r="GK199" s="105">
        <f t="shared" si="60"/>
        <v>0</v>
      </c>
      <c r="GL199" s="105">
        <f t="shared" si="60"/>
        <v>0</v>
      </c>
      <c r="GM199" s="105">
        <f t="shared" si="61"/>
        <v>0</v>
      </c>
      <c r="GN199" s="105">
        <f t="shared" si="61"/>
        <v>0</v>
      </c>
      <c r="GO199" s="105">
        <f t="shared" si="61"/>
        <v>0</v>
      </c>
      <c r="GP199" s="105">
        <f t="shared" si="61"/>
        <v>0</v>
      </c>
      <c r="GQ199" s="105">
        <f t="shared" si="61"/>
        <v>0</v>
      </c>
      <c r="GR199" s="105">
        <f t="shared" si="61"/>
        <v>0</v>
      </c>
      <c r="GS199" s="105">
        <f t="shared" si="61"/>
        <v>0</v>
      </c>
      <c r="GT199" s="105">
        <f t="shared" si="61"/>
        <v>0</v>
      </c>
    </row>
    <row r="200" spans="1:202" s="105" customFormat="1" hidden="1" x14ac:dyDescent="0.25">
      <c r="A200" s="106" t="s">
        <v>111</v>
      </c>
      <c r="B200" s="107">
        <v>0.5</v>
      </c>
      <c r="C200" s="105">
        <f t="shared" si="58"/>
        <v>0</v>
      </c>
      <c r="D200" s="105">
        <f t="shared" si="58"/>
        <v>0</v>
      </c>
      <c r="E200" s="105">
        <f t="shared" si="58"/>
        <v>0</v>
      </c>
      <c r="F200" s="105">
        <f t="shared" si="58"/>
        <v>0</v>
      </c>
      <c r="G200" s="105">
        <f t="shared" si="58"/>
        <v>0</v>
      </c>
      <c r="H200" s="105">
        <f t="shared" si="58"/>
        <v>0</v>
      </c>
      <c r="I200" s="105">
        <f t="shared" si="58"/>
        <v>0</v>
      </c>
      <c r="J200" s="105">
        <f t="shared" si="58"/>
        <v>0</v>
      </c>
      <c r="K200" s="105">
        <f t="shared" si="58"/>
        <v>0</v>
      </c>
      <c r="L200" s="105">
        <f t="shared" si="58"/>
        <v>0</v>
      </c>
      <c r="M200" s="105">
        <f t="shared" si="58"/>
        <v>0</v>
      </c>
      <c r="N200" s="105">
        <f t="shared" si="58"/>
        <v>0</v>
      </c>
      <c r="O200" s="105">
        <f t="shared" si="58"/>
        <v>0</v>
      </c>
      <c r="P200" s="105">
        <f t="shared" si="58"/>
        <v>0</v>
      </c>
      <c r="Q200" s="105">
        <f t="shared" si="58"/>
        <v>0</v>
      </c>
      <c r="R200" s="105">
        <f t="shared" si="58"/>
        <v>0</v>
      </c>
      <c r="S200" s="105">
        <f t="shared" si="58"/>
        <v>0</v>
      </c>
      <c r="T200" s="105">
        <f t="shared" si="58"/>
        <v>0</v>
      </c>
      <c r="U200" s="105">
        <f t="shared" si="58"/>
        <v>0</v>
      </c>
      <c r="V200" s="105">
        <f t="shared" si="58"/>
        <v>0</v>
      </c>
      <c r="W200" s="105">
        <f t="shared" si="58"/>
        <v>0</v>
      </c>
      <c r="X200" s="105">
        <f t="shared" si="58"/>
        <v>0</v>
      </c>
      <c r="Y200" s="105">
        <f t="shared" si="58"/>
        <v>0</v>
      </c>
      <c r="Z200" s="105">
        <f t="shared" si="58"/>
        <v>0</v>
      </c>
      <c r="AA200" s="105">
        <f t="shared" si="58"/>
        <v>0</v>
      </c>
      <c r="AB200" s="105">
        <f t="shared" si="58"/>
        <v>0</v>
      </c>
      <c r="AC200" s="105">
        <f t="shared" si="58"/>
        <v>0</v>
      </c>
      <c r="AD200" s="105">
        <f t="shared" si="58"/>
        <v>0</v>
      </c>
      <c r="AE200" s="105">
        <f t="shared" si="58"/>
        <v>0</v>
      </c>
      <c r="AF200" s="105">
        <f t="shared" si="58"/>
        <v>0</v>
      </c>
      <c r="AG200" s="105">
        <f t="shared" si="58"/>
        <v>0</v>
      </c>
      <c r="AH200" s="105">
        <f t="shared" si="58"/>
        <v>0</v>
      </c>
      <c r="AI200" s="105">
        <f t="shared" si="58"/>
        <v>0</v>
      </c>
      <c r="AJ200" s="105">
        <f t="shared" si="58"/>
        <v>0</v>
      </c>
      <c r="AK200" s="105">
        <f t="shared" si="58"/>
        <v>0</v>
      </c>
      <c r="AL200" s="105">
        <f t="shared" si="58"/>
        <v>0</v>
      </c>
      <c r="AM200" s="105">
        <f t="shared" si="58"/>
        <v>0</v>
      </c>
      <c r="AN200" s="105">
        <f t="shared" si="58"/>
        <v>0</v>
      </c>
      <c r="AO200" s="105">
        <f t="shared" si="58"/>
        <v>0</v>
      </c>
      <c r="AP200" s="105">
        <f t="shared" si="58"/>
        <v>0</v>
      </c>
      <c r="AQ200" s="105">
        <f t="shared" si="58"/>
        <v>0</v>
      </c>
      <c r="AR200" s="105">
        <f t="shared" si="58"/>
        <v>0</v>
      </c>
      <c r="AS200" s="105">
        <f t="shared" si="58"/>
        <v>0</v>
      </c>
      <c r="AT200" s="105">
        <f t="shared" si="58"/>
        <v>0</v>
      </c>
      <c r="AU200" s="105">
        <f t="shared" si="58"/>
        <v>0</v>
      </c>
      <c r="AV200" s="105">
        <f t="shared" si="58"/>
        <v>0</v>
      </c>
      <c r="AW200" s="105">
        <f t="shared" si="58"/>
        <v>0</v>
      </c>
      <c r="AX200" s="105">
        <f t="shared" si="58"/>
        <v>0</v>
      </c>
      <c r="AY200" s="105">
        <f t="shared" si="58"/>
        <v>0</v>
      </c>
      <c r="AZ200" s="105">
        <f t="shared" si="58"/>
        <v>0</v>
      </c>
      <c r="BA200" s="105">
        <f t="shared" si="58"/>
        <v>0</v>
      </c>
      <c r="BB200" s="105">
        <f t="shared" si="58"/>
        <v>0</v>
      </c>
      <c r="BC200" s="105">
        <f t="shared" si="58"/>
        <v>0</v>
      </c>
      <c r="BD200" s="105">
        <f t="shared" si="58"/>
        <v>0</v>
      </c>
      <c r="BE200" s="105">
        <f t="shared" si="58"/>
        <v>0</v>
      </c>
      <c r="BF200" s="105">
        <f t="shared" si="58"/>
        <v>0</v>
      </c>
      <c r="BG200" s="105">
        <f t="shared" si="58"/>
        <v>0</v>
      </c>
      <c r="BH200" s="105">
        <f t="shared" si="58"/>
        <v>0</v>
      </c>
      <c r="BI200" s="105">
        <f t="shared" si="58"/>
        <v>0</v>
      </c>
      <c r="BJ200" s="105">
        <f t="shared" si="58"/>
        <v>0</v>
      </c>
      <c r="BK200" s="105">
        <f t="shared" si="58"/>
        <v>0</v>
      </c>
      <c r="BL200" s="105">
        <f t="shared" si="58"/>
        <v>0</v>
      </c>
      <c r="BM200" s="105">
        <f t="shared" si="58"/>
        <v>0</v>
      </c>
      <c r="BN200" s="105">
        <f t="shared" si="58"/>
        <v>0</v>
      </c>
      <c r="BO200" s="105">
        <f t="shared" si="59"/>
        <v>0</v>
      </c>
      <c r="BP200" s="105">
        <f t="shared" si="59"/>
        <v>0</v>
      </c>
      <c r="BQ200" s="105">
        <f t="shared" si="59"/>
        <v>0</v>
      </c>
      <c r="BR200" s="105">
        <f t="shared" si="59"/>
        <v>0</v>
      </c>
      <c r="BS200" s="105">
        <f t="shared" si="59"/>
        <v>0</v>
      </c>
      <c r="BT200" s="105">
        <f t="shared" si="59"/>
        <v>0</v>
      </c>
      <c r="BU200" s="105">
        <f t="shared" si="59"/>
        <v>0</v>
      </c>
      <c r="BV200" s="105">
        <f t="shared" si="59"/>
        <v>0</v>
      </c>
      <c r="BW200" s="105">
        <f t="shared" si="59"/>
        <v>0</v>
      </c>
      <c r="BX200" s="105">
        <f t="shared" si="59"/>
        <v>0</v>
      </c>
      <c r="BY200" s="105">
        <f t="shared" si="59"/>
        <v>0</v>
      </c>
      <c r="BZ200" s="105">
        <f t="shared" si="59"/>
        <v>0</v>
      </c>
      <c r="CA200" s="105">
        <f t="shared" si="59"/>
        <v>0</v>
      </c>
      <c r="CB200" s="105">
        <f t="shared" si="59"/>
        <v>0</v>
      </c>
      <c r="CC200" s="105">
        <f t="shared" si="59"/>
        <v>0</v>
      </c>
      <c r="CD200" s="105">
        <f t="shared" si="59"/>
        <v>0</v>
      </c>
      <c r="CE200" s="105">
        <f t="shared" si="59"/>
        <v>0</v>
      </c>
      <c r="CF200" s="105">
        <f t="shared" si="59"/>
        <v>0</v>
      </c>
      <c r="CG200" s="105">
        <f t="shared" si="59"/>
        <v>0</v>
      </c>
      <c r="CH200" s="105">
        <f t="shared" si="59"/>
        <v>0</v>
      </c>
      <c r="CI200" s="105">
        <f t="shared" si="59"/>
        <v>0</v>
      </c>
      <c r="CJ200" s="105">
        <f t="shared" si="59"/>
        <v>0</v>
      </c>
      <c r="CK200" s="105">
        <f t="shared" si="59"/>
        <v>0</v>
      </c>
      <c r="CL200" s="105">
        <f t="shared" si="59"/>
        <v>0</v>
      </c>
      <c r="CM200" s="105">
        <f t="shared" si="59"/>
        <v>0</v>
      </c>
      <c r="CN200" s="105">
        <f t="shared" si="59"/>
        <v>0</v>
      </c>
      <c r="CO200" s="105">
        <f t="shared" si="59"/>
        <v>0</v>
      </c>
      <c r="CP200" s="105">
        <f t="shared" si="59"/>
        <v>0</v>
      </c>
      <c r="CQ200" s="105">
        <f t="shared" si="59"/>
        <v>0</v>
      </c>
      <c r="CR200" s="105">
        <f t="shared" si="59"/>
        <v>0</v>
      </c>
      <c r="CS200" s="105">
        <f t="shared" si="59"/>
        <v>0</v>
      </c>
      <c r="CT200" s="105">
        <f t="shared" si="59"/>
        <v>0</v>
      </c>
      <c r="CU200" s="105">
        <f t="shared" si="59"/>
        <v>0</v>
      </c>
      <c r="CV200" s="105">
        <f t="shared" si="59"/>
        <v>0</v>
      </c>
      <c r="CW200" s="105">
        <f t="shared" si="59"/>
        <v>0</v>
      </c>
      <c r="CX200" s="105">
        <f t="shared" si="59"/>
        <v>0</v>
      </c>
      <c r="CY200" s="105">
        <f t="shared" si="59"/>
        <v>0</v>
      </c>
      <c r="CZ200" s="105">
        <f t="shared" si="59"/>
        <v>0</v>
      </c>
      <c r="DA200" s="105">
        <f t="shared" si="59"/>
        <v>0</v>
      </c>
      <c r="DB200" s="105">
        <f t="shared" si="59"/>
        <v>0</v>
      </c>
      <c r="DC200" s="105">
        <f t="shared" si="59"/>
        <v>0</v>
      </c>
      <c r="DD200" s="105">
        <f t="shared" si="59"/>
        <v>0</v>
      </c>
      <c r="DE200" s="105">
        <f t="shared" si="59"/>
        <v>0</v>
      </c>
      <c r="DF200" s="105">
        <f t="shared" si="59"/>
        <v>0</v>
      </c>
      <c r="DG200" s="105">
        <f t="shared" si="59"/>
        <v>0</v>
      </c>
      <c r="DH200" s="105">
        <f t="shared" si="59"/>
        <v>0</v>
      </c>
      <c r="DI200" s="105">
        <f t="shared" si="59"/>
        <v>0</v>
      </c>
      <c r="DJ200" s="105">
        <f t="shared" si="59"/>
        <v>0</v>
      </c>
      <c r="DK200" s="105">
        <f t="shared" si="59"/>
        <v>0</v>
      </c>
      <c r="DL200" s="105">
        <f t="shared" si="59"/>
        <v>0</v>
      </c>
      <c r="DM200" s="105">
        <f t="shared" si="59"/>
        <v>0</v>
      </c>
      <c r="DN200" s="105">
        <f t="shared" si="59"/>
        <v>0</v>
      </c>
      <c r="DO200" s="105">
        <f t="shared" si="59"/>
        <v>0</v>
      </c>
      <c r="DP200" s="105">
        <f t="shared" si="59"/>
        <v>0</v>
      </c>
      <c r="DQ200" s="105">
        <f t="shared" si="59"/>
        <v>0</v>
      </c>
      <c r="DR200" s="105">
        <f t="shared" si="59"/>
        <v>0</v>
      </c>
      <c r="DS200" s="105">
        <f t="shared" si="59"/>
        <v>0</v>
      </c>
      <c r="DT200" s="105">
        <f t="shared" si="59"/>
        <v>0</v>
      </c>
      <c r="DU200" s="105">
        <f t="shared" si="59"/>
        <v>0</v>
      </c>
      <c r="DV200" s="105">
        <f t="shared" si="59"/>
        <v>0</v>
      </c>
      <c r="DW200" s="105">
        <f t="shared" si="59"/>
        <v>0</v>
      </c>
      <c r="DX200" s="105">
        <f t="shared" si="59"/>
        <v>0</v>
      </c>
      <c r="DY200" s="105">
        <f t="shared" si="59"/>
        <v>0</v>
      </c>
      <c r="DZ200" s="105">
        <f t="shared" si="59"/>
        <v>0</v>
      </c>
      <c r="EA200" s="105">
        <f t="shared" si="60"/>
        <v>0</v>
      </c>
      <c r="EB200" s="105">
        <f t="shared" si="60"/>
        <v>0</v>
      </c>
      <c r="EC200" s="105">
        <f t="shared" si="60"/>
        <v>0</v>
      </c>
      <c r="ED200" s="105">
        <f t="shared" si="60"/>
        <v>0</v>
      </c>
      <c r="EE200" s="105">
        <f t="shared" si="60"/>
        <v>0</v>
      </c>
      <c r="EF200" s="105">
        <f t="shared" si="60"/>
        <v>0</v>
      </c>
      <c r="EG200" s="105">
        <f t="shared" si="60"/>
        <v>0</v>
      </c>
      <c r="EH200" s="105">
        <f t="shared" si="60"/>
        <v>0</v>
      </c>
      <c r="EI200" s="105">
        <f t="shared" si="60"/>
        <v>0</v>
      </c>
      <c r="EJ200" s="105">
        <f t="shared" si="60"/>
        <v>0</v>
      </c>
      <c r="EK200" s="105">
        <f t="shared" si="60"/>
        <v>0</v>
      </c>
      <c r="EL200" s="105">
        <f t="shared" si="60"/>
        <v>0</v>
      </c>
      <c r="EM200" s="105">
        <f t="shared" si="60"/>
        <v>0</v>
      </c>
      <c r="EN200" s="105">
        <f t="shared" si="60"/>
        <v>0</v>
      </c>
      <c r="EO200" s="105">
        <f t="shared" si="60"/>
        <v>0</v>
      </c>
      <c r="EP200" s="105">
        <f t="shared" si="60"/>
        <v>0</v>
      </c>
      <c r="EQ200" s="105">
        <f t="shared" si="60"/>
        <v>0</v>
      </c>
      <c r="ER200" s="105">
        <f t="shared" si="60"/>
        <v>0</v>
      </c>
      <c r="ES200" s="105">
        <f t="shared" si="60"/>
        <v>0</v>
      </c>
      <c r="ET200" s="105">
        <f t="shared" si="60"/>
        <v>0</v>
      </c>
      <c r="EU200" s="105">
        <f t="shared" si="60"/>
        <v>0</v>
      </c>
      <c r="EV200" s="105">
        <f t="shared" si="60"/>
        <v>0</v>
      </c>
      <c r="EW200" s="105">
        <f t="shared" si="60"/>
        <v>0</v>
      </c>
      <c r="EX200" s="105">
        <f t="shared" si="60"/>
        <v>0</v>
      </c>
      <c r="EY200" s="105">
        <f t="shared" si="60"/>
        <v>0</v>
      </c>
      <c r="EZ200" s="105">
        <f t="shared" si="60"/>
        <v>0</v>
      </c>
      <c r="FA200" s="105">
        <f t="shared" si="60"/>
        <v>0</v>
      </c>
      <c r="FB200" s="105">
        <f t="shared" si="60"/>
        <v>0</v>
      </c>
      <c r="FC200" s="105">
        <f t="shared" si="60"/>
        <v>0</v>
      </c>
      <c r="FD200" s="105">
        <f t="shared" si="60"/>
        <v>0</v>
      </c>
      <c r="FE200" s="105">
        <f t="shared" si="60"/>
        <v>0</v>
      </c>
      <c r="FF200" s="105">
        <f t="shared" si="60"/>
        <v>0</v>
      </c>
      <c r="FG200" s="105">
        <f t="shared" si="60"/>
        <v>0</v>
      </c>
      <c r="FH200" s="105">
        <f t="shared" si="60"/>
        <v>0</v>
      </c>
      <c r="FI200" s="105">
        <f t="shared" si="60"/>
        <v>0</v>
      </c>
      <c r="FJ200" s="105">
        <f t="shared" si="60"/>
        <v>0</v>
      </c>
      <c r="FK200" s="105">
        <f t="shared" si="60"/>
        <v>0</v>
      </c>
      <c r="FL200" s="105">
        <f t="shared" si="60"/>
        <v>0</v>
      </c>
      <c r="FM200" s="105">
        <f t="shared" si="60"/>
        <v>0</v>
      </c>
      <c r="FN200" s="105">
        <f t="shared" si="60"/>
        <v>0</v>
      </c>
      <c r="FO200" s="105">
        <f t="shared" si="60"/>
        <v>0</v>
      </c>
      <c r="FP200" s="105">
        <f t="shared" si="60"/>
        <v>0</v>
      </c>
      <c r="FQ200" s="105">
        <f t="shared" si="60"/>
        <v>0</v>
      </c>
      <c r="FR200" s="105">
        <f t="shared" si="60"/>
        <v>0</v>
      </c>
      <c r="FS200" s="105">
        <f t="shared" si="60"/>
        <v>0</v>
      </c>
      <c r="FT200" s="105">
        <f t="shared" si="60"/>
        <v>0</v>
      </c>
      <c r="FU200" s="105">
        <f t="shared" si="60"/>
        <v>0</v>
      </c>
      <c r="FV200" s="105">
        <f t="shared" si="60"/>
        <v>0</v>
      </c>
      <c r="FW200" s="105">
        <f t="shared" si="60"/>
        <v>0</v>
      </c>
      <c r="FX200" s="105">
        <f t="shared" si="60"/>
        <v>0</v>
      </c>
      <c r="FY200" s="105">
        <f t="shared" si="60"/>
        <v>0</v>
      </c>
      <c r="FZ200" s="105">
        <f t="shared" si="60"/>
        <v>0</v>
      </c>
      <c r="GA200" s="105">
        <f t="shared" si="60"/>
        <v>0</v>
      </c>
      <c r="GB200" s="105">
        <f t="shared" si="60"/>
        <v>0</v>
      </c>
      <c r="GC200" s="105">
        <f t="shared" si="60"/>
        <v>0</v>
      </c>
      <c r="GD200" s="105">
        <f t="shared" si="60"/>
        <v>0</v>
      </c>
      <c r="GE200" s="105">
        <f t="shared" si="60"/>
        <v>0</v>
      </c>
      <c r="GF200" s="105">
        <f t="shared" si="60"/>
        <v>0</v>
      </c>
      <c r="GG200" s="105">
        <f t="shared" si="60"/>
        <v>0</v>
      </c>
      <c r="GH200" s="105">
        <f t="shared" si="60"/>
        <v>0</v>
      </c>
      <c r="GI200" s="105">
        <f t="shared" si="60"/>
        <v>0</v>
      </c>
      <c r="GJ200" s="105">
        <f t="shared" si="60"/>
        <v>0</v>
      </c>
      <c r="GK200" s="105">
        <f t="shared" si="60"/>
        <v>0</v>
      </c>
      <c r="GL200" s="105">
        <f t="shared" si="60"/>
        <v>0</v>
      </c>
      <c r="GM200" s="105">
        <f t="shared" si="61"/>
        <v>0</v>
      </c>
      <c r="GN200" s="105">
        <f t="shared" si="61"/>
        <v>0</v>
      </c>
      <c r="GO200" s="105">
        <f t="shared" si="61"/>
        <v>0</v>
      </c>
      <c r="GP200" s="105">
        <f t="shared" si="61"/>
        <v>0</v>
      </c>
      <c r="GQ200" s="105">
        <f t="shared" si="61"/>
        <v>0</v>
      </c>
      <c r="GR200" s="105">
        <f t="shared" si="61"/>
        <v>0</v>
      </c>
      <c r="GS200" s="105">
        <f t="shared" si="61"/>
        <v>0</v>
      </c>
      <c r="GT200" s="105">
        <f t="shared" si="61"/>
        <v>0</v>
      </c>
    </row>
    <row r="201" spans="1:202" s="105" customFormat="1" hidden="1" x14ac:dyDescent="0.25">
      <c r="A201" s="106" t="s">
        <v>112</v>
      </c>
      <c r="B201" s="107">
        <v>0.5</v>
      </c>
      <c r="C201" s="105">
        <f t="shared" si="58"/>
        <v>0</v>
      </c>
      <c r="D201" s="105">
        <f t="shared" si="58"/>
        <v>0</v>
      </c>
      <c r="E201" s="105">
        <f t="shared" si="58"/>
        <v>0</v>
      </c>
      <c r="F201" s="105">
        <f t="shared" si="58"/>
        <v>0</v>
      </c>
      <c r="G201" s="105">
        <f t="shared" si="58"/>
        <v>0</v>
      </c>
      <c r="H201" s="105">
        <f t="shared" si="58"/>
        <v>0</v>
      </c>
      <c r="I201" s="105">
        <f t="shared" si="58"/>
        <v>0</v>
      </c>
      <c r="J201" s="105">
        <f t="shared" si="58"/>
        <v>0</v>
      </c>
      <c r="K201" s="105">
        <f t="shared" si="58"/>
        <v>0</v>
      </c>
      <c r="L201" s="105">
        <f t="shared" si="58"/>
        <v>0</v>
      </c>
      <c r="M201" s="105">
        <f t="shared" si="58"/>
        <v>0</v>
      </c>
      <c r="N201" s="105">
        <f t="shared" si="58"/>
        <v>0</v>
      </c>
      <c r="O201" s="105">
        <f t="shared" si="58"/>
        <v>0</v>
      </c>
      <c r="P201" s="105">
        <f t="shared" si="58"/>
        <v>0</v>
      </c>
      <c r="Q201" s="105">
        <f t="shared" si="58"/>
        <v>0</v>
      </c>
      <c r="R201" s="105">
        <f t="shared" si="58"/>
        <v>0</v>
      </c>
      <c r="S201" s="105">
        <f t="shared" si="58"/>
        <v>0</v>
      </c>
      <c r="T201" s="105">
        <f t="shared" si="58"/>
        <v>0</v>
      </c>
      <c r="U201" s="105">
        <f t="shared" si="58"/>
        <v>0</v>
      </c>
      <c r="V201" s="105">
        <f t="shared" si="58"/>
        <v>0</v>
      </c>
      <c r="W201" s="105">
        <f t="shared" si="58"/>
        <v>0</v>
      </c>
      <c r="X201" s="105">
        <f t="shared" si="58"/>
        <v>0</v>
      </c>
      <c r="Y201" s="105">
        <f t="shared" si="58"/>
        <v>0</v>
      </c>
      <c r="Z201" s="105">
        <f t="shared" si="58"/>
        <v>0</v>
      </c>
      <c r="AA201" s="105">
        <f t="shared" si="58"/>
        <v>0</v>
      </c>
      <c r="AB201" s="105">
        <f t="shared" si="58"/>
        <v>0</v>
      </c>
      <c r="AC201" s="105">
        <f t="shared" si="58"/>
        <v>0</v>
      </c>
      <c r="AD201" s="105">
        <f t="shared" si="58"/>
        <v>0</v>
      </c>
      <c r="AE201" s="105">
        <f t="shared" si="58"/>
        <v>0</v>
      </c>
      <c r="AF201" s="105">
        <f t="shared" si="58"/>
        <v>0</v>
      </c>
      <c r="AG201" s="105">
        <f t="shared" si="58"/>
        <v>0</v>
      </c>
      <c r="AH201" s="105">
        <f t="shared" si="58"/>
        <v>0</v>
      </c>
      <c r="AI201" s="105">
        <f t="shared" si="58"/>
        <v>0</v>
      </c>
      <c r="AJ201" s="105">
        <f t="shared" si="58"/>
        <v>0</v>
      </c>
      <c r="AK201" s="105">
        <f t="shared" si="58"/>
        <v>0</v>
      </c>
      <c r="AL201" s="105">
        <f t="shared" si="58"/>
        <v>0</v>
      </c>
      <c r="AM201" s="105">
        <f t="shared" si="58"/>
        <v>0</v>
      </c>
      <c r="AN201" s="105">
        <f t="shared" si="58"/>
        <v>0</v>
      </c>
      <c r="AO201" s="105">
        <f t="shared" si="58"/>
        <v>0</v>
      </c>
      <c r="AP201" s="105">
        <f t="shared" si="58"/>
        <v>0</v>
      </c>
      <c r="AQ201" s="105">
        <f t="shared" si="58"/>
        <v>0</v>
      </c>
      <c r="AR201" s="105">
        <f t="shared" si="58"/>
        <v>0</v>
      </c>
      <c r="AS201" s="105">
        <f t="shared" si="58"/>
        <v>0</v>
      </c>
      <c r="AT201" s="105">
        <f t="shared" si="58"/>
        <v>0</v>
      </c>
      <c r="AU201" s="105">
        <f t="shared" si="58"/>
        <v>0</v>
      </c>
      <c r="AV201" s="105">
        <f t="shared" si="58"/>
        <v>0</v>
      </c>
      <c r="AW201" s="105">
        <f t="shared" si="58"/>
        <v>0</v>
      </c>
      <c r="AX201" s="105">
        <f t="shared" si="58"/>
        <v>0</v>
      </c>
      <c r="AY201" s="105">
        <f t="shared" si="58"/>
        <v>0</v>
      </c>
      <c r="AZ201" s="105">
        <f t="shared" si="58"/>
        <v>0</v>
      </c>
      <c r="BA201" s="105">
        <f t="shared" si="58"/>
        <v>0</v>
      </c>
      <c r="BB201" s="105">
        <f t="shared" si="58"/>
        <v>0</v>
      </c>
      <c r="BC201" s="105">
        <f t="shared" si="58"/>
        <v>0</v>
      </c>
      <c r="BD201" s="105">
        <f t="shared" si="58"/>
        <v>0</v>
      </c>
      <c r="BE201" s="105">
        <f t="shared" si="58"/>
        <v>0</v>
      </c>
      <c r="BF201" s="105">
        <f t="shared" si="58"/>
        <v>0</v>
      </c>
      <c r="BG201" s="105">
        <f t="shared" si="58"/>
        <v>0</v>
      </c>
      <c r="BH201" s="105">
        <f t="shared" si="58"/>
        <v>0</v>
      </c>
      <c r="BI201" s="105">
        <f t="shared" si="58"/>
        <v>0</v>
      </c>
      <c r="BJ201" s="105">
        <f t="shared" si="58"/>
        <v>0</v>
      </c>
      <c r="BK201" s="105">
        <f t="shared" si="58"/>
        <v>0</v>
      </c>
      <c r="BL201" s="105">
        <f t="shared" si="58"/>
        <v>0</v>
      </c>
      <c r="BM201" s="105">
        <f t="shared" si="58"/>
        <v>0</v>
      </c>
      <c r="BN201" s="105">
        <f t="shared" ref="BN201" si="62">BN47*$B201</f>
        <v>0</v>
      </c>
      <c r="BO201" s="105">
        <f t="shared" si="59"/>
        <v>0</v>
      </c>
      <c r="BP201" s="105">
        <f t="shared" si="59"/>
        <v>0</v>
      </c>
      <c r="BQ201" s="105">
        <f t="shared" si="59"/>
        <v>0</v>
      </c>
      <c r="BR201" s="105">
        <f t="shared" si="59"/>
        <v>0</v>
      </c>
      <c r="BS201" s="105">
        <f t="shared" si="59"/>
        <v>0</v>
      </c>
      <c r="BT201" s="105">
        <f t="shared" si="59"/>
        <v>0</v>
      </c>
      <c r="BU201" s="105">
        <f t="shared" si="59"/>
        <v>0</v>
      </c>
      <c r="BV201" s="105">
        <f t="shared" si="59"/>
        <v>0</v>
      </c>
      <c r="BW201" s="105">
        <f t="shared" si="59"/>
        <v>0</v>
      </c>
      <c r="BX201" s="105">
        <f t="shared" si="59"/>
        <v>0</v>
      </c>
      <c r="BY201" s="105">
        <f t="shared" si="59"/>
        <v>0</v>
      </c>
      <c r="BZ201" s="105">
        <f t="shared" si="59"/>
        <v>0</v>
      </c>
      <c r="CA201" s="105">
        <f t="shared" si="59"/>
        <v>0</v>
      </c>
      <c r="CB201" s="105">
        <f t="shared" si="59"/>
        <v>0</v>
      </c>
      <c r="CC201" s="105">
        <f t="shared" si="59"/>
        <v>0</v>
      </c>
      <c r="CD201" s="105">
        <f t="shared" si="59"/>
        <v>0</v>
      </c>
      <c r="CE201" s="105">
        <f t="shared" si="59"/>
        <v>0</v>
      </c>
      <c r="CF201" s="105">
        <f t="shared" si="59"/>
        <v>0</v>
      </c>
      <c r="CG201" s="105">
        <f t="shared" si="59"/>
        <v>0</v>
      </c>
      <c r="CH201" s="105">
        <f t="shared" si="59"/>
        <v>0</v>
      </c>
      <c r="CI201" s="105">
        <f t="shared" si="59"/>
        <v>0</v>
      </c>
      <c r="CJ201" s="105">
        <f t="shared" si="59"/>
        <v>0</v>
      </c>
      <c r="CK201" s="105">
        <f t="shared" si="59"/>
        <v>0</v>
      </c>
      <c r="CL201" s="105">
        <f t="shared" si="59"/>
        <v>0</v>
      </c>
      <c r="CM201" s="105">
        <f t="shared" si="59"/>
        <v>0</v>
      </c>
      <c r="CN201" s="105">
        <f t="shared" si="59"/>
        <v>0</v>
      </c>
      <c r="CO201" s="105">
        <f t="shared" si="59"/>
        <v>0</v>
      </c>
      <c r="CP201" s="105">
        <f t="shared" si="59"/>
        <v>0</v>
      </c>
      <c r="CQ201" s="105">
        <f t="shared" si="59"/>
        <v>0</v>
      </c>
      <c r="CR201" s="105">
        <f t="shared" si="59"/>
        <v>0</v>
      </c>
      <c r="CS201" s="105">
        <f t="shared" si="59"/>
        <v>0</v>
      </c>
      <c r="CT201" s="105">
        <f t="shared" si="59"/>
        <v>0</v>
      </c>
      <c r="CU201" s="105">
        <f t="shared" si="59"/>
        <v>0</v>
      </c>
      <c r="CV201" s="105">
        <f t="shared" si="59"/>
        <v>0</v>
      </c>
      <c r="CW201" s="105">
        <f t="shared" si="59"/>
        <v>0</v>
      </c>
      <c r="CX201" s="105">
        <f t="shared" si="59"/>
        <v>0</v>
      </c>
      <c r="CY201" s="105">
        <f t="shared" si="59"/>
        <v>0</v>
      </c>
      <c r="CZ201" s="105">
        <f t="shared" si="59"/>
        <v>0</v>
      </c>
      <c r="DA201" s="105">
        <f t="shared" si="59"/>
        <v>0</v>
      </c>
      <c r="DB201" s="105">
        <f t="shared" si="59"/>
        <v>0</v>
      </c>
      <c r="DC201" s="105">
        <f t="shared" si="59"/>
        <v>0</v>
      </c>
      <c r="DD201" s="105">
        <f t="shared" si="59"/>
        <v>0</v>
      </c>
      <c r="DE201" s="105">
        <f t="shared" si="59"/>
        <v>0</v>
      </c>
      <c r="DF201" s="105">
        <f t="shared" si="59"/>
        <v>0</v>
      </c>
      <c r="DG201" s="105">
        <f t="shared" si="59"/>
        <v>0</v>
      </c>
      <c r="DH201" s="105">
        <f t="shared" si="59"/>
        <v>0</v>
      </c>
      <c r="DI201" s="105">
        <f t="shared" si="59"/>
        <v>0</v>
      </c>
      <c r="DJ201" s="105">
        <f t="shared" si="59"/>
        <v>0</v>
      </c>
      <c r="DK201" s="105">
        <f t="shared" si="59"/>
        <v>0</v>
      </c>
      <c r="DL201" s="105">
        <f t="shared" si="59"/>
        <v>0</v>
      </c>
      <c r="DM201" s="105">
        <f t="shared" si="59"/>
        <v>0</v>
      </c>
      <c r="DN201" s="105">
        <f t="shared" si="59"/>
        <v>0</v>
      </c>
      <c r="DO201" s="105">
        <f t="shared" si="59"/>
        <v>0</v>
      </c>
      <c r="DP201" s="105">
        <f t="shared" si="59"/>
        <v>0</v>
      </c>
      <c r="DQ201" s="105">
        <f t="shared" si="59"/>
        <v>0</v>
      </c>
      <c r="DR201" s="105">
        <f t="shared" si="59"/>
        <v>0</v>
      </c>
      <c r="DS201" s="105">
        <f t="shared" si="59"/>
        <v>0</v>
      </c>
      <c r="DT201" s="105">
        <f t="shared" si="59"/>
        <v>0</v>
      </c>
      <c r="DU201" s="105">
        <f t="shared" si="59"/>
        <v>0</v>
      </c>
      <c r="DV201" s="105">
        <f t="shared" si="59"/>
        <v>0</v>
      </c>
      <c r="DW201" s="105">
        <f t="shared" si="59"/>
        <v>0</v>
      </c>
      <c r="DX201" s="105">
        <f t="shared" si="59"/>
        <v>0</v>
      </c>
      <c r="DY201" s="105">
        <f t="shared" si="59"/>
        <v>0</v>
      </c>
      <c r="DZ201" s="105">
        <f t="shared" ref="DZ201" si="63">DZ47*$B201</f>
        <v>0</v>
      </c>
      <c r="EA201" s="105">
        <f t="shared" si="60"/>
        <v>0</v>
      </c>
      <c r="EB201" s="105">
        <f t="shared" si="60"/>
        <v>0</v>
      </c>
      <c r="EC201" s="105">
        <f t="shared" si="60"/>
        <v>0</v>
      </c>
      <c r="ED201" s="105">
        <f t="shared" si="60"/>
        <v>0</v>
      </c>
      <c r="EE201" s="105">
        <f t="shared" si="60"/>
        <v>0</v>
      </c>
      <c r="EF201" s="105">
        <f t="shared" si="60"/>
        <v>0</v>
      </c>
      <c r="EG201" s="105">
        <f t="shared" si="60"/>
        <v>0</v>
      </c>
      <c r="EH201" s="105">
        <f t="shared" si="60"/>
        <v>0</v>
      </c>
      <c r="EI201" s="105">
        <f t="shared" si="60"/>
        <v>0</v>
      </c>
      <c r="EJ201" s="105">
        <f t="shared" si="60"/>
        <v>0</v>
      </c>
      <c r="EK201" s="105">
        <f t="shared" si="60"/>
        <v>0</v>
      </c>
      <c r="EL201" s="105">
        <f t="shared" si="60"/>
        <v>0</v>
      </c>
      <c r="EM201" s="105">
        <f t="shared" si="60"/>
        <v>0</v>
      </c>
      <c r="EN201" s="105">
        <f t="shared" si="60"/>
        <v>0</v>
      </c>
      <c r="EO201" s="105">
        <f t="shared" si="60"/>
        <v>0</v>
      </c>
      <c r="EP201" s="105">
        <f t="shared" si="60"/>
        <v>0</v>
      </c>
      <c r="EQ201" s="105">
        <f t="shared" si="60"/>
        <v>0</v>
      </c>
      <c r="ER201" s="105">
        <f t="shared" si="60"/>
        <v>0</v>
      </c>
      <c r="ES201" s="105">
        <f t="shared" si="60"/>
        <v>0</v>
      </c>
      <c r="ET201" s="105">
        <f t="shared" si="60"/>
        <v>0</v>
      </c>
      <c r="EU201" s="105">
        <f t="shared" si="60"/>
        <v>0</v>
      </c>
      <c r="EV201" s="105">
        <f t="shared" si="60"/>
        <v>0</v>
      </c>
      <c r="EW201" s="105">
        <f t="shared" si="60"/>
        <v>0</v>
      </c>
      <c r="EX201" s="105">
        <f t="shared" si="60"/>
        <v>0</v>
      </c>
      <c r="EY201" s="105">
        <f t="shared" si="60"/>
        <v>0</v>
      </c>
      <c r="EZ201" s="105">
        <f t="shared" si="60"/>
        <v>0</v>
      </c>
      <c r="FA201" s="105">
        <f t="shared" si="60"/>
        <v>0</v>
      </c>
      <c r="FB201" s="105">
        <f t="shared" si="60"/>
        <v>0</v>
      </c>
      <c r="FC201" s="105">
        <f t="shared" si="60"/>
        <v>0</v>
      </c>
      <c r="FD201" s="105">
        <f t="shared" si="60"/>
        <v>0</v>
      </c>
      <c r="FE201" s="105">
        <f t="shared" si="60"/>
        <v>0</v>
      </c>
      <c r="FF201" s="105">
        <f t="shared" si="60"/>
        <v>0</v>
      </c>
      <c r="FG201" s="105">
        <f t="shared" si="60"/>
        <v>0</v>
      </c>
      <c r="FH201" s="105">
        <f t="shared" si="60"/>
        <v>0</v>
      </c>
      <c r="FI201" s="105">
        <f t="shared" si="60"/>
        <v>0</v>
      </c>
      <c r="FJ201" s="105">
        <f t="shared" si="60"/>
        <v>0</v>
      </c>
      <c r="FK201" s="105">
        <f t="shared" si="60"/>
        <v>0</v>
      </c>
      <c r="FL201" s="105">
        <f t="shared" si="60"/>
        <v>0</v>
      </c>
      <c r="FM201" s="105">
        <f t="shared" si="60"/>
        <v>0</v>
      </c>
      <c r="FN201" s="105">
        <f t="shared" si="60"/>
        <v>0</v>
      </c>
      <c r="FO201" s="105">
        <f t="shared" si="60"/>
        <v>0</v>
      </c>
      <c r="FP201" s="105">
        <f t="shared" si="60"/>
        <v>0</v>
      </c>
      <c r="FQ201" s="105">
        <f t="shared" si="60"/>
        <v>0</v>
      </c>
      <c r="FR201" s="105">
        <f t="shared" si="60"/>
        <v>0</v>
      </c>
      <c r="FS201" s="105">
        <f t="shared" si="60"/>
        <v>0</v>
      </c>
      <c r="FT201" s="105">
        <f t="shared" si="60"/>
        <v>0</v>
      </c>
      <c r="FU201" s="105">
        <f t="shared" si="60"/>
        <v>0</v>
      </c>
      <c r="FV201" s="105">
        <f t="shared" si="60"/>
        <v>0</v>
      </c>
      <c r="FW201" s="105">
        <f t="shared" si="60"/>
        <v>0</v>
      </c>
      <c r="FX201" s="105">
        <f t="shared" si="60"/>
        <v>0</v>
      </c>
      <c r="FY201" s="105">
        <f t="shared" si="60"/>
        <v>0</v>
      </c>
      <c r="FZ201" s="105">
        <f t="shared" si="60"/>
        <v>0</v>
      </c>
      <c r="GA201" s="105">
        <f t="shared" si="60"/>
        <v>0</v>
      </c>
      <c r="GB201" s="105">
        <f t="shared" si="60"/>
        <v>0</v>
      </c>
      <c r="GC201" s="105">
        <f t="shared" si="60"/>
        <v>0</v>
      </c>
      <c r="GD201" s="105">
        <f t="shared" si="60"/>
        <v>0</v>
      </c>
      <c r="GE201" s="105">
        <f t="shared" si="60"/>
        <v>0</v>
      </c>
      <c r="GF201" s="105">
        <f t="shared" si="60"/>
        <v>0</v>
      </c>
      <c r="GG201" s="105">
        <f t="shared" si="60"/>
        <v>0</v>
      </c>
      <c r="GH201" s="105">
        <f t="shared" si="60"/>
        <v>0</v>
      </c>
      <c r="GI201" s="105">
        <f t="shared" si="60"/>
        <v>0</v>
      </c>
      <c r="GJ201" s="105">
        <f t="shared" si="60"/>
        <v>0</v>
      </c>
      <c r="GK201" s="105">
        <f t="shared" si="60"/>
        <v>0</v>
      </c>
      <c r="GL201" s="105">
        <f t="shared" ref="GL201" si="64">GL47*$B201</f>
        <v>0</v>
      </c>
      <c r="GM201" s="105">
        <f t="shared" si="61"/>
        <v>0</v>
      </c>
      <c r="GN201" s="105">
        <f t="shared" si="61"/>
        <v>0</v>
      </c>
      <c r="GO201" s="105">
        <f t="shared" si="61"/>
        <v>0</v>
      </c>
      <c r="GP201" s="105">
        <f t="shared" si="61"/>
        <v>0</v>
      </c>
      <c r="GQ201" s="105">
        <f t="shared" si="61"/>
        <v>0</v>
      </c>
      <c r="GR201" s="105">
        <f t="shared" si="61"/>
        <v>0</v>
      </c>
      <c r="GS201" s="105">
        <f t="shared" si="61"/>
        <v>0</v>
      </c>
      <c r="GT201" s="105">
        <f t="shared" si="61"/>
        <v>0</v>
      </c>
    </row>
    <row r="202" spans="1:202" s="105" customFormat="1" hidden="1" x14ac:dyDescent="0.25">
      <c r="A202" s="106" t="s">
        <v>113</v>
      </c>
      <c r="B202" s="107">
        <v>0.5</v>
      </c>
      <c r="C202" s="105">
        <f t="shared" ref="C202:BN205" si="65">C48*$B202</f>
        <v>0</v>
      </c>
      <c r="D202" s="105">
        <f t="shared" si="65"/>
        <v>0</v>
      </c>
      <c r="E202" s="105">
        <f t="shared" si="65"/>
        <v>0</v>
      </c>
      <c r="F202" s="105">
        <f t="shared" si="65"/>
        <v>0</v>
      </c>
      <c r="G202" s="105">
        <f t="shared" si="65"/>
        <v>0</v>
      </c>
      <c r="H202" s="105">
        <f t="shared" si="65"/>
        <v>0</v>
      </c>
      <c r="I202" s="105">
        <f t="shared" si="65"/>
        <v>0</v>
      </c>
      <c r="J202" s="105">
        <f t="shared" si="65"/>
        <v>0</v>
      </c>
      <c r="K202" s="105">
        <f t="shared" si="65"/>
        <v>0</v>
      </c>
      <c r="L202" s="105">
        <f t="shared" si="65"/>
        <v>0</v>
      </c>
      <c r="M202" s="105">
        <f t="shared" si="65"/>
        <v>0</v>
      </c>
      <c r="N202" s="105">
        <f t="shared" si="65"/>
        <v>0</v>
      </c>
      <c r="O202" s="105">
        <f t="shared" si="65"/>
        <v>0</v>
      </c>
      <c r="P202" s="105">
        <f t="shared" si="65"/>
        <v>0</v>
      </c>
      <c r="Q202" s="105">
        <f t="shared" si="65"/>
        <v>0</v>
      </c>
      <c r="R202" s="105">
        <f t="shared" si="65"/>
        <v>0</v>
      </c>
      <c r="S202" s="105">
        <f t="shared" si="65"/>
        <v>0</v>
      </c>
      <c r="T202" s="105">
        <f t="shared" si="65"/>
        <v>0</v>
      </c>
      <c r="U202" s="105">
        <f t="shared" si="65"/>
        <v>0</v>
      </c>
      <c r="V202" s="105">
        <f t="shared" si="65"/>
        <v>0</v>
      </c>
      <c r="W202" s="105">
        <f t="shared" si="65"/>
        <v>0</v>
      </c>
      <c r="X202" s="105">
        <f t="shared" si="65"/>
        <v>0</v>
      </c>
      <c r="Y202" s="105">
        <f t="shared" si="65"/>
        <v>0</v>
      </c>
      <c r="Z202" s="105">
        <f t="shared" si="65"/>
        <v>0</v>
      </c>
      <c r="AA202" s="105">
        <f t="shared" si="65"/>
        <v>0</v>
      </c>
      <c r="AB202" s="105">
        <f t="shared" si="65"/>
        <v>0</v>
      </c>
      <c r="AC202" s="105">
        <f t="shared" si="65"/>
        <v>0</v>
      </c>
      <c r="AD202" s="105">
        <f t="shared" si="65"/>
        <v>0</v>
      </c>
      <c r="AE202" s="105">
        <f t="shared" si="65"/>
        <v>0</v>
      </c>
      <c r="AF202" s="105">
        <f t="shared" si="65"/>
        <v>0</v>
      </c>
      <c r="AG202" s="105">
        <f t="shared" si="65"/>
        <v>0</v>
      </c>
      <c r="AH202" s="105">
        <f t="shared" si="65"/>
        <v>0</v>
      </c>
      <c r="AI202" s="105">
        <f t="shared" si="65"/>
        <v>0</v>
      </c>
      <c r="AJ202" s="105">
        <f t="shared" si="65"/>
        <v>0</v>
      </c>
      <c r="AK202" s="105">
        <f t="shared" si="65"/>
        <v>0</v>
      </c>
      <c r="AL202" s="105">
        <f t="shared" si="65"/>
        <v>0</v>
      </c>
      <c r="AM202" s="105">
        <f t="shared" si="65"/>
        <v>0</v>
      </c>
      <c r="AN202" s="105">
        <f t="shared" si="65"/>
        <v>0</v>
      </c>
      <c r="AO202" s="105">
        <f t="shared" si="65"/>
        <v>0</v>
      </c>
      <c r="AP202" s="105">
        <f t="shared" si="65"/>
        <v>0</v>
      </c>
      <c r="AQ202" s="105">
        <f t="shared" si="65"/>
        <v>0</v>
      </c>
      <c r="AR202" s="105">
        <f t="shared" si="65"/>
        <v>0</v>
      </c>
      <c r="AS202" s="105">
        <f t="shared" si="65"/>
        <v>0</v>
      </c>
      <c r="AT202" s="105">
        <f t="shared" si="65"/>
        <v>0</v>
      </c>
      <c r="AU202" s="105">
        <f t="shared" si="65"/>
        <v>0</v>
      </c>
      <c r="AV202" s="105">
        <f t="shared" si="65"/>
        <v>0</v>
      </c>
      <c r="AW202" s="105">
        <f t="shared" si="65"/>
        <v>0</v>
      </c>
      <c r="AX202" s="105">
        <f t="shared" si="65"/>
        <v>0</v>
      </c>
      <c r="AY202" s="105">
        <f t="shared" si="65"/>
        <v>0</v>
      </c>
      <c r="AZ202" s="105">
        <f t="shared" si="65"/>
        <v>0</v>
      </c>
      <c r="BA202" s="105">
        <f t="shared" si="65"/>
        <v>0</v>
      </c>
      <c r="BB202" s="105">
        <f t="shared" si="65"/>
        <v>0</v>
      </c>
      <c r="BC202" s="105">
        <f t="shared" si="65"/>
        <v>0</v>
      </c>
      <c r="BD202" s="105">
        <f t="shared" si="65"/>
        <v>0</v>
      </c>
      <c r="BE202" s="105">
        <f t="shared" si="65"/>
        <v>0</v>
      </c>
      <c r="BF202" s="105">
        <f t="shared" si="65"/>
        <v>0</v>
      </c>
      <c r="BG202" s="105">
        <f t="shared" si="65"/>
        <v>0</v>
      </c>
      <c r="BH202" s="105">
        <f t="shared" si="65"/>
        <v>0</v>
      </c>
      <c r="BI202" s="105">
        <f t="shared" si="65"/>
        <v>0</v>
      </c>
      <c r="BJ202" s="105">
        <f t="shared" si="65"/>
        <v>0</v>
      </c>
      <c r="BK202" s="105">
        <f t="shared" si="65"/>
        <v>0</v>
      </c>
      <c r="BL202" s="105">
        <f t="shared" si="65"/>
        <v>0</v>
      </c>
      <c r="BM202" s="105">
        <f t="shared" si="65"/>
        <v>0</v>
      </c>
      <c r="BN202" s="105">
        <f t="shared" si="65"/>
        <v>0</v>
      </c>
      <c r="BO202" s="105">
        <f t="shared" ref="BO202:DZ205" si="66">BO48*$B202</f>
        <v>0</v>
      </c>
      <c r="BP202" s="105">
        <f t="shared" si="66"/>
        <v>0</v>
      </c>
      <c r="BQ202" s="105">
        <f t="shared" si="66"/>
        <v>0</v>
      </c>
      <c r="BR202" s="105">
        <f t="shared" si="66"/>
        <v>0</v>
      </c>
      <c r="BS202" s="105">
        <f t="shared" si="66"/>
        <v>0</v>
      </c>
      <c r="BT202" s="105">
        <f t="shared" si="66"/>
        <v>0</v>
      </c>
      <c r="BU202" s="105">
        <f t="shared" si="66"/>
        <v>0</v>
      </c>
      <c r="BV202" s="105">
        <f t="shared" si="66"/>
        <v>0</v>
      </c>
      <c r="BW202" s="105">
        <f t="shared" si="66"/>
        <v>0</v>
      </c>
      <c r="BX202" s="105">
        <f t="shared" si="66"/>
        <v>0</v>
      </c>
      <c r="BY202" s="105">
        <f t="shared" si="66"/>
        <v>0</v>
      </c>
      <c r="BZ202" s="105">
        <f t="shared" si="66"/>
        <v>0</v>
      </c>
      <c r="CA202" s="105">
        <f t="shared" si="66"/>
        <v>0</v>
      </c>
      <c r="CB202" s="105">
        <f t="shared" si="66"/>
        <v>0</v>
      </c>
      <c r="CC202" s="105">
        <f t="shared" si="66"/>
        <v>0</v>
      </c>
      <c r="CD202" s="105">
        <f t="shared" si="66"/>
        <v>0</v>
      </c>
      <c r="CE202" s="105">
        <f t="shared" si="66"/>
        <v>0</v>
      </c>
      <c r="CF202" s="105">
        <f t="shared" si="66"/>
        <v>0</v>
      </c>
      <c r="CG202" s="105">
        <f t="shared" si="66"/>
        <v>0</v>
      </c>
      <c r="CH202" s="105">
        <f t="shared" si="66"/>
        <v>0</v>
      </c>
      <c r="CI202" s="105">
        <f t="shared" si="66"/>
        <v>0</v>
      </c>
      <c r="CJ202" s="105">
        <f t="shared" si="66"/>
        <v>0</v>
      </c>
      <c r="CK202" s="105">
        <f t="shared" si="66"/>
        <v>0</v>
      </c>
      <c r="CL202" s="105">
        <f t="shared" si="66"/>
        <v>0</v>
      </c>
      <c r="CM202" s="105">
        <f t="shared" si="66"/>
        <v>0</v>
      </c>
      <c r="CN202" s="105">
        <f t="shared" si="66"/>
        <v>0</v>
      </c>
      <c r="CO202" s="105">
        <f t="shared" si="66"/>
        <v>0</v>
      </c>
      <c r="CP202" s="105">
        <f t="shared" si="66"/>
        <v>0</v>
      </c>
      <c r="CQ202" s="105">
        <f t="shared" si="66"/>
        <v>0</v>
      </c>
      <c r="CR202" s="105">
        <f t="shared" si="66"/>
        <v>0</v>
      </c>
      <c r="CS202" s="105">
        <f t="shared" si="66"/>
        <v>0</v>
      </c>
      <c r="CT202" s="105">
        <f t="shared" si="66"/>
        <v>0</v>
      </c>
      <c r="CU202" s="105">
        <f t="shared" si="66"/>
        <v>0</v>
      </c>
      <c r="CV202" s="105">
        <f t="shared" si="66"/>
        <v>0</v>
      </c>
      <c r="CW202" s="105">
        <f t="shared" si="66"/>
        <v>0</v>
      </c>
      <c r="CX202" s="105">
        <f t="shared" si="66"/>
        <v>0</v>
      </c>
      <c r="CY202" s="105">
        <f t="shared" si="66"/>
        <v>0</v>
      </c>
      <c r="CZ202" s="105">
        <f t="shared" si="66"/>
        <v>0</v>
      </c>
      <c r="DA202" s="105">
        <f t="shared" si="66"/>
        <v>0</v>
      </c>
      <c r="DB202" s="105">
        <f t="shared" si="66"/>
        <v>0</v>
      </c>
      <c r="DC202" s="105">
        <f t="shared" si="66"/>
        <v>0</v>
      </c>
      <c r="DD202" s="105">
        <f t="shared" si="66"/>
        <v>0</v>
      </c>
      <c r="DE202" s="105">
        <f t="shared" si="66"/>
        <v>0</v>
      </c>
      <c r="DF202" s="105">
        <f t="shared" si="66"/>
        <v>0</v>
      </c>
      <c r="DG202" s="105">
        <f t="shared" si="66"/>
        <v>0</v>
      </c>
      <c r="DH202" s="105">
        <f t="shared" si="66"/>
        <v>0</v>
      </c>
      <c r="DI202" s="105">
        <f t="shared" si="66"/>
        <v>0</v>
      </c>
      <c r="DJ202" s="105">
        <f t="shared" si="66"/>
        <v>0</v>
      </c>
      <c r="DK202" s="105">
        <f t="shared" si="66"/>
        <v>0</v>
      </c>
      <c r="DL202" s="105">
        <f t="shared" si="66"/>
        <v>0</v>
      </c>
      <c r="DM202" s="105">
        <f t="shared" si="66"/>
        <v>0</v>
      </c>
      <c r="DN202" s="105">
        <f t="shared" si="66"/>
        <v>0</v>
      </c>
      <c r="DO202" s="105">
        <f t="shared" si="66"/>
        <v>0</v>
      </c>
      <c r="DP202" s="105">
        <f t="shared" si="66"/>
        <v>0</v>
      </c>
      <c r="DQ202" s="105">
        <f t="shared" si="66"/>
        <v>0</v>
      </c>
      <c r="DR202" s="105">
        <f t="shared" si="66"/>
        <v>0</v>
      </c>
      <c r="DS202" s="105">
        <f t="shared" si="66"/>
        <v>0</v>
      </c>
      <c r="DT202" s="105">
        <f t="shared" si="66"/>
        <v>0</v>
      </c>
      <c r="DU202" s="105">
        <f t="shared" si="66"/>
        <v>0</v>
      </c>
      <c r="DV202" s="105">
        <f t="shared" si="66"/>
        <v>0</v>
      </c>
      <c r="DW202" s="105">
        <f t="shared" si="66"/>
        <v>0</v>
      </c>
      <c r="DX202" s="105">
        <f t="shared" si="66"/>
        <v>0</v>
      </c>
      <c r="DY202" s="105">
        <f t="shared" si="66"/>
        <v>0</v>
      </c>
      <c r="DZ202" s="105">
        <f t="shared" si="66"/>
        <v>0</v>
      </c>
      <c r="EA202" s="105">
        <f t="shared" ref="EA202:GL205" si="67">EA48*$B202</f>
        <v>0</v>
      </c>
      <c r="EB202" s="105">
        <f t="shared" si="67"/>
        <v>0</v>
      </c>
      <c r="EC202" s="105">
        <f t="shared" si="67"/>
        <v>0</v>
      </c>
      <c r="ED202" s="105">
        <f t="shared" si="67"/>
        <v>0</v>
      </c>
      <c r="EE202" s="105">
        <f t="shared" si="67"/>
        <v>0</v>
      </c>
      <c r="EF202" s="105">
        <f t="shared" si="67"/>
        <v>0</v>
      </c>
      <c r="EG202" s="105">
        <f t="shared" si="67"/>
        <v>0</v>
      </c>
      <c r="EH202" s="105">
        <f t="shared" si="67"/>
        <v>0</v>
      </c>
      <c r="EI202" s="105">
        <f t="shared" si="67"/>
        <v>0</v>
      </c>
      <c r="EJ202" s="105">
        <f t="shared" si="67"/>
        <v>0</v>
      </c>
      <c r="EK202" s="105">
        <f t="shared" si="67"/>
        <v>0</v>
      </c>
      <c r="EL202" s="105">
        <f t="shared" si="67"/>
        <v>0</v>
      </c>
      <c r="EM202" s="105">
        <f t="shared" si="67"/>
        <v>0</v>
      </c>
      <c r="EN202" s="105">
        <f t="shared" si="67"/>
        <v>0</v>
      </c>
      <c r="EO202" s="105">
        <f t="shared" si="67"/>
        <v>0</v>
      </c>
      <c r="EP202" s="105">
        <f t="shared" si="67"/>
        <v>0</v>
      </c>
      <c r="EQ202" s="105">
        <f t="shared" si="67"/>
        <v>0</v>
      </c>
      <c r="ER202" s="105">
        <f t="shared" si="67"/>
        <v>0</v>
      </c>
      <c r="ES202" s="105">
        <f t="shared" si="67"/>
        <v>0</v>
      </c>
      <c r="ET202" s="105">
        <f t="shared" si="67"/>
        <v>0</v>
      </c>
      <c r="EU202" s="105">
        <f t="shared" si="67"/>
        <v>0</v>
      </c>
      <c r="EV202" s="105">
        <f t="shared" si="67"/>
        <v>0</v>
      </c>
      <c r="EW202" s="105">
        <f t="shared" si="67"/>
        <v>0</v>
      </c>
      <c r="EX202" s="105">
        <f t="shared" si="67"/>
        <v>0</v>
      </c>
      <c r="EY202" s="105">
        <f t="shared" si="67"/>
        <v>0</v>
      </c>
      <c r="EZ202" s="105">
        <f t="shared" si="67"/>
        <v>0</v>
      </c>
      <c r="FA202" s="105">
        <f t="shared" si="67"/>
        <v>0</v>
      </c>
      <c r="FB202" s="105">
        <f t="shared" si="67"/>
        <v>0</v>
      </c>
      <c r="FC202" s="105">
        <f t="shared" si="67"/>
        <v>0</v>
      </c>
      <c r="FD202" s="105">
        <f t="shared" si="67"/>
        <v>0</v>
      </c>
      <c r="FE202" s="105">
        <f t="shared" si="67"/>
        <v>0</v>
      </c>
      <c r="FF202" s="105">
        <f t="shared" si="67"/>
        <v>0</v>
      </c>
      <c r="FG202" s="105">
        <f t="shared" si="67"/>
        <v>0</v>
      </c>
      <c r="FH202" s="105">
        <f t="shared" si="67"/>
        <v>0</v>
      </c>
      <c r="FI202" s="105">
        <f t="shared" si="67"/>
        <v>0</v>
      </c>
      <c r="FJ202" s="105">
        <f t="shared" si="67"/>
        <v>0</v>
      </c>
      <c r="FK202" s="105">
        <f t="shared" si="67"/>
        <v>0</v>
      </c>
      <c r="FL202" s="105">
        <f t="shared" si="67"/>
        <v>0</v>
      </c>
      <c r="FM202" s="105">
        <f t="shared" si="67"/>
        <v>0</v>
      </c>
      <c r="FN202" s="105">
        <f t="shared" si="67"/>
        <v>0</v>
      </c>
      <c r="FO202" s="105">
        <f t="shared" si="67"/>
        <v>0</v>
      </c>
      <c r="FP202" s="105">
        <f t="shared" si="67"/>
        <v>0</v>
      </c>
      <c r="FQ202" s="105">
        <f t="shared" si="67"/>
        <v>0</v>
      </c>
      <c r="FR202" s="105">
        <f t="shared" si="67"/>
        <v>0</v>
      </c>
      <c r="FS202" s="105">
        <f t="shared" si="67"/>
        <v>0</v>
      </c>
      <c r="FT202" s="105">
        <f t="shared" si="67"/>
        <v>0</v>
      </c>
      <c r="FU202" s="105">
        <f t="shared" si="67"/>
        <v>0</v>
      </c>
      <c r="FV202" s="105">
        <f t="shared" si="67"/>
        <v>0</v>
      </c>
      <c r="FW202" s="105">
        <f t="shared" si="67"/>
        <v>0</v>
      </c>
      <c r="FX202" s="105">
        <f t="shared" si="67"/>
        <v>0</v>
      </c>
      <c r="FY202" s="105">
        <f t="shared" si="67"/>
        <v>0</v>
      </c>
      <c r="FZ202" s="105">
        <f t="shared" si="67"/>
        <v>0</v>
      </c>
      <c r="GA202" s="105">
        <f t="shared" si="67"/>
        <v>0</v>
      </c>
      <c r="GB202" s="105">
        <f t="shared" si="67"/>
        <v>0</v>
      </c>
      <c r="GC202" s="105">
        <f t="shared" si="67"/>
        <v>0</v>
      </c>
      <c r="GD202" s="105">
        <f t="shared" si="67"/>
        <v>0</v>
      </c>
      <c r="GE202" s="105">
        <f t="shared" si="67"/>
        <v>0</v>
      </c>
      <c r="GF202" s="105">
        <f t="shared" si="67"/>
        <v>0</v>
      </c>
      <c r="GG202" s="105">
        <f t="shared" si="67"/>
        <v>0</v>
      </c>
      <c r="GH202" s="105">
        <f t="shared" si="67"/>
        <v>0</v>
      </c>
      <c r="GI202" s="105">
        <f t="shared" si="67"/>
        <v>0</v>
      </c>
      <c r="GJ202" s="105">
        <f t="shared" si="67"/>
        <v>0</v>
      </c>
      <c r="GK202" s="105">
        <f t="shared" si="67"/>
        <v>0</v>
      </c>
      <c r="GL202" s="105">
        <f t="shared" si="67"/>
        <v>0</v>
      </c>
      <c r="GM202" s="105">
        <f t="shared" si="61"/>
        <v>0</v>
      </c>
      <c r="GN202" s="105">
        <f t="shared" si="61"/>
        <v>0</v>
      </c>
      <c r="GO202" s="105">
        <f t="shared" si="61"/>
        <v>0</v>
      </c>
      <c r="GP202" s="105">
        <f t="shared" si="61"/>
        <v>0</v>
      </c>
      <c r="GQ202" s="105">
        <f t="shared" si="61"/>
        <v>0</v>
      </c>
      <c r="GR202" s="105">
        <f t="shared" si="61"/>
        <v>0</v>
      </c>
      <c r="GS202" s="105">
        <f t="shared" si="61"/>
        <v>0</v>
      </c>
      <c r="GT202" s="105">
        <f t="shared" si="61"/>
        <v>0</v>
      </c>
    </row>
    <row r="203" spans="1:202" s="105" customFormat="1" hidden="1" x14ac:dyDescent="0.25">
      <c r="A203" s="106" t="s">
        <v>114</v>
      </c>
      <c r="B203" s="107">
        <v>0.5</v>
      </c>
      <c r="C203" s="105">
        <f t="shared" si="65"/>
        <v>0</v>
      </c>
      <c r="D203" s="105">
        <f t="shared" si="65"/>
        <v>0</v>
      </c>
      <c r="E203" s="105">
        <f t="shared" si="65"/>
        <v>0</v>
      </c>
      <c r="F203" s="105">
        <f t="shared" si="65"/>
        <v>0</v>
      </c>
      <c r="G203" s="105">
        <f t="shared" si="65"/>
        <v>0</v>
      </c>
      <c r="H203" s="105">
        <f t="shared" si="65"/>
        <v>0</v>
      </c>
      <c r="I203" s="105">
        <f t="shared" si="65"/>
        <v>0</v>
      </c>
      <c r="J203" s="105">
        <f t="shared" si="65"/>
        <v>0</v>
      </c>
      <c r="K203" s="105">
        <f t="shared" si="65"/>
        <v>0</v>
      </c>
      <c r="L203" s="105">
        <f t="shared" si="65"/>
        <v>0</v>
      </c>
      <c r="M203" s="105">
        <f t="shared" si="65"/>
        <v>0</v>
      </c>
      <c r="N203" s="105">
        <f t="shared" si="65"/>
        <v>0</v>
      </c>
      <c r="O203" s="105">
        <f t="shared" si="65"/>
        <v>0</v>
      </c>
      <c r="P203" s="105">
        <f t="shared" si="65"/>
        <v>0</v>
      </c>
      <c r="Q203" s="105">
        <f t="shared" si="65"/>
        <v>0</v>
      </c>
      <c r="R203" s="105">
        <f t="shared" si="65"/>
        <v>0</v>
      </c>
      <c r="S203" s="105">
        <f t="shared" si="65"/>
        <v>0</v>
      </c>
      <c r="T203" s="105">
        <f t="shared" si="65"/>
        <v>0</v>
      </c>
      <c r="U203" s="105">
        <f t="shared" si="65"/>
        <v>0</v>
      </c>
      <c r="V203" s="105">
        <f t="shared" si="65"/>
        <v>0</v>
      </c>
      <c r="W203" s="105">
        <f t="shared" si="65"/>
        <v>0</v>
      </c>
      <c r="X203" s="105">
        <f t="shared" si="65"/>
        <v>0</v>
      </c>
      <c r="Y203" s="105">
        <f t="shared" si="65"/>
        <v>0</v>
      </c>
      <c r="Z203" s="105">
        <f t="shared" si="65"/>
        <v>0</v>
      </c>
      <c r="AA203" s="105">
        <f t="shared" si="65"/>
        <v>0</v>
      </c>
      <c r="AB203" s="105">
        <f t="shared" si="65"/>
        <v>0</v>
      </c>
      <c r="AC203" s="105">
        <f t="shared" si="65"/>
        <v>0</v>
      </c>
      <c r="AD203" s="105">
        <f t="shared" si="65"/>
        <v>0</v>
      </c>
      <c r="AE203" s="105">
        <f t="shared" si="65"/>
        <v>0</v>
      </c>
      <c r="AF203" s="105">
        <f t="shared" si="65"/>
        <v>0</v>
      </c>
      <c r="AG203" s="105">
        <f t="shared" si="65"/>
        <v>0</v>
      </c>
      <c r="AH203" s="105">
        <f t="shared" si="65"/>
        <v>0</v>
      </c>
      <c r="AI203" s="105">
        <f t="shared" si="65"/>
        <v>0</v>
      </c>
      <c r="AJ203" s="105">
        <f t="shared" si="65"/>
        <v>0</v>
      </c>
      <c r="AK203" s="105">
        <f t="shared" si="65"/>
        <v>0</v>
      </c>
      <c r="AL203" s="105">
        <f t="shared" si="65"/>
        <v>0</v>
      </c>
      <c r="AM203" s="105">
        <f t="shared" si="65"/>
        <v>0</v>
      </c>
      <c r="AN203" s="105">
        <f t="shared" si="65"/>
        <v>0</v>
      </c>
      <c r="AO203" s="105">
        <f t="shared" si="65"/>
        <v>0</v>
      </c>
      <c r="AP203" s="105">
        <f t="shared" si="65"/>
        <v>0</v>
      </c>
      <c r="AQ203" s="105">
        <f t="shared" si="65"/>
        <v>0</v>
      </c>
      <c r="AR203" s="105">
        <f t="shared" si="65"/>
        <v>0</v>
      </c>
      <c r="AS203" s="105">
        <f t="shared" si="65"/>
        <v>0</v>
      </c>
      <c r="AT203" s="105">
        <f t="shared" si="65"/>
        <v>0</v>
      </c>
      <c r="AU203" s="105">
        <f t="shared" si="65"/>
        <v>0</v>
      </c>
      <c r="AV203" s="105">
        <f t="shared" si="65"/>
        <v>0</v>
      </c>
      <c r="AW203" s="105">
        <f t="shared" si="65"/>
        <v>0</v>
      </c>
      <c r="AX203" s="105">
        <f t="shared" si="65"/>
        <v>0</v>
      </c>
      <c r="AY203" s="105">
        <f t="shared" si="65"/>
        <v>0</v>
      </c>
      <c r="AZ203" s="105">
        <f t="shared" si="65"/>
        <v>0</v>
      </c>
      <c r="BA203" s="105">
        <f t="shared" si="65"/>
        <v>0</v>
      </c>
      <c r="BB203" s="105">
        <f t="shared" si="65"/>
        <v>0</v>
      </c>
      <c r="BC203" s="105">
        <f t="shared" si="65"/>
        <v>0</v>
      </c>
      <c r="BD203" s="105">
        <f t="shared" si="65"/>
        <v>0</v>
      </c>
      <c r="BE203" s="105">
        <f t="shared" si="65"/>
        <v>0</v>
      </c>
      <c r="BF203" s="105">
        <f t="shared" si="65"/>
        <v>0</v>
      </c>
      <c r="BG203" s="105">
        <f t="shared" si="65"/>
        <v>0</v>
      </c>
      <c r="BH203" s="105">
        <f t="shared" si="65"/>
        <v>0</v>
      </c>
      <c r="BI203" s="105">
        <f t="shared" si="65"/>
        <v>0</v>
      </c>
      <c r="BJ203" s="105">
        <f t="shared" si="65"/>
        <v>0</v>
      </c>
      <c r="BK203" s="105">
        <f t="shared" si="65"/>
        <v>0</v>
      </c>
      <c r="BL203" s="105">
        <f t="shared" si="65"/>
        <v>0</v>
      </c>
      <c r="BM203" s="105">
        <f t="shared" si="65"/>
        <v>0</v>
      </c>
      <c r="BN203" s="105">
        <f t="shared" si="65"/>
        <v>0</v>
      </c>
      <c r="BO203" s="105">
        <f t="shared" si="66"/>
        <v>0</v>
      </c>
      <c r="BP203" s="105">
        <f t="shared" si="66"/>
        <v>0</v>
      </c>
      <c r="BQ203" s="105">
        <f t="shared" si="66"/>
        <v>0</v>
      </c>
      <c r="BR203" s="105">
        <f t="shared" si="66"/>
        <v>0</v>
      </c>
      <c r="BS203" s="105">
        <f t="shared" si="66"/>
        <v>0</v>
      </c>
      <c r="BT203" s="105">
        <f t="shared" si="66"/>
        <v>0</v>
      </c>
      <c r="BU203" s="105">
        <f t="shared" si="66"/>
        <v>0</v>
      </c>
      <c r="BV203" s="105">
        <f t="shared" si="66"/>
        <v>0</v>
      </c>
      <c r="BW203" s="105">
        <f t="shared" si="66"/>
        <v>0</v>
      </c>
      <c r="BX203" s="105">
        <f t="shared" si="66"/>
        <v>0</v>
      </c>
      <c r="BY203" s="105">
        <f t="shared" si="66"/>
        <v>0</v>
      </c>
      <c r="BZ203" s="105">
        <f t="shared" si="66"/>
        <v>0</v>
      </c>
      <c r="CA203" s="105">
        <f t="shared" si="66"/>
        <v>0</v>
      </c>
      <c r="CB203" s="105">
        <f t="shared" si="66"/>
        <v>0</v>
      </c>
      <c r="CC203" s="105">
        <f t="shared" si="66"/>
        <v>0</v>
      </c>
      <c r="CD203" s="105">
        <f t="shared" si="66"/>
        <v>0</v>
      </c>
      <c r="CE203" s="105">
        <f t="shared" si="66"/>
        <v>0</v>
      </c>
      <c r="CF203" s="105">
        <f t="shared" si="66"/>
        <v>0</v>
      </c>
      <c r="CG203" s="105">
        <f t="shared" si="66"/>
        <v>0</v>
      </c>
      <c r="CH203" s="105">
        <f t="shared" si="66"/>
        <v>0</v>
      </c>
      <c r="CI203" s="105">
        <f t="shared" si="66"/>
        <v>0</v>
      </c>
      <c r="CJ203" s="105">
        <f t="shared" si="66"/>
        <v>0</v>
      </c>
      <c r="CK203" s="105">
        <f t="shared" si="66"/>
        <v>0</v>
      </c>
      <c r="CL203" s="105">
        <f t="shared" si="66"/>
        <v>0</v>
      </c>
      <c r="CM203" s="105">
        <f t="shared" si="66"/>
        <v>0</v>
      </c>
      <c r="CN203" s="105">
        <f t="shared" si="66"/>
        <v>0</v>
      </c>
      <c r="CO203" s="105">
        <f t="shared" si="66"/>
        <v>0</v>
      </c>
      <c r="CP203" s="105">
        <f t="shared" si="66"/>
        <v>0</v>
      </c>
      <c r="CQ203" s="105">
        <f t="shared" si="66"/>
        <v>0</v>
      </c>
      <c r="CR203" s="105">
        <f t="shared" si="66"/>
        <v>0</v>
      </c>
      <c r="CS203" s="105">
        <f t="shared" si="66"/>
        <v>0</v>
      </c>
      <c r="CT203" s="105">
        <f t="shared" si="66"/>
        <v>0</v>
      </c>
      <c r="CU203" s="105">
        <f t="shared" si="66"/>
        <v>0</v>
      </c>
      <c r="CV203" s="105">
        <f t="shared" si="66"/>
        <v>0</v>
      </c>
      <c r="CW203" s="105">
        <f t="shared" si="66"/>
        <v>0</v>
      </c>
      <c r="CX203" s="105">
        <f t="shared" si="66"/>
        <v>0</v>
      </c>
      <c r="CY203" s="105">
        <f t="shared" si="66"/>
        <v>0</v>
      </c>
      <c r="CZ203" s="105">
        <f t="shared" si="66"/>
        <v>0</v>
      </c>
      <c r="DA203" s="105">
        <f t="shared" si="66"/>
        <v>0</v>
      </c>
      <c r="DB203" s="105">
        <f t="shared" si="66"/>
        <v>0</v>
      </c>
      <c r="DC203" s="105">
        <f t="shared" si="66"/>
        <v>0</v>
      </c>
      <c r="DD203" s="105">
        <f t="shared" si="66"/>
        <v>0</v>
      </c>
      <c r="DE203" s="105">
        <f t="shared" si="66"/>
        <v>0</v>
      </c>
      <c r="DF203" s="105">
        <f t="shared" si="66"/>
        <v>0</v>
      </c>
      <c r="DG203" s="105">
        <f t="shared" si="66"/>
        <v>0</v>
      </c>
      <c r="DH203" s="105">
        <f t="shared" si="66"/>
        <v>0</v>
      </c>
      <c r="DI203" s="105">
        <f t="shared" si="66"/>
        <v>0</v>
      </c>
      <c r="DJ203" s="105">
        <f t="shared" si="66"/>
        <v>0</v>
      </c>
      <c r="DK203" s="105">
        <f t="shared" si="66"/>
        <v>0</v>
      </c>
      <c r="DL203" s="105">
        <f t="shared" si="66"/>
        <v>0</v>
      </c>
      <c r="DM203" s="105">
        <f t="shared" si="66"/>
        <v>0</v>
      </c>
      <c r="DN203" s="105">
        <f t="shared" si="66"/>
        <v>0</v>
      </c>
      <c r="DO203" s="105">
        <f t="shared" si="66"/>
        <v>0</v>
      </c>
      <c r="DP203" s="105">
        <f t="shared" si="66"/>
        <v>0</v>
      </c>
      <c r="DQ203" s="105">
        <f t="shared" si="66"/>
        <v>0</v>
      </c>
      <c r="DR203" s="105">
        <f t="shared" si="66"/>
        <v>0</v>
      </c>
      <c r="DS203" s="105">
        <f t="shared" si="66"/>
        <v>0</v>
      </c>
      <c r="DT203" s="105">
        <f t="shared" si="66"/>
        <v>0</v>
      </c>
      <c r="DU203" s="105">
        <f t="shared" si="66"/>
        <v>0</v>
      </c>
      <c r="DV203" s="105">
        <f t="shared" si="66"/>
        <v>0</v>
      </c>
      <c r="DW203" s="105">
        <f t="shared" si="66"/>
        <v>0</v>
      </c>
      <c r="DX203" s="105">
        <f t="shared" si="66"/>
        <v>0</v>
      </c>
      <c r="DY203" s="105">
        <f t="shared" si="66"/>
        <v>0</v>
      </c>
      <c r="DZ203" s="105">
        <f t="shared" si="66"/>
        <v>0</v>
      </c>
      <c r="EA203" s="105">
        <f t="shared" si="67"/>
        <v>0</v>
      </c>
      <c r="EB203" s="105">
        <f t="shared" si="67"/>
        <v>0</v>
      </c>
      <c r="EC203" s="105">
        <f t="shared" si="67"/>
        <v>0</v>
      </c>
      <c r="ED203" s="105">
        <f t="shared" si="67"/>
        <v>0</v>
      </c>
      <c r="EE203" s="105">
        <f t="shared" si="67"/>
        <v>0</v>
      </c>
      <c r="EF203" s="105">
        <f t="shared" si="67"/>
        <v>0</v>
      </c>
      <c r="EG203" s="105">
        <f t="shared" si="67"/>
        <v>0</v>
      </c>
      <c r="EH203" s="105">
        <f t="shared" si="67"/>
        <v>0</v>
      </c>
      <c r="EI203" s="105">
        <f t="shared" si="67"/>
        <v>0</v>
      </c>
      <c r="EJ203" s="105">
        <f t="shared" si="67"/>
        <v>0</v>
      </c>
      <c r="EK203" s="105">
        <f t="shared" si="67"/>
        <v>0</v>
      </c>
      <c r="EL203" s="105">
        <f t="shared" si="67"/>
        <v>0</v>
      </c>
      <c r="EM203" s="105">
        <f t="shared" si="67"/>
        <v>0</v>
      </c>
      <c r="EN203" s="105">
        <f t="shared" si="67"/>
        <v>0</v>
      </c>
      <c r="EO203" s="105">
        <f t="shared" si="67"/>
        <v>0</v>
      </c>
      <c r="EP203" s="105">
        <f t="shared" si="67"/>
        <v>0</v>
      </c>
      <c r="EQ203" s="105">
        <f t="shared" si="67"/>
        <v>0</v>
      </c>
      <c r="ER203" s="105">
        <f t="shared" si="67"/>
        <v>0</v>
      </c>
      <c r="ES203" s="105">
        <f t="shared" si="67"/>
        <v>0</v>
      </c>
      <c r="ET203" s="105">
        <f t="shared" si="67"/>
        <v>0</v>
      </c>
      <c r="EU203" s="105">
        <f t="shared" si="67"/>
        <v>0</v>
      </c>
      <c r="EV203" s="105">
        <f t="shared" si="67"/>
        <v>0</v>
      </c>
      <c r="EW203" s="105">
        <f t="shared" si="67"/>
        <v>0</v>
      </c>
      <c r="EX203" s="105">
        <f t="shared" si="67"/>
        <v>0</v>
      </c>
      <c r="EY203" s="105">
        <f t="shared" si="67"/>
        <v>0</v>
      </c>
      <c r="EZ203" s="105">
        <f t="shared" si="67"/>
        <v>0</v>
      </c>
      <c r="FA203" s="105">
        <f t="shared" si="67"/>
        <v>0</v>
      </c>
      <c r="FB203" s="105">
        <f t="shared" si="67"/>
        <v>0</v>
      </c>
      <c r="FC203" s="105">
        <f t="shared" si="67"/>
        <v>0</v>
      </c>
      <c r="FD203" s="105">
        <f t="shared" si="67"/>
        <v>0</v>
      </c>
      <c r="FE203" s="105">
        <f t="shared" si="67"/>
        <v>0</v>
      </c>
      <c r="FF203" s="105">
        <f t="shared" si="67"/>
        <v>0</v>
      </c>
      <c r="FG203" s="105">
        <f t="shared" si="67"/>
        <v>0</v>
      </c>
      <c r="FH203" s="105">
        <f t="shared" si="67"/>
        <v>0</v>
      </c>
      <c r="FI203" s="105">
        <f t="shared" si="67"/>
        <v>0</v>
      </c>
      <c r="FJ203" s="105">
        <f t="shared" si="67"/>
        <v>0</v>
      </c>
      <c r="FK203" s="105">
        <f t="shared" si="67"/>
        <v>0</v>
      </c>
      <c r="FL203" s="105">
        <f t="shared" si="67"/>
        <v>0</v>
      </c>
      <c r="FM203" s="105">
        <f t="shared" si="67"/>
        <v>0</v>
      </c>
      <c r="FN203" s="105">
        <f t="shared" si="67"/>
        <v>0</v>
      </c>
      <c r="FO203" s="105">
        <f t="shared" si="67"/>
        <v>0</v>
      </c>
      <c r="FP203" s="105">
        <f t="shared" si="67"/>
        <v>0</v>
      </c>
      <c r="FQ203" s="105">
        <f t="shared" si="67"/>
        <v>0</v>
      </c>
      <c r="FR203" s="105">
        <f t="shared" si="67"/>
        <v>0</v>
      </c>
      <c r="FS203" s="105">
        <f t="shared" si="67"/>
        <v>0</v>
      </c>
      <c r="FT203" s="105">
        <f t="shared" si="67"/>
        <v>0</v>
      </c>
      <c r="FU203" s="105">
        <f t="shared" si="67"/>
        <v>0</v>
      </c>
      <c r="FV203" s="105">
        <f t="shared" si="67"/>
        <v>0</v>
      </c>
      <c r="FW203" s="105">
        <f t="shared" si="67"/>
        <v>0</v>
      </c>
      <c r="FX203" s="105">
        <f t="shared" si="67"/>
        <v>0</v>
      </c>
      <c r="FY203" s="105">
        <f t="shared" si="67"/>
        <v>0</v>
      </c>
      <c r="FZ203" s="105">
        <f t="shared" si="67"/>
        <v>0</v>
      </c>
      <c r="GA203" s="105">
        <f t="shared" si="67"/>
        <v>0</v>
      </c>
      <c r="GB203" s="105">
        <f t="shared" si="67"/>
        <v>0</v>
      </c>
      <c r="GC203" s="105">
        <f t="shared" si="67"/>
        <v>0</v>
      </c>
      <c r="GD203" s="105">
        <f t="shared" si="67"/>
        <v>0</v>
      </c>
      <c r="GE203" s="105">
        <f t="shared" si="67"/>
        <v>0</v>
      </c>
      <c r="GF203" s="105">
        <f t="shared" si="67"/>
        <v>0</v>
      </c>
      <c r="GG203" s="105">
        <f t="shared" si="67"/>
        <v>0</v>
      </c>
      <c r="GH203" s="105">
        <f t="shared" si="67"/>
        <v>0</v>
      </c>
      <c r="GI203" s="105">
        <f t="shared" si="67"/>
        <v>0</v>
      </c>
      <c r="GJ203" s="105">
        <f t="shared" si="67"/>
        <v>0</v>
      </c>
      <c r="GK203" s="105">
        <f t="shared" si="67"/>
        <v>0</v>
      </c>
      <c r="GL203" s="105">
        <f t="shared" si="67"/>
        <v>0</v>
      </c>
      <c r="GM203" s="105">
        <f t="shared" si="61"/>
        <v>0</v>
      </c>
      <c r="GN203" s="105">
        <f t="shared" si="61"/>
        <v>0</v>
      </c>
      <c r="GO203" s="105">
        <f t="shared" si="61"/>
        <v>0</v>
      </c>
      <c r="GP203" s="105">
        <f t="shared" si="61"/>
        <v>0</v>
      </c>
      <c r="GQ203" s="105">
        <f t="shared" si="61"/>
        <v>0</v>
      </c>
      <c r="GR203" s="105">
        <f t="shared" si="61"/>
        <v>0</v>
      </c>
      <c r="GS203" s="105">
        <f t="shared" si="61"/>
        <v>0</v>
      </c>
      <c r="GT203" s="105">
        <f t="shared" si="61"/>
        <v>0</v>
      </c>
    </row>
    <row r="204" spans="1:202" s="105" customFormat="1" hidden="1" x14ac:dyDescent="0.25">
      <c r="A204" s="106" t="s">
        <v>115</v>
      </c>
      <c r="B204" s="107">
        <v>0.5</v>
      </c>
      <c r="C204" s="105">
        <f t="shared" si="65"/>
        <v>0</v>
      </c>
      <c r="D204" s="105">
        <f t="shared" si="65"/>
        <v>0</v>
      </c>
      <c r="E204" s="105">
        <f t="shared" si="65"/>
        <v>0</v>
      </c>
      <c r="F204" s="105">
        <f t="shared" si="65"/>
        <v>0</v>
      </c>
      <c r="G204" s="105">
        <f t="shared" si="65"/>
        <v>0</v>
      </c>
      <c r="H204" s="105">
        <f t="shared" si="65"/>
        <v>0</v>
      </c>
      <c r="I204" s="105">
        <f t="shared" si="65"/>
        <v>0</v>
      </c>
      <c r="J204" s="105">
        <f t="shared" si="65"/>
        <v>0</v>
      </c>
      <c r="K204" s="105">
        <f t="shared" si="65"/>
        <v>0</v>
      </c>
      <c r="L204" s="105">
        <f t="shared" si="65"/>
        <v>0</v>
      </c>
      <c r="M204" s="105">
        <f t="shared" si="65"/>
        <v>0</v>
      </c>
      <c r="N204" s="105">
        <f t="shared" si="65"/>
        <v>0</v>
      </c>
      <c r="O204" s="105">
        <f t="shared" si="65"/>
        <v>0</v>
      </c>
      <c r="P204" s="105">
        <f t="shared" si="65"/>
        <v>0</v>
      </c>
      <c r="Q204" s="105">
        <f t="shared" si="65"/>
        <v>0</v>
      </c>
      <c r="R204" s="105">
        <f t="shared" si="65"/>
        <v>0</v>
      </c>
      <c r="S204" s="105">
        <f t="shared" si="65"/>
        <v>0</v>
      </c>
      <c r="T204" s="105">
        <f t="shared" si="65"/>
        <v>0</v>
      </c>
      <c r="U204" s="105">
        <f t="shared" si="65"/>
        <v>0</v>
      </c>
      <c r="V204" s="105">
        <f t="shared" si="65"/>
        <v>0</v>
      </c>
      <c r="W204" s="105">
        <f t="shared" si="65"/>
        <v>0</v>
      </c>
      <c r="X204" s="105">
        <f t="shared" si="65"/>
        <v>0</v>
      </c>
      <c r="Y204" s="105">
        <f t="shared" si="65"/>
        <v>0</v>
      </c>
      <c r="Z204" s="105">
        <f t="shared" si="65"/>
        <v>0</v>
      </c>
      <c r="AA204" s="105">
        <f t="shared" si="65"/>
        <v>0</v>
      </c>
      <c r="AB204" s="105">
        <f t="shared" si="65"/>
        <v>0</v>
      </c>
      <c r="AC204" s="105">
        <f t="shared" si="65"/>
        <v>0</v>
      </c>
      <c r="AD204" s="105">
        <f t="shared" si="65"/>
        <v>0</v>
      </c>
      <c r="AE204" s="105">
        <f t="shared" si="65"/>
        <v>0</v>
      </c>
      <c r="AF204" s="105">
        <f t="shared" si="65"/>
        <v>0</v>
      </c>
      <c r="AG204" s="105">
        <f t="shared" si="65"/>
        <v>0</v>
      </c>
      <c r="AH204" s="105">
        <f t="shared" si="65"/>
        <v>0</v>
      </c>
      <c r="AI204" s="105">
        <f t="shared" si="65"/>
        <v>0</v>
      </c>
      <c r="AJ204" s="105">
        <f t="shared" si="65"/>
        <v>0</v>
      </c>
      <c r="AK204" s="105">
        <f t="shared" si="65"/>
        <v>0</v>
      </c>
      <c r="AL204" s="105">
        <f t="shared" si="65"/>
        <v>0</v>
      </c>
      <c r="AM204" s="105">
        <f t="shared" si="65"/>
        <v>0</v>
      </c>
      <c r="AN204" s="105">
        <f t="shared" si="65"/>
        <v>0</v>
      </c>
      <c r="AO204" s="105">
        <f t="shared" si="65"/>
        <v>0</v>
      </c>
      <c r="AP204" s="105">
        <f t="shared" si="65"/>
        <v>0</v>
      </c>
      <c r="AQ204" s="105">
        <f t="shared" si="65"/>
        <v>0</v>
      </c>
      <c r="AR204" s="105">
        <f t="shared" si="65"/>
        <v>0</v>
      </c>
      <c r="AS204" s="105">
        <f t="shared" si="65"/>
        <v>0</v>
      </c>
      <c r="AT204" s="105">
        <f t="shared" si="65"/>
        <v>0</v>
      </c>
      <c r="AU204" s="105">
        <f t="shared" si="65"/>
        <v>0</v>
      </c>
      <c r="AV204" s="105">
        <f t="shared" si="65"/>
        <v>0</v>
      </c>
      <c r="AW204" s="105">
        <f t="shared" si="65"/>
        <v>0</v>
      </c>
      <c r="AX204" s="105">
        <f t="shared" si="65"/>
        <v>0</v>
      </c>
      <c r="AY204" s="105">
        <f t="shared" si="65"/>
        <v>0</v>
      </c>
      <c r="AZ204" s="105">
        <f t="shared" si="65"/>
        <v>0</v>
      </c>
      <c r="BA204" s="105">
        <f t="shared" si="65"/>
        <v>0</v>
      </c>
      <c r="BB204" s="105">
        <f t="shared" si="65"/>
        <v>0</v>
      </c>
      <c r="BC204" s="105">
        <f t="shared" si="65"/>
        <v>0</v>
      </c>
      <c r="BD204" s="105">
        <f t="shared" si="65"/>
        <v>0</v>
      </c>
      <c r="BE204" s="105">
        <f t="shared" si="65"/>
        <v>0</v>
      </c>
      <c r="BF204" s="105">
        <f t="shared" si="65"/>
        <v>0</v>
      </c>
      <c r="BG204" s="105">
        <f t="shared" si="65"/>
        <v>0</v>
      </c>
      <c r="BH204" s="105">
        <f t="shared" si="65"/>
        <v>0</v>
      </c>
      <c r="BI204" s="105">
        <f t="shared" si="65"/>
        <v>0</v>
      </c>
      <c r="BJ204" s="105">
        <f t="shared" si="65"/>
        <v>0</v>
      </c>
      <c r="BK204" s="105">
        <f t="shared" si="65"/>
        <v>0</v>
      </c>
      <c r="BL204" s="105">
        <f t="shared" si="65"/>
        <v>0</v>
      </c>
      <c r="BM204" s="105">
        <f t="shared" si="65"/>
        <v>0</v>
      </c>
      <c r="BN204" s="105">
        <f t="shared" si="65"/>
        <v>0</v>
      </c>
      <c r="BO204" s="105">
        <f t="shared" si="66"/>
        <v>0</v>
      </c>
      <c r="BP204" s="105">
        <f t="shared" si="66"/>
        <v>0</v>
      </c>
      <c r="BQ204" s="105">
        <f t="shared" si="66"/>
        <v>0</v>
      </c>
      <c r="BR204" s="105">
        <f t="shared" si="66"/>
        <v>0</v>
      </c>
      <c r="BS204" s="105">
        <f t="shared" si="66"/>
        <v>0</v>
      </c>
      <c r="BT204" s="105">
        <f t="shared" si="66"/>
        <v>0</v>
      </c>
      <c r="BU204" s="105">
        <f t="shared" si="66"/>
        <v>0</v>
      </c>
      <c r="BV204" s="105">
        <f t="shared" si="66"/>
        <v>0</v>
      </c>
      <c r="BW204" s="105">
        <f t="shared" si="66"/>
        <v>0</v>
      </c>
      <c r="BX204" s="105">
        <f t="shared" si="66"/>
        <v>0</v>
      </c>
      <c r="BY204" s="105">
        <f t="shared" si="66"/>
        <v>0</v>
      </c>
      <c r="BZ204" s="105">
        <f t="shared" si="66"/>
        <v>0</v>
      </c>
      <c r="CA204" s="105">
        <f t="shared" si="66"/>
        <v>0</v>
      </c>
      <c r="CB204" s="105">
        <f t="shared" si="66"/>
        <v>0</v>
      </c>
      <c r="CC204" s="105">
        <f t="shared" si="66"/>
        <v>0</v>
      </c>
      <c r="CD204" s="105">
        <f t="shared" si="66"/>
        <v>0</v>
      </c>
      <c r="CE204" s="105">
        <f t="shared" si="66"/>
        <v>0</v>
      </c>
      <c r="CF204" s="105">
        <f t="shared" si="66"/>
        <v>0</v>
      </c>
      <c r="CG204" s="105">
        <f t="shared" si="66"/>
        <v>0</v>
      </c>
      <c r="CH204" s="105">
        <f t="shared" si="66"/>
        <v>0</v>
      </c>
      <c r="CI204" s="105">
        <f t="shared" si="66"/>
        <v>0</v>
      </c>
      <c r="CJ204" s="105">
        <f t="shared" si="66"/>
        <v>0</v>
      </c>
      <c r="CK204" s="105">
        <f t="shared" si="66"/>
        <v>0</v>
      </c>
      <c r="CL204" s="105">
        <f t="shared" si="66"/>
        <v>0</v>
      </c>
      <c r="CM204" s="105">
        <f t="shared" si="66"/>
        <v>0</v>
      </c>
      <c r="CN204" s="105">
        <f t="shared" si="66"/>
        <v>0</v>
      </c>
      <c r="CO204" s="105">
        <f t="shared" si="66"/>
        <v>0</v>
      </c>
      <c r="CP204" s="105">
        <f t="shared" si="66"/>
        <v>0</v>
      </c>
      <c r="CQ204" s="105">
        <f t="shared" si="66"/>
        <v>0</v>
      </c>
      <c r="CR204" s="105">
        <f t="shared" si="66"/>
        <v>0</v>
      </c>
      <c r="CS204" s="105">
        <f t="shared" si="66"/>
        <v>0</v>
      </c>
      <c r="CT204" s="105">
        <f t="shared" si="66"/>
        <v>0</v>
      </c>
      <c r="CU204" s="105">
        <f t="shared" si="66"/>
        <v>0</v>
      </c>
      <c r="CV204" s="105">
        <f t="shared" si="66"/>
        <v>0</v>
      </c>
      <c r="CW204" s="105">
        <f t="shared" si="66"/>
        <v>0</v>
      </c>
      <c r="CX204" s="105">
        <f t="shared" si="66"/>
        <v>0</v>
      </c>
      <c r="CY204" s="105">
        <f t="shared" si="66"/>
        <v>0</v>
      </c>
      <c r="CZ204" s="105">
        <f t="shared" si="66"/>
        <v>0</v>
      </c>
      <c r="DA204" s="105">
        <f t="shared" si="66"/>
        <v>0</v>
      </c>
      <c r="DB204" s="105">
        <f t="shared" si="66"/>
        <v>0</v>
      </c>
      <c r="DC204" s="105">
        <f t="shared" si="66"/>
        <v>0</v>
      </c>
      <c r="DD204" s="105">
        <f t="shared" si="66"/>
        <v>0</v>
      </c>
      <c r="DE204" s="105">
        <f t="shared" si="66"/>
        <v>0</v>
      </c>
      <c r="DF204" s="105">
        <f t="shared" si="66"/>
        <v>0</v>
      </c>
      <c r="DG204" s="105">
        <f t="shared" si="66"/>
        <v>0</v>
      </c>
      <c r="DH204" s="105">
        <f t="shared" si="66"/>
        <v>0</v>
      </c>
      <c r="DI204" s="105">
        <f t="shared" si="66"/>
        <v>0</v>
      </c>
      <c r="DJ204" s="105">
        <f t="shared" si="66"/>
        <v>0</v>
      </c>
      <c r="DK204" s="105">
        <f t="shared" si="66"/>
        <v>0</v>
      </c>
      <c r="DL204" s="105">
        <f t="shared" si="66"/>
        <v>0</v>
      </c>
      <c r="DM204" s="105">
        <f t="shared" si="66"/>
        <v>0</v>
      </c>
      <c r="DN204" s="105">
        <f t="shared" si="66"/>
        <v>0</v>
      </c>
      <c r="DO204" s="105">
        <f t="shared" si="66"/>
        <v>0</v>
      </c>
      <c r="DP204" s="105">
        <f t="shared" si="66"/>
        <v>0</v>
      </c>
      <c r="DQ204" s="105">
        <f t="shared" si="66"/>
        <v>0</v>
      </c>
      <c r="DR204" s="105">
        <f t="shared" si="66"/>
        <v>0</v>
      </c>
      <c r="DS204" s="105">
        <f t="shared" si="66"/>
        <v>0</v>
      </c>
      <c r="DT204" s="105">
        <f t="shared" si="66"/>
        <v>0</v>
      </c>
      <c r="DU204" s="105">
        <f t="shared" si="66"/>
        <v>0</v>
      </c>
      <c r="DV204" s="105">
        <f t="shared" si="66"/>
        <v>0</v>
      </c>
      <c r="DW204" s="105">
        <f t="shared" si="66"/>
        <v>0</v>
      </c>
      <c r="DX204" s="105">
        <f t="shared" si="66"/>
        <v>0</v>
      </c>
      <c r="DY204" s="105">
        <f t="shared" si="66"/>
        <v>0</v>
      </c>
      <c r="DZ204" s="105">
        <f t="shared" si="66"/>
        <v>0</v>
      </c>
      <c r="EA204" s="105">
        <f t="shared" si="67"/>
        <v>0</v>
      </c>
      <c r="EB204" s="105">
        <f t="shared" si="67"/>
        <v>0</v>
      </c>
      <c r="EC204" s="105">
        <f t="shared" si="67"/>
        <v>0</v>
      </c>
      <c r="ED204" s="105">
        <f t="shared" si="67"/>
        <v>0</v>
      </c>
      <c r="EE204" s="105">
        <f t="shared" si="67"/>
        <v>0</v>
      </c>
      <c r="EF204" s="105">
        <f t="shared" si="67"/>
        <v>0</v>
      </c>
      <c r="EG204" s="105">
        <f t="shared" si="67"/>
        <v>0</v>
      </c>
      <c r="EH204" s="105">
        <f t="shared" si="67"/>
        <v>0</v>
      </c>
      <c r="EI204" s="105">
        <f t="shared" si="67"/>
        <v>0</v>
      </c>
      <c r="EJ204" s="105">
        <f t="shared" si="67"/>
        <v>0</v>
      </c>
      <c r="EK204" s="105">
        <f t="shared" si="67"/>
        <v>0</v>
      </c>
      <c r="EL204" s="105">
        <f t="shared" si="67"/>
        <v>0</v>
      </c>
      <c r="EM204" s="105">
        <f t="shared" si="67"/>
        <v>0</v>
      </c>
      <c r="EN204" s="105">
        <f t="shared" si="67"/>
        <v>0</v>
      </c>
      <c r="EO204" s="105">
        <f t="shared" si="67"/>
        <v>0</v>
      </c>
      <c r="EP204" s="105">
        <f t="shared" si="67"/>
        <v>0</v>
      </c>
      <c r="EQ204" s="105">
        <f t="shared" si="67"/>
        <v>0</v>
      </c>
      <c r="ER204" s="105">
        <f t="shared" si="67"/>
        <v>0</v>
      </c>
      <c r="ES204" s="105">
        <f t="shared" si="67"/>
        <v>0</v>
      </c>
      <c r="ET204" s="105">
        <f t="shared" si="67"/>
        <v>0</v>
      </c>
      <c r="EU204" s="105">
        <f t="shared" si="67"/>
        <v>0</v>
      </c>
      <c r="EV204" s="105">
        <f t="shared" si="67"/>
        <v>0</v>
      </c>
      <c r="EW204" s="105">
        <f t="shared" si="67"/>
        <v>0</v>
      </c>
      <c r="EX204" s="105">
        <f t="shared" si="67"/>
        <v>0</v>
      </c>
      <c r="EY204" s="105">
        <f t="shared" si="67"/>
        <v>0</v>
      </c>
      <c r="EZ204" s="105">
        <f t="shared" si="67"/>
        <v>0</v>
      </c>
      <c r="FA204" s="105">
        <f t="shared" si="67"/>
        <v>0</v>
      </c>
      <c r="FB204" s="105">
        <f t="shared" si="67"/>
        <v>0</v>
      </c>
      <c r="FC204" s="105">
        <f t="shared" si="67"/>
        <v>0</v>
      </c>
      <c r="FD204" s="105">
        <f t="shared" si="67"/>
        <v>0</v>
      </c>
      <c r="FE204" s="105">
        <f t="shared" si="67"/>
        <v>0</v>
      </c>
      <c r="FF204" s="105">
        <f t="shared" si="67"/>
        <v>0</v>
      </c>
      <c r="FG204" s="105">
        <f t="shared" si="67"/>
        <v>0</v>
      </c>
      <c r="FH204" s="105">
        <f t="shared" si="67"/>
        <v>0</v>
      </c>
      <c r="FI204" s="105">
        <f t="shared" si="67"/>
        <v>0</v>
      </c>
      <c r="FJ204" s="105">
        <f t="shared" si="67"/>
        <v>0</v>
      </c>
      <c r="FK204" s="105">
        <f t="shared" si="67"/>
        <v>0</v>
      </c>
      <c r="FL204" s="105">
        <f t="shared" si="67"/>
        <v>0</v>
      </c>
      <c r="FM204" s="105">
        <f t="shared" si="67"/>
        <v>0</v>
      </c>
      <c r="FN204" s="105">
        <f t="shared" si="67"/>
        <v>0</v>
      </c>
      <c r="FO204" s="105">
        <f t="shared" si="67"/>
        <v>0</v>
      </c>
      <c r="FP204" s="105">
        <f t="shared" si="67"/>
        <v>0</v>
      </c>
      <c r="FQ204" s="105">
        <f t="shared" si="67"/>
        <v>0</v>
      </c>
      <c r="FR204" s="105">
        <f t="shared" si="67"/>
        <v>0</v>
      </c>
      <c r="FS204" s="105">
        <f t="shared" si="67"/>
        <v>0</v>
      </c>
      <c r="FT204" s="105">
        <f t="shared" si="67"/>
        <v>0</v>
      </c>
      <c r="FU204" s="105">
        <f t="shared" si="67"/>
        <v>0</v>
      </c>
      <c r="FV204" s="105">
        <f t="shared" si="67"/>
        <v>0</v>
      </c>
      <c r="FW204" s="105">
        <f t="shared" si="67"/>
        <v>0</v>
      </c>
      <c r="FX204" s="105">
        <f t="shared" si="67"/>
        <v>0</v>
      </c>
      <c r="FY204" s="105">
        <f t="shared" si="67"/>
        <v>0</v>
      </c>
      <c r="FZ204" s="105">
        <f t="shared" si="67"/>
        <v>0</v>
      </c>
      <c r="GA204" s="105">
        <f t="shared" si="67"/>
        <v>0</v>
      </c>
      <c r="GB204" s="105">
        <f t="shared" si="67"/>
        <v>0</v>
      </c>
      <c r="GC204" s="105">
        <f t="shared" si="67"/>
        <v>0</v>
      </c>
      <c r="GD204" s="105">
        <f t="shared" si="67"/>
        <v>0</v>
      </c>
      <c r="GE204" s="105">
        <f t="shared" si="67"/>
        <v>0</v>
      </c>
      <c r="GF204" s="105">
        <f t="shared" si="67"/>
        <v>0</v>
      </c>
      <c r="GG204" s="105">
        <f t="shared" si="67"/>
        <v>0</v>
      </c>
      <c r="GH204" s="105">
        <f t="shared" si="67"/>
        <v>0</v>
      </c>
      <c r="GI204" s="105">
        <f t="shared" si="67"/>
        <v>0</v>
      </c>
      <c r="GJ204" s="105">
        <f t="shared" si="67"/>
        <v>0</v>
      </c>
      <c r="GK204" s="105">
        <f t="shared" si="67"/>
        <v>0</v>
      </c>
      <c r="GL204" s="105">
        <f t="shared" si="67"/>
        <v>0</v>
      </c>
      <c r="GM204" s="105">
        <f t="shared" si="61"/>
        <v>0</v>
      </c>
      <c r="GN204" s="105">
        <f t="shared" si="61"/>
        <v>0</v>
      </c>
      <c r="GO204" s="105">
        <f t="shared" si="61"/>
        <v>0</v>
      </c>
      <c r="GP204" s="105">
        <f t="shared" si="61"/>
        <v>0</v>
      </c>
      <c r="GQ204" s="105">
        <f t="shared" si="61"/>
        <v>0</v>
      </c>
      <c r="GR204" s="105">
        <f t="shared" si="61"/>
        <v>0</v>
      </c>
      <c r="GS204" s="105">
        <f t="shared" si="61"/>
        <v>0</v>
      </c>
      <c r="GT204" s="105">
        <f t="shared" si="61"/>
        <v>0</v>
      </c>
    </row>
    <row r="205" spans="1:202" s="105" customFormat="1" hidden="1" x14ac:dyDescent="0.25">
      <c r="A205" s="106" t="s">
        <v>116</v>
      </c>
      <c r="B205" s="107">
        <v>0.5</v>
      </c>
      <c r="C205" s="105">
        <f t="shared" si="65"/>
        <v>0</v>
      </c>
      <c r="D205" s="105">
        <f t="shared" si="65"/>
        <v>0</v>
      </c>
      <c r="E205" s="105">
        <f t="shared" si="65"/>
        <v>0</v>
      </c>
      <c r="F205" s="105">
        <f t="shared" si="65"/>
        <v>0</v>
      </c>
      <c r="G205" s="105">
        <f t="shared" si="65"/>
        <v>0</v>
      </c>
      <c r="H205" s="105">
        <f t="shared" si="65"/>
        <v>0</v>
      </c>
      <c r="I205" s="105">
        <f t="shared" si="65"/>
        <v>0</v>
      </c>
      <c r="J205" s="105">
        <f t="shared" si="65"/>
        <v>0</v>
      </c>
      <c r="K205" s="105">
        <f t="shared" si="65"/>
        <v>0</v>
      </c>
      <c r="L205" s="105">
        <f t="shared" si="65"/>
        <v>0</v>
      </c>
      <c r="M205" s="105">
        <f t="shared" si="65"/>
        <v>0</v>
      </c>
      <c r="N205" s="105">
        <f t="shared" si="65"/>
        <v>0</v>
      </c>
      <c r="O205" s="105">
        <f t="shared" si="65"/>
        <v>0</v>
      </c>
      <c r="P205" s="105">
        <f t="shared" si="65"/>
        <v>0</v>
      </c>
      <c r="Q205" s="105">
        <f t="shared" si="65"/>
        <v>0</v>
      </c>
      <c r="R205" s="105">
        <f t="shared" si="65"/>
        <v>0</v>
      </c>
      <c r="S205" s="105">
        <f t="shared" si="65"/>
        <v>0</v>
      </c>
      <c r="T205" s="105">
        <f t="shared" si="65"/>
        <v>0</v>
      </c>
      <c r="U205" s="105">
        <f t="shared" si="65"/>
        <v>0</v>
      </c>
      <c r="V205" s="105">
        <f t="shared" si="65"/>
        <v>0</v>
      </c>
      <c r="W205" s="105">
        <f t="shared" si="65"/>
        <v>0</v>
      </c>
      <c r="X205" s="105">
        <f t="shared" si="65"/>
        <v>0</v>
      </c>
      <c r="Y205" s="105">
        <f t="shared" si="65"/>
        <v>0</v>
      </c>
      <c r="Z205" s="105">
        <f t="shared" si="65"/>
        <v>0</v>
      </c>
      <c r="AA205" s="105">
        <f t="shared" si="65"/>
        <v>0</v>
      </c>
      <c r="AB205" s="105">
        <f t="shared" si="65"/>
        <v>0</v>
      </c>
      <c r="AC205" s="105">
        <f t="shared" si="65"/>
        <v>0</v>
      </c>
      <c r="AD205" s="105">
        <f t="shared" si="65"/>
        <v>0</v>
      </c>
      <c r="AE205" s="105">
        <f t="shared" si="65"/>
        <v>0</v>
      </c>
      <c r="AF205" s="105">
        <f t="shared" si="65"/>
        <v>0</v>
      </c>
      <c r="AG205" s="105">
        <f t="shared" si="65"/>
        <v>0</v>
      </c>
      <c r="AH205" s="105">
        <f t="shared" si="65"/>
        <v>0</v>
      </c>
      <c r="AI205" s="105">
        <f t="shared" si="65"/>
        <v>0</v>
      </c>
      <c r="AJ205" s="105">
        <f t="shared" si="65"/>
        <v>0</v>
      </c>
      <c r="AK205" s="105">
        <f t="shared" si="65"/>
        <v>0</v>
      </c>
      <c r="AL205" s="105">
        <f t="shared" si="65"/>
        <v>0</v>
      </c>
      <c r="AM205" s="105">
        <f t="shared" si="65"/>
        <v>0</v>
      </c>
      <c r="AN205" s="105">
        <f t="shared" si="65"/>
        <v>0</v>
      </c>
      <c r="AO205" s="105">
        <f t="shared" si="65"/>
        <v>0</v>
      </c>
      <c r="AP205" s="105">
        <f t="shared" si="65"/>
        <v>0</v>
      </c>
      <c r="AQ205" s="105">
        <f t="shared" si="65"/>
        <v>0</v>
      </c>
      <c r="AR205" s="105">
        <f t="shared" si="65"/>
        <v>0</v>
      </c>
      <c r="AS205" s="105">
        <f t="shared" si="65"/>
        <v>0</v>
      </c>
      <c r="AT205" s="105">
        <f t="shared" si="65"/>
        <v>0</v>
      </c>
      <c r="AU205" s="105">
        <f t="shared" si="65"/>
        <v>0</v>
      </c>
      <c r="AV205" s="105">
        <f t="shared" si="65"/>
        <v>0</v>
      </c>
      <c r="AW205" s="105">
        <f t="shared" si="65"/>
        <v>0</v>
      </c>
      <c r="AX205" s="105">
        <f t="shared" si="65"/>
        <v>0</v>
      </c>
      <c r="AY205" s="105">
        <f t="shared" si="65"/>
        <v>0</v>
      </c>
      <c r="AZ205" s="105">
        <f t="shared" si="65"/>
        <v>0</v>
      </c>
      <c r="BA205" s="105">
        <f t="shared" si="65"/>
        <v>0</v>
      </c>
      <c r="BB205" s="105">
        <f t="shared" si="65"/>
        <v>0</v>
      </c>
      <c r="BC205" s="105">
        <f t="shared" si="65"/>
        <v>0</v>
      </c>
      <c r="BD205" s="105">
        <f t="shared" si="65"/>
        <v>0</v>
      </c>
      <c r="BE205" s="105">
        <f t="shared" si="65"/>
        <v>0</v>
      </c>
      <c r="BF205" s="105">
        <f t="shared" si="65"/>
        <v>0</v>
      </c>
      <c r="BG205" s="105">
        <f t="shared" si="65"/>
        <v>0</v>
      </c>
      <c r="BH205" s="105">
        <f t="shared" si="65"/>
        <v>0</v>
      </c>
      <c r="BI205" s="105">
        <f t="shared" si="65"/>
        <v>0</v>
      </c>
      <c r="BJ205" s="105">
        <f t="shared" si="65"/>
        <v>0</v>
      </c>
      <c r="BK205" s="105">
        <f t="shared" si="65"/>
        <v>0</v>
      </c>
      <c r="BL205" s="105">
        <f t="shared" si="65"/>
        <v>0</v>
      </c>
      <c r="BM205" s="105">
        <f t="shared" si="65"/>
        <v>0</v>
      </c>
      <c r="BN205" s="105">
        <f t="shared" ref="BN205" si="68">BN51*$B205</f>
        <v>0</v>
      </c>
      <c r="BO205" s="105">
        <f t="shared" si="66"/>
        <v>0</v>
      </c>
      <c r="BP205" s="105">
        <f t="shared" si="66"/>
        <v>0</v>
      </c>
      <c r="BQ205" s="105">
        <f t="shared" si="66"/>
        <v>0</v>
      </c>
      <c r="BR205" s="105">
        <f t="shared" si="66"/>
        <v>0</v>
      </c>
      <c r="BS205" s="105">
        <f t="shared" si="66"/>
        <v>0</v>
      </c>
      <c r="BT205" s="105">
        <f t="shared" si="66"/>
        <v>0</v>
      </c>
      <c r="BU205" s="105">
        <f t="shared" si="66"/>
        <v>0</v>
      </c>
      <c r="BV205" s="105">
        <f t="shared" si="66"/>
        <v>0</v>
      </c>
      <c r="BW205" s="105">
        <f t="shared" si="66"/>
        <v>0</v>
      </c>
      <c r="BX205" s="105">
        <f t="shared" si="66"/>
        <v>0</v>
      </c>
      <c r="BY205" s="105">
        <f t="shared" si="66"/>
        <v>0</v>
      </c>
      <c r="BZ205" s="105">
        <f t="shared" si="66"/>
        <v>0</v>
      </c>
      <c r="CA205" s="105">
        <f t="shared" si="66"/>
        <v>0</v>
      </c>
      <c r="CB205" s="105">
        <f t="shared" si="66"/>
        <v>0</v>
      </c>
      <c r="CC205" s="105">
        <f t="shared" si="66"/>
        <v>0</v>
      </c>
      <c r="CD205" s="105">
        <f t="shared" si="66"/>
        <v>0</v>
      </c>
      <c r="CE205" s="105">
        <f t="shared" si="66"/>
        <v>0</v>
      </c>
      <c r="CF205" s="105">
        <f t="shared" si="66"/>
        <v>0</v>
      </c>
      <c r="CG205" s="105">
        <f t="shared" si="66"/>
        <v>0</v>
      </c>
      <c r="CH205" s="105">
        <f t="shared" si="66"/>
        <v>0</v>
      </c>
      <c r="CI205" s="105">
        <f t="shared" si="66"/>
        <v>0</v>
      </c>
      <c r="CJ205" s="105">
        <f t="shared" si="66"/>
        <v>0</v>
      </c>
      <c r="CK205" s="105">
        <f t="shared" si="66"/>
        <v>0</v>
      </c>
      <c r="CL205" s="105">
        <f t="shared" si="66"/>
        <v>0</v>
      </c>
      <c r="CM205" s="105">
        <f t="shared" si="66"/>
        <v>0</v>
      </c>
      <c r="CN205" s="105">
        <f t="shared" si="66"/>
        <v>0</v>
      </c>
      <c r="CO205" s="105">
        <f t="shared" si="66"/>
        <v>0</v>
      </c>
      <c r="CP205" s="105">
        <f t="shared" si="66"/>
        <v>0</v>
      </c>
      <c r="CQ205" s="105">
        <f t="shared" si="66"/>
        <v>0</v>
      </c>
      <c r="CR205" s="105">
        <f t="shared" si="66"/>
        <v>0</v>
      </c>
      <c r="CS205" s="105">
        <f t="shared" si="66"/>
        <v>0</v>
      </c>
      <c r="CT205" s="105">
        <f t="shared" si="66"/>
        <v>0</v>
      </c>
      <c r="CU205" s="105">
        <f t="shared" si="66"/>
        <v>0</v>
      </c>
      <c r="CV205" s="105">
        <f t="shared" si="66"/>
        <v>0</v>
      </c>
      <c r="CW205" s="105">
        <f t="shared" si="66"/>
        <v>0</v>
      </c>
      <c r="CX205" s="105">
        <f t="shared" si="66"/>
        <v>0</v>
      </c>
      <c r="CY205" s="105">
        <f t="shared" si="66"/>
        <v>0</v>
      </c>
      <c r="CZ205" s="105">
        <f t="shared" si="66"/>
        <v>0</v>
      </c>
      <c r="DA205" s="105">
        <f t="shared" si="66"/>
        <v>0</v>
      </c>
      <c r="DB205" s="105">
        <f t="shared" si="66"/>
        <v>0</v>
      </c>
      <c r="DC205" s="105">
        <f t="shared" si="66"/>
        <v>0</v>
      </c>
      <c r="DD205" s="105">
        <f t="shared" si="66"/>
        <v>0</v>
      </c>
      <c r="DE205" s="105">
        <f t="shared" si="66"/>
        <v>0</v>
      </c>
      <c r="DF205" s="105">
        <f t="shared" si="66"/>
        <v>0</v>
      </c>
      <c r="DG205" s="105">
        <f t="shared" si="66"/>
        <v>0</v>
      </c>
      <c r="DH205" s="105">
        <f t="shared" si="66"/>
        <v>0</v>
      </c>
      <c r="DI205" s="105">
        <f t="shared" si="66"/>
        <v>0</v>
      </c>
      <c r="DJ205" s="105">
        <f t="shared" si="66"/>
        <v>0</v>
      </c>
      <c r="DK205" s="105">
        <f t="shared" si="66"/>
        <v>0</v>
      </c>
      <c r="DL205" s="105">
        <f t="shared" si="66"/>
        <v>0</v>
      </c>
      <c r="DM205" s="105">
        <f t="shared" si="66"/>
        <v>0</v>
      </c>
      <c r="DN205" s="105">
        <f t="shared" si="66"/>
        <v>0</v>
      </c>
      <c r="DO205" s="105">
        <f t="shared" si="66"/>
        <v>0</v>
      </c>
      <c r="DP205" s="105">
        <f t="shared" si="66"/>
        <v>0</v>
      </c>
      <c r="DQ205" s="105">
        <f t="shared" si="66"/>
        <v>0</v>
      </c>
      <c r="DR205" s="105">
        <f t="shared" si="66"/>
        <v>0</v>
      </c>
      <c r="DS205" s="105">
        <f t="shared" si="66"/>
        <v>0</v>
      </c>
      <c r="DT205" s="105">
        <f t="shared" si="66"/>
        <v>0</v>
      </c>
      <c r="DU205" s="105">
        <f t="shared" si="66"/>
        <v>0</v>
      </c>
      <c r="DV205" s="105">
        <f t="shared" si="66"/>
        <v>0</v>
      </c>
      <c r="DW205" s="105">
        <f t="shared" si="66"/>
        <v>0</v>
      </c>
      <c r="DX205" s="105">
        <f t="shared" si="66"/>
        <v>0</v>
      </c>
      <c r="DY205" s="105">
        <f t="shared" si="66"/>
        <v>0</v>
      </c>
      <c r="DZ205" s="105">
        <f t="shared" ref="DZ205" si="69">DZ51*$B205</f>
        <v>0</v>
      </c>
      <c r="EA205" s="105">
        <f t="shared" si="67"/>
        <v>0</v>
      </c>
      <c r="EB205" s="105">
        <f t="shared" si="67"/>
        <v>0</v>
      </c>
      <c r="EC205" s="105">
        <f t="shared" si="67"/>
        <v>0</v>
      </c>
      <c r="ED205" s="105">
        <f t="shared" si="67"/>
        <v>0</v>
      </c>
      <c r="EE205" s="105">
        <f t="shared" si="67"/>
        <v>0</v>
      </c>
      <c r="EF205" s="105">
        <f t="shared" si="67"/>
        <v>0</v>
      </c>
      <c r="EG205" s="105">
        <f t="shared" si="67"/>
        <v>0</v>
      </c>
      <c r="EH205" s="105">
        <f t="shared" si="67"/>
        <v>0</v>
      </c>
      <c r="EI205" s="105">
        <f t="shared" si="67"/>
        <v>0</v>
      </c>
      <c r="EJ205" s="105">
        <f t="shared" si="67"/>
        <v>0</v>
      </c>
      <c r="EK205" s="105">
        <f t="shared" si="67"/>
        <v>0</v>
      </c>
      <c r="EL205" s="105">
        <f t="shared" si="67"/>
        <v>0</v>
      </c>
      <c r="EM205" s="105">
        <f t="shared" si="67"/>
        <v>0</v>
      </c>
      <c r="EN205" s="105">
        <f t="shared" si="67"/>
        <v>0</v>
      </c>
      <c r="EO205" s="105">
        <f t="shared" si="67"/>
        <v>0</v>
      </c>
      <c r="EP205" s="105">
        <f t="shared" si="67"/>
        <v>0</v>
      </c>
      <c r="EQ205" s="105">
        <f t="shared" si="67"/>
        <v>0</v>
      </c>
      <c r="ER205" s="105">
        <f t="shared" si="67"/>
        <v>0</v>
      </c>
      <c r="ES205" s="105">
        <f t="shared" si="67"/>
        <v>0</v>
      </c>
      <c r="ET205" s="105">
        <f t="shared" si="67"/>
        <v>0</v>
      </c>
      <c r="EU205" s="105">
        <f t="shared" si="67"/>
        <v>0</v>
      </c>
      <c r="EV205" s="105">
        <f t="shared" si="67"/>
        <v>0</v>
      </c>
      <c r="EW205" s="105">
        <f t="shared" si="67"/>
        <v>0</v>
      </c>
      <c r="EX205" s="105">
        <f t="shared" si="67"/>
        <v>0</v>
      </c>
      <c r="EY205" s="105">
        <f t="shared" si="67"/>
        <v>0</v>
      </c>
      <c r="EZ205" s="105">
        <f t="shared" si="67"/>
        <v>0</v>
      </c>
      <c r="FA205" s="105">
        <f t="shared" si="67"/>
        <v>0</v>
      </c>
      <c r="FB205" s="105">
        <f t="shared" si="67"/>
        <v>0</v>
      </c>
      <c r="FC205" s="105">
        <f t="shared" si="67"/>
        <v>0</v>
      </c>
      <c r="FD205" s="105">
        <f t="shared" si="67"/>
        <v>0</v>
      </c>
      <c r="FE205" s="105">
        <f t="shared" si="67"/>
        <v>0</v>
      </c>
      <c r="FF205" s="105">
        <f t="shared" si="67"/>
        <v>0</v>
      </c>
      <c r="FG205" s="105">
        <f t="shared" si="67"/>
        <v>0</v>
      </c>
      <c r="FH205" s="105">
        <f t="shared" si="67"/>
        <v>0</v>
      </c>
      <c r="FI205" s="105">
        <f t="shared" si="67"/>
        <v>0</v>
      </c>
      <c r="FJ205" s="105">
        <f t="shared" si="67"/>
        <v>0</v>
      </c>
      <c r="FK205" s="105">
        <f t="shared" si="67"/>
        <v>0</v>
      </c>
      <c r="FL205" s="105">
        <f t="shared" si="67"/>
        <v>0</v>
      </c>
      <c r="FM205" s="105">
        <f t="shared" si="67"/>
        <v>0</v>
      </c>
      <c r="FN205" s="105">
        <f t="shared" si="67"/>
        <v>0</v>
      </c>
      <c r="FO205" s="105">
        <f t="shared" si="67"/>
        <v>0</v>
      </c>
      <c r="FP205" s="105">
        <f t="shared" si="67"/>
        <v>0</v>
      </c>
      <c r="FQ205" s="105">
        <f t="shared" si="67"/>
        <v>0</v>
      </c>
      <c r="FR205" s="105">
        <f t="shared" si="67"/>
        <v>0</v>
      </c>
      <c r="FS205" s="105">
        <f t="shared" si="67"/>
        <v>0</v>
      </c>
      <c r="FT205" s="105">
        <f t="shared" si="67"/>
        <v>0</v>
      </c>
      <c r="FU205" s="105">
        <f t="shared" si="67"/>
        <v>0</v>
      </c>
      <c r="FV205" s="105">
        <f t="shared" si="67"/>
        <v>0</v>
      </c>
      <c r="FW205" s="105">
        <f t="shared" si="67"/>
        <v>0</v>
      </c>
      <c r="FX205" s="105">
        <f t="shared" si="67"/>
        <v>0</v>
      </c>
      <c r="FY205" s="105">
        <f t="shared" si="67"/>
        <v>0</v>
      </c>
      <c r="FZ205" s="105">
        <f t="shared" si="67"/>
        <v>0</v>
      </c>
      <c r="GA205" s="105">
        <f t="shared" si="67"/>
        <v>0</v>
      </c>
      <c r="GB205" s="105">
        <f t="shared" si="67"/>
        <v>0</v>
      </c>
      <c r="GC205" s="105">
        <f t="shared" si="67"/>
        <v>0</v>
      </c>
      <c r="GD205" s="105">
        <f t="shared" si="67"/>
        <v>0</v>
      </c>
      <c r="GE205" s="105">
        <f t="shared" si="67"/>
        <v>0</v>
      </c>
      <c r="GF205" s="105">
        <f t="shared" si="67"/>
        <v>0</v>
      </c>
      <c r="GG205" s="105">
        <f t="shared" si="67"/>
        <v>0</v>
      </c>
      <c r="GH205" s="105">
        <f t="shared" si="67"/>
        <v>0</v>
      </c>
      <c r="GI205" s="105">
        <f t="shared" si="67"/>
        <v>0</v>
      </c>
      <c r="GJ205" s="105">
        <f t="shared" si="67"/>
        <v>0</v>
      </c>
      <c r="GK205" s="105">
        <f t="shared" si="67"/>
        <v>0</v>
      </c>
      <c r="GL205" s="105">
        <f t="shared" ref="GL205" si="70">GL51*$B205</f>
        <v>0</v>
      </c>
      <c r="GM205" s="105">
        <f t="shared" si="61"/>
        <v>0</v>
      </c>
      <c r="GN205" s="105">
        <f t="shared" si="61"/>
        <v>0</v>
      </c>
      <c r="GO205" s="105">
        <f t="shared" si="61"/>
        <v>0</v>
      </c>
      <c r="GP205" s="105">
        <f t="shared" si="61"/>
        <v>0</v>
      </c>
      <c r="GQ205" s="105">
        <f t="shared" si="61"/>
        <v>0</v>
      </c>
      <c r="GR205" s="105">
        <f t="shared" si="61"/>
        <v>0</v>
      </c>
      <c r="GS205" s="105">
        <f t="shared" si="61"/>
        <v>0</v>
      </c>
      <c r="GT205" s="105">
        <f t="shared" si="61"/>
        <v>0</v>
      </c>
    </row>
    <row r="206" spans="1:202" s="105" customFormat="1" hidden="1" x14ac:dyDescent="0.25">
      <c r="A206" s="106" t="s">
        <v>117</v>
      </c>
      <c r="B206" s="107">
        <v>0</v>
      </c>
      <c r="C206" s="105">
        <f t="shared" ref="C206:BN209" si="71">C52*$B206</f>
        <v>0</v>
      </c>
      <c r="D206" s="105">
        <f t="shared" si="71"/>
        <v>0</v>
      </c>
      <c r="E206" s="105">
        <f t="shared" si="71"/>
        <v>0</v>
      </c>
      <c r="F206" s="105">
        <f t="shared" si="71"/>
        <v>0</v>
      </c>
      <c r="G206" s="105">
        <f t="shared" si="71"/>
        <v>0</v>
      </c>
      <c r="H206" s="105">
        <f t="shared" si="71"/>
        <v>0</v>
      </c>
      <c r="I206" s="105">
        <f t="shared" si="71"/>
        <v>0</v>
      </c>
      <c r="J206" s="105">
        <f t="shared" si="71"/>
        <v>0</v>
      </c>
      <c r="K206" s="105">
        <f t="shared" si="71"/>
        <v>0</v>
      </c>
      <c r="L206" s="105">
        <f t="shared" si="71"/>
        <v>0</v>
      </c>
      <c r="M206" s="105">
        <f t="shared" si="71"/>
        <v>0</v>
      </c>
      <c r="N206" s="105">
        <f t="shared" si="71"/>
        <v>0</v>
      </c>
      <c r="O206" s="105">
        <f t="shared" si="71"/>
        <v>0</v>
      </c>
      <c r="P206" s="105">
        <f t="shared" si="71"/>
        <v>0</v>
      </c>
      <c r="Q206" s="105">
        <f t="shared" si="71"/>
        <v>0</v>
      </c>
      <c r="R206" s="105">
        <f t="shared" si="71"/>
        <v>0</v>
      </c>
      <c r="S206" s="105">
        <f t="shared" si="71"/>
        <v>0</v>
      </c>
      <c r="T206" s="105">
        <f t="shared" si="71"/>
        <v>0</v>
      </c>
      <c r="U206" s="105">
        <f t="shared" si="71"/>
        <v>0</v>
      </c>
      <c r="V206" s="105">
        <f t="shared" si="71"/>
        <v>0</v>
      </c>
      <c r="W206" s="105">
        <f t="shared" si="71"/>
        <v>0</v>
      </c>
      <c r="X206" s="105">
        <f t="shared" si="71"/>
        <v>0</v>
      </c>
      <c r="Y206" s="105">
        <f t="shared" si="71"/>
        <v>0</v>
      </c>
      <c r="Z206" s="105">
        <f t="shared" si="71"/>
        <v>0</v>
      </c>
      <c r="AA206" s="105">
        <f t="shared" si="71"/>
        <v>0</v>
      </c>
      <c r="AB206" s="105">
        <f t="shared" si="71"/>
        <v>0</v>
      </c>
      <c r="AC206" s="105">
        <f t="shared" si="71"/>
        <v>0</v>
      </c>
      <c r="AD206" s="105">
        <f t="shared" si="71"/>
        <v>0</v>
      </c>
      <c r="AE206" s="105">
        <f t="shared" si="71"/>
        <v>0</v>
      </c>
      <c r="AF206" s="105">
        <f t="shared" si="71"/>
        <v>0</v>
      </c>
      <c r="AG206" s="105">
        <f t="shared" si="71"/>
        <v>0</v>
      </c>
      <c r="AH206" s="105">
        <f t="shared" si="71"/>
        <v>0</v>
      </c>
      <c r="AI206" s="105">
        <f t="shared" si="71"/>
        <v>0</v>
      </c>
      <c r="AJ206" s="105">
        <f t="shared" si="71"/>
        <v>0</v>
      </c>
      <c r="AK206" s="105">
        <f t="shared" si="71"/>
        <v>0</v>
      </c>
      <c r="AL206" s="105">
        <f t="shared" si="71"/>
        <v>0</v>
      </c>
      <c r="AM206" s="105">
        <f t="shared" si="71"/>
        <v>0</v>
      </c>
      <c r="AN206" s="105">
        <f t="shared" si="71"/>
        <v>0</v>
      </c>
      <c r="AO206" s="105">
        <f t="shared" si="71"/>
        <v>0</v>
      </c>
      <c r="AP206" s="105">
        <f t="shared" si="71"/>
        <v>0</v>
      </c>
      <c r="AQ206" s="105">
        <f t="shared" si="71"/>
        <v>0</v>
      </c>
      <c r="AR206" s="105">
        <f t="shared" si="71"/>
        <v>0</v>
      </c>
      <c r="AS206" s="105">
        <f t="shared" si="71"/>
        <v>0</v>
      </c>
      <c r="AT206" s="105">
        <f t="shared" si="71"/>
        <v>0</v>
      </c>
      <c r="AU206" s="105">
        <f t="shared" si="71"/>
        <v>0</v>
      </c>
      <c r="AV206" s="105">
        <f t="shared" si="71"/>
        <v>0</v>
      </c>
      <c r="AW206" s="105">
        <f t="shared" si="71"/>
        <v>0</v>
      </c>
      <c r="AX206" s="105">
        <f t="shared" si="71"/>
        <v>0</v>
      </c>
      <c r="AY206" s="105">
        <f t="shared" si="71"/>
        <v>0</v>
      </c>
      <c r="AZ206" s="105">
        <f t="shared" si="71"/>
        <v>0</v>
      </c>
      <c r="BA206" s="105">
        <f t="shared" si="71"/>
        <v>0</v>
      </c>
      <c r="BB206" s="105">
        <f t="shared" si="71"/>
        <v>0</v>
      </c>
      <c r="BC206" s="105">
        <f t="shared" si="71"/>
        <v>0</v>
      </c>
      <c r="BD206" s="105">
        <f t="shared" si="71"/>
        <v>0</v>
      </c>
      <c r="BE206" s="105">
        <f t="shared" si="71"/>
        <v>0</v>
      </c>
      <c r="BF206" s="105">
        <f t="shared" si="71"/>
        <v>0</v>
      </c>
      <c r="BG206" s="105">
        <f t="shared" si="71"/>
        <v>0</v>
      </c>
      <c r="BH206" s="105">
        <f t="shared" si="71"/>
        <v>0</v>
      </c>
      <c r="BI206" s="105">
        <f t="shared" si="71"/>
        <v>0</v>
      </c>
      <c r="BJ206" s="105">
        <f t="shared" si="71"/>
        <v>0</v>
      </c>
      <c r="BK206" s="105">
        <f t="shared" si="71"/>
        <v>0</v>
      </c>
      <c r="BL206" s="105">
        <f t="shared" si="71"/>
        <v>0</v>
      </c>
      <c r="BM206" s="105">
        <f t="shared" si="71"/>
        <v>0</v>
      </c>
      <c r="BN206" s="105">
        <f t="shared" si="71"/>
        <v>0</v>
      </c>
      <c r="BO206" s="105">
        <f t="shared" ref="BO206:DZ209" si="72">BO52*$B206</f>
        <v>0</v>
      </c>
      <c r="BP206" s="105">
        <f t="shared" si="72"/>
        <v>0</v>
      </c>
      <c r="BQ206" s="105">
        <f t="shared" si="72"/>
        <v>0</v>
      </c>
      <c r="BR206" s="105">
        <f t="shared" si="72"/>
        <v>0</v>
      </c>
      <c r="BS206" s="105">
        <f t="shared" si="72"/>
        <v>0</v>
      </c>
      <c r="BT206" s="105">
        <f t="shared" si="72"/>
        <v>0</v>
      </c>
      <c r="BU206" s="105">
        <f t="shared" si="72"/>
        <v>0</v>
      </c>
      <c r="BV206" s="105">
        <f t="shared" si="72"/>
        <v>0</v>
      </c>
      <c r="BW206" s="105">
        <f t="shared" si="72"/>
        <v>0</v>
      </c>
      <c r="BX206" s="105">
        <f t="shared" si="72"/>
        <v>0</v>
      </c>
      <c r="BY206" s="105">
        <f t="shared" si="72"/>
        <v>0</v>
      </c>
      <c r="BZ206" s="105">
        <f t="shared" si="72"/>
        <v>0</v>
      </c>
      <c r="CA206" s="105">
        <f t="shared" si="72"/>
        <v>0</v>
      </c>
      <c r="CB206" s="105">
        <f t="shared" si="72"/>
        <v>0</v>
      </c>
      <c r="CC206" s="105">
        <f t="shared" si="72"/>
        <v>0</v>
      </c>
      <c r="CD206" s="105">
        <f t="shared" si="72"/>
        <v>0</v>
      </c>
      <c r="CE206" s="105">
        <f t="shared" si="72"/>
        <v>0</v>
      </c>
      <c r="CF206" s="105">
        <f t="shared" si="72"/>
        <v>0</v>
      </c>
      <c r="CG206" s="105">
        <f t="shared" si="72"/>
        <v>0</v>
      </c>
      <c r="CH206" s="105">
        <f t="shared" si="72"/>
        <v>0</v>
      </c>
      <c r="CI206" s="105">
        <f t="shared" si="72"/>
        <v>0</v>
      </c>
      <c r="CJ206" s="105">
        <f t="shared" si="72"/>
        <v>0</v>
      </c>
      <c r="CK206" s="105">
        <f t="shared" si="72"/>
        <v>0</v>
      </c>
      <c r="CL206" s="105">
        <f t="shared" si="72"/>
        <v>0</v>
      </c>
      <c r="CM206" s="105">
        <f t="shared" si="72"/>
        <v>0</v>
      </c>
      <c r="CN206" s="105">
        <f t="shared" si="72"/>
        <v>0</v>
      </c>
      <c r="CO206" s="105">
        <f t="shared" si="72"/>
        <v>0</v>
      </c>
      <c r="CP206" s="105">
        <f t="shared" si="72"/>
        <v>0</v>
      </c>
      <c r="CQ206" s="105">
        <f t="shared" si="72"/>
        <v>0</v>
      </c>
      <c r="CR206" s="105">
        <f t="shared" si="72"/>
        <v>0</v>
      </c>
      <c r="CS206" s="105">
        <f t="shared" si="72"/>
        <v>0</v>
      </c>
      <c r="CT206" s="105">
        <f t="shared" si="72"/>
        <v>0</v>
      </c>
      <c r="CU206" s="105">
        <f t="shared" si="72"/>
        <v>0</v>
      </c>
      <c r="CV206" s="105">
        <f t="shared" si="72"/>
        <v>0</v>
      </c>
      <c r="CW206" s="105">
        <f t="shared" si="72"/>
        <v>0</v>
      </c>
      <c r="CX206" s="105">
        <f t="shared" si="72"/>
        <v>0</v>
      </c>
      <c r="CY206" s="105">
        <f t="shared" si="72"/>
        <v>0</v>
      </c>
      <c r="CZ206" s="105">
        <f t="shared" si="72"/>
        <v>0</v>
      </c>
      <c r="DA206" s="105">
        <f t="shared" si="72"/>
        <v>0</v>
      </c>
      <c r="DB206" s="105">
        <f t="shared" si="72"/>
        <v>0</v>
      </c>
      <c r="DC206" s="105">
        <f t="shared" si="72"/>
        <v>0</v>
      </c>
      <c r="DD206" s="105">
        <f t="shared" si="72"/>
        <v>0</v>
      </c>
      <c r="DE206" s="105">
        <f t="shared" si="72"/>
        <v>0</v>
      </c>
      <c r="DF206" s="105">
        <f t="shared" si="72"/>
        <v>0</v>
      </c>
      <c r="DG206" s="105">
        <f t="shared" si="72"/>
        <v>0</v>
      </c>
      <c r="DH206" s="105">
        <f t="shared" si="72"/>
        <v>0</v>
      </c>
      <c r="DI206" s="105">
        <f t="shared" si="72"/>
        <v>0</v>
      </c>
      <c r="DJ206" s="105">
        <f t="shared" si="72"/>
        <v>0</v>
      </c>
      <c r="DK206" s="105">
        <f t="shared" si="72"/>
        <v>0</v>
      </c>
      <c r="DL206" s="105">
        <f t="shared" si="72"/>
        <v>0</v>
      </c>
      <c r="DM206" s="105">
        <f t="shared" si="72"/>
        <v>0</v>
      </c>
      <c r="DN206" s="105">
        <f t="shared" si="72"/>
        <v>0</v>
      </c>
      <c r="DO206" s="105">
        <f t="shared" si="72"/>
        <v>0</v>
      </c>
      <c r="DP206" s="105">
        <f t="shared" si="72"/>
        <v>0</v>
      </c>
      <c r="DQ206" s="105">
        <f t="shared" si="72"/>
        <v>0</v>
      </c>
      <c r="DR206" s="105">
        <f t="shared" si="72"/>
        <v>0</v>
      </c>
      <c r="DS206" s="105">
        <f t="shared" si="72"/>
        <v>0</v>
      </c>
      <c r="DT206" s="105">
        <f t="shared" si="72"/>
        <v>0</v>
      </c>
      <c r="DU206" s="105">
        <f t="shared" si="72"/>
        <v>0</v>
      </c>
      <c r="DV206" s="105">
        <f t="shared" si="72"/>
        <v>0</v>
      </c>
      <c r="DW206" s="105">
        <f t="shared" si="72"/>
        <v>0</v>
      </c>
      <c r="DX206" s="105">
        <f t="shared" si="72"/>
        <v>0</v>
      </c>
      <c r="DY206" s="105">
        <f t="shared" si="72"/>
        <v>0</v>
      </c>
      <c r="DZ206" s="105">
        <f t="shared" si="72"/>
        <v>0</v>
      </c>
      <c r="EA206" s="105">
        <f t="shared" ref="EA206:GL209" si="73">EA52*$B206</f>
        <v>0</v>
      </c>
      <c r="EB206" s="105">
        <f t="shared" si="73"/>
        <v>0</v>
      </c>
      <c r="EC206" s="105">
        <f t="shared" si="73"/>
        <v>0</v>
      </c>
      <c r="ED206" s="105">
        <f t="shared" si="73"/>
        <v>0</v>
      </c>
      <c r="EE206" s="105">
        <f t="shared" si="73"/>
        <v>0</v>
      </c>
      <c r="EF206" s="105">
        <f t="shared" si="73"/>
        <v>0</v>
      </c>
      <c r="EG206" s="105">
        <f t="shared" si="73"/>
        <v>0</v>
      </c>
      <c r="EH206" s="105">
        <f t="shared" si="73"/>
        <v>0</v>
      </c>
      <c r="EI206" s="105">
        <f t="shared" si="73"/>
        <v>0</v>
      </c>
      <c r="EJ206" s="105">
        <f t="shared" si="73"/>
        <v>0</v>
      </c>
      <c r="EK206" s="105">
        <f t="shared" si="73"/>
        <v>0</v>
      </c>
      <c r="EL206" s="105">
        <f t="shared" si="73"/>
        <v>0</v>
      </c>
      <c r="EM206" s="105">
        <f t="shared" si="73"/>
        <v>0</v>
      </c>
      <c r="EN206" s="105">
        <f t="shared" si="73"/>
        <v>0</v>
      </c>
      <c r="EO206" s="105">
        <f t="shared" si="73"/>
        <v>0</v>
      </c>
      <c r="EP206" s="105">
        <f t="shared" si="73"/>
        <v>0</v>
      </c>
      <c r="EQ206" s="105">
        <f t="shared" si="73"/>
        <v>0</v>
      </c>
      <c r="ER206" s="105">
        <f t="shared" si="73"/>
        <v>0</v>
      </c>
      <c r="ES206" s="105">
        <f t="shared" si="73"/>
        <v>0</v>
      </c>
      <c r="ET206" s="105">
        <f t="shared" si="73"/>
        <v>0</v>
      </c>
      <c r="EU206" s="105">
        <f t="shared" si="73"/>
        <v>0</v>
      </c>
      <c r="EV206" s="105">
        <f t="shared" si="73"/>
        <v>0</v>
      </c>
      <c r="EW206" s="105">
        <f t="shared" si="73"/>
        <v>0</v>
      </c>
      <c r="EX206" s="105">
        <f t="shared" si="73"/>
        <v>0</v>
      </c>
      <c r="EY206" s="105">
        <f t="shared" si="73"/>
        <v>0</v>
      </c>
      <c r="EZ206" s="105">
        <f t="shared" si="73"/>
        <v>0</v>
      </c>
      <c r="FA206" s="105">
        <f t="shared" si="73"/>
        <v>0</v>
      </c>
      <c r="FB206" s="105">
        <f t="shared" si="73"/>
        <v>0</v>
      </c>
      <c r="FC206" s="105">
        <f t="shared" si="73"/>
        <v>0</v>
      </c>
      <c r="FD206" s="105">
        <f t="shared" si="73"/>
        <v>0</v>
      </c>
      <c r="FE206" s="105">
        <f t="shared" si="73"/>
        <v>0</v>
      </c>
      <c r="FF206" s="105">
        <f t="shared" si="73"/>
        <v>0</v>
      </c>
      <c r="FG206" s="105">
        <f t="shared" si="73"/>
        <v>0</v>
      </c>
      <c r="FH206" s="105">
        <f t="shared" si="73"/>
        <v>0</v>
      </c>
      <c r="FI206" s="105">
        <f t="shared" si="73"/>
        <v>0</v>
      </c>
      <c r="FJ206" s="105">
        <f t="shared" si="73"/>
        <v>0</v>
      </c>
      <c r="FK206" s="105">
        <f t="shared" si="73"/>
        <v>0</v>
      </c>
      <c r="FL206" s="105">
        <f t="shared" si="73"/>
        <v>0</v>
      </c>
      <c r="FM206" s="105">
        <f t="shared" si="73"/>
        <v>0</v>
      </c>
      <c r="FN206" s="105">
        <f t="shared" si="73"/>
        <v>0</v>
      </c>
      <c r="FO206" s="105">
        <f t="shared" si="73"/>
        <v>0</v>
      </c>
      <c r="FP206" s="105">
        <f t="shared" si="73"/>
        <v>0</v>
      </c>
      <c r="FQ206" s="105">
        <f t="shared" si="73"/>
        <v>0</v>
      </c>
      <c r="FR206" s="105">
        <f t="shared" si="73"/>
        <v>0</v>
      </c>
      <c r="FS206" s="105">
        <f t="shared" si="73"/>
        <v>0</v>
      </c>
      <c r="FT206" s="105">
        <f t="shared" si="73"/>
        <v>0</v>
      </c>
      <c r="FU206" s="105">
        <f t="shared" si="73"/>
        <v>0</v>
      </c>
      <c r="FV206" s="105">
        <f t="shared" si="73"/>
        <v>0</v>
      </c>
      <c r="FW206" s="105">
        <f t="shared" si="73"/>
        <v>0</v>
      </c>
      <c r="FX206" s="105">
        <f t="shared" si="73"/>
        <v>0</v>
      </c>
      <c r="FY206" s="105">
        <f t="shared" si="73"/>
        <v>0</v>
      </c>
      <c r="FZ206" s="105">
        <f t="shared" si="73"/>
        <v>0</v>
      </c>
      <c r="GA206" s="105">
        <f t="shared" si="73"/>
        <v>0</v>
      </c>
      <c r="GB206" s="105">
        <f t="shared" si="73"/>
        <v>0</v>
      </c>
      <c r="GC206" s="105">
        <f t="shared" si="73"/>
        <v>0</v>
      </c>
      <c r="GD206" s="105">
        <f t="shared" si="73"/>
        <v>0</v>
      </c>
      <c r="GE206" s="105">
        <f t="shared" si="73"/>
        <v>0</v>
      </c>
      <c r="GF206" s="105">
        <f t="shared" si="73"/>
        <v>0</v>
      </c>
      <c r="GG206" s="105">
        <f t="shared" si="73"/>
        <v>0</v>
      </c>
      <c r="GH206" s="105">
        <f t="shared" si="73"/>
        <v>0</v>
      </c>
      <c r="GI206" s="105">
        <f t="shared" si="73"/>
        <v>0</v>
      </c>
      <c r="GJ206" s="105">
        <f t="shared" si="73"/>
        <v>0</v>
      </c>
      <c r="GK206" s="105">
        <f t="shared" si="73"/>
        <v>0</v>
      </c>
      <c r="GL206" s="105">
        <f t="shared" si="73"/>
        <v>0</v>
      </c>
      <c r="GM206" s="105">
        <f t="shared" si="61"/>
        <v>0</v>
      </c>
      <c r="GN206" s="105">
        <f t="shared" si="61"/>
        <v>0</v>
      </c>
      <c r="GO206" s="105">
        <f t="shared" si="61"/>
        <v>0</v>
      </c>
      <c r="GP206" s="105">
        <f t="shared" si="61"/>
        <v>0</v>
      </c>
      <c r="GQ206" s="105">
        <f t="shared" si="61"/>
        <v>0</v>
      </c>
      <c r="GR206" s="105">
        <f t="shared" si="61"/>
        <v>0</v>
      </c>
      <c r="GS206" s="105">
        <f t="shared" si="61"/>
        <v>0</v>
      </c>
      <c r="GT206" s="105">
        <f t="shared" si="61"/>
        <v>0</v>
      </c>
    </row>
    <row r="207" spans="1:202" s="105" customFormat="1" hidden="1" x14ac:dyDescent="0.25">
      <c r="A207" s="106" t="s">
        <v>118</v>
      </c>
      <c r="B207" s="107">
        <v>0</v>
      </c>
      <c r="C207" s="105">
        <f t="shared" si="71"/>
        <v>0</v>
      </c>
      <c r="D207" s="105">
        <f t="shared" si="71"/>
        <v>0</v>
      </c>
      <c r="E207" s="105">
        <f t="shared" si="71"/>
        <v>0</v>
      </c>
      <c r="F207" s="105">
        <f t="shared" si="71"/>
        <v>0</v>
      </c>
      <c r="G207" s="105">
        <f t="shared" si="71"/>
        <v>0</v>
      </c>
      <c r="H207" s="105">
        <f t="shared" si="71"/>
        <v>0</v>
      </c>
      <c r="I207" s="105">
        <f t="shared" si="71"/>
        <v>0</v>
      </c>
      <c r="J207" s="105">
        <f t="shared" si="71"/>
        <v>0</v>
      </c>
      <c r="K207" s="105">
        <f t="shared" si="71"/>
        <v>0</v>
      </c>
      <c r="L207" s="105">
        <f t="shared" si="71"/>
        <v>0</v>
      </c>
      <c r="M207" s="105">
        <f t="shared" si="71"/>
        <v>0</v>
      </c>
      <c r="N207" s="105">
        <f t="shared" si="71"/>
        <v>0</v>
      </c>
      <c r="O207" s="105">
        <f t="shared" si="71"/>
        <v>0</v>
      </c>
      <c r="P207" s="105">
        <f t="shared" si="71"/>
        <v>0</v>
      </c>
      <c r="Q207" s="105">
        <f t="shared" si="71"/>
        <v>0</v>
      </c>
      <c r="R207" s="105">
        <f t="shared" si="71"/>
        <v>0</v>
      </c>
      <c r="S207" s="105">
        <f t="shared" si="71"/>
        <v>0</v>
      </c>
      <c r="T207" s="105">
        <f t="shared" si="71"/>
        <v>0</v>
      </c>
      <c r="U207" s="105">
        <f t="shared" si="71"/>
        <v>0</v>
      </c>
      <c r="V207" s="105">
        <f t="shared" si="71"/>
        <v>0</v>
      </c>
      <c r="W207" s="105">
        <f t="shared" si="71"/>
        <v>0</v>
      </c>
      <c r="X207" s="105">
        <f t="shared" si="71"/>
        <v>0</v>
      </c>
      <c r="Y207" s="105">
        <f t="shared" si="71"/>
        <v>0</v>
      </c>
      <c r="Z207" s="105">
        <f t="shared" si="71"/>
        <v>0</v>
      </c>
      <c r="AA207" s="105">
        <f t="shared" si="71"/>
        <v>0</v>
      </c>
      <c r="AB207" s="105">
        <f t="shared" si="71"/>
        <v>0</v>
      </c>
      <c r="AC207" s="105">
        <f t="shared" si="71"/>
        <v>0</v>
      </c>
      <c r="AD207" s="105">
        <f t="shared" si="71"/>
        <v>0</v>
      </c>
      <c r="AE207" s="105">
        <f t="shared" si="71"/>
        <v>0</v>
      </c>
      <c r="AF207" s="105">
        <f t="shared" si="71"/>
        <v>0</v>
      </c>
      <c r="AG207" s="105">
        <f t="shared" si="71"/>
        <v>0</v>
      </c>
      <c r="AH207" s="105">
        <f t="shared" si="71"/>
        <v>0</v>
      </c>
      <c r="AI207" s="105">
        <f t="shared" si="71"/>
        <v>0</v>
      </c>
      <c r="AJ207" s="105">
        <f t="shared" si="71"/>
        <v>0</v>
      </c>
      <c r="AK207" s="105">
        <f t="shared" si="71"/>
        <v>0</v>
      </c>
      <c r="AL207" s="105">
        <f t="shared" si="71"/>
        <v>0</v>
      </c>
      <c r="AM207" s="105">
        <f t="shared" si="71"/>
        <v>0</v>
      </c>
      <c r="AN207" s="105">
        <f t="shared" si="71"/>
        <v>0</v>
      </c>
      <c r="AO207" s="105">
        <f t="shared" si="71"/>
        <v>0</v>
      </c>
      <c r="AP207" s="105">
        <f t="shared" si="71"/>
        <v>0</v>
      </c>
      <c r="AQ207" s="105">
        <f t="shared" si="71"/>
        <v>0</v>
      </c>
      <c r="AR207" s="105">
        <f t="shared" si="71"/>
        <v>0</v>
      </c>
      <c r="AS207" s="105">
        <f t="shared" si="71"/>
        <v>0</v>
      </c>
      <c r="AT207" s="105">
        <f t="shared" si="71"/>
        <v>0</v>
      </c>
      <c r="AU207" s="105">
        <f t="shared" si="71"/>
        <v>0</v>
      </c>
      <c r="AV207" s="105">
        <f t="shared" si="71"/>
        <v>0</v>
      </c>
      <c r="AW207" s="105">
        <f t="shared" si="71"/>
        <v>0</v>
      </c>
      <c r="AX207" s="105">
        <f t="shared" si="71"/>
        <v>0</v>
      </c>
      <c r="AY207" s="105">
        <f t="shared" si="71"/>
        <v>0</v>
      </c>
      <c r="AZ207" s="105">
        <f t="shared" si="71"/>
        <v>0</v>
      </c>
      <c r="BA207" s="105">
        <f t="shared" si="71"/>
        <v>0</v>
      </c>
      <c r="BB207" s="105">
        <f t="shared" si="71"/>
        <v>0</v>
      </c>
      <c r="BC207" s="105">
        <f t="shared" si="71"/>
        <v>0</v>
      </c>
      <c r="BD207" s="105">
        <f t="shared" si="71"/>
        <v>0</v>
      </c>
      <c r="BE207" s="105">
        <f t="shared" si="71"/>
        <v>0</v>
      </c>
      <c r="BF207" s="105">
        <f t="shared" si="71"/>
        <v>0</v>
      </c>
      <c r="BG207" s="105">
        <f t="shared" si="71"/>
        <v>0</v>
      </c>
      <c r="BH207" s="105">
        <f t="shared" si="71"/>
        <v>0</v>
      </c>
      <c r="BI207" s="105">
        <f t="shared" si="71"/>
        <v>0</v>
      </c>
      <c r="BJ207" s="105">
        <f t="shared" si="71"/>
        <v>0</v>
      </c>
      <c r="BK207" s="105">
        <f t="shared" si="71"/>
        <v>0</v>
      </c>
      <c r="BL207" s="105">
        <f t="shared" si="71"/>
        <v>0</v>
      </c>
      <c r="BM207" s="105">
        <f t="shared" si="71"/>
        <v>0</v>
      </c>
      <c r="BN207" s="105">
        <f t="shared" si="71"/>
        <v>0</v>
      </c>
      <c r="BO207" s="105">
        <f t="shared" si="72"/>
        <v>0</v>
      </c>
      <c r="BP207" s="105">
        <f t="shared" si="72"/>
        <v>0</v>
      </c>
      <c r="BQ207" s="105">
        <f t="shared" si="72"/>
        <v>0</v>
      </c>
      <c r="BR207" s="105">
        <f t="shared" si="72"/>
        <v>0</v>
      </c>
      <c r="BS207" s="105">
        <f t="shared" si="72"/>
        <v>0</v>
      </c>
      <c r="BT207" s="105">
        <f t="shared" si="72"/>
        <v>0</v>
      </c>
      <c r="BU207" s="105">
        <f t="shared" si="72"/>
        <v>0</v>
      </c>
      <c r="BV207" s="105">
        <f t="shared" si="72"/>
        <v>0</v>
      </c>
      <c r="BW207" s="105">
        <f t="shared" si="72"/>
        <v>0</v>
      </c>
      <c r="BX207" s="105">
        <f t="shared" si="72"/>
        <v>0</v>
      </c>
      <c r="BY207" s="105">
        <f t="shared" si="72"/>
        <v>0</v>
      </c>
      <c r="BZ207" s="105">
        <f t="shared" si="72"/>
        <v>0</v>
      </c>
      <c r="CA207" s="105">
        <f t="shared" si="72"/>
        <v>0</v>
      </c>
      <c r="CB207" s="105">
        <f t="shared" si="72"/>
        <v>0</v>
      </c>
      <c r="CC207" s="105">
        <f t="shared" si="72"/>
        <v>0</v>
      </c>
      <c r="CD207" s="105">
        <f t="shared" si="72"/>
        <v>0</v>
      </c>
      <c r="CE207" s="105">
        <f t="shared" si="72"/>
        <v>0</v>
      </c>
      <c r="CF207" s="105">
        <f t="shared" si="72"/>
        <v>0</v>
      </c>
      <c r="CG207" s="105">
        <f t="shared" si="72"/>
        <v>0</v>
      </c>
      <c r="CH207" s="105">
        <f t="shared" si="72"/>
        <v>0</v>
      </c>
      <c r="CI207" s="105">
        <f t="shared" si="72"/>
        <v>0</v>
      </c>
      <c r="CJ207" s="105">
        <f t="shared" si="72"/>
        <v>0</v>
      </c>
      <c r="CK207" s="105">
        <f t="shared" si="72"/>
        <v>0</v>
      </c>
      <c r="CL207" s="105">
        <f t="shared" si="72"/>
        <v>0</v>
      </c>
      <c r="CM207" s="105">
        <f t="shared" si="72"/>
        <v>0</v>
      </c>
      <c r="CN207" s="105">
        <f t="shared" si="72"/>
        <v>0</v>
      </c>
      <c r="CO207" s="105">
        <f t="shared" si="72"/>
        <v>0</v>
      </c>
      <c r="CP207" s="105">
        <f t="shared" si="72"/>
        <v>0</v>
      </c>
      <c r="CQ207" s="105">
        <f t="shared" si="72"/>
        <v>0</v>
      </c>
      <c r="CR207" s="105">
        <f t="shared" si="72"/>
        <v>0</v>
      </c>
      <c r="CS207" s="105">
        <f t="shared" si="72"/>
        <v>0</v>
      </c>
      <c r="CT207" s="105">
        <f t="shared" si="72"/>
        <v>0</v>
      </c>
      <c r="CU207" s="105">
        <f t="shared" si="72"/>
        <v>0</v>
      </c>
      <c r="CV207" s="105">
        <f t="shared" si="72"/>
        <v>0</v>
      </c>
      <c r="CW207" s="105">
        <f t="shared" si="72"/>
        <v>0</v>
      </c>
      <c r="CX207" s="105">
        <f t="shared" si="72"/>
        <v>0</v>
      </c>
      <c r="CY207" s="105">
        <f t="shared" si="72"/>
        <v>0</v>
      </c>
      <c r="CZ207" s="105">
        <f t="shared" si="72"/>
        <v>0</v>
      </c>
      <c r="DA207" s="105">
        <f t="shared" si="72"/>
        <v>0</v>
      </c>
      <c r="DB207" s="105">
        <f t="shared" si="72"/>
        <v>0</v>
      </c>
      <c r="DC207" s="105">
        <f t="shared" si="72"/>
        <v>0</v>
      </c>
      <c r="DD207" s="105">
        <f t="shared" si="72"/>
        <v>0</v>
      </c>
      <c r="DE207" s="105">
        <f t="shared" si="72"/>
        <v>0</v>
      </c>
      <c r="DF207" s="105">
        <f t="shared" si="72"/>
        <v>0</v>
      </c>
      <c r="DG207" s="105">
        <f t="shared" si="72"/>
        <v>0</v>
      </c>
      <c r="DH207" s="105">
        <f t="shared" si="72"/>
        <v>0</v>
      </c>
      <c r="DI207" s="105">
        <f t="shared" si="72"/>
        <v>0</v>
      </c>
      <c r="DJ207" s="105">
        <f t="shared" si="72"/>
        <v>0</v>
      </c>
      <c r="DK207" s="105">
        <f t="shared" si="72"/>
        <v>0</v>
      </c>
      <c r="DL207" s="105">
        <f t="shared" si="72"/>
        <v>0</v>
      </c>
      <c r="DM207" s="105">
        <f t="shared" si="72"/>
        <v>0</v>
      </c>
      <c r="DN207" s="105">
        <f t="shared" si="72"/>
        <v>0</v>
      </c>
      <c r="DO207" s="105">
        <f t="shared" si="72"/>
        <v>0</v>
      </c>
      <c r="DP207" s="105">
        <f t="shared" si="72"/>
        <v>0</v>
      </c>
      <c r="DQ207" s="105">
        <f t="shared" si="72"/>
        <v>0</v>
      </c>
      <c r="DR207" s="105">
        <f t="shared" si="72"/>
        <v>0</v>
      </c>
      <c r="DS207" s="105">
        <f t="shared" si="72"/>
        <v>0</v>
      </c>
      <c r="DT207" s="105">
        <f t="shared" si="72"/>
        <v>0</v>
      </c>
      <c r="DU207" s="105">
        <f t="shared" si="72"/>
        <v>0</v>
      </c>
      <c r="DV207" s="105">
        <f t="shared" si="72"/>
        <v>0</v>
      </c>
      <c r="DW207" s="105">
        <f t="shared" si="72"/>
        <v>0</v>
      </c>
      <c r="DX207" s="105">
        <f t="shared" si="72"/>
        <v>0</v>
      </c>
      <c r="DY207" s="105">
        <f t="shared" si="72"/>
        <v>0</v>
      </c>
      <c r="DZ207" s="105">
        <f t="shared" si="72"/>
        <v>0</v>
      </c>
      <c r="EA207" s="105">
        <f t="shared" si="73"/>
        <v>0</v>
      </c>
      <c r="EB207" s="105">
        <f t="shared" si="73"/>
        <v>0</v>
      </c>
      <c r="EC207" s="105">
        <f t="shared" si="73"/>
        <v>0</v>
      </c>
      <c r="ED207" s="105">
        <f t="shared" si="73"/>
        <v>0</v>
      </c>
      <c r="EE207" s="105">
        <f t="shared" si="73"/>
        <v>0</v>
      </c>
      <c r="EF207" s="105">
        <f t="shared" si="73"/>
        <v>0</v>
      </c>
      <c r="EG207" s="105">
        <f t="shared" si="73"/>
        <v>0</v>
      </c>
      <c r="EH207" s="105">
        <f t="shared" si="73"/>
        <v>0</v>
      </c>
      <c r="EI207" s="105">
        <f t="shared" si="73"/>
        <v>0</v>
      </c>
      <c r="EJ207" s="105">
        <f t="shared" si="73"/>
        <v>0</v>
      </c>
      <c r="EK207" s="105">
        <f t="shared" si="73"/>
        <v>0</v>
      </c>
      <c r="EL207" s="105">
        <f t="shared" si="73"/>
        <v>0</v>
      </c>
      <c r="EM207" s="105">
        <f t="shared" si="73"/>
        <v>0</v>
      </c>
      <c r="EN207" s="105">
        <f t="shared" si="73"/>
        <v>0</v>
      </c>
      <c r="EO207" s="105">
        <f t="shared" si="73"/>
        <v>0</v>
      </c>
      <c r="EP207" s="105">
        <f t="shared" si="73"/>
        <v>0</v>
      </c>
      <c r="EQ207" s="105">
        <f t="shared" si="73"/>
        <v>0</v>
      </c>
      <c r="ER207" s="105">
        <f t="shared" si="73"/>
        <v>0</v>
      </c>
      <c r="ES207" s="105">
        <f t="shared" si="73"/>
        <v>0</v>
      </c>
      <c r="ET207" s="105">
        <f t="shared" si="73"/>
        <v>0</v>
      </c>
      <c r="EU207" s="105">
        <f t="shared" si="73"/>
        <v>0</v>
      </c>
      <c r="EV207" s="105">
        <f t="shared" si="73"/>
        <v>0</v>
      </c>
      <c r="EW207" s="105">
        <f t="shared" si="73"/>
        <v>0</v>
      </c>
      <c r="EX207" s="105">
        <f t="shared" si="73"/>
        <v>0</v>
      </c>
      <c r="EY207" s="105">
        <f t="shared" si="73"/>
        <v>0</v>
      </c>
      <c r="EZ207" s="105">
        <f t="shared" si="73"/>
        <v>0</v>
      </c>
      <c r="FA207" s="105">
        <f t="shared" si="73"/>
        <v>0</v>
      </c>
      <c r="FB207" s="105">
        <f t="shared" si="73"/>
        <v>0</v>
      </c>
      <c r="FC207" s="105">
        <f t="shared" si="73"/>
        <v>0</v>
      </c>
      <c r="FD207" s="105">
        <f t="shared" si="73"/>
        <v>0</v>
      </c>
      <c r="FE207" s="105">
        <f t="shared" si="73"/>
        <v>0</v>
      </c>
      <c r="FF207" s="105">
        <f t="shared" si="73"/>
        <v>0</v>
      </c>
      <c r="FG207" s="105">
        <f t="shared" si="73"/>
        <v>0</v>
      </c>
      <c r="FH207" s="105">
        <f t="shared" si="73"/>
        <v>0</v>
      </c>
      <c r="FI207" s="105">
        <f t="shared" si="73"/>
        <v>0</v>
      </c>
      <c r="FJ207" s="105">
        <f t="shared" si="73"/>
        <v>0</v>
      </c>
      <c r="FK207" s="105">
        <f t="shared" si="73"/>
        <v>0</v>
      </c>
      <c r="FL207" s="105">
        <f t="shared" si="73"/>
        <v>0</v>
      </c>
      <c r="FM207" s="105">
        <f t="shared" si="73"/>
        <v>0</v>
      </c>
      <c r="FN207" s="105">
        <f t="shared" si="73"/>
        <v>0</v>
      </c>
      <c r="FO207" s="105">
        <f t="shared" si="73"/>
        <v>0</v>
      </c>
      <c r="FP207" s="105">
        <f t="shared" si="73"/>
        <v>0</v>
      </c>
      <c r="FQ207" s="105">
        <f t="shared" si="73"/>
        <v>0</v>
      </c>
      <c r="FR207" s="105">
        <f t="shared" si="73"/>
        <v>0</v>
      </c>
      <c r="FS207" s="105">
        <f t="shared" si="73"/>
        <v>0</v>
      </c>
      <c r="FT207" s="105">
        <f t="shared" si="73"/>
        <v>0</v>
      </c>
      <c r="FU207" s="105">
        <f t="shared" si="73"/>
        <v>0</v>
      </c>
      <c r="FV207" s="105">
        <f t="shared" si="73"/>
        <v>0</v>
      </c>
      <c r="FW207" s="105">
        <f t="shared" si="73"/>
        <v>0</v>
      </c>
      <c r="FX207" s="105">
        <f t="shared" si="73"/>
        <v>0</v>
      </c>
      <c r="FY207" s="105">
        <f t="shared" si="73"/>
        <v>0</v>
      </c>
      <c r="FZ207" s="105">
        <f t="shared" si="73"/>
        <v>0</v>
      </c>
      <c r="GA207" s="105">
        <f t="shared" si="73"/>
        <v>0</v>
      </c>
      <c r="GB207" s="105">
        <f t="shared" si="73"/>
        <v>0</v>
      </c>
      <c r="GC207" s="105">
        <f t="shared" si="73"/>
        <v>0</v>
      </c>
      <c r="GD207" s="105">
        <f t="shared" si="73"/>
        <v>0</v>
      </c>
      <c r="GE207" s="105">
        <f t="shared" si="73"/>
        <v>0</v>
      </c>
      <c r="GF207" s="105">
        <f t="shared" si="73"/>
        <v>0</v>
      </c>
      <c r="GG207" s="105">
        <f t="shared" si="73"/>
        <v>0</v>
      </c>
      <c r="GH207" s="105">
        <f t="shared" si="73"/>
        <v>0</v>
      </c>
      <c r="GI207" s="105">
        <f t="shared" si="73"/>
        <v>0</v>
      </c>
      <c r="GJ207" s="105">
        <f t="shared" si="73"/>
        <v>0</v>
      </c>
      <c r="GK207" s="105">
        <f t="shared" si="73"/>
        <v>0</v>
      </c>
      <c r="GL207" s="105">
        <f t="shared" si="73"/>
        <v>0</v>
      </c>
      <c r="GM207" s="105">
        <f t="shared" si="61"/>
        <v>0</v>
      </c>
      <c r="GN207" s="105">
        <f t="shared" si="61"/>
        <v>0</v>
      </c>
      <c r="GO207" s="105">
        <f t="shared" si="61"/>
        <v>0</v>
      </c>
      <c r="GP207" s="105">
        <f t="shared" si="61"/>
        <v>0</v>
      </c>
      <c r="GQ207" s="105">
        <f t="shared" si="61"/>
        <v>0</v>
      </c>
      <c r="GR207" s="105">
        <f t="shared" si="61"/>
        <v>0</v>
      </c>
      <c r="GS207" s="105">
        <f t="shared" si="61"/>
        <v>0</v>
      </c>
      <c r="GT207" s="105">
        <f t="shared" si="61"/>
        <v>0</v>
      </c>
    </row>
    <row r="208" spans="1:202" s="105" customFormat="1" hidden="1" x14ac:dyDescent="0.25">
      <c r="A208" s="106" t="s">
        <v>119</v>
      </c>
      <c r="B208" s="107">
        <v>0</v>
      </c>
      <c r="C208" s="105">
        <f t="shared" si="71"/>
        <v>0</v>
      </c>
      <c r="D208" s="105">
        <f t="shared" si="71"/>
        <v>0</v>
      </c>
      <c r="E208" s="105">
        <f t="shared" si="71"/>
        <v>0</v>
      </c>
      <c r="F208" s="105">
        <f t="shared" si="71"/>
        <v>0</v>
      </c>
      <c r="G208" s="105">
        <f t="shared" si="71"/>
        <v>0</v>
      </c>
      <c r="H208" s="105">
        <f t="shared" si="71"/>
        <v>0</v>
      </c>
      <c r="I208" s="105">
        <f t="shared" si="71"/>
        <v>0</v>
      </c>
      <c r="J208" s="105">
        <f t="shared" si="71"/>
        <v>0</v>
      </c>
      <c r="K208" s="105">
        <f t="shared" si="71"/>
        <v>0</v>
      </c>
      <c r="L208" s="105">
        <f t="shared" si="71"/>
        <v>0</v>
      </c>
      <c r="M208" s="105">
        <f t="shared" si="71"/>
        <v>0</v>
      </c>
      <c r="N208" s="105">
        <f t="shared" si="71"/>
        <v>0</v>
      </c>
      <c r="O208" s="105">
        <f t="shared" si="71"/>
        <v>0</v>
      </c>
      <c r="P208" s="105">
        <f t="shared" si="71"/>
        <v>0</v>
      </c>
      <c r="Q208" s="105">
        <f t="shared" si="71"/>
        <v>0</v>
      </c>
      <c r="R208" s="105">
        <f t="shared" si="71"/>
        <v>0</v>
      </c>
      <c r="S208" s="105">
        <f t="shared" si="71"/>
        <v>0</v>
      </c>
      <c r="T208" s="105">
        <f t="shared" si="71"/>
        <v>0</v>
      </c>
      <c r="U208" s="105">
        <f t="shared" si="71"/>
        <v>0</v>
      </c>
      <c r="V208" s="105">
        <f t="shared" si="71"/>
        <v>0</v>
      </c>
      <c r="W208" s="105">
        <f t="shared" si="71"/>
        <v>0</v>
      </c>
      <c r="X208" s="105">
        <f t="shared" si="71"/>
        <v>0</v>
      </c>
      <c r="Y208" s="105">
        <f t="shared" si="71"/>
        <v>0</v>
      </c>
      <c r="Z208" s="105">
        <f t="shared" si="71"/>
        <v>0</v>
      </c>
      <c r="AA208" s="105">
        <f t="shared" si="71"/>
        <v>0</v>
      </c>
      <c r="AB208" s="105">
        <f t="shared" si="71"/>
        <v>0</v>
      </c>
      <c r="AC208" s="105">
        <f t="shared" si="71"/>
        <v>0</v>
      </c>
      <c r="AD208" s="105">
        <f t="shared" si="71"/>
        <v>0</v>
      </c>
      <c r="AE208" s="105">
        <f t="shared" si="71"/>
        <v>0</v>
      </c>
      <c r="AF208" s="105">
        <f t="shared" si="71"/>
        <v>0</v>
      </c>
      <c r="AG208" s="105">
        <f t="shared" si="71"/>
        <v>0</v>
      </c>
      <c r="AH208" s="105">
        <f t="shared" si="71"/>
        <v>0</v>
      </c>
      <c r="AI208" s="105">
        <f t="shared" si="71"/>
        <v>0</v>
      </c>
      <c r="AJ208" s="105">
        <f t="shared" si="71"/>
        <v>0</v>
      </c>
      <c r="AK208" s="105">
        <f t="shared" si="71"/>
        <v>0</v>
      </c>
      <c r="AL208" s="105">
        <f t="shared" si="71"/>
        <v>0</v>
      </c>
      <c r="AM208" s="105">
        <f t="shared" si="71"/>
        <v>0</v>
      </c>
      <c r="AN208" s="105">
        <f t="shared" si="71"/>
        <v>0</v>
      </c>
      <c r="AO208" s="105">
        <f t="shared" si="71"/>
        <v>0</v>
      </c>
      <c r="AP208" s="105">
        <f t="shared" si="71"/>
        <v>0</v>
      </c>
      <c r="AQ208" s="105">
        <f t="shared" si="71"/>
        <v>0</v>
      </c>
      <c r="AR208" s="105">
        <f t="shared" si="71"/>
        <v>0</v>
      </c>
      <c r="AS208" s="105">
        <f t="shared" si="71"/>
        <v>0</v>
      </c>
      <c r="AT208" s="105">
        <f t="shared" si="71"/>
        <v>0</v>
      </c>
      <c r="AU208" s="105">
        <f t="shared" si="71"/>
        <v>0</v>
      </c>
      <c r="AV208" s="105">
        <f t="shared" si="71"/>
        <v>0</v>
      </c>
      <c r="AW208" s="105">
        <f t="shared" si="71"/>
        <v>0</v>
      </c>
      <c r="AX208" s="105">
        <f t="shared" si="71"/>
        <v>0</v>
      </c>
      <c r="AY208" s="105">
        <f t="shared" si="71"/>
        <v>0</v>
      </c>
      <c r="AZ208" s="105">
        <f t="shared" si="71"/>
        <v>0</v>
      </c>
      <c r="BA208" s="105">
        <f t="shared" si="71"/>
        <v>0</v>
      </c>
      <c r="BB208" s="105">
        <f t="shared" si="71"/>
        <v>0</v>
      </c>
      <c r="BC208" s="105">
        <f t="shared" si="71"/>
        <v>0</v>
      </c>
      <c r="BD208" s="105">
        <f t="shared" si="71"/>
        <v>0</v>
      </c>
      <c r="BE208" s="105">
        <f t="shared" si="71"/>
        <v>0</v>
      </c>
      <c r="BF208" s="105">
        <f t="shared" si="71"/>
        <v>0</v>
      </c>
      <c r="BG208" s="105">
        <f t="shared" si="71"/>
        <v>0</v>
      </c>
      <c r="BH208" s="105">
        <f t="shared" si="71"/>
        <v>0</v>
      </c>
      <c r="BI208" s="105">
        <f t="shared" si="71"/>
        <v>0</v>
      </c>
      <c r="BJ208" s="105">
        <f t="shared" si="71"/>
        <v>0</v>
      </c>
      <c r="BK208" s="105">
        <f t="shared" si="71"/>
        <v>0</v>
      </c>
      <c r="BL208" s="105">
        <f t="shared" si="71"/>
        <v>0</v>
      </c>
      <c r="BM208" s="105">
        <f t="shared" si="71"/>
        <v>0</v>
      </c>
      <c r="BN208" s="105">
        <f t="shared" si="71"/>
        <v>0</v>
      </c>
      <c r="BO208" s="105">
        <f t="shared" si="72"/>
        <v>0</v>
      </c>
      <c r="BP208" s="105">
        <f t="shared" si="72"/>
        <v>0</v>
      </c>
      <c r="BQ208" s="105">
        <f t="shared" si="72"/>
        <v>0</v>
      </c>
      <c r="BR208" s="105">
        <f t="shared" si="72"/>
        <v>0</v>
      </c>
      <c r="BS208" s="105">
        <f t="shared" si="72"/>
        <v>0</v>
      </c>
      <c r="BT208" s="105">
        <f t="shared" si="72"/>
        <v>0</v>
      </c>
      <c r="BU208" s="105">
        <f t="shared" si="72"/>
        <v>0</v>
      </c>
      <c r="BV208" s="105">
        <f t="shared" si="72"/>
        <v>0</v>
      </c>
      <c r="BW208" s="105">
        <f t="shared" si="72"/>
        <v>0</v>
      </c>
      <c r="BX208" s="105">
        <f t="shared" si="72"/>
        <v>0</v>
      </c>
      <c r="BY208" s="105">
        <f t="shared" si="72"/>
        <v>0</v>
      </c>
      <c r="BZ208" s="105">
        <f t="shared" si="72"/>
        <v>0</v>
      </c>
      <c r="CA208" s="105">
        <f t="shared" si="72"/>
        <v>0</v>
      </c>
      <c r="CB208" s="105">
        <f t="shared" si="72"/>
        <v>0</v>
      </c>
      <c r="CC208" s="105">
        <f t="shared" si="72"/>
        <v>0</v>
      </c>
      <c r="CD208" s="105">
        <f t="shared" si="72"/>
        <v>0</v>
      </c>
      <c r="CE208" s="105">
        <f t="shared" si="72"/>
        <v>0</v>
      </c>
      <c r="CF208" s="105">
        <f t="shared" si="72"/>
        <v>0</v>
      </c>
      <c r="CG208" s="105">
        <f t="shared" si="72"/>
        <v>0</v>
      </c>
      <c r="CH208" s="105">
        <f t="shared" si="72"/>
        <v>0</v>
      </c>
      <c r="CI208" s="105">
        <f t="shared" si="72"/>
        <v>0</v>
      </c>
      <c r="CJ208" s="105">
        <f t="shared" si="72"/>
        <v>0</v>
      </c>
      <c r="CK208" s="105">
        <f t="shared" si="72"/>
        <v>0</v>
      </c>
      <c r="CL208" s="105">
        <f t="shared" si="72"/>
        <v>0</v>
      </c>
      <c r="CM208" s="105">
        <f t="shared" si="72"/>
        <v>0</v>
      </c>
      <c r="CN208" s="105">
        <f t="shared" si="72"/>
        <v>0</v>
      </c>
      <c r="CO208" s="105">
        <f t="shared" si="72"/>
        <v>0</v>
      </c>
      <c r="CP208" s="105">
        <f t="shared" si="72"/>
        <v>0</v>
      </c>
      <c r="CQ208" s="105">
        <f t="shared" si="72"/>
        <v>0</v>
      </c>
      <c r="CR208" s="105">
        <f t="shared" si="72"/>
        <v>0</v>
      </c>
      <c r="CS208" s="105">
        <f t="shared" si="72"/>
        <v>0</v>
      </c>
      <c r="CT208" s="105">
        <f t="shared" si="72"/>
        <v>0</v>
      </c>
      <c r="CU208" s="105">
        <f t="shared" si="72"/>
        <v>0</v>
      </c>
      <c r="CV208" s="105">
        <f t="shared" si="72"/>
        <v>0</v>
      </c>
      <c r="CW208" s="105">
        <f t="shared" si="72"/>
        <v>0</v>
      </c>
      <c r="CX208" s="105">
        <f t="shared" si="72"/>
        <v>0</v>
      </c>
      <c r="CY208" s="105">
        <f t="shared" si="72"/>
        <v>0</v>
      </c>
      <c r="CZ208" s="105">
        <f t="shared" si="72"/>
        <v>0</v>
      </c>
      <c r="DA208" s="105">
        <f t="shared" si="72"/>
        <v>0</v>
      </c>
      <c r="DB208" s="105">
        <f t="shared" si="72"/>
        <v>0</v>
      </c>
      <c r="DC208" s="105">
        <f t="shared" si="72"/>
        <v>0</v>
      </c>
      <c r="DD208" s="105">
        <f t="shared" si="72"/>
        <v>0</v>
      </c>
      <c r="DE208" s="105">
        <f t="shared" si="72"/>
        <v>0</v>
      </c>
      <c r="DF208" s="105">
        <f t="shared" si="72"/>
        <v>0</v>
      </c>
      <c r="DG208" s="105">
        <f t="shared" si="72"/>
        <v>0</v>
      </c>
      <c r="DH208" s="105">
        <f t="shared" si="72"/>
        <v>0</v>
      </c>
      <c r="DI208" s="105">
        <f t="shared" si="72"/>
        <v>0</v>
      </c>
      <c r="DJ208" s="105">
        <f t="shared" si="72"/>
        <v>0</v>
      </c>
      <c r="DK208" s="105">
        <f t="shared" si="72"/>
        <v>0</v>
      </c>
      <c r="DL208" s="105">
        <f t="shared" si="72"/>
        <v>0</v>
      </c>
      <c r="DM208" s="105">
        <f t="shared" si="72"/>
        <v>0</v>
      </c>
      <c r="DN208" s="105">
        <f t="shared" si="72"/>
        <v>0</v>
      </c>
      <c r="DO208" s="105">
        <f t="shared" si="72"/>
        <v>0</v>
      </c>
      <c r="DP208" s="105">
        <f t="shared" si="72"/>
        <v>0</v>
      </c>
      <c r="DQ208" s="105">
        <f t="shared" si="72"/>
        <v>0</v>
      </c>
      <c r="DR208" s="105">
        <f t="shared" si="72"/>
        <v>0</v>
      </c>
      <c r="DS208" s="105">
        <f t="shared" si="72"/>
        <v>0</v>
      </c>
      <c r="DT208" s="105">
        <f t="shared" si="72"/>
        <v>0</v>
      </c>
      <c r="DU208" s="105">
        <f t="shared" si="72"/>
        <v>0</v>
      </c>
      <c r="DV208" s="105">
        <f t="shared" si="72"/>
        <v>0</v>
      </c>
      <c r="DW208" s="105">
        <f t="shared" si="72"/>
        <v>0</v>
      </c>
      <c r="DX208" s="105">
        <f t="shared" si="72"/>
        <v>0</v>
      </c>
      <c r="DY208" s="105">
        <f t="shared" si="72"/>
        <v>0</v>
      </c>
      <c r="DZ208" s="105">
        <f t="shared" si="72"/>
        <v>0</v>
      </c>
      <c r="EA208" s="105">
        <f t="shared" si="73"/>
        <v>0</v>
      </c>
      <c r="EB208" s="105">
        <f t="shared" si="73"/>
        <v>0</v>
      </c>
      <c r="EC208" s="105">
        <f t="shared" si="73"/>
        <v>0</v>
      </c>
      <c r="ED208" s="105">
        <f t="shared" si="73"/>
        <v>0</v>
      </c>
      <c r="EE208" s="105">
        <f t="shared" si="73"/>
        <v>0</v>
      </c>
      <c r="EF208" s="105">
        <f t="shared" si="73"/>
        <v>0</v>
      </c>
      <c r="EG208" s="105">
        <f t="shared" si="73"/>
        <v>0</v>
      </c>
      <c r="EH208" s="105">
        <f t="shared" si="73"/>
        <v>0</v>
      </c>
      <c r="EI208" s="105">
        <f t="shared" si="73"/>
        <v>0</v>
      </c>
      <c r="EJ208" s="105">
        <f t="shared" si="73"/>
        <v>0</v>
      </c>
      <c r="EK208" s="105">
        <f t="shared" si="73"/>
        <v>0</v>
      </c>
      <c r="EL208" s="105">
        <f t="shared" si="73"/>
        <v>0</v>
      </c>
      <c r="EM208" s="105">
        <f t="shared" si="73"/>
        <v>0</v>
      </c>
      <c r="EN208" s="105">
        <f t="shared" si="73"/>
        <v>0</v>
      </c>
      <c r="EO208" s="105">
        <f t="shared" si="73"/>
        <v>0</v>
      </c>
      <c r="EP208" s="105">
        <f t="shared" si="73"/>
        <v>0</v>
      </c>
      <c r="EQ208" s="105">
        <f t="shared" si="73"/>
        <v>0</v>
      </c>
      <c r="ER208" s="105">
        <f t="shared" si="73"/>
        <v>0</v>
      </c>
      <c r="ES208" s="105">
        <f t="shared" si="73"/>
        <v>0</v>
      </c>
      <c r="ET208" s="105">
        <f t="shared" si="73"/>
        <v>0</v>
      </c>
      <c r="EU208" s="105">
        <f t="shared" si="73"/>
        <v>0</v>
      </c>
      <c r="EV208" s="105">
        <f t="shared" si="73"/>
        <v>0</v>
      </c>
      <c r="EW208" s="105">
        <f t="shared" si="73"/>
        <v>0</v>
      </c>
      <c r="EX208" s="105">
        <f t="shared" si="73"/>
        <v>0</v>
      </c>
      <c r="EY208" s="105">
        <f t="shared" si="73"/>
        <v>0</v>
      </c>
      <c r="EZ208" s="105">
        <f t="shared" si="73"/>
        <v>0</v>
      </c>
      <c r="FA208" s="105">
        <f t="shared" si="73"/>
        <v>0</v>
      </c>
      <c r="FB208" s="105">
        <f t="shared" si="73"/>
        <v>0</v>
      </c>
      <c r="FC208" s="105">
        <f t="shared" si="73"/>
        <v>0</v>
      </c>
      <c r="FD208" s="105">
        <f t="shared" si="73"/>
        <v>0</v>
      </c>
      <c r="FE208" s="105">
        <f t="shared" si="73"/>
        <v>0</v>
      </c>
      <c r="FF208" s="105">
        <f t="shared" si="73"/>
        <v>0</v>
      </c>
      <c r="FG208" s="105">
        <f t="shared" si="73"/>
        <v>0</v>
      </c>
      <c r="FH208" s="105">
        <f t="shared" si="73"/>
        <v>0</v>
      </c>
      <c r="FI208" s="105">
        <f t="shared" si="73"/>
        <v>0</v>
      </c>
      <c r="FJ208" s="105">
        <f t="shared" si="73"/>
        <v>0</v>
      </c>
      <c r="FK208" s="105">
        <f t="shared" si="73"/>
        <v>0</v>
      </c>
      <c r="FL208" s="105">
        <f t="shared" si="73"/>
        <v>0</v>
      </c>
      <c r="FM208" s="105">
        <f t="shared" si="73"/>
        <v>0</v>
      </c>
      <c r="FN208" s="105">
        <f t="shared" si="73"/>
        <v>0</v>
      </c>
      <c r="FO208" s="105">
        <f t="shared" si="73"/>
        <v>0</v>
      </c>
      <c r="FP208" s="105">
        <f t="shared" si="73"/>
        <v>0</v>
      </c>
      <c r="FQ208" s="105">
        <f t="shared" si="73"/>
        <v>0</v>
      </c>
      <c r="FR208" s="105">
        <f t="shared" si="73"/>
        <v>0</v>
      </c>
      <c r="FS208" s="105">
        <f t="shared" si="73"/>
        <v>0</v>
      </c>
      <c r="FT208" s="105">
        <f t="shared" si="73"/>
        <v>0</v>
      </c>
      <c r="FU208" s="105">
        <f t="shared" si="73"/>
        <v>0</v>
      </c>
      <c r="FV208" s="105">
        <f t="shared" si="73"/>
        <v>0</v>
      </c>
      <c r="FW208" s="105">
        <f t="shared" si="73"/>
        <v>0</v>
      </c>
      <c r="FX208" s="105">
        <f t="shared" si="73"/>
        <v>0</v>
      </c>
      <c r="FY208" s="105">
        <f t="shared" si="73"/>
        <v>0</v>
      </c>
      <c r="FZ208" s="105">
        <f t="shared" si="73"/>
        <v>0</v>
      </c>
      <c r="GA208" s="105">
        <f t="shared" si="73"/>
        <v>0</v>
      </c>
      <c r="GB208" s="105">
        <f t="shared" si="73"/>
        <v>0</v>
      </c>
      <c r="GC208" s="105">
        <f t="shared" si="73"/>
        <v>0</v>
      </c>
      <c r="GD208" s="105">
        <f t="shared" si="73"/>
        <v>0</v>
      </c>
      <c r="GE208" s="105">
        <f t="shared" si="73"/>
        <v>0</v>
      </c>
      <c r="GF208" s="105">
        <f t="shared" si="73"/>
        <v>0</v>
      </c>
      <c r="GG208" s="105">
        <f t="shared" si="73"/>
        <v>0</v>
      </c>
      <c r="GH208" s="105">
        <f t="shared" si="73"/>
        <v>0</v>
      </c>
      <c r="GI208" s="105">
        <f t="shared" si="73"/>
        <v>0</v>
      </c>
      <c r="GJ208" s="105">
        <f t="shared" si="73"/>
        <v>0</v>
      </c>
      <c r="GK208" s="105">
        <f t="shared" si="73"/>
        <v>0</v>
      </c>
      <c r="GL208" s="105">
        <f t="shared" si="73"/>
        <v>0</v>
      </c>
      <c r="GM208" s="105">
        <f t="shared" si="61"/>
        <v>0</v>
      </c>
      <c r="GN208" s="105">
        <f t="shared" si="61"/>
        <v>0</v>
      </c>
      <c r="GO208" s="105">
        <f t="shared" si="61"/>
        <v>0</v>
      </c>
      <c r="GP208" s="105">
        <f t="shared" si="61"/>
        <v>0</v>
      </c>
      <c r="GQ208" s="105">
        <f t="shared" si="61"/>
        <v>0</v>
      </c>
      <c r="GR208" s="105">
        <f t="shared" si="61"/>
        <v>0</v>
      </c>
      <c r="GS208" s="105">
        <f t="shared" si="61"/>
        <v>0</v>
      </c>
      <c r="GT208" s="105">
        <f t="shared" si="61"/>
        <v>0</v>
      </c>
    </row>
    <row r="209" spans="1:202" s="105" customFormat="1" hidden="1" x14ac:dyDescent="0.25">
      <c r="A209" s="106" t="s">
        <v>120</v>
      </c>
      <c r="B209" s="107">
        <v>0</v>
      </c>
      <c r="C209" s="105">
        <f t="shared" si="71"/>
        <v>0</v>
      </c>
      <c r="D209" s="105">
        <f t="shared" si="71"/>
        <v>0</v>
      </c>
      <c r="E209" s="105">
        <f t="shared" si="71"/>
        <v>0</v>
      </c>
      <c r="F209" s="105">
        <f t="shared" si="71"/>
        <v>0</v>
      </c>
      <c r="G209" s="105">
        <f t="shared" si="71"/>
        <v>0</v>
      </c>
      <c r="H209" s="105">
        <f t="shared" si="71"/>
        <v>0</v>
      </c>
      <c r="I209" s="105">
        <f t="shared" si="71"/>
        <v>0</v>
      </c>
      <c r="J209" s="105">
        <f t="shared" si="71"/>
        <v>0</v>
      </c>
      <c r="K209" s="105">
        <f t="shared" si="71"/>
        <v>0</v>
      </c>
      <c r="L209" s="105">
        <f t="shared" si="71"/>
        <v>0</v>
      </c>
      <c r="M209" s="105">
        <f t="shared" si="71"/>
        <v>0</v>
      </c>
      <c r="N209" s="105">
        <f t="shared" si="71"/>
        <v>0</v>
      </c>
      <c r="O209" s="105">
        <f t="shared" si="71"/>
        <v>0</v>
      </c>
      <c r="P209" s="105">
        <f t="shared" si="71"/>
        <v>0</v>
      </c>
      <c r="Q209" s="105">
        <f t="shared" si="71"/>
        <v>0</v>
      </c>
      <c r="R209" s="105">
        <f t="shared" si="71"/>
        <v>0</v>
      </c>
      <c r="S209" s="105">
        <f t="shared" si="71"/>
        <v>0</v>
      </c>
      <c r="T209" s="105">
        <f t="shared" si="71"/>
        <v>0</v>
      </c>
      <c r="U209" s="105">
        <f t="shared" si="71"/>
        <v>0</v>
      </c>
      <c r="V209" s="105">
        <f t="shared" si="71"/>
        <v>0</v>
      </c>
      <c r="W209" s="105">
        <f t="shared" si="71"/>
        <v>0</v>
      </c>
      <c r="X209" s="105">
        <f t="shared" si="71"/>
        <v>0</v>
      </c>
      <c r="Y209" s="105">
        <f t="shared" si="71"/>
        <v>0</v>
      </c>
      <c r="Z209" s="105">
        <f t="shared" si="71"/>
        <v>0</v>
      </c>
      <c r="AA209" s="105">
        <f t="shared" si="71"/>
        <v>0</v>
      </c>
      <c r="AB209" s="105">
        <f t="shared" si="71"/>
        <v>0</v>
      </c>
      <c r="AC209" s="105">
        <f t="shared" si="71"/>
        <v>0</v>
      </c>
      <c r="AD209" s="105">
        <f t="shared" si="71"/>
        <v>0</v>
      </c>
      <c r="AE209" s="105">
        <f t="shared" si="71"/>
        <v>0</v>
      </c>
      <c r="AF209" s="105">
        <f t="shared" si="71"/>
        <v>0</v>
      </c>
      <c r="AG209" s="105">
        <f t="shared" si="71"/>
        <v>0</v>
      </c>
      <c r="AH209" s="105">
        <f t="shared" si="71"/>
        <v>0</v>
      </c>
      <c r="AI209" s="105">
        <f t="shared" si="71"/>
        <v>0</v>
      </c>
      <c r="AJ209" s="105">
        <f t="shared" si="71"/>
        <v>0</v>
      </c>
      <c r="AK209" s="105">
        <f t="shared" si="71"/>
        <v>0</v>
      </c>
      <c r="AL209" s="105">
        <f t="shared" si="71"/>
        <v>0</v>
      </c>
      <c r="AM209" s="105">
        <f t="shared" si="71"/>
        <v>0</v>
      </c>
      <c r="AN209" s="105">
        <f t="shared" si="71"/>
        <v>0</v>
      </c>
      <c r="AO209" s="105">
        <f t="shared" si="71"/>
        <v>0</v>
      </c>
      <c r="AP209" s="105">
        <f t="shared" si="71"/>
        <v>0</v>
      </c>
      <c r="AQ209" s="105">
        <f t="shared" si="71"/>
        <v>0</v>
      </c>
      <c r="AR209" s="105">
        <f t="shared" si="71"/>
        <v>0</v>
      </c>
      <c r="AS209" s="105">
        <f t="shared" si="71"/>
        <v>0</v>
      </c>
      <c r="AT209" s="105">
        <f t="shared" si="71"/>
        <v>0</v>
      </c>
      <c r="AU209" s="105">
        <f t="shared" si="71"/>
        <v>0</v>
      </c>
      <c r="AV209" s="105">
        <f t="shared" si="71"/>
        <v>0</v>
      </c>
      <c r="AW209" s="105">
        <f t="shared" si="71"/>
        <v>0</v>
      </c>
      <c r="AX209" s="105">
        <f t="shared" si="71"/>
        <v>0</v>
      </c>
      <c r="AY209" s="105">
        <f t="shared" si="71"/>
        <v>0</v>
      </c>
      <c r="AZ209" s="105">
        <f t="shared" si="71"/>
        <v>0</v>
      </c>
      <c r="BA209" s="105">
        <f t="shared" si="71"/>
        <v>0</v>
      </c>
      <c r="BB209" s="105">
        <f t="shared" si="71"/>
        <v>0</v>
      </c>
      <c r="BC209" s="105">
        <f t="shared" si="71"/>
        <v>0</v>
      </c>
      <c r="BD209" s="105">
        <f t="shared" si="71"/>
        <v>0</v>
      </c>
      <c r="BE209" s="105">
        <f t="shared" si="71"/>
        <v>0</v>
      </c>
      <c r="BF209" s="105">
        <f t="shared" si="71"/>
        <v>0</v>
      </c>
      <c r="BG209" s="105">
        <f t="shared" si="71"/>
        <v>0</v>
      </c>
      <c r="BH209" s="105">
        <f t="shared" si="71"/>
        <v>0</v>
      </c>
      <c r="BI209" s="105">
        <f t="shared" si="71"/>
        <v>0</v>
      </c>
      <c r="BJ209" s="105">
        <f t="shared" si="71"/>
        <v>0</v>
      </c>
      <c r="BK209" s="105">
        <f t="shared" si="71"/>
        <v>0</v>
      </c>
      <c r="BL209" s="105">
        <f t="shared" si="71"/>
        <v>0</v>
      </c>
      <c r="BM209" s="105">
        <f t="shared" si="71"/>
        <v>0</v>
      </c>
      <c r="BN209" s="105">
        <f t="shared" ref="BN209" si="74">BN55*$B209</f>
        <v>0</v>
      </c>
      <c r="BO209" s="105">
        <f t="shared" si="72"/>
        <v>0</v>
      </c>
      <c r="BP209" s="105">
        <f t="shared" si="72"/>
        <v>0</v>
      </c>
      <c r="BQ209" s="105">
        <f t="shared" si="72"/>
        <v>0</v>
      </c>
      <c r="BR209" s="105">
        <f t="shared" si="72"/>
        <v>0</v>
      </c>
      <c r="BS209" s="105">
        <f t="shared" si="72"/>
        <v>0</v>
      </c>
      <c r="BT209" s="105">
        <f t="shared" si="72"/>
        <v>0</v>
      </c>
      <c r="BU209" s="105">
        <f t="shared" si="72"/>
        <v>0</v>
      </c>
      <c r="BV209" s="105">
        <f t="shared" si="72"/>
        <v>0</v>
      </c>
      <c r="BW209" s="105">
        <f t="shared" si="72"/>
        <v>0</v>
      </c>
      <c r="BX209" s="105">
        <f t="shared" si="72"/>
        <v>0</v>
      </c>
      <c r="BY209" s="105">
        <f t="shared" si="72"/>
        <v>0</v>
      </c>
      <c r="BZ209" s="105">
        <f t="shared" si="72"/>
        <v>0</v>
      </c>
      <c r="CA209" s="105">
        <f t="shared" si="72"/>
        <v>0</v>
      </c>
      <c r="CB209" s="105">
        <f t="shared" si="72"/>
        <v>0</v>
      </c>
      <c r="CC209" s="105">
        <f t="shared" si="72"/>
        <v>0</v>
      </c>
      <c r="CD209" s="105">
        <f t="shared" si="72"/>
        <v>0</v>
      </c>
      <c r="CE209" s="105">
        <f t="shared" si="72"/>
        <v>0</v>
      </c>
      <c r="CF209" s="105">
        <f t="shared" si="72"/>
        <v>0</v>
      </c>
      <c r="CG209" s="105">
        <f t="shared" si="72"/>
        <v>0</v>
      </c>
      <c r="CH209" s="105">
        <f t="shared" si="72"/>
        <v>0</v>
      </c>
      <c r="CI209" s="105">
        <f t="shared" si="72"/>
        <v>0</v>
      </c>
      <c r="CJ209" s="105">
        <f t="shared" si="72"/>
        <v>0</v>
      </c>
      <c r="CK209" s="105">
        <f t="shared" si="72"/>
        <v>0</v>
      </c>
      <c r="CL209" s="105">
        <f t="shared" si="72"/>
        <v>0</v>
      </c>
      <c r="CM209" s="105">
        <f t="shared" si="72"/>
        <v>0</v>
      </c>
      <c r="CN209" s="105">
        <f t="shared" si="72"/>
        <v>0</v>
      </c>
      <c r="CO209" s="105">
        <f t="shared" si="72"/>
        <v>0</v>
      </c>
      <c r="CP209" s="105">
        <f t="shared" si="72"/>
        <v>0</v>
      </c>
      <c r="CQ209" s="105">
        <f t="shared" si="72"/>
        <v>0</v>
      </c>
      <c r="CR209" s="105">
        <f t="shared" si="72"/>
        <v>0</v>
      </c>
      <c r="CS209" s="105">
        <f t="shared" si="72"/>
        <v>0</v>
      </c>
      <c r="CT209" s="105">
        <f t="shared" si="72"/>
        <v>0</v>
      </c>
      <c r="CU209" s="105">
        <f t="shared" si="72"/>
        <v>0</v>
      </c>
      <c r="CV209" s="105">
        <f t="shared" si="72"/>
        <v>0</v>
      </c>
      <c r="CW209" s="105">
        <f t="shared" si="72"/>
        <v>0</v>
      </c>
      <c r="CX209" s="105">
        <f t="shared" si="72"/>
        <v>0</v>
      </c>
      <c r="CY209" s="105">
        <f t="shared" si="72"/>
        <v>0</v>
      </c>
      <c r="CZ209" s="105">
        <f t="shared" si="72"/>
        <v>0</v>
      </c>
      <c r="DA209" s="105">
        <f t="shared" si="72"/>
        <v>0</v>
      </c>
      <c r="DB209" s="105">
        <f t="shared" si="72"/>
        <v>0</v>
      </c>
      <c r="DC209" s="105">
        <f t="shared" si="72"/>
        <v>0</v>
      </c>
      <c r="DD209" s="105">
        <f t="shared" si="72"/>
        <v>0</v>
      </c>
      <c r="DE209" s="105">
        <f t="shared" si="72"/>
        <v>0</v>
      </c>
      <c r="DF209" s="105">
        <f t="shared" si="72"/>
        <v>0</v>
      </c>
      <c r="DG209" s="105">
        <f t="shared" si="72"/>
        <v>0</v>
      </c>
      <c r="DH209" s="105">
        <f t="shared" si="72"/>
        <v>0</v>
      </c>
      <c r="DI209" s="105">
        <f t="shared" si="72"/>
        <v>0</v>
      </c>
      <c r="DJ209" s="105">
        <f t="shared" si="72"/>
        <v>0</v>
      </c>
      <c r="DK209" s="105">
        <f t="shared" si="72"/>
        <v>0</v>
      </c>
      <c r="DL209" s="105">
        <f t="shared" si="72"/>
        <v>0</v>
      </c>
      <c r="DM209" s="105">
        <f t="shared" si="72"/>
        <v>0</v>
      </c>
      <c r="DN209" s="105">
        <f t="shared" si="72"/>
        <v>0</v>
      </c>
      <c r="DO209" s="105">
        <f t="shared" si="72"/>
        <v>0</v>
      </c>
      <c r="DP209" s="105">
        <f t="shared" si="72"/>
        <v>0</v>
      </c>
      <c r="DQ209" s="105">
        <f t="shared" si="72"/>
        <v>0</v>
      </c>
      <c r="DR209" s="105">
        <f t="shared" si="72"/>
        <v>0</v>
      </c>
      <c r="DS209" s="105">
        <f t="shared" si="72"/>
        <v>0</v>
      </c>
      <c r="DT209" s="105">
        <f t="shared" si="72"/>
        <v>0</v>
      </c>
      <c r="DU209" s="105">
        <f t="shared" si="72"/>
        <v>0</v>
      </c>
      <c r="DV209" s="105">
        <f t="shared" si="72"/>
        <v>0</v>
      </c>
      <c r="DW209" s="105">
        <f t="shared" si="72"/>
        <v>0</v>
      </c>
      <c r="DX209" s="105">
        <f t="shared" si="72"/>
        <v>0</v>
      </c>
      <c r="DY209" s="105">
        <f t="shared" si="72"/>
        <v>0</v>
      </c>
      <c r="DZ209" s="105">
        <f t="shared" ref="DZ209" si="75">DZ55*$B209</f>
        <v>0</v>
      </c>
      <c r="EA209" s="105">
        <f t="shared" si="73"/>
        <v>0</v>
      </c>
      <c r="EB209" s="105">
        <f t="shared" si="73"/>
        <v>0</v>
      </c>
      <c r="EC209" s="105">
        <f t="shared" si="73"/>
        <v>0</v>
      </c>
      <c r="ED209" s="105">
        <f t="shared" si="73"/>
        <v>0</v>
      </c>
      <c r="EE209" s="105">
        <f t="shared" si="73"/>
        <v>0</v>
      </c>
      <c r="EF209" s="105">
        <f t="shared" si="73"/>
        <v>0</v>
      </c>
      <c r="EG209" s="105">
        <f t="shared" si="73"/>
        <v>0</v>
      </c>
      <c r="EH209" s="105">
        <f t="shared" si="73"/>
        <v>0</v>
      </c>
      <c r="EI209" s="105">
        <f t="shared" si="73"/>
        <v>0</v>
      </c>
      <c r="EJ209" s="105">
        <f t="shared" si="73"/>
        <v>0</v>
      </c>
      <c r="EK209" s="105">
        <f t="shared" si="73"/>
        <v>0</v>
      </c>
      <c r="EL209" s="105">
        <f t="shared" si="73"/>
        <v>0</v>
      </c>
      <c r="EM209" s="105">
        <f t="shared" si="73"/>
        <v>0</v>
      </c>
      <c r="EN209" s="105">
        <f t="shared" si="73"/>
        <v>0</v>
      </c>
      <c r="EO209" s="105">
        <f t="shared" si="73"/>
        <v>0</v>
      </c>
      <c r="EP209" s="105">
        <f t="shared" si="73"/>
        <v>0</v>
      </c>
      <c r="EQ209" s="105">
        <f t="shared" si="73"/>
        <v>0</v>
      </c>
      <c r="ER209" s="105">
        <f t="shared" si="73"/>
        <v>0</v>
      </c>
      <c r="ES209" s="105">
        <f t="shared" si="73"/>
        <v>0</v>
      </c>
      <c r="ET209" s="105">
        <f t="shared" si="73"/>
        <v>0</v>
      </c>
      <c r="EU209" s="105">
        <f t="shared" si="73"/>
        <v>0</v>
      </c>
      <c r="EV209" s="105">
        <f t="shared" si="73"/>
        <v>0</v>
      </c>
      <c r="EW209" s="105">
        <f t="shared" si="73"/>
        <v>0</v>
      </c>
      <c r="EX209" s="105">
        <f t="shared" si="73"/>
        <v>0</v>
      </c>
      <c r="EY209" s="105">
        <f t="shared" si="73"/>
        <v>0</v>
      </c>
      <c r="EZ209" s="105">
        <f t="shared" si="73"/>
        <v>0</v>
      </c>
      <c r="FA209" s="105">
        <f t="shared" si="73"/>
        <v>0</v>
      </c>
      <c r="FB209" s="105">
        <f t="shared" si="73"/>
        <v>0</v>
      </c>
      <c r="FC209" s="105">
        <f t="shared" si="73"/>
        <v>0</v>
      </c>
      <c r="FD209" s="105">
        <f t="shared" si="73"/>
        <v>0</v>
      </c>
      <c r="FE209" s="105">
        <f t="shared" si="73"/>
        <v>0</v>
      </c>
      <c r="FF209" s="105">
        <f t="shared" si="73"/>
        <v>0</v>
      </c>
      <c r="FG209" s="105">
        <f t="shared" si="73"/>
        <v>0</v>
      </c>
      <c r="FH209" s="105">
        <f t="shared" si="73"/>
        <v>0</v>
      </c>
      <c r="FI209" s="105">
        <f t="shared" si="73"/>
        <v>0</v>
      </c>
      <c r="FJ209" s="105">
        <f t="shared" si="73"/>
        <v>0</v>
      </c>
      <c r="FK209" s="105">
        <f t="shared" si="73"/>
        <v>0</v>
      </c>
      <c r="FL209" s="105">
        <f t="shared" si="73"/>
        <v>0</v>
      </c>
      <c r="FM209" s="105">
        <f t="shared" si="73"/>
        <v>0</v>
      </c>
      <c r="FN209" s="105">
        <f t="shared" si="73"/>
        <v>0</v>
      </c>
      <c r="FO209" s="105">
        <f t="shared" si="73"/>
        <v>0</v>
      </c>
      <c r="FP209" s="105">
        <f t="shared" si="73"/>
        <v>0</v>
      </c>
      <c r="FQ209" s="105">
        <f t="shared" si="73"/>
        <v>0</v>
      </c>
      <c r="FR209" s="105">
        <f t="shared" si="73"/>
        <v>0</v>
      </c>
      <c r="FS209" s="105">
        <f t="shared" si="73"/>
        <v>0</v>
      </c>
      <c r="FT209" s="105">
        <f t="shared" si="73"/>
        <v>0</v>
      </c>
      <c r="FU209" s="105">
        <f t="shared" si="73"/>
        <v>0</v>
      </c>
      <c r="FV209" s="105">
        <f t="shared" si="73"/>
        <v>0</v>
      </c>
      <c r="FW209" s="105">
        <f t="shared" si="73"/>
        <v>0</v>
      </c>
      <c r="FX209" s="105">
        <f t="shared" si="73"/>
        <v>0</v>
      </c>
      <c r="FY209" s="105">
        <f t="shared" si="73"/>
        <v>0</v>
      </c>
      <c r="FZ209" s="105">
        <f t="shared" si="73"/>
        <v>0</v>
      </c>
      <c r="GA209" s="105">
        <f t="shared" si="73"/>
        <v>0</v>
      </c>
      <c r="GB209" s="105">
        <f t="shared" si="73"/>
        <v>0</v>
      </c>
      <c r="GC209" s="105">
        <f t="shared" si="73"/>
        <v>0</v>
      </c>
      <c r="GD209" s="105">
        <f t="shared" si="73"/>
        <v>0</v>
      </c>
      <c r="GE209" s="105">
        <f t="shared" si="73"/>
        <v>0</v>
      </c>
      <c r="GF209" s="105">
        <f t="shared" si="73"/>
        <v>0</v>
      </c>
      <c r="GG209" s="105">
        <f t="shared" si="73"/>
        <v>0</v>
      </c>
      <c r="GH209" s="105">
        <f t="shared" si="73"/>
        <v>0</v>
      </c>
      <c r="GI209" s="105">
        <f t="shared" si="73"/>
        <v>0</v>
      </c>
      <c r="GJ209" s="105">
        <f t="shared" si="73"/>
        <v>0</v>
      </c>
      <c r="GK209" s="105">
        <f t="shared" si="73"/>
        <v>0</v>
      </c>
      <c r="GL209" s="105">
        <f t="shared" ref="GL209" si="76">GL55*$B209</f>
        <v>0</v>
      </c>
      <c r="GM209" s="105">
        <f t="shared" si="61"/>
        <v>0</v>
      </c>
      <c r="GN209" s="105">
        <f t="shared" si="61"/>
        <v>0</v>
      </c>
      <c r="GO209" s="105">
        <f t="shared" si="61"/>
        <v>0</v>
      </c>
      <c r="GP209" s="105">
        <f t="shared" si="61"/>
        <v>0</v>
      </c>
      <c r="GQ209" s="105">
        <f t="shared" si="61"/>
        <v>0</v>
      </c>
      <c r="GR209" s="105">
        <f t="shared" si="61"/>
        <v>0</v>
      </c>
      <c r="GS209" s="105">
        <f t="shared" si="61"/>
        <v>0</v>
      </c>
      <c r="GT209" s="105">
        <f t="shared" si="61"/>
        <v>0</v>
      </c>
    </row>
    <row r="210" spans="1:202" s="105" customFormat="1" hidden="1" x14ac:dyDescent="0.25">
      <c r="A210" s="106" t="s">
        <v>121</v>
      </c>
      <c r="B210" s="107">
        <v>0</v>
      </c>
      <c r="C210" s="105">
        <f t="shared" ref="C210:BN213" si="77">C56*$B210</f>
        <v>0</v>
      </c>
      <c r="D210" s="105">
        <f t="shared" si="77"/>
        <v>0</v>
      </c>
      <c r="E210" s="105">
        <f t="shared" si="77"/>
        <v>0</v>
      </c>
      <c r="F210" s="105">
        <f t="shared" si="77"/>
        <v>0</v>
      </c>
      <c r="G210" s="105">
        <f t="shared" si="77"/>
        <v>0</v>
      </c>
      <c r="H210" s="105">
        <f t="shared" si="77"/>
        <v>0</v>
      </c>
      <c r="I210" s="105">
        <f t="shared" si="77"/>
        <v>0</v>
      </c>
      <c r="J210" s="105">
        <f t="shared" si="77"/>
        <v>0</v>
      </c>
      <c r="K210" s="105">
        <f t="shared" si="77"/>
        <v>0</v>
      </c>
      <c r="L210" s="105">
        <f t="shared" si="77"/>
        <v>0</v>
      </c>
      <c r="M210" s="105">
        <f t="shared" si="77"/>
        <v>0</v>
      </c>
      <c r="N210" s="105">
        <f t="shared" si="77"/>
        <v>0</v>
      </c>
      <c r="O210" s="105">
        <f t="shared" si="77"/>
        <v>0</v>
      </c>
      <c r="P210" s="105">
        <f t="shared" si="77"/>
        <v>0</v>
      </c>
      <c r="Q210" s="105">
        <f t="shared" si="77"/>
        <v>0</v>
      </c>
      <c r="R210" s="105">
        <f t="shared" si="77"/>
        <v>0</v>
      </c>
      <c r="S210" s="105">
        <f t="shared" si="77"/>
        <v>0</v>
      </c>
      <c r="T210" s="105">
        <f t="shared" si="77"/>
        <v>0</v>
      </c>
      <c r="U210" s="105">
        <f t="shared" si="77"/>
        <v>0</v>
      </c>
      <c r="V210" s="105">
        <f t="shared" si="77"/>
        <v>0</v>
      </c>
      <c r="W210" s="105">
        <f t="shared" si="77"/>
        <v>0</v>
      </c>
      <c r="X210" s="105">
        <f t="shared" si="77"/>
        <v>0</v>
      </c>
      <c r="Y210" s="105">
        <f t="shared" si="77"/>
        <v>0</v>
      </c>
      <c r="Z210" s="105">
        <f t="shared" si="77"/>
        <v>0</v>
      </c>
      <c r="AA210" s="105">
        <f t="shared" si="77"/>
        <v>0</v>
      </c>
      <c r="AB210" s="105">
        <f t="shared" si="77"/>
        <v>0</v>
      </c>
      <c r="AC210" s="105">
        <f t="shared" si="77"/>
        <v>0</v>
      </c>
      <c r="AD210" s="105">
        <f t="shared" si="77"/>
        <v>0</v>
      </c>
      <c r="AE210" s="105">
        <f t="shared" si="77"/>
        <v>0</v>
      </c>
      <c r="AF210" s="105">
        <f t="shared" si="77"/>
        <v>0</v>
      </c>
      <c r="AG210" s="105">
        <f t="shared" si="77"/>
        <v>0</v>
      </c>
      <c r="AH210" s="105">
        <f t="shared" si="77"/>
        <v>0</v>
      </c>
      <c r="AI210" s="105">
        <f t="shared" si="77"/>
        <v>0</v>
      </c>
      <c r="AJ210" s="105">
        <f t="shared" si="77"/>
        <v>0</v>
      </c>
      <c r="AK210" s="105">
        <f t="shared" si="77"/>
        <v>0</v>
      </c>
      <c r="AL210" s="105">
        <f t="shared" si="77"/>
        <v>0</v>
      </c>
      <c r="AM210" s="105">
        <f t="shared" si="77"/>
        <v>0</v>
      </c>
      <c r="AN210" s="105">
        <f t="shared" si="77"/>
        <v>0</v>
      </c>
      <c r="AO210" s="105">
        <f t="shared" si="77"/>
        <v>0</v>
      </c>
      <c r="AP210" s="105">
        <f t="shared" si="77"/>
        <v>0</v>
      </c>
      <c r="AQ210" s="105">
        <f t="shared" si="77"/>
        <v>0</v>
      </c>
      <c r="AR210" s="105">
        <f t="shared" si="77"/>
        <v>0</v>
      </c>
      <c r="AS210" s="105">
        <f t="shared" si="77"/>
        <v>0</v>
      </c>
      <c r="AT210" s="105">
        <f t="shared" si="77"/>
        <v>0</v>
      </c>
      <c r="AU210" s="105">
        <f t="shared" si="77"/>
        <v>0</v>
      </c>
      <c r="AV210" s="105">
        <f t="shared" si="77"/>
        <v>0</v>
      </c>
      <c r="AW210" s="105">
        <f t="shared" si="77"/>
        <v>0</v>
      </c>
      <c r="AX210" s="105">
        <f t="shared" si="77"/>
        <v>0</v>
      </c>
      <c r="AY210" s="105">
        <f t="shared" si="77"/>
        <v>0</v>
      </c>
      <c r="AZ210" s="105">
        <f t="shared" si="77"/>
        <v>0</v>
      </c>
      <c r="BA210" s="105">
        <f t="shared" si="77"/>
        <v>0</v>
      </c>
      <c r="BB210" s="105">
        <f t="shared" si="77"/>
        <v>0</v>
      </c>
      <c r="BC210" s="105">
        <f t="shared" si="77"/>
        <v>0</v>
      </c>
      <c r="BD210" s="105">
        <f t="shared" si="77"/>
        <v>0</v>
      </c>
      <c r="BE210" s="105">
        <f t="shared" si="77"/>
        <v>0</v>
      </c>
      <c r="BF210" s="105">
        <f t="shared" si="77"/>
        <v>0</v>
      </c>
      <c r="BG210" s="105">
        <f t="shared" si="77"/>
        <v>0</v>
      </c>
      <c r="BH210" s="105">
        <f t="shared" si="77"/>
        <v>0</v>
      </c>
      <c r="BI210" s="105">
        <f t="shared" si="77"/>
        <v>0</v>
      </c>
      <c r="BJ210" s="105">
        <f t="shared" si="77"/>
        <v>0</v>
      </c>
      <c r="BK210" s="105">
        <f t="shared" si="77"/>
        <v>0</v>
      </c>
      <c r="BL210" s="105">
        <f t="shared" si="77"/>
        <v>0</v>
      </c>
      <c r="BM210" s="105">
        <f t="shared" si="77"/>
        <v>0</v>
      </c>
      <c r="BN210" s="105">
        <f t="shared" si="77"/>
        <v>0</v>
      </c>
      <c r="BO210" s="105">
        <f t="shared" ref="BO210:DZ213" si="78">BO56*$B210</f>
        <v>0</v>
      </c>
      <c r="BP210" s="105">
        <f t="shared" si="78"/>
        <v>0</v>
      </c>
      <c r="BQ210" s="105">
        <f t="shared" si="78"/>
        <v>0</v>
      </c>
      <c r="BR210" s="105">
        <f t="shared" si="78"/>
        <v>0</v>
      </c>
      <c r="BS210" s="105">
        <f t="shared" si="78"/>
        <v>0</v>
      </c>
      <c r="BT210" s="105">
        <f t="shared" si="78"/>
        <v>0</v>
      </c>
      <c r="BU210" s="105">
        <f t="shared" si="78"/>
        <v>0</v>
      </c>
      <c r="BV210" s="105">
        <f t="shared" si="78"/>
        <v>0</v>
      </c>
      <c r="BW210" s="105">
        <f t="shared" si="78"/>
        <v>0</v>
      </c>
      <c r="BX210" s="105">
        <f t="shared" si="78"/>
        <v>0</v>
      </c>
      <c r="BY210" s="105">
        <f t="shared" si="78"/>
        <v>0</v>
      </c>
      <c r="BZ210" s="105">
        <f t="shared" si="78"/>
        <v>0</v>
      </c>
      <c r="CA210" s="105">
        <f t="shared" si="78"/>
        <v>0</v>
      </c>
      <c r="CB210" s="105">
        <f t="shared" si="78"/>
        <v>0</v>
      </c>
      <c r="CC210" s="105">
        <f t="shared" si="78"/>
        <v>0</v>
      </c>
      <c r="CD210" s="105">
        <f t="shared" si="78"/>
        <v>0</v>
      </c>
      <c r="CE210" s="105">
        <f t="shared" si="78"/>
        <v>0</v>
      </c>
      <c r="CF210" s="105">
        <f t="shared" si="78"/>
        <v>0</v>
      </c>
      <c r="CG210" s="105">
        <f t="shared" si="78"/>
        <v>0</v>
      </c>
      <c r="CH210" s="105">
        <f t="shared" si="78"/>
        <v>0</v>
      </c>
      <c r="CI210" s="105">
        <f t="shared" si="78"/>
        <v>0</v>
      </c>
      <c r="CJ210" s="105">
        <f t="shared" si="78"/>
        <v>0</v>
      </c>
      <c r="CK210" s="105">
        <f t="shared" si="78"/>
        <v>0</v>
      </c>
      <c r="CL210" s="105">
        <f t="shared" si="78"/>
        <v>0</v>
      </c>
      <c r="CM210" s="105">
        <f t="shared" si="78"/>
        <v>0</v>
      </c>
      <c r="CN210" s="105">
        <f t="shared" si="78"/>
        <v>0</v>
      </c>
      <c r="CO210" s="105">
        <f t="shared" si="78"/>
        <v>0</v>
      </c>
      <c r="CP210" s="105">
        <f t="shared" si="78"/>
        <v>0</v>
      </c>
      <c r="CQ210" s="105">
        <f t="shared" si="78"/>
        <v>0</v>
      </c>
      <c r="CR210" s="105">
        <f t="shared" si="78"/>
        <v>0</v>
      </c>
      <c r="CS210" s="105">
        <f t="shared" si="78"/>
        <v>0</v>
      </c>
      <c r="CT210" s="105">
        <f t="shared" si="78"/>
        <v>0</v>
      </c>
      <c r="CU210" s="105">
        <f t="shared" si="78"/>
        <v>0</v>
      </c>
      <c r="CV210" s="105">
        <f t="shared" si="78"/>
        <v>0</v>
      </c>
      <c r="CW210" s="105">
        <f t="shared" si="78"/>
        <v>0</v>
      </c>
      <c r="CX210" s="105">
        <f t="shared" si="78"/>
        <v>0</v>
      </c>
      <c r="CY210" s="105">
        <f t="shared" si="78"/>
        <v>0</v>
      </c>
      <c r="CZ210" s="105">
        <f t="shared" si="78"/>
        <v>0</v>
      </c>
      <c r="DA210" s="105">
        <f t="shared" si="78"/>
        <v>0</v>
      </c>
      <c r="DB210" s="105">
        <f t="shared" si="78"/>
        <v>0</v>
      </c>
      <c r="DC210" s="105">
        <f t="shared" si="78"/>
        <v>0</v>
      </c>
      <c r="DD210" s="105">
        <f t="shared" si="78"/>
        <v>0</v>
      </c>
      <c r="DE210" s="105">
        <f t="shared" si="78"/>
        <v>0</v>
      </c>
      <c r="DF210" s="105">
        <f t="shared" si="78"/>
        <v>0</v>
      </c>
      <c r="DG210" s="105">
        <f t="shared" si="78"/>
        <v>0</v>
      </c>
      <c r="DH210" s="105">
        <f t="shared" si="78"/>
        <v>0</v>
      </c>
      <c r="DI210" s="105">
        <f t="shared" si="78"/>
        <v>0</v>
      </c>
      <c r="DJ210" s="105">
        <f t="shared" si="78"/>
        <v>0</v>
      </c>
      <c r="DK210" s="105">
        <f t="shared" si="78"/>
        <v>0</v>
      </c>
      <c r="DL210" s="105">
        <f t="shared" si="78"/>
        <v>0</v>
      </c>
      <c r="DM210" s="105">
        <f t="shared" si="78"/>
        <v>0</v>
      </c>
      <c r="DN210" s="105">
        <f t="shared" si="78"/>
        <v>0</v>
      </c>
      <c r="DO210" s="105">
        <f t="shared" si="78"/>
        <v>0</v>
      </c>
      <c r="DP210" s="105">
        <f t="shared" si="78"/>
        <v>0</v>
      </c>
      <c r="DQ210" s="105">
        <f t="shared" si="78"/>
        <v>0</v>
      </c>
      <c r="DR210" s="105">
        <f t="shared" si="78"/>
        <v>0</v>
      </c>
      <c r="DS210" s="105">
        <f t="shared" si="78"/>
        <v>0</v>
      </c>
      <c r="DT210" s="105">
        <f t="shared" si="78"/>
        <v>0</v>
      </c>
      <c r="DU210" s="105">
        <f t="shared" si="78"/>
        <v>0</v>
      </c>
      <c r="DV210" s="105">
        <f t="shared" si="78"/>
        <v>0</v>
      </c>
      <c r="DW210" s="105">
        <f t="shared" si="78"/>
        <v>0</v>
      </c>
      <c r="DX210" s="105">
        <f t="shared" si="78"/>
        <v>0</v>
      </c>
      <c r="DY210" s="105">
        <f t="shared" si="78"/>
        <v>0</v>
      </c>
      <c r="DZ210" s="105">
        <f t="shared" si="78"/>
        <v>0</v>
      </c>
      <c r="EA210" s="105">
        <f t="shared" ref="EA210:GL213" si="79">EA56*$B210</f>
        <v>0</v>
      </c>
      <c r="EB210" s="105">
        <f t="shared" si="79"/>
        <v>0</v>
      </c>
      <c r="EC210" s="105">
        <f t="shared" si="79"/>
        <v>0</v>
      </c>
      <c r="ED210" s="105">
        <f t="shared" si="79"/>
        <v>0</v>
      </c>
      <c r="EE210" s="105">
        <f t="shared" si="79"/>
        <v>0</v>
      </c>
      <c r="EF210" s="105">
        <f t="shared" si="79"/>
        <v>0</v>
      </c>
      <c r="EG210" s="105">
        <f t="shared" si="79"/>
        <v>0</v>
      </c>
      <c r="EH210" s="105">
        <f t="shared" si="79"/>
        <v>0</v>
      </c>
      <c r="EI210" s="105">
        <f t="shared" si="79"/>
        <v>0</v>
      </c>
      <c r="EJ210" s="105">
        <f t="shared" si="79"/>
        <v>0</v>
      </c>
      <c r="EK210" s="105">
        <f t="shared" si="79"/>
        <v>0</v>
      </c>
      <c r="EL210" s="105">
        <f t="shared" si="79"/>
        <v>0</v>
      </c>
      <c r="EM210" s="105">
        <f t="shared" si="79"/>
        <v>0</v>
      </c>
      <c r="EN210" s="105">
        <f t="shared" si="79"/>
        <v>0</v>
      </c>
      <c r="EO210" s="105">
        <f t="shared" si="79"/>
        <v>0</v>
      </c>
      <c r="EP210" s="105">
        <f t="shared" si="79"/>
        <v>0</v>
      </c>
      <c r="EQ210" s="105">
        <f t="shared" si="79"/>
        <v>0</v>
      </c>
      <c r="ER210" s="105">
        <f t="shared" si="79"/>
        <v>0</v>
      </c>
      <c r="ES210" s="105">
        <f t="shared" si="79"/>
        <v>0</v>
      </c>
      <c r="ET210" s="105">
        <f t="shared" si="79"/>
        <v>0</v>
      </c>
      <c r="EU210" s="105">
        <f t="shared" si="79"/>
        <v>0</v>
      </c>
      <c r="EV210" s="105">
        <f t="shared" si="79"/>
        <v>0</v>
      </c>
      <c r="EW210" s="105">
        <f t="shared" si="79"/>
        <v>0</v>
      </c>
      <c r="EX210" s="105">
        <f t="shared" si="79"/>
        <v>0</v>
      </c>
      <c r="EY210" s="105">
        <f t="shared" si="79"/>
        <v>0</v>
      </c>
      <c r="EZ210" s="105">
        <f t="shared" si="79"/>
        <v>0</v>
      </c>
      <c r="FA210" s="105">
        <f t="shared" si="79"/>
        <v>0</v>
      </c>
      <c r="FB210" s="105">
        <f t="shared" si="79"/>
        <v>0</v>
      </c>
      <c r="FC210" s="105">
        <f t="shared" si="79"/>
        <v>0</v>
      </c>
      <c r="FD210" s="105">
        <f t="shared" si="79"/>
        <v>0</v>
      </c>
      <c r="FE210" s="105">
        <f t="shared" si="79"/>
        <v>0</v>
      </c>
      <c r="FF210" s="105">
        <f t="shared" si="79"/>
        <v>0</v>
      </c>
      <c r="FG210" s="105">
        <f t="shared" si="79"/>
        <v>0</v>
      </c>
      <c r="FH210" s="105">
        <f t="shared" si="79"/>
        <v>0</v>
      </c>
      <c r="FI210" s="105">
        <f t="shared" si="79"/>
        <v>0</v>
      </c>
      <c r="FJ210" s="105">
        <f t="shared" si="79"/>
        <v>0</v>
      </c>
      <c r="FK210" s="105">
        <f t="shared" si="79"/>
        <v>0</v>
      </c>
      <c r="FL210" s="105">
        <f t="shared" si="79"/>
        <v>0</v>
      </c>
      <c r="FM210" s="105">
        <f t="shared" si="79"/>
        <v>0</v>
      </c>
      <c r="FN210" s="105">
        <f t="shared" si="79"/>
        <v>0</v>
      </c>
      <c r="FO210" s="105">
        <f t="shared" si="79"/>
        <v>0</v>
      </c>
      <c r="FP210" s="105">
        <f t="shared" si="79"/>
        <v>0</v>
      </c>
      <c r="FQ210" s="105">
        <f t="shared" si="79"/>
        <v>0</v>
      </c>
      <c r="FR210" s="105">
        <f t="shared" si="79"/>
        <v>0</v>
      </c>
      <c r="FS210" s="105">
        <f t="shared" si="79"/>
        <v>0</v>
      </c>
      <c r="FT210" s="105">
        <f t="shared" si="79"/>
        <v>0</v>
      </c>
      <c r="FU210" s="105">
        <f t="shared" si="79"/>
        <v>0</v>
      </c>
      <c r="FV210" s="105">
        <f t="shared" si="79"/>
        <v>0</v>
      </c>
      <c r="FW210" s="105">
        <f t="shared" si="79"/>
        <v>0</v>
      </c>
      <c r="FX210" s="105">
        <f t="shared" si="79"/>
        <v>0</v>
      </c>
      <c r="FY210" s="105">
        <f t="shared" si="79"/>
        <v>0</v>
      </c>
      <c r="FZ210" s="105">
        <f t="shared" si="79"/>
        <v>0</v>
      </c>
      <c r="GA210" s="105">
        <f t="shared" si="79"/>
        <v>0</v>
      </c>
      <c r="GB210" s="105">
        <f t="shared" si="79"/>
        <v>0</v>
      </c>
      <c r="GC210" s="105">
        <f t="shared" si="79"/>
        <v>0</v>
      </c>
      <c r="GD210" s="105">
        <f t="shared" si="79"/>
        <v>0</v>
      </c>
      <c r="GE210" s="105">
        <f t="shared" si="79"/>
        <v>0</v>
      </c>
      <c r="GF210" s="105">
        <f t="shared" si="79"/>
        <v>0</v>
      </c>
      <c r="GG210" s="105">
        <f t="shared" si="79"/>
        <v>0</v>
      </c>
      <c r="GH210" s="105">
        <f t="shared" si="79"/>
        <v>0</v>
      </c>
      <c r="GI210" s="105">
        <f t="shared" si="79"/>
        <v>0</v>
      </c>
      <c r="GJ210" s="105">
        <f t="shared" si="79"/>
        <v>0</v>
      </c>
      <c r="GK210" s="105">
        <f t="shared" si="79"/>
        <v>0</v>
      </c>
      <c r="GL210" s="105">
        <f t="shared" si="79"/>
        <v>0</v>
      </c>
      <c r="GM210" s="105">
        <f t="shared" si="61"/>
        <v>0</v>
      </c>
      <c r="GN210" s="105">
        <f t="shared" si="61"/>
        <v>0</v>
      </c>
      <c r="GO210" s="105">
        <f t="shared" si="61"/>
        <v>0</v>
      </c>
      <c r="GP210" s="105">
        <f t="shared" si="61"/>
        <v>0</v>
      </c>
      <c r="GQ210" s="105">
        <f t="shared" si="61"/>
        <v>0</v>
      </c>
      <c r="GR210" s="105">
        <f t="shared" si="61"/>
        <v>0</v>
      </c>
      <c r="GS210" s="105">
        <f t="shared" si="61"/>
        <v>0</v>
      </c>
      <c r="GT210" s="105">
        <f t="shared" si="61"/>
        <v>0</v>
      </c>
    </row>
    <row r="211" spans="1:202" s="105" customFormat="1" hidden="1" x14ac:dyDescent="0.25">
      <c r="A211" s="106" t="s">
        <v>122</v>
      </c>
      <c r="B211" s="107">
        <v>0</v>
      </c>
      <c r="C211" s="105">
        <f t="shared" si="77"/>
        <v>0</v>
      </c>
      <c r="D211" s="105">
        <f t="shared" si="77"/>
        <v>0</v>
      </c>
      <c r="E211" s="105">
        <f t="shared" si="77"/>
        <v>0</v>
      </c>
      <c r="F211" s="105">
        <f t="shared" si="77"/>
        <v>0</v>
      </c>
      <c r="G211" s="105">
        <f t="shared" si="77"/>
        <v>0</v>
      </c>
      <c r="H211" s="105">
        <f t="shared" si="77"/>
        <v>0</v>
      </c>
      <c r="I211" s="105">
        <f t="shared" si="77"/>
        <v>0</v>
      </c>
      <c r="J211" s="105">
        <f t="shared" si="77"/>
        <v>0</v>
      </c>
      <c r="K211" s="105">
        <f t="shared" si="77"/>
        <v>0</v>
      </c>
      <c r="L211" s="105">
        <f t="shared" si="77"/>
        <v>0</v>
      </c>
      <c r="M211" s="105">
        <f t="shared" si="77"/>
        <v>0</v>
      </c>
      <c r="N211" s="105">
        <f t="shared" si="77"/>
        <v>0</v>
      </c>
      <c r="O211" s="105">
        <f t="shared" si="77"/>
        <v>0</v>
      </c>
      <c r="P211" s="105">
        <f t="shared" si="77"/>
        <v>0</v>
      </c>
      <c r="Q211" s="105">
        <f t="shared" si="77"/>
        <v>0</v>
      </c>
      <c r="R211" s="105">
        <f t="shared" si="77"/>
        <v>0</v>
      </c>
      <c r="S211" s="105">
        <f t="shared" si="77"/>
        <v>0</v>
      </c>
      <c r="T211" s="105">
        <f t="shared" si="77"/>
        <v>0</v>
      </c>
      <c r="U211" s="105">
        <f t="shared" si="77"/>
        <v>0</v>
      </c>
      <c r="V211" s="105">
        <f t="shared" si="77"/>
        <v>0</v>
      </c>
      <c r="W211" s="105">
        <f t="shared" si="77"/>
        <v>0</v>
      </c>
      <c r="X211" s="105">
        <f t="shared" si="77"/>
        <v>0</v>
      </c>
      <c r="Y211" s="105">
        <f t="shared" si="77"/>
        <v>0</v>
      </c>
      <c r="Z211" s="105">
        <f t="shared" si="77"/>
        <v>0</v>
      </c>
      <c r="AA211" s="105">
        <f t="shared" si="77"/>
        <v>0</v>
      </c>
      <c r="AB211" s="105">
        <f t="shared" si="77"/>
        <v>0</v>
      </c>
      <c r="AC211" s="105">
        <f t="shared" si="77"/>
        <v>0</v>
      </c>
      <c r="AD211" s="105">
        <f t="shared" si="77"/>
        <v>0</v>
      </c>
      <c r="AE211" s="105">
        <f t="shared" si="77"/>
        <v>0</v>
      </c>
      <c r="AF211" s="105">
        <f t="shared" si="77"/>
        <v>0</v>
      </c>
      <c r="AG211" s="105">
        <f t="shared" si="77"/>
        <v>0</v>
      </c>
      <c r="AH211" s="105">
        <f t="shared" si="77"/>
        <v>0</v>
      </c>
      <c r="AI211" s="105">
        <f t="shared" si="77"/>
        <v>0</v>
      </c>
      <c r="AJ211" s="105">
        <f t="shared" si="77"/>
        <v>0</v>
      </c>
      <c r="AK211" s="105">
        <f t="shared" si="77"/>
        <v>0</v>
      </c>
      <c r="AL211" s="105">
        <f t="shared" si="77"/>
        <v>0</v>
      </c>
      <c r="AM211" s="105">
        <f t="shared" si="77"/>
        <v>0</v>
      </c>
      <c r="AN211" s="105">
        <f t="shared" si="77"/>
        <v>0</v>
      </c>
      <c r="AO211" s="105">
        <f t="shared" si="77"/>
        <v>0</v>
      </c>
      <c r="AP211" s="105">
        <f t="shared" si="77"/>
        <v>0</v>
      </c>
      <c r="AQ211" s="105">
        <f t="shared" si="77"/>
        <v>0</v>
      </c>
      <c r="AR211" s="105">
        <f t="shared" si="77"/>
        <v>0</v>
      </c>
      <c r="AS211" s="105">
        <f t="shared" si="77"/>
        <v>0</v>
      </c>
      <c r="AT211" s="105">
        <f t="shared" si="77"/>
        <v>0</v>
      </c>
      <c r="AU211" s="105">
        <f t="shared" si="77"/>
        <v>0</v>
      </c>
      <c r="AV211" s="105">
        <f t="shared" si="77"/>
        <v>0</v>
      </c>
      <c r="AW211" s="105">
        <f t="shared" si="77"/>
        <v>0</v>
      </c>
      <c r="AX211" s="105">
        <f t="shared" si="77"/>
        <v>0</v>
      </c>
      <c r="AY211" s="105">
        <f t="shared" si="77"/>
        <v>0</v>
      </c>
      <c r="AZ211" s="105">
        <f t="shared" si="77"/>
        <v>0</v>
      </c>
      <c r="BA211" s="105">
        <f t="shared" si="77"/>
        <v>0</v>
      </c>
      <c r="BB211" s="105">
        <f t="shared" si="77"/>
        <v>0</v>
      </c>
      <c r="BC211" s="105">
        <f t="shared" si="77"/>
        <v>0</v>
      </c>
      <c r="BD211" s="105">
        <f t="shared" si="77"/>
        <v>0</v>
      </c>
      <c r="BE211" s="105">
        <f t="shared" si="77"/>
        <v>0</v>
      </c>
      <c r="BF211" s="105">
        <f t="shared" si="77"/>
        <v>0</v>
      </c>
      <c r="BG211" s="105">
        <f t="shared" si="77"/>
        <v>0</v>
      </c>
      <c r="BH211" s="105">
        <f t="shared" si="77"/>
        <v>0</v>
      </c>
      <c r="BI211" s="105">
        <f t="shared" si="77"/>
        <v>0</v>
      </c>
      <c r="BJ211" s="105">
        <f t="shared" si="77"/>
        <v>0</v>
      </c>
      <c r="BK211" s="105">
        <f t="shared" si="77"/>
        <v>0</v>
      </c>
      <c r="BL211" s="105">
        <f t="shared" si="77"/>
        <v>0</v>
      </c>
      <c r="BM211" s="105">
        <f t="shared" si="77"/>
        <v>0</v>
      </c>
      <c r="BN211" s="105">
        <f t="shared" si="77"/>
        <v>0</v>
      </c>
      <c r="BO211" s="105">
        <f t="shared" si="78"/>
        <v>0</v>
      </c>
      <c r="BP211" s="105">
        <f t="shared" si="78"/>
        <v>0</v>
      </c>
      <c r="BQ211" s="105">
        <f t="shared" si="78"/>
        <v>0</v>
      </c>
      <c r="BR211" s="105">
        <f t="shared" si="78"/>
        <v>0</v>
      </c>
      <c r="BS211" s="105">
        <f t="shared" si="78"/>
        <v>0</v>
      </c>
      <c r="BT211" s="105">
        <f t="shared" si="78"/>
        <v>0</v>
      </c>
      <c r="BU211" s="105">
        <f t="shared" si="78"/>
        <v>0</v>
      </c>
      <c r="BV211" s="105">
        <f t="shared" si="78"/>
        <v>0</v>
      </c>
      <c r="BW211" s="105">
        <f t="shared" si="78"/>
        <v>0</v>
      </c>
      <c r="BX211" s="105">
        <f t="shared" si="78"/>
        <v>0</v>
      </c>
      <c r="BY211" s="105">
        <f t="shared" si="78"/>
        <v>0</v>
      </c>
      <c r="BZ211" s="105">
        <f t="shared" si="78"/>
        <v>0</v>
      </c>
      <c r="CA211" s="105">
        <f t="shared" si="78"/>
        <v>0</v>
      </c>
      <c r="CB211" s="105">
        <f t="shared" si="78"/>
        <v>0</v>
      </c>
      <c r="CC211" s="105">
        <f t="shared" si="78"/>
        <v>0</v>
      </c>
      <c r="CD211" s="105">
        <f t="shared" si="78"/>
        <v>0</v>
      </c>
      <c r="CE211" s="105">
        <f t="shared" si="78"/>
        <v>0</v>
      </c>
      <c r="CF211" s="105">
        <f t="shared" si="78"/>
        <v>0</v>
      </c>
      <c r="CG211" s="105">
        <f t="shared" si="78"/>
        <v>0</v>
      </c>
      <c r="CH211" s="105">
        <f t="shared" si="78"/>
        <v>0</v>
      </c>
      <c r="CI211" s="105">
        <f t="shared" si="78"/>
        <v>0</v>
      </c>
      <c r="CJ211" s="105">
        <f t="shared" si="78"/>
        <v>0</v>
      </c>
      <c r="CK211" s="105">
        <f t="shared" si="78"/>
        <v>0</v>
      </c>
      <c r="CL211" s="105">
        <f t="shared" si="78"/>
        <v>0</v>
      </c>
      <c r="CM211" s="105">
        <f t="shared" si="78"/>
        <v>0</v>
      </c>
      <c r="CN211" s="105">
        <f t="shared" si="78"/>
        <v>0</v>
      </c>
      <c r="CO211" s="105">
        <f t="shared" si="78"/>
        <v>0</v>
      </c>
      <c r="CP211" s="105">
        <f t="shared" si="78"/>
        <v>0</v>
      </c>
      <c r="CQ211" s="105">
        <f t="shared" si="78"/>
        <v>0</v>
      </c>
      <c r="CR211" s="105">
        <f t="shared" si="78"/>
        <v>0</v>
      </c>
      <c r="CS211" s="105">
        <f t="shared" si="78"/>
        <v>0</v>
      </c>
      <c r="CT211" s="105">
        <f t="shared" si="78"/>
        <v>0</v>
      </c>
      <c r="CU211" s="105">
        <f t="shared" si="78"/>
        <v>0</v>
      </c>
      <c r="CV211" s="105">
        <f t="shared" si="78"/>
        <v>0</v>
      </c>
      <c r="CW211" s="105">
        <f t="shared" si="78"/>
        <v>0</v>
      </c>
      <c r="CX211" s="105">
        <f t="shared" si="78"/>
        <v>0</v>
      </c>
      <c r="CY211" s="105">
        <f t="shared" si="78"/>
        <v>0</v>
      </c>
      <c r="CZ211" s="105">
        <f t="shared" si="78"/>
        <v>0</v>
      </c>
      <c r="DA211" s="105">
        <f t="shared" si="78"/>
        <v>0</v>
      </c>
      <c r="DB211" s="105">
        <f t="shared" si="78"/>
        <v>0</v>
      </c>
      <c r="DC211" s="105">
        <f t="shared" si="78"/>
        <v>0</v>
      </c>
      <c r="DD211" s="105">
        <f t="shared" si="78"/>
        <v>0</v>
      </c>
      <c r="DE211" s="105">
        <f t="shared" si="78"/>
        <v>0</v>
      </c>
      <c r="DF211" s="105">
        <f t="shared" si="78"/>
        <v>0</v>
      </c>
      <c r="DG211" s="105">
        <f t="shared" si="78"/>
        <v>0</v>
      </c>
      <c r="DH211" s="105">
        <f t="shared" si="78"/>
        <v>0</v>
      </c>
      <c r="DI211" s="105">
        <f t="shared" si="78"/>
        <v>0</v>
      </c>
      <c r="DJ211" s="105">
        <f t="shared" si="78"/>
        <v>0</v>
      </c>
      <c r="DK211" s="105">
        <f t="shared" si="78"/>
        <v>0</v>
      </c>
      <c r="DL211" s="105">
        <f t="shared" si="78"/>
        <v>0</v>
      </c>
      <c r="DM211" s="105">
        <f t="shared" si="78"/>
        <v>0</v>
      </c>
      <c r="DN211" s="105">
        <f t="shared" si="78"/>
        <v>0</v>
      </c>
      <c r="DO211" s="105">
        <f t="shared" si="78"/>
        <v>0</v>
      </c>
      <c r="DP211" s="105">
        <f t="shared" si="78"/>
        <v>0</v>
      </c>
      <c r="DQ211" s="105">
        <f t="shared" si="78"/>
        <v>0</v>
      </c>
      <c r="DR211" s="105">
        <f t="shared" si="78"/>
        <v>0</v>
      </c>
      <c r="DS211" s="105">
        <f t="shared" si="78"/>
        <v>0</v>
      </c>
      <c r="DT211" s="105">
        <f t="shared" si="78"/>
        <v>0</v>
      </c>
      <c r="DU211" s="105">
        <f t="shared" si="78"/>
        <v>0</v>
      </c>
      <c r="DV211" s="105">
        <f t="shared" si="78"/>
        <v>0</v>
      </c>
      <c r="DW211" s="105">
        <f t="shared" si="78"/>
        <v>0</v>
      </c>
      <c r="DX211" s="105">
        <f t="shared" si="78"/>
        <v>0</v>
      </c>
      <c r="DY211" s="105">
        <f t="shared" si="78"/>
        <v>0</v>
      </c>
      <c r="DZ211" s="105">
        <f t="shared" si="78"/>
        <v>0</v>
      </c>
      <c r="EA211" s="105">
        <f t="shared" si="79"/>
        <v>0</v>
      </c>
      <c r="EB211" s="105">
        <f t="shared" si="79"/>
        <v>0</v>
      </c>
      <c r="EC211" s="105">
        <f t="shared" si="79"/>
        <v>0</v>
      </c>
      <c r="ED211" s="105">
        <f t="shared" si="79"/>
        <v>0</v>
      </c>
      <c r="EE211" s="105">
        <f t="shared" si="79"/>
        <v>0</v>
      </c>
      <c r="EF211" s="105">
        <f t="shared" si="79"/>
        <v>0</v>
      </c>
      <c r="EG211" s="105">
        <f t="shared" si="79"/>
        <v>0</v>
      </c>
      <c r="EH211" s="105">
        <f t="shared" si="79"/>
        <v>0</v>
      </c>
      <c r="EI211" s="105">
        <f t="shared" si="79"/>
        <v>0</v>
      </c>
      <c r="EJ211" s="105">
        <f t="shared" si="79"/>
        <v>0</v>
      </c>
      <c r="EK211" s="105">
        <f t="shared" si="79"/>
        <v>0</v>
      </c>
      <c r="EL211" s="105">
        <f t="shared" si="79"/>
        <v>0</v>
      </c>
      <c r="EM211" s="105">
        <f t="shared" si="79"/>
        <v>0</v>
      </c>
      <c r="EN211" s="105">
        <f t="shared" si="79"/>
        <v>0</v>
      </c>
      <c r="EO211" s="105">
        <f t="shared" si="79"/>
        <v>0</v>
      </c>
      <c r="EP211" s="105">
        <f t="shared" si="79"/>
        <v>0</v>
      </c>
      <c r="EQ211" s="105">
        <f t="shared" si="79"/>
        <v>0</v>
      </c>
      <c r="ER211" s="105">
        <f t="shared" si="79"/>
        <v>0</v>
      </c>
      <c r="ES211" s="105">
        <f t="shared" si="79"/>
        <v>0</v>
      </c>
      <c r="ET211" s="105">
        <f t="shared" si="79"/>
        <v>0</v>
      </c>
      <c r="EU211" s="105">
        <f t="shared" si="79"/>
        <v>0</v>
      </c>
      <c r="EV211" s="105">
        <f t="shared" si="79"/>
        <v>0</v>
      </c>
      <c r="EW211" s="105">
        <f t="shared" si="79"/>
        <v>0</v>
      </c>
      <c r="EX211" s="105">
        <f t="shared" si="79"/>
        <v>0</v>
      </c>
      <c r="EY211" s="105">
        <f t="shared" si="79"/>
        <v>0</v>
      </c>
      <c r="EZ211" s="105">
        <f t="shared" si="79"/>
        <v>0</v>
      </c>
      <c r="FA211" s="105">
        <f t="shared" si="79"/>
        <v>0</v>
      </c>
      <c r="FB211" s="105">
        <f t="shared" si="79"/>
        <v>0</v>
      </c>
      <c r="FC211" s="105">
        <f t="shared" si="79"/>
        <v>0</v>
      </c>
      <c r="FD211" s="105">
        <f t="shared" si="79"/>
        <v>0</v>
      </c>
      <c r="FE211" s="105">
        <f t="shared" si="79"/>
        <v>0</v>
      </c>
      <c r="FF211" s="105">
        <f t="shared" si="79"/>
        <v>0</v>
      </c>
      <c r="FG211" s="105">
        <f t="shared" si="79"/>
        <v>0</v>
      </c>
      <c r="FH211" s="105">
        <f t="shared" si="79"/>
        <v>0</v>
      </c>
      <c r="FI211" s="105">
        <f t="shared" si="79"/>
        <v>0</v>
      </c>
      <c r="FJ211" s="105">
        <f t="shared" si="79"/>
        <v>0</v>
      </c>
      <c r="FK211" s="105">
        <f t="shared" si="79"/>
        <v>0</v>
      </c>
      <c r="FL211" s="105">
        <f t="shared" si="79"/>
        <v>0</v>
      </c>
      <c r="FM211" s="105">
        <f t="shared" si="79"/>
        <v>0</v>
      </c>
      <c r="FN211" s="105">
        <f t="shared" si="79"/>
        <v>0</v>
      </c>
      <c r="FO211" s="105">
        <f t="shared" si="79"/>
        <v>0</v>
      </c>
      <c r="FP211" s="105">
        <f t="shared" si="79"/>
        <v>0</v>
      </c>
      <c r="FQ211" s="105">
        <f t="shared" si="79"/>
        <v>0</v>
      </c>
      <c r="FR211" s="105">
        <f t="shared" si="79"/>
        <v>0</v>
      </c>
      <c r="FS211" s="105">
        <f t="shared" si="79"/>
        <v>0</v>
      </c>
      <c r="FT211" s="105">
        <f t="shared" si="79"/>
        <v>0</v>
      </c>
      <c r="FU211" s="105">
        <f t="shared" si="79"/>
        <v>0</v>
      </c>
      <c r="FV211" s="105">
        <f t="shared" si="79"/>
        <v>0</v>
      </c>
      <c r="FW211" s="105">
        <f t="shared" si="79"/>
        <v>0</v>
      </c>
      <c r="FX211" s="105">
        <f t="shared" si="79"/>
        <v>0</v>
      </c>
      <c r="FY211" s="105">
        <f t="shared" si="79"/>
        <v>0</v>
      </c>
      <c r="FZ211" s="105">
        <f t="shared" si="79"/>
        <v>0</v>
      </c>
      <c r="GA211" s="105">
        <f t="shared" si="79"/>
        <v>0</v>
      </c>
      <c r="GB211" s="105">
        <f t="shared" si="79"/>
        <v>0</v>
      </c>
      <c r="GC211" s="105">
        <f t="shared" si="79"/>
        <v>0</v>
      </c>
      <c r="GD211" s="105">
        <f t="shared" si="79"/>
        <v>0</v>
      </c>
      <c r="GE211" s="105">
        <f t="shared" si="79"/>
        <v>0</v>
      </c>
      <c r="GF211" s="105">
        <f t="shared" si="79"/>
        <v>0</v>
      </c>
      <c r="GG211" s="105">
        <f t="shared" si="79"/>
        <v>0</v>
      </c>
      <c r="GH211" s="105">
        <f t="shared" si="79"/>
        <v>0</v>
      </c>
      <c r="GI211" s="105">
        <f t="shared" si="79"/>
        <v>0</v>
      </c>
      <c r="GJ211" s="105">
        <f t="shared" si="79"/>
        <v>0</v>
      </c>
      <c r="GK211" s="105">
        <f t="shared" si="79"/>
        <v>0</v>
      </c>
      <c r="GL211" s="105">
        <f t="shared" si="79"/>
        <v>0</v>
      </c>
      <c r="GM211" s="105">
        <f t="shared" si="61"/>
        <v>0</v>
      </c>
      <c r="GN211" s="105">
        <f t="shared" si="61"/>
        <v>0</v>
      </c>
      <c r="GO211" s="105">
        <f t="shared" si="61"/>
        <v>0</v>
      </c>
      <c r="GP211" s="105">
        <f t="shared" si="61"/>
        <v>0</v>
      </c>
      <c r="GQ211" s="105">
        <f t="shared" si="61"/>
        <v>0</v>
      </c>
      <c r="GR211" s="105">
        <f t="shared" si="61"/>
        <v>0</v>
      </c>
      <c r="GS211" s="105">
        <f t="shared" si="61"/>
        <v>0</v>
      </c>
      <c r="GT211" s="105">
        <f t="shared" si="61"/>
        <v>0</v>
      </c>
    </row>
    <row r="212" spans="1:202" s="105" customFormat="1" hidden="1" x14ac:dyDescent="0.25">
      <c r="A212" s="106" t="s">
        <v>123</v>
      </c>
      <c r="B212" s="107">
        <v>0</v>
      </c>
      <c r="C212" s="105">
        <f t="shared" si="77"/>
        <v>0</v>
      </c>
      <c r="D212" s="105">
        <f t="shared" si="77"/>
        <v>0</v>
      </c>
      <c r="E212" s="105">
        <f t="shared" si="77"/>
        <v>0</v>
      </c>
      <c r="F212" s="105">
        <f t="shared" si="77"/>
        <v>0</v>
      </c>
      <c r="G212" s="105">
        <f t="shared" si="77"/>
        <v>0</v>
      </c>
      <c r="H212" s="105">
        <f t="shared" si="77"/>
        <v>0</v>
      </c>
      <c r="I212" s="105">
        <f t="shared" si="77"/>
        <v>0</v>
      </c>
      <c r="J212" s="105">
        <f t="shared" si="77"/>
        <v>0</v>
      </c>
      <c r="K212" s="105">
        <f t="shared" si="77"/>
        <v>0</v>
      </c>
      <c r="L212" s="105">
        <f t="shared" si="77"/>
        <v>0</v>
      </c>
      <c r="M212" s="105">
        <f t="shared" si="77"/>
        <v>0</v>
      </c>
      <c r="N212" s="105">
        <f t="shared" si="77"/>
        <v>0</v>
      </c>
      <c r="O212" s="105">
        <f t="shared" si="77"/>
        <v>0</v>
      </c>
      <c r="P212" s="105">
        <f t="shared" si="77"/>
        <v>0</v>
      </c>
      <c r="Q212" s="105">
        <f t="shared" si="77"/>
        <v>0</v>
      </c>
      <c r="R212" s="105">
        <f t="shared" si="77"/>
        <v>0</v>
      </c>
      <c r="S212" s="105">
        <f t="shared" si="77"/>
        <v>0</v>
      </c>
      <c r="T212" s="105">
        <f t="shared" si="77"/>
        <v>0</v>
      </c>
      <c r="U212" s="105">
        <f t="shared" si="77"/>
        <v>0</v>
      </c>
      <c r="V212" s="105">
        <f t="shared" si="77"/>
        <v>0</v>
      </c>
      <c r="W212" s="105">
        <f t="shared" si="77"/>
        <v>0</v>
      </c>
      <c r="X212" s="105">
        <f t="shared" si="77"/>
        <v>0</v>
      </c>
      <c r="Y212" s="105">
        <f t="shared" si="77"/>
        <v>0</v>
      </c>
      <c r="Z212" s="105">
        <f t="shared" si="77"/>
        <v>0</v>
      </c>
      <c r="AA212" s="105">
        <f t="shared" si="77"/>
        <v>0</v>
      </c>
      <c r="AB212" s="105">
        <f t="shared" si="77"/>
        <v>0</v>
      </c>
      <c r="AC212" s="105">
        <f t="shared" si="77"/>
        <v>0</v>
      </c>
      <c r="AD212" s="105">
        <f t="shared" si="77"/>
        <v>0</v>
      </c>
      <c r="AE212" s="105">
        <f t="shared" si="77"/>
        <v>0</v>
      </c>
      <c r="AF212" s="105">
        <f t="shared" si="77"/>
        <v>0</v>
      </c>
      <c r="AG212" s="105">
        <f t="shared" si="77"/>
        <v>0</v>
      </c>
      <c r="AH212" s="105">
        <f t="shared" si="77"/>
        <v>0</v>
      </c>
      <c r="AI212" s="105">
        <f t="shared" si="77"/>
        <v>0</v>
      </c>
      <c r="AJ212" s="105">
        <f t="shared" si="77"/>
        <v>0</v>
      </c>
      <c r="AK212" s="105">
        <f t="shared" si="77"/>
        <v>0</v>
      </c>
      <c r="AL212" s="105">
        <f t="shared" si="77"/>
        <v>0</v>
      </c>
      <c r="AM212" s="105">
        <f t="shared" si="77"/>
        <v>0</v>
      </c>
      <c r="AN212" s="105">
        <f t="shared" si="77"/>
        <v>0</v>
      </c>
      <c r="AO212" s="105">
        <f t="shared" si="77"/>
        <v>0</v>
      </c>
      <c r="AP212" s="105">
        <f t="shared" si="77"/>
        <v>0</v>
      </c>
      <c r="AQ212" s="105">
        <f t="shared" si="77"/>
        <v>0</v>
      </c>
      <c r="AR212" s="105">
        <f t="shared" si="77"/>
        <v>0</v>
      </c>
      <c r="AS212" s="105">
        <f t="shared" si="77"/>
        <v>0</v>
      </c>
      <c r="AT212" s="105">
        <f t="shared" si="77"/>
        <v>0</v>
      </c>
      <c r="AU212" s="105">
        <f t="shared" si="77"/>
        <v>0</v>
      </c>
      <c r="AV212" s="105">
        <f t="shared" si="77"/>
        <v>0</v>
      </c>
      <c r="AW212" s="105">
        <f t="shared" si="77"/>
        <v>0</v>
      </c>
      <c r="AX212" s="105">
        <f t="shared" si="77"/>
        <v>0</v>
      </c>
      <c r="AY212" s="105">
        <f t="shared" si="77"/>
        <v>0</v>
      </c>
      <c r="AZ212" s="105">
        <f t="shared" si="77"/>
        <v>0</v>
      </c>
      <c r="BA212" s="105">
        <f t="shared" si="77"/>
        <v>0</v>
      </c>
      <c r="BB212" s="105">
        <f t="shared" si="77"/>
        <v>0</v>
      </c>
      <c r="BC212" s="105">
        <f t="shared" si="77"/>
        <v>0</v>
      </c>
      <c r="BD212" s="105">
        <f t="shared" si="77"/>
        <v>0</v>
      </c>
      <c r="BE212" s="105">
        <f t="shared" si="77"/>
        <v>0</v>
      </c>
      <c r="BF212" s="105">
        <f t="shared" si="77"/>
        <v>0</v>
      </c>
      <c r="BG212" s="105">
        <f t="shared" si="77"/>
        <v>0</v>
      </c>
      <c r="BH212" s="105">
        <f t="shared" si="77"/>
        <v>0</v>
      </c>
      <c r="BI212" s="105">
        <f t="shared" si="77"/>
        <v>0</v>
      </c>
      <c r="BJ212" s="105">
        <f t="shared" si="77"/>
        <v>0</v>
      </c>
      <c r="BK212" s="105">
        <f t="shared" si="77"/>
        <v>0</v>
      </c>
      <c r="BL212" s="105">
        <f t="shared" si="77"/>
        <v>0</v>
      </c>
      <c r="BM212" s="105">
        <f t="shared" si="77"/>
        <v>0</v>
      </c>
      <c r="BN212" s="105">
        <f t="shared" si="77"/>
        <v>0</v>
      </c>
      <c r="BO212" s="105">
        <f t="shared" si="78"/>
        <v>0</v>
      </c>
      <c r="BP212" s="105">
        <f t="shared" si="78"/>
        <v>0</v>
      </c>
      <c r="BQ212" s="105">
        <f t="shared" si="78"/>
        <v>0</v>
      </c>
      <c r="BR212" s="105">
        <f t="shared" si="78"/>
        <v>0</v>
      </c>
      <c r="BS212" s="105">
        <f t="shared" si="78"/>
        <v>0</v>
      </c>
      <c r="BT212" s="105">
        <f t="shared" si="78"/>
        <v>0</v>
      </c>
      <c r="BU212" s="105">
        <f t="shared" si="78"/>
        <v>0</v>
      </c>
      <c r="BV212" s="105">
        <f t="shared" si="78"/>
        <v>0</v>
      </c>
      <c r="BW212" s="105">
        <f t="shared" si="78"/>
        <v>0</v>
      </c>
      <c r="BX212" s="105">
        <f t="shared" si="78"/>
        <v>0</v>
      </c>
      <c r="BY212" s="105">
        <f t="shared" si="78"/>
        <v>0</v>
      </c>
      <c r="BZ212" s="105">
        <f t="shared" si="78"/>
        <v>0</v>
      </c>
      <c r="CA212" s="105">
        <f t="shared" si="78"/>
        <v>0</v>
      </c>
      <c r="CB212" s="105">
        <f t="shared" si="78"/>
        <v>0</v>
      </c>
      <c r="CC212" s="105">
        <f t="shared" si="78"/>
        <v>0</v>
      </c>
      <c r="CD212" s="105">
        <f t="shared" si="78"/>
        <v>0</v>
      </c>
      <c r="CE212" s="105">
        <f t="shared" si="78"/>
        <v>0</v>
      </c>
      <c r="CF212" s="105">
        <f t="shared" si="78"/>
        <v>0</v>
      </c>
      <c r="CG212" s="105">
        <f t="shared" si="78"/>
        <v>0</v>
      </c>
      <c r="CH212" s="105">
        <f t="shared" si="78"/>
        <v>0</v>
      </c>
      <c r="CI212" s="105">
        <f t="shared" si="78"/>
        <v>0</v>
      </c>
      <c r="CJ212" s="105">
        <f t="shared" si="78"/>
        <v>0</v>
      </c>
      <c r="CK212" s="105">
        <f t="shared" si="78"/>
        <v>0</v>
      </c>
      <c r="CL212" s="105">
        <f t="shared" si="78"/>
        <v>0</v>
      </c>
      <c r="CM212" s="105">
        <f t="shared" si="78"/>
        <v>0</v>
      </c>
      <c r="CN212" s="105">
        <f t="shared" si="78"/>
        <v>0</v>
      </c>
      <c r="CO212" s="105">
        <f t="shared" si="78"/>
        <v>0</v>
      </c>
      <c r="CP212" s="105">
        <f t="shared" si="78"/>
        <v>0</v>
      </c>
      <c r="CQ212" s="105">
        <f t="shared" si="78"/>
        <v>0</v>
      </c>
      <c r="CR212" s="105">
        <f t="shared" si="78"/>
        <v>0</v>
      </c>
      <c r="CS212" s="105">
        <f t="shared" si="78"/>
        <v>0</v>
      </c>
      <c r="CT212" s="105">
        <f t="shared" si="78"/>
        <v>0</v>
      </c>
      <c r="CU212" s="105">
        <f t="shared" si="78"/>
        <v>0</v>
      </c>
      <c r="CV212" s="105">
        <f t="shared" si="78"/>
        <v>0</v>
      </c>
      <c r="CW212" s="105">
        <f t="shared" si="78"/>
        <v>0</v>
      </c>
      <c r="CX212" s="105">
        <f t="shared" si="78"/>
        <v>0</v>
      </c>
      <c r="CY212" s="105">
        <f t="shared" si="78"/>
        <v>0</v>
      </c>
      <c r="CZ212" s="105">
        <f t="shared" si="78"/>
        <v>0</v>
      </c>
      <c r="DA212" s="105">
        <f t="shared" si="78"/>
        <v>0</v>
      </c>
      <c r="DB212" s="105">
        <f t="shared" si="78"/>
        <v>0</v>
      </c>
      <c r="DC212" s="105">
        <f t="shared" si="78"/>
        <v>0</v>
      </c>
      <c r="DD212" s="105">
        <f t="shared" si="78"/>
        <v>0</v>
      </c>
      <c r="DE212" s="105">
        <f t="shared" si="78"/>
        <v>0</v>
      </c>
      <c r="DF212" s="105">
        <f t="shared" si="78"/>
        <v>0</v>
      </c>
      <c r="DG212" s="105">
        <f t="shared" si="78"/>
        <v>0</v>
      </c>
      <c r="DH212" s="105">
        <f t="shared" si="78"/>
        <v>0</v>
      </c>
      <c r="DI212" s="105">
        <f t="shared" si="78"/>
        <v>0</v>
      </c>
      <c r="DJ212" s="105">
        <f t="shared" si="78"/>
        <v>0</v>
      </c>
      <c r="DK212" s="105">
        <f t="shared" si="78"/>
        <v>0</v>
      </c>
      <c r="DL212" s="105">
        <f t="shared" si="78"/>
        <v>0</v>
      </c>
      <c r="DM212" s="105">
        <f t="shared" si="78"/>
        <v>0</v>
      </c>
      <c r="DN212" s="105">
        <f t="shared" si="78"/>
        <v>0</v>
      </c>
      <c r="DO212" s="105">
        <f t="shared" si="78"/>
        <v>0</v>
      </c>
      <c r="DP212" s="105">
        <f t="shared" si="78"/>
        <v>0</v>
      </c>
      <c r="DQ212" s="105">
        <f t="shared" si="78"/>
        <v>0</v>
      </c>
      <c r="DR212" s="105">
        <f t="shared" si="78"/>
        <v>0</v>
      </c>
      <c r="DS212" s="105">
        <f t="shared" si="78"/>
        <v>0</v>
      </c>
      <c r="DT212" s="105">
        <f t="shared" si="78"/>
        <v>0</v>
      </c>
      <c r="DU212" s="105">
        <f t="shared" si="78"/>
        <v>0</v>
      </c>
      <c r="DV212" s="105">
        <f t="shared" si="78"/>
        <v>0</v>
      </c>
      <c r="DW212" s="105">
        <f t="shared" si="78"/>
        <v>0</v>
      </c>
      <c r="DX212" s="105">
        <f t="shared" si="78"/>
        <v>0</v>
      </c>
      <c r="DY212" s="105">
        <f t="shared" si="78"/>
        <v>0</v>
      </c>
      <c r="DZ212" s="105">
        <f t="shared" si="78"/>
        <v>0</v>
      </c>
      <c r="EA212" s="105">
        <f t="shared" si="79"/>
        <v>0</v>
      </c>
      <c r="EB212" s="105">
        <f t="shared" si="79"/>
        <v>0</v>
      </c>
      <c r="EC212" s="105">
        <f t="shared" si="79"/>
        <v>0</v>
      </c>
      <c r="ED212" s="105">
        <f t="shared" si="79"/>
        <v>0</v>
      </c>
      <c r="EE212" s="105">
        <f t="shared" si="79"/>
        <v>0</v>
      </c>
      <c r="EF212" s="105">
        <f t="shared" si="79"/>
        <v>0</v>
      </c>
      <c r="EG212" s="105">
        <f t="shared" si="79"/>
        <v>0</v>
      </c>
      <c r="EH212" s="105">
        <f t="shared" si="79"/>
        <v>0</v>
      </c>
      <c r="EI212" s="105">
        <f t="shared" si="79"/>
        <v>0</v>
      </c>
      <c r="EJ212" s="105">
        <f t="shared" si="79"/>
        <v>0</v>
      </c>
      <c r="EK212" s="105">
        <f t="shared" si="79"/>
        <v>0</v>
      </c>
      <c r="EL212" s="105">
        <f t="shared" si="79"/>
        <v>0</v>
      </c>
      <c r="EM212" s="105">
        <f t="shared" si="79"/>
        <v>0</v>
      </c>
      <c r="EN212" s="105">
        <f t="shared" si="79"/>
        <v>0</v>
      </c>
      <c r="EO212" s="105">
        <f t="shared" si="79"/>
        <v>0</v>
      </c>
      <c r="EP212" s="105">
        <f t="shared" si="79"/>
        <v>0</v>
      </c>
      <c r="EQ212" s="105">
        <f t="shared" si="79"/>
        <v>0</v>
      </c>
      <c r="ER212" s="105">
        <f t="shared" si="79"/>
        <v>0</v>
      </c>
      <c r="ES212" s="105">
        <f t="shared" si="79"/>
        <v>0</v>
      </c>
      <c r="ET212" s="105">
        <f t="shared" si="79"/>
        <v>0</v>
      </c>
      <c r="EU212" s="105">
        <f t="shared" si="79"/>
        <v>0</v>
      </c>
      <c r="EV212" s="105">
        <f t="shared" si="79"/>
        <v>0</v>
      </c>
      <c r="EW212" s="105">
        <f t="shared" si="79"/>
        <v>0</v>
      </c>
      <c r="EX212" s="105">
        <f t="shared" si="79"/>
        <v>0</v>
      </c>
      <c r="EY212" s="105">
        <f t="shared" si="79"/>
        <v>0</v>
      </c>
      <c r="EZ212" s="105">
        <f t="shared" si="79"/>
        <v>0</v>
      </c>
      <c r="FA212" s="105">
        <f t="shared" si="79"/>
        <v>0</v>
      </c>
      <c r="FB212" s="105">
        <f t="shared" si="79"/>
        <v>0</v>
      </c>
      <c r="FC212" s="105">
        <f t="shared" si="79"/>
        <v>0</v>
      </c>
      <c r="FD212" s="105">
        <f t="shared" si="79"/>
        <v>0</v>
      </c>
      <c r="FE212" s="105">
        <f t="shared" si="79"/>
        <v>0</v>
      </c>
      <c r="FF212" s="105">
        <f t="shared" si="79"/>
        <v>0</v>
      </c>
      <c r="FG212" s="105">
        <f t="shared" si="79"/>
        <v>0</v>
      </c>
      <c r="FH212" s="105">
        <f t="shared" si="79"/>
        <v>0</v>
      </c>
      <c r="FI212" s="105">
        <f t="shared" si="79"/>
        <v>0</v>
      </c>
      <c r="FJ212" s="105">
        <f t="shared" si="79"/>
        <v>0</v>
      </c>
      <c r="FK212" s="105">
        <f t="shared" si="79"/>
        <v>0</v>
      </c>
      <c r="FL212" s="105">
        <f t="shared" si="79"/>
        <v>0</v>
      </c>
      <c r="FM212" s="105">
        <f t="shared" si="79"/>
        <v>0</v>
      </c>
      <c r="FN212" s="105">
        <f t="shared" si="79"/>
        <v>0</v>
      </c>
      <c r="FO212" s="105">
        <f t="shared" si="79"/>
        <v>0</v>
      </c>
      <c r="FP212" s="105">
        <f t="shared" si="79"/>
        <v>0</v>
      </c>
      <c r="FQ212" s="105">
        <f t="shared" si="79"/>
        <v>0</v>
      </c>
      <c r="FR212" s="105">
        <f t="shared" si="79"/>
        <v>0</v>
      </c>
      <c r="FS212" s="105">
        <f t="shared" si="79"/>
        <v>0</v>
      </c>
      <c r="FT212" s="105">
        <f t="shared" si="79"/>
        <v>0</v>
      </c>
      <c r="FU212" s="105">
        <f t="shared" si="79"/>
        <v>0</v>
      </c>
      <c r="FV212" s="105">
        <f t="shared" si="79"/>
        <v>0</v>
      </c>
      <c r="FW212" s="105">
        <f t="shared" si="79"/>
        <v>0</v>
      </c>
      <c r="FX212" s="105">
        <f t="shared" si="79"/>
        <v>0</v>
      </c>
      <c r="FY212" s="105">
        <f t="shared" si="79"/>
        <v>0</v>
      </c>
      <c r="FZ212" s="105">
        <f t="shared" si="79"/>
        <v>0</v>
      </c>
      <c r="GA212" s="105">
        <f t="shared" si="79"/>
        <v>0</v>
      </c>
      <c r="GB212" s="105">
        <f t="shared" si="79"/>
        <v>0</v>
      </c>
      <c r="GC212" s="105">
        <f t="shared" si="79"/>
        <v>0</v>
      </c>
      <c r="GD212" s="105">
        <f t="shared" si="79"/>
        <v>0</v>
      </c>
      <c r="GE212" s="105">
        <f t="shared" si="79"/>
        <v>0</v>
      </c>
      <c r="GF212" s="105">
        <f t="shared" si="79"/>
        <v>0</v>
      </c>
      <c r="GG212" s="105">
        <f t="shared" si="79"/>
        <v>0</v>
      </c>
      <c r="GH212" s="105">
        <f t="shared" si="79"/>
        <v>0</v>
      </c>
      <c r="GI212" s="105">
        <f t="shared" si="79"/>
        <v>0</v>
      </c>
      <c r="GJ212" s="105">
        <f t="shared" si="79"/>
        <v>0</v>
      </c>
      <c r="GK212" s="105">
        <f t="shared" si="79"/>
        <v>0</v>
      </c>
      <c r="GL212" s="105">
        <f t="shared" si="79"/>
        <v>0</v>
      </c>
      <c r="GM212" s="105">
        <f t="shared" si="61"/>
        <v>0</v>
      </c>
      <c r="GN212" s="105">
        <f t="shared" si="61"/>
        <v>0</v>
      </c>
      <c r="GO212" s="105">
        <f t="shared" si="61"/>
        <v>0</v>
      </c>
      <c r="GP212" s="105">
        <f t="shared" si="61"/>
        <v>0</v>
      </c>
      <c r="GQ212" s="105">
        <f t="shared" si="61"/>
        <v>0</v>
      </c>
      <c r="GR212" s="105">
        <f t="shared" si="61"/>
        <v>0</v>
      </c>
      <c r="GS212" s="105">
        <f t="shared" si="61"/>
        <v>0</v>
      </c>
      <c r="GT212" s="105">
        <f t="shared" si="61"/>
        <v>0</v>
      </c>
    </row>
    <row r="213" spans="1:202" s="105" customFormat="1" hidden="1" x14ac:dyDescent="0.25">
      <c r="A213" s="106" t="s">
        <v>124</v>
      </c>
      <c r="B213" s="107">
        <v>0</v>
      </c>
      <c r="C213" s="105">
        <f t="shared" si="77"/>
        <v>0</v>
      </c>
      <c r="D213" s="105">
        <f t="shared" si="77"/>
        <v>0</v>
      </c>
      <c r="E213" s="105">
        <f t="shared" si="77"/>
        <v>0</v>
      </c>
      <c r="F213" s="105">
        <f t="shared" si="77"/>
        <v>0</v>
      </c>
      <c r="G213" s="105">
        <f t="shared" si="77"/>
        <v>0</v>
      </c>
      <c r="H213" s="105">
        <f t="shared" si="77"/>
        <v>0</v>
      </c>
      <c r="I213" s="105">
        <f t="shared" si="77"/>
        <v>0</v>
      </c>
      <c r="J213" s="105">
        <f t="shared" si="77"/>
        <v>0</v>
      </c>
      <c r="K213" s="105">
        <f t="shared" si="77"/>
        <v>0</v>
      </c>
      <c r="L213" s="105">
        <f t="shared" si="77"/>
        <v>0</v>
      </c>
      <c r="M213" s="105">
        <f t="shared" si="77"/>
        <v>0</v>
      </c>
      <c r="N213" s="105">
        <f t="shared" si="77"/>
        <v>0</v>
      </c>
      <c r="O213" s="105">
        <f t="shared" si="77"/>
        <v>0</v>
      </c>
      <c r="P213" s="105">
        <f t="shared" si="77"/>
        <v>0</v>
      </c>
      <c r="Q213" s="105">
        <f t="shared" si="77"/>
        <v>0</v>
      </c>
      <c r="R213" s="105">
        <f t="shared" si="77"/>
        <v>0</v>
      </c>
      <c r="S213" s="105">
        <f t="shared" si="77"/>
        <v>0</v>
      </c>
      <c r="T213" s="105">
        <f t="shared" si="77"/>
        <v>0</v>
      </c>
      <c r="U213" s="105">
        <f t="shared" si="77"/>
        <v>0</v>
      </c>
      <c r="V213" s="105">
        <f t="shared" si="77"/>
        <v>0</v>
      </c>
      <c r="W213" s="105">
        <f t="shared" si="77"/>
        <v>0</v>
      </c>
      <c r="X213" s="105">
        <f t="shared" si="77"/>
        <v>0</v>
      </c>
      <c r="Y213" s="105">
        <f t="shared" si="77"/>
        <v>0</v>
      </c>
      <c r="Z213" s="105">
        <f t="shared" si="77"/>
        <v>0</v>
      </c>
      <c r="AA213" s="105">
        <f t="shared" si="77"/>
        <v>0</v>
      </c>
      <c r="AB213" s="105">
        <f t="shared" si="77"/>
        <v>0</v>
      </c>
      <c r="AC213" s="105">
        <f t="shared" si="77"/>
        <v>0</v>
      </c>
      <c r="AD213" s="105">
        <f t="shared" si="77"/>
        <v>0</v>
      </c>
      <c r="AE213" s="105">
        <f t="shared" si="77"/>
        <v>0</v>
      </c>
      <c r="AF213" s="105">
        <f t="shared" si="77"/>
        <v>0</v>
      </c>
      <c r="AG213" s="105">
        <f t="shared" si="77"/>
        <v>0</v>
      </c>
      <c r="AH213" s="105">
        <f t="shared" si="77"/>
        <v>0</v>
      </c>
      <c r="AI213" s="105">
        <f t="shared" si="77"/>
        <v>0</v>
      </c>
      <c r="AJ213" s="105">
        <f t="shared" si="77"/>
        <v>0</v>
      </c>
      <c r="AK213" s="105">
        <f t="shared" si="77"/>
        <v>0</v>
      </c>
      <c r="AL213" s="105">
        <f t="shared" si="77"/>
        <v>0</v>
      </c>
      <c r="AM213" s="105">
        <f t="shared" si="77"/>
        <v>0</v>
      </c>
      <c r="AN213" s="105">
        <f t="shared" si="77"/>
        <v>0</v>
      </c>
      <c r="AO213" s="105">
        <f t="shared" si="77"/>
        <v>0</v>
      </c>
      <c r="AP213" s="105">
        <f t="shared" si="77"/>
        <v>0</v>
      </c>
      <c r="AQ213" s="105">
        <f t="shared" si="77"/>
        <v>0</v>
      </c>
      <c r="AR213" s="105">
        <f t="shared" si="77"/>
        <v>0</v>
      </c>
      <c r="AS213" s="105">
        <f t="shared" si="77"/>
        <v>0</v>
      </c>
      <c r="AT213" s="105">
        <f t="shared" si="77"/>
        <v>0</v>
      </c>
      <c r="AU213" s="105">
        <f t="shared" si="77"/>
        <v>0</v>
      </c>
      <c r="AV213" s="105">
        <f t="shared" si="77"/>
        <v>0</v>
      </c>
      <c r="AW213" s="105">
        <f t="shared" si="77"/>
        <v>0</v>
      </c>
      <c r="AX213" s="105">
        <f t="shared" si="77"/>
        <v>0</v>
      </c>
      <c r="AY213" s="105">
        <f t="shared" si="77"/>
        <v>0</v>
      </c>
      <c r="AZ213" s="105">
        <f t="shared" si="77"/>
        <v>0</v>
      </c>
      <c r="BA213" s="105">
        <f t="shared" si="77"/>
        <v>0</v>
      </c>
      <c r="BB213" s="105">
        <f t="shared" si="77"/>
        <v>0</v>
      </c>
      <c r="BC213" s="105">
        <f t="shared" si="77"/>
        <v>0</v>
      </c>
      <c r="BD213" s="105">
        <f t="shared" si="77"/>
        <v>0</v>
      </c>
      <c r="BE213" s="105">
        <f t="shared" si="77"/>
        <v>0</v>
      </c>
      <c r="BF213" s="105">
        <f t="shared" si="77"/>
        <v>0</v>
      </c>
      <c r="BG213" s="105">
        <f t="shared" si="77"/>
        <v>0</v>
      </c>
      <c r="BH213" s="105">
        <f t="shared" si="77"/>
        <v>0</v>
      </c>
      <c r="BI213" s="105">
        <f t="shared" si="77"/>
        <v>0</v>
      </c>
      <c r="BJ213" s="105">
        <f t="shared" si="77"/>
        <v>0</v>
      </c>
      <c r="BK213" s="105">
        <f t="shared" si="77"/>
        <v>0</v>
      </c>
      <c r="BL213" s="105">
        <f t="shared" si="77"/>
        <v>0</v>
      </c>
      <c r="BM213" s="105">
        <f t="shared" si="77"/>
        <v>0</v>
      </c>
      <c r="BN213" s="105">
        <f t="shared" ref="BN213" si="80">BN59*$B213</f>
        <v>0</v>
      </c>
      <c r="BO213" s="105">
        <f t="shared" si="78"/>
        <v>0</v>
      </c>
      <c r="BP213" s="105">
        <f t="shared" si="78"/>
        <v>0</v>
      </c>
      <c r="BQ213" s="105">
        <f t="shared" si="78"/>
        <v>0</v>
      </c>
      <c r="BR213" s="105">
        <f t="shared" si="78"/>
        <v>0</v>
      </c>
      <c r="BS213" s="105">
        <f t="shared" si="78"/>
        <v>0</v>
      </c>
      <c r="BT213" s="105">
        <f t="shared" si="78"/>
        <v>0</v>
      </c>
      <c r="BU213" s="105">
        <f t="shared" si="78"/>
        <v>0</v>
      </c>
      <c r="BV213" s="105">
        <f t="shared" si="78"/>
        <v>0</v>
      </c>
      <c r="BW213" s="105">
        <f t="shared" si="78"/>
        <v>0</v>
      </c>
      <c r="BX213" s="105">
        <f t="shared" si="78"/>
        <v>0</v>
      </c>
      <c r="BY213" s="105">
        <f t="shared" si="78"/>
        <v>0</v>
      </c>
      <c r="BZ213" s="105">
        <f t="shared" si="78"/>
        <v>0</v>
      </c>
      <c r="CA213" s="105">
        <f t="shared" si="78"/>
        <v>0</v>
      </c>
      <c r="CB213" s="105">
        <f t="shared" si="78"/>
        <v>0</v>
      </c>
      <c r="CC213" s="105">
        <f t="shared" si="78"/>
        <v>0</v>
      </c>
      <c r="CD213" s="105">
        <f t="shared" si="78"/>
        <v>0</v>
      </c>
      <c r="CE213" s="105">
        <f t="shared" si="78"/>
        <v>0</v>
      </c>
      <c r="CF213" s="105">
        <f t="shared" si="78"/>
        <v>0</v>
      </c>
      <c r="CG213" s="105">
        <f t="shared" si="78"/>
        <v>0</v>
      </c>
      <c r="CH213" s="105">
        <f t="shared" si="78"/>
        <v>0</v>
      </c>
      <c r="CI213" s="105">
        <f t="shared" si="78"/>
        <v>0</v>
      </c>
      <c r="CJ213" s="105">
        <f t="shared" si="78"/>
        <v>0</v>
      </c>
      <c r="CK213" s="105">
        <f t="shared" si="78"/>
        <v>0</v>
      </c>
      <c r="CL213" s="105">
        <f t="shared" si="78"/>
        <v>0</v>
      </c>
      <c r="CM213" s="105">
        <f t="shared" si="78"/>
        <v>0</v>
      </c>
      <c r="CN213" s="105">
        <f t="shared" si="78"/>
        <v>0</v>
      </c>
      <c r="CO213" s="105">
        <f t="shared" si="78"/>
        <v>0</v>
      </c>
      <c r="CP213" s="105">
        <f t="shared" si="78"/>
        <v>0</v>
      </c>
      <c r="CQ213" s="105">
        <f t="shared" si="78"/>
        <v>0</v>
      </c>
      <c r="CR213" s="105">
        <f t="shared" si="78"/>
        <v>0</v>
      </c>
      <c r="CS213" s="105">
        <f t="shared" si="78"/>
        <v>0</v>
      </c>
      <c r="CT213" s="105">
        <f t="shared" si="78"/>
        <v>0</v>
      </c>
      <c r="CU213" s="105">
        <f t="shared" si="78"/>
        <v>0</v>
      </c>
      <c r="CV213" s="105">
        <f t="shared" si="78"/>
        <v>0</v>
      </c>
      <c r="CW213" s="105">
        <f t="shared" si="78"/>
        <v>0</v>
      </c>
      <c r="CX213" s="105">
        <f t="shared" si="78"/>
        <v>0</v>
      </c>
      <c r="CY213" s="105">
        <f t="shared" si="78"/>
        <v>0</v>
      </c>
      <c r="CZ213" s="105">
        <f t="shared" si="78"/>
        <v>0</v>
      </c>
      <c r="DA213" s="105">
        <f t="shared" si="78"/>
        <v>0</v>
      </c>
      <c r="DB213" s="105">
        <f t="shared" si="78"/>
        <v>0</v>
      </c>
      <c r="DC213" s="105">
        <f t="shared" si="78"/>
        <v>0</v>
      </c>
      <c r="DD213" s="105">
        <f t="shared" si="78"/>
        <v>0</v>
      </c>
      <c r="DE213" s="105">
        <f t="shared" si="78"/>
        <v>0</v>
      </c>
      <c r="DF213" s="105">
        <f t="shared" si="78"/>
        <v>0</v>
      </c>
      <c r="DG213" s="105">
        <f t="shared" si="78"/>
        <v>0</v>
      </c>
      <c r="DH213" s="105">
        <f t="shared" si="78"/>
        <v>0</v>
      </c>
      <c r="DI213" s="105">
        <f t="shared" si="78"/>
        <v>0</v>
      </c>
      <c r="DJ213" s="105">
        <f t="shared" si="78"/>
        <v>0</v>
      </c>
      <c r="DK213" s="105">
        <f t="shared" si="78"/>
        <v>0</v>
      </c>
      <c r="DL213" s="105">
        <f t="shared" si="78"/>
        <v>0</v>
      </c>
      <c r="DM213" s="105">
        <f t="shared" si="78"/>
        <v>0</v>
      </c>
      <c r="DN213" s="105">
        <f t="shared" si="78"/>
        <v>0</v>
      </c>
      <c r="DO213" s="105">
        <f t="shared" si="78"/>
        <v>0</v>
      </c>
      <c r="DP213" s="105">
        <f t="shared" si="78"/>
        <v>0</v>
      </c>
      <c r="DQ213" s="105">
        <f t="shared" si="78"/>
        <v>0</v>
      </c>
      <c r="DR213" s="105">
        <f t="shared" si="78"/>
        <v>0</v>
      </c>
      <c r="DS213" s="105">
        <f t="shared" si="78"/>
        <v>0</v>
      </c>
      <c r="DT213" s="105">
        <f t="shared" si="78"/>
        <v>0</v>
      </c>
      <c r="DU213" s="105">
        <f t="shared" si="78"/>
        <v>0</v>
      </c>
      <c r="DV213" s="105">
        <f t="shared" si="78"/>
        <v>0</v>
      </c>
      <c r="DW213" s="105">
        <f t="shared" si="78"/>
        <v>0</v>
      </c>
      <c r="DX213" s="105">
        <f t="shared" si="78"/>
        <v>0</v>
      </c>
      <c r="DY213" s="105">
        <f t="shared" si="78"/>
        <v>0</v>
      </c>
      <c r="DZ213" s="105">
        <f t="shared" ref="DZ213" si="81">DZ59*$B213</f>
        <v>0</v>
      </c>
      <c r="EA213" s="105">
        <f t="shared" si="79"/>
        <v>0</v>
      </c>
      <c r="EB213" s="105">
        <f t="shared" si="79"/>
        <v>0</v>
      </c>
      <c r="EC213" s="105">
        <f t="shared" si="79"/>
        <v>0</v>
      </c>
      <c r="ED213" s="105">
        <f t="shared" si="79"/>
        <v>0</v>
      </c>
      <c r="EE213" s="105">
        <f t="shared" si="79"/>
        <v>0</v>
      </c>
      <c r="EF213" s="105">
        <f t="shared" si="79"/>
        <v>0</v>
      </c>
      <c r="EG213" s="105">
        <f t="shared" si="79"/>
        <v>0</v>
      </c>
      <c r="EH213" s="105">
        <f t="shared" si="79"/>
        <v>0</v>
      </c>
      <c r="EI213" s="105">
        <f t="shared" si="79"/>
        <v>0</v>
      </c>
      <c r="EJ213" s="105">
        <f t="shared" si="79"/>
        <v>0</v>
      </c>
      <c r="EK213" s="105">
        <f t="shared" si="79"/>
        <v>0</v>
      </c>
      <c r="EL213" s="105">
        <f t="shared" si="79"/>
        <v>0</v>
      </c>
      <c r="EM213" s="105">
        <f t="shared" si="79"/>
        <v>0</v>
      </c>
      <c r="EN213" s="105">
        <f t="shared" si="79"/>
        <v>0</v>
      </c>
      <c r="EO213" s="105">
        <f t="shared" si="79"/>
        <v>0</v>
      </c>
      <c r="EP213" s="105">
        <f t="shared" si="79"/>
        <v>0</v>
      </c>
      <c r="EQ213" s="105">
        <f t="shared" si="79"/>
        <v>0</v>
      </c>
      <c r="ER213" s="105">
        <f t="shared" si="79"/>
        <v>0</v>
      </c>
      <c r="ES213" s="105">
        <f t="shared" si="79"/>
        <v>0</v>
      </c>
      <c r="ET213" s="105">
        <f t="shared" si="79"/>
        <v>0</v>
      </c>
      <c r="EU213" s="105">
        <f t="shared" si="79"/>
        <v>0</v>
      </c>
      <c r="EV213" s="105">
        <f t="shared" si="79"/>
        <v>0</v>
      </c>
      <c r="EW213" s="105">
        <f t="shared" si="79"/>
        <v>0</v>
      </c>
      <c r="EX213" s="105">
        <f t="shared" si="79"/>
        <v>0</v>
      </c>
      <c r="EY213" s="105">
        <f t="shared" si="79"/>
        <v>0</v>
      </c>
      <c r="EZ213" s="105">
        <f t="shared" si="79"/>
        <v>0</v>
      </c>
      <c r="FA213" s="105">
        <f t="shared" si="79"/>
        <v>0</v>
      </c>
      <c r="FB213" s="105">
        <f t="shared" si="79"/>
        <v>0</v>
      </c>
      <c r="FC213" s="105">
        <f t="shared" si="79"/>
        <v>0</v>
      </c>
      <c r="FD213" s="105">
        <f t="shared" si="79"/>
        <v>0</v>
      </c>
      <c r="FE213" s="105">
        <f t="shared" si="79"/>
        <v>0</v>
      </c>
      <c r="FF213" s="105">
        <f t="shared" si="79"/>
        <v>0</v>
      </c>
      <c r="FG213" s="105">
        <f t="shared" si="79"/>
        <v>0</v>
      </c>
      <c r="FH213" s="105">
        <f t="shared" si="79"/>
        <v>0</v>
      </c>
      <c r="FI213" s="105">
        <f t="shared" si="79"/>
        <v>0</v>
      </c>
      <c r="FJ213" s="105">
        <f t="shared" si="79"/>
        <v>0</v>
      </c>
      <c r="FK213" s="105">
        <f t="shared" si="79"/>
        <v>0</v>
      </c>
      <c r="FL213" s="105">
        <f t="shared" si="79"/>
        <v>0</v>
      </c>
      <c r="FM213" s="105">
        <f t="shared" si="79"/>
        <v>0</v>
      </c>
      <c r="FN213" s="105">
        <f t="shared" si="79"/>
        <v>0</v>
      </c>
      <c r="FO213" s="105">
        <f t="shared" si="79"/>
        <v>0</v>
      </c>
      <c r="FP213" s="105">
        <f t="shared" si="79"/>
        <v>0</v>
      </c>
      <c r="FQ213" s="105">
        <f t="shared" si="79"/>
        <v>0</v>
      </c>
      <c r="FR213" s="105">
        <f t="shared" si="79"/>
        <v>0</v>
      </c>
      <c r="FS213" s="105">
        <f t="shared" si="79"/>
        <v>0</v>
      </c>
      <c r="FT213" s="105">
        <f t="shared" si="79"/>
        <v>0</v>
      </c>
      <c r="FU213" s="105">
        <f t="shared" si="79"/>
        <v>0</v>
      </c>
      <c r="FV213" s="105">
        <f t="shared" si="79"/>
        <v>0</v>
      </c>
      <c r="FW213" s="105">
        <f t="shared" si="79"/>
        <v>0</v>
      </c>
      <c r="FX213" s="105">
        <f t="shared" si="79"/>
        <v>0</v>
      </c>
      <c r="FY213" s="105">
        <f t="shared" si="79"/>
        <v>0</v>
      </c>
      <c r="FZ213" s="105">
        <f t="shared" si="79"/>
        <v>0</v>
      </c>
      <c r="GA213" s="105">
        <f t="shared" si="79"/>
        <v>0</v>
      </c>
      <c r="GB213" s="105">
        <f t="shared" si="79"/>
        <v>0</v>
      </c>
      <c r="GC213" s="105">
        <f t="shared" si="79"/>
        <v>0</v>
      </c>
      <c r="GD213" s="105">
        <f t="shared" si="79"/>
        <v>0</v>
      </c>
      <c r="GE213" s="105">
        <f t="shared" si="79"/>
        <v>0</v>
      </c>
      <c r="GF213" s="105">
        <f t="shared" si="79"/>
        <v>0</v>
      </c>
      <c r="GG213" s="105">
        <f t="shared" si="79"/>
        <v>0</v>
      </c>
      <c r="GH213" s="105">
        <f t="shared" si="79"/>
        <v>0</v>
      </c>
      <c r="GI213" s="105">
        <f t="shared" si="79"/>
        <v>0</v>
      </c>
      <c r="GJ213" s="105">
        <f t="shared" si="79"/>
        <v>0</v>
      </c>
      <c r="GK213" s="105">
        <f t="shared" si="79"/>
        <v>0</v>
      </c>
      <c r="GL213" s="105">
        <f t="shared" ref="GL213" si="82">GL59*$B213</f>
        <v>0</v>
      </c>
      <c r="GM213" s="105">
        <f t="shared" si="61"/>
        <v>0</v>
      </c>
      <c r="GN213" s="105">
        <f t="shared" si="61"/>
        <v>0</v>
      </c>
      <c r="GO213" s="105">
        <f t="shared" si="61"/>
        <v>0</v>
      </c>
      <c r="GP213" s="105">
        <f t="shared" si="61"/>
        <v>0</v>
      </c>
      <c r="GQ213" s="105">
        <f t="shared" si="61"/>
        <v>0</v>
      </c>
      <c r="GR213" s="105">
        <f t="shared" si="61"/>
        <v>0</v>
      </c>
      <c r="GS213" s="105">
        <f t="shared" si="61"/>
        <v>0</v>
      </c>
      <c r="GT213" s="105">
        <f t="shared" si="61"/>
        <v>0</v>
      </c>
    </row>
    <row r="214" spans="1:202" s="105" customFormat="1" hidden="1" x14ac:dyDescent="0.25">
      <c r="A214" s="106" t="s">
        <v>125</v>
      </c>
      <c r="B214" s="107">
        <v>0</v>
      </c>
      <c r="C214" s="105">
        <f t="shared" ref="C214:BN217" si="83">C60*$B214</f>
        <v>0</v>
      </c>
      <c r="D214" s="105">
        <f t="shared" si="83"/>
        <v>0</v>
      </c>
      <c r="E214" s="105">
        <f t="shared" si="83"/>
        <v>0</v>
      </c>
      <c r="F214" s="105">
        <f t="shared" si="83"/>
        <v>0</v>
      </c>
      <c r="G214" s="105">
        <f t="shared" si="83"/>
        <v>0</v>
      </c>
      <c r="H214" s="105">
        <f t="shared" si="83"/>
        <v>0</v>
      </c>
      <c r="I214" s="105">
        <f t="shared" si="83"/>
        <v>0</v>
      </c>
      <c r="J214" s="105">
        <f t="shared" si="83"/>
        <v>0</v>
      </c>
      <c r="K214" s="105">
        <f t="shared" si="83"/>
        <v>0</v>
      </c>
      <c r="L214" s="105">
        <f t="shared" si="83"/>
        <v>0</v>
      </c>
      <c r="M214" s="105">
        <f t="shared" si="83"/>
        <v>0</v>
      </c>
      <c r="N214" s="105">
        <f t="shared" si="83"/>
        <v>0</v>
      </c>
      <c r="O214" s="105">
        <f t="shared" si="83"/>
        <v>0</v>
      </c>
      <c r="P214" s="105">
        <f t="shared" si="83"/>
        <v>0</v>
      </c>
      <c r="Q214" s="105">
        <f t="shared" si="83"/>
        <v>0</v>
      </c>
      <c r="R214" s="105">
        <f t="shared" si="83"/>
        <v>0</v>
      </c>
      <c r="S214" s="105">
        <f t="shared" si="83"/>
        <v>0</v>
      </c>
      <c r="T214" s="105">
        <f t="shared" si="83"/>
        <v>0</v>
      </c>
      <c r="U214" s="105">
        <f t="shared" si="83"/>
        <v>0</v>
      </c>
      <c r="V214" s="105">
        <f t="shared" si="83"/>
        <v>0</v>
      </c>
      <c r="W214" s="105">
        <f t="shared" si="83"/>
        <v>0</v>
      </c>
      <c r="X214" s="105">
        <f t="shared" si="83"/>
        <v>0</v>
      </c>
      <c r="Y214" s="105">
        <f t="shared" si="83"/>
        <v>0</v>
      </c>
      <c r="Z214" s="105">
        <f t="shared" si="83"/>
        <v>0</v>
      </c>
      <c r="AA214" s="105">
        <f t="shared" si="83"/>
        <v>0</v>
      </c>
      <c r="AB214" s="105">
        <f t="shared" si="83"/>
        <v>0</v>
      </c>
      <c r="AC214" s="105">
        <f t="shared" si="83"/>
        <v>0</v>
      </c>
      <c r="AD214" s="105">
        <f t="shared" si="83"/>
        <v>0</v>
      </c>
      <c r="AE214" s="105">
        <f t="shared" si="83"/>
        <v>0</v>
      </c>
      <c r="AF214" s="105">
        <f t="shared" si="83"/>
        <v>0</v>
      </c>
      <c r="AG214" s="105">
        <f t="shared" si="83"/>
        <v>0</v>
      </c>
      <c r="AH214" s="105">
        <f t="shared" si="83"/>
        <v>0</v>
      </c>
      <c r="AI214" s="105">
        <f t="shared" si="83"/>
        <v>0</v>
      </c>
      <c r="AJ214" s="105">
        <f t="shared" si="83"/>
        <v>0</v>
      </c>
      <c r="AK214" s="105">
        <f t="shared" si="83"/>
        <v>0</v>
      </c>
      <c r="AL214" s="105">
        <f t="shared" si="83"/>
        <v>0</v>
      </c>
      <c r="AM214" s="105">
        <f t="shared" si="83"/>
        <v>0</v>
      </c>
      <c r="AN214" s="105">
        <f t="shared" si="83"/>
        <v>0</v>
      </c>
      <c r="AO214" s="105">
        <f t="shared" si="83"/>
        <v>0</v>
      </c>
      <c r="AP214" s="105">
        <f t="shared" si="83"/>
        <v>0</v>
      </c>
      <c r="AQ214" s="105">
        <f t="shared" si="83"/>
        <v>0</v>
      </c>
      <c r="AR214" s="105">
        <f t="shared" si="83"/>
        <v>0</v>
      </c>
      <c r="AS214" s="105">
        <f t="shared" si="83"/>
        <v>0</v>
      </c>
      <c r="AT214" s="105">
        <f t="shared" si="83"/>
        <v>0</v>
      </c>
      <c r="AU214" s="105">
        <f t="shared" si="83"/>
        <v>0</v>
      </c>
      <c r="AV214" s="105">
        <f t="shared" si="83"/>
        <v>0</v>
      </c>
      <c r="AW214" s="105">
        <f t="shared" si="83"/>
        <v>0</v>
      </c>
      <c r="AX214" s="105">
        <f t="shared" si="83"/>
        <v>0</v>
      </c>
      <c r="AY214" s="105">
        <f t="shared" si="83"/>
        <v>0</v>
      </c>
      <c r="AZ214" s="105">
        <f t="shared" si="83"/>
        <v>0</v>
      </c>
      <c r="BA214" s="105">
        <f t="shared" si="83"/>
        <v>0</v>
      </c>
      <c r="BB214" s="105">
        <f t="shared" si="83"/>
        <v>0</v>
      </c>
      <c r="BC214" s="105">
        <f t="shared" si="83"/>
        <v>0</v>
      </c>
      <c r="BD214" s="105">
        <f t="shared" si="83"/>
        <v>0</v>
      </c>
      <c r="BE214" s="105">
        <f t="shared" si="83"/>
        <v>0</v>
      </c>
      <c r="BF214" s="105">
        <f t="shared" si="83"/>
        <v>0</v>
      </c>
      <c r="BG214" s="105">
        <f t="shared" si="83"/>
        <v>0</v>
      </c>
      <c r="BH214" s="105">
        <f t="shared" si="83"/>
        <v>0</v>
      </c>
      <c r="BI214" s="105">
        <f t="shared" si="83"/>
        <v>0</v>
      </c>
      <c r="BJ214" s="105">
        <f t="shared" si="83"/>
        <v>0</v>
      </c>
      <c r="BK214" s="105">
        <f t="shared" si="83"/>
        <v>0</v>
      </c>
      <c r="BL214" s="105">
        <f t="shared" si="83"/>
        <v>0</v>
      </c>
      <c r="BM214" s="105">
        <f t="shared" si="83"/>
        <v>0</v>
      </c>
      <c r="BN214" s="105">
        <f t="shared" si="83"/>
        <v>0</v>
      </c>
      <c r="BO214" s="105">
        <f t="shared" ref="BO214:DZ217" si="84">BO60*$B214</f>
        <v>0</v>
      </c>
      <c r="BP214" s="105">
        <f t="shared" si="84"/>
        <v>0</v>
      </c>
      <c r="BQ214" s="105">
        <f t="shared" si="84"/>
        <v>0</v>
      </c>
      <c r="BR214" s="105">
        <f t="shared" si="84"/>
        <v>0</v>
      </c>
      <c r="BS214" s="105">
        <f t="shared" si="84"/>
        <v>0</v>
      </c>
      <c r="BT214" s="105">
        <f t="shared" si="84"/>
        <v>0</v>
      </c>
      <c r="BU214" s="105">
        <f t="shared" si="84"/>
        <v>0</v>
      </c>
      <c r="BV214" s="105">
        <f t="shared" si="84"/>
        <v>0</v>
      </c>
      <c r="BW214" s="105">
        <f t="shared" si="84"/>
        <v>0</v>
      </c>
      <c r="BX214" s="105">
        <f t="shared" si="84"/>
        <v>0</v>
      </c>
      <c r="BY214" s="105">
        <f t="shared" si="84"/>
        <v>0</v>
      </c>
      <c r="BZ214" s="105">
        <f t="shared" si="84"/>
        <v>0</v>
      </c>
      <c r="CA214" s="105">
        <f t="shared" si="84"/>
        <v>0</v>
      </c>
      <c r="CB214" s="105">
        <f t="shared" si="84"/>
        <v>0</v>
      </c>
      <c r="CC214" s="105">
        <f t="shared" si="84"/>
        <v>0</v>
      </c>
      <c r="CD214" s="105">
        <f t="shared" si="84"/>
        <v>0</v>
      </c>
      <c r="CE214" s="105">
        <f t="shared" si="84"/>
        <v>0</v>
      </c>
      <c r="CF214" s="105">
        <f t="shared" si="84"/>
        <v>0</v>
      </c>
      <c r="CG214" s="105">
        <f t="shared" si="84"/>
        <v>0</v>
      </c>
      <c r="CH214" s="105">
        <f t="shared" si="84"/>
        <v>0</v>
      </c>
      <c r="CI214" s="105">
        <f t="shared" si="84"/>
        <v>0</v>
      </c>
      <c r="CJ214" s="105">
        <f t="shared" si="84"/>
        <v>0</v>
      </c>
      <c r="CK214" s="105">
        <f t="shared" si="84"/>
        <v>0</v>
      </c>
      <c r="CL214" s="105">
        <f t="shared" si="84"/>
        <v>0</v>
      </c>
      <c r="CM214" s="105">
        <f t="shared" si="84"/>
        <v>0</v>
      </c>
      <c r="CN214" s="105">
        <f t="shared" si="84"/>
        <v>0</v>
      </c>
      <c r="CO214" s="105">
        <f t="shared" si="84"/>
        <v>0</v>
      </c>
      <c r="CP214" s="105">
        <f t="shared" si="84"/>
        <v>0</v>
      </c>
      <c r="CQ214" s="105">
        <f t="shared" si="84"/>
        <v>0</v>
      </c>
      <c r="CR214" s="105">
        <f t="shared" si="84"/>
        <v>0</v>
      </c>
      <c r="CS214" s="105">
        <f t="shared" si="84"/>
        <v>0</v>
      </c>
      <c r="CT214" s="105">
        <f t="shared" si="84"/>
        <v>0</v>
      </c>
      <c r="CU214" s="105">
        <f t="shared" si="84"/>
        <v>0</v>
      </c>
      <c r="CV214" s="105">
        <f t="shared" si="84"/>
        <v>0</v>
      </c>
      <c r="CW214" s="105">
        <f t="shared" si="84"/>
        <v>0</v>
      </c>
      <c r="CX214" s="105">
        <f t="shared" si="84"/>
        <v>0</v>
      </c>
      <c r="CY214" s="105">
        <f t="shared" si="84"/>
        <v>0</v>
      </c>
      <c r="CZ214" s="105">
        <f t="shared" si="84"/>
        <v>0</v>
      </c>
      <c r="DA214" s="105">
        <f t="shared" si="84"/>
        <v>0</v>
      </c>
      <c r="DB214" s="105">
        <f t="shared" si="84"/>
        <v>0</v>
      </c>
      <c r="DC214" s="105">
        <f t="shared" si="84"/>
        <v>0</v>
      </c>
      <c r="DD214" s="105">
        <f t="shared" si="84"/>
        <v>0</v>
      </c>
      <c r="DE214" s="105">
        <f t="shared" si="84"/>
        <v>0</v>
      </c>
      <c r="DF214" s="105">
        <f t="shared" si="84"/>
        <v>0</v>
      </c>
      <c r="DG214" s="105">
        <f t="shared" si="84"/>
        <v>0</v>
      </c>
      <c r="DH214" s="105">
        <f t="shared" si="84"/>
        <v>0</v>
      </c>
      <c r="DI214" s="105">
        <f t="shared" si="84"/>
        <v>0</v>
      </c>
      <c r="DJ214" s="105">
        <f t="shared" si="84"/>
        <v>0</v>
      </c>
      <c r="DK214" s="105">
        <f t="shared" si="84"/>
        <v>0</v>
      </c>
      <c r="DL214" s="105">
        <f t="shared" si="84"/>
        <v>0</v>
      </c>
      <c r="DM214" s="105">
        <f t="shared" si="84"/>
        <v>0</v>
      </c>
      <c r="DN214" s="105">
        <f t="shared" si="84"/>
        <v>0</v>
      </c>
      <c r="DO214" s="105">
        <f t="shared" si="84"/>
        <v>0</v>
      </c>
      <c r="DP214" s="105">
        <f t="shared" si="84"/>
        <v>0</v>
      </c>
      <c r="DQ214" s="105">
        <f t="shared" si="84"/>
        <v>0</v>
      </c>
      <c r="DR214" s="105">
        <f t="shared" si="84"/>
        <v>0</v>
      </c>
      <c r="DS214" s="105">
        <f t="shared" si="84"/>
        <v>0</v>
      </c>
      <c r="DT214" s="105">
        <f t="shared" si="84"/>
        <v>0</v>
      </c>
      <c r="DU214" s="105">
        <f t="shared" si="84"/>
        <v>0</v>
      </c>
      <c r="DV214" s="105">
        <f t="shared" si="84"/>
        <v>0</v>
      </c>
      <c r="DW214" s="105">
        <f t="shared" si="84"/>
        <v>0</v>
      </c>
      <c r="DX214" s="105">
        <f t="shared" si="84"/>
        <v>0</v>
      </c>
      <c r="DY214" s="105">
        <f t="shared" si="84"/>
        <v>0</v>
      </c>
      <c r="DZ214" s="105">
        <f t="shared" si="84"/>
        <v>0</v>
      </c>
      <c r="EA214" s="105">
        <f t="shared" ref="EA214:GL217" si="85">EA60*$B214</f>
        <v>0</v>
      </c>
      <c r="EB214" s="105">
        <f t="shared" si="85"/>
        <v>0</v>
      </c>
      <c r="EC214" s="105">
        <f t="shared" si="85"/>
        <v>0</v>
      </c>
      <c r="ED214" s="105">
        <f t="shared" si="85"/>
        <v>0</v>
      </c>
      <c r="EE214" s="105">
        <f t="shared" si="85"/>
        <v>0</v>
      </c>
      <c r="EF214" s="105">
        <f t="shared" si="85"/>
        <v>0</v>
      </c>
      <c r="EG214" s="105">
        <f t="shared" si="85"/>
        <v>0</v>
      </c>
      <c r="EH214" s="105">
        <f t="shared" si="85"/>
        <v>0</v>
      </c>
      <c r="EI214" s="105">
        <f t="shared" si="85"/>
        <v>0</v>
      </c>
      <c r="EJ214" s="105">
        <f t="shared" si="85"/>
        <v>0</v>
      </c>
      <c r="EK214" s="105">
        <f t="shared" si="85"/>
        <v>0</v>
      </c>
      <c r="EL214" s="105">
        <f t="shared" si="85"/>
        <v>0</v>
      </c>
      <c r="EM214" s="105">
        <f t="shared" si="85"/>
        <v>0</v>
      </c>
      <c r="EN214" s="105">
        <f t="shared" si="85"/>
        <v>0</v>
      </c>
      <c r="EO214" s="105">
        <f t="shared" si="85"/>
        <v>0</v>
      </c>
      <c r="EP214" s="105">
        <f t="shared" si="85"/>
        <v>0</v>
      </c>
      <c r="EQ214" s="105">
        <f t="shared" si="85"/>
        <v>0</v>
      </c>
      <c r="ER214" s="105">
        <f t="shared" si="85"/>
        <v>0</v>
      </c>
      <c r="ES214" s="105">
        <f t="shared" si="85"/>
        <v>0</v>
      </c>
      <c r="ET214" s="105">
        <f t="shared" si="85"/>
        <v>0</v>
      </c>
      <c r="EU214" s="105">
        <f t="shared" si="85"/>
        <v>0</v>
      </c>
      <c r="EV214" s="105">
        <f t="shared" si="85"/>
        <v>0</v>
      </c>
      <c r="EW214" s="105">
        <f t="shared" si="85"/>
        <v>0</v>
      </c>
      <c r="EX214" s="105">
        <f t="shared" si="85"/>
        <v>0</v>
      </c>
      <c r="EY214" s="105">
        <f t="shared" si="85"/>
        <v>0</v>
      </c>
      <c r="EZ214" s="105">
        <f t="shared" si="85"/>
        <v>0</v>
      </c>
      <c r="FA214" s="105">
        <f t="shared" si="85"/>
        <v>0</v>
      </c>
      <c r="FB214" s="105">
        <f t="shared" si="85"/>
        <v>0</v>
      </c>
      <c r="FC214" s="105">
        <f t="shared" si="85"/>
        <v>0</v>
      </c>
      <c r="FD214" s="105">
        <f t="shared" si="85"/>
        <v>0</v>
      </c>
      <c r="FE214" s="105">
        <f t="shared" si="85"/>
        <v>0</v>
      </c>
      <c r="FF214" s="105">
        <f t="shared" si="85"/>
        <v>0</v>
      </c>
      <c r="FG214" s="105">
        <f t="shared" si="85"/>
        <v>0</v>
      </c>
      <c r="FH214" s="105">
        <f t="shared" si="85"/>
        <v>0</v>
      </c>
      <c r="FI214" s="105">
        <f t="shared" si="85"/>
        <v>0</v>
      </c>
      <c r="FJ214" s="105">
        <f t="shared" si="85"/>
        <v>0</v>
      </c>
      <c r="FK214" s="105">
        <f t="shared" si="85"/>
        <v>0</v>
      </c>
      <c r="FL214" s="105">
        <f t="shared" si="85"/>
        <v>0</v>
      </c>
      <c r="FM214" s="105">
        <f t="shared" si="85"/>
        <v>0</v>
      </c>
      <c r="FN214" s="105">
        <f t="shared" si="85"/>
        <v>0</v>
      </c>
      <c r="FO214" s="105">
        <f t="shared" si="85"/>
        <v>0</v>
      </c>
      <c r="FP214" s="105">
        <f t="shared" si="85"/>
        <v>0</v>
      </c>
      <c r="FQ214" s="105">
        <f t="shared" si="85"/>
        <v>0</v>
      </c>
      <c r="FR214" s="105">
        <f t="shared" si="85"/>
        <v>0</v>
      </c>
      <c r="FS214" s="105">
        <f t="shared" si="85"/>
        <v>0</v>
      </c>
      <c r="FT214" s="105">
        <f t="shared" si="85"/>
        <v>0</v>
      </c>
      <c r="FU214" s="105">
        <f t="shared" si="85"/>
        <v>0</v>
      </c>
      <c r="FV214" s="105">
        <f t="shared" si="85"/>
        <v>0</v>
      </c>
      <c r="FW214" s="105">
        <f t="shared" si="85"/>
        <v>0</v>
      </c>
      <c r="FX214" s="105">
        <f t="shared" si="85"/>
        <v>0</v>
      </c>
      <c r="FY214" s="105">
        <f t="shared" si="85"/>
        <v>0</v>
      </c>
      <c r="FZ214" s="105">
        <f t="shared" si="85"/>
        <v>0</v>
      </c>
      <c r="GA214" s="105">
        <f t="shared" si="85"/>
        <v>0</v>
      </c>
      <c r="GB214" s="105">
        <f t="shared" si="85"/>
        <v>0</v>
      </c>
      <c r="GC214" s="105">
        <f t="shared" si="85"/>
        <v>0</v>
      </c>
      <c r="GD214" s="105">
        <f t="shared" si="85"/>
        <v>0</v>
      </c>
      <c r="GE214" s="105">
        <f t="shared" si="85"/>
        <v>0</v>
      </c>
      <c r="GF214" s="105">
        <f t="shared" si="85"/>
        <v>0</v>
      </c>
      <c r="GG214" s="105">
        <f t="shared" si="85"/>
        <v>0</v>
      </c>
      <c r="GH214" s="105">
        <f t="shared" si="85"/>
        <v>0</v>
      </c>
      <c r="GI214" s="105">
        <f t="shared" si="85"/>
        <v>0</v>
      </c>
      <c r="GJ214" s="105">
        <f t="shared" si="85"/>
        <v>0</v>
      </c>
      <c r="GK214" s="105">
        <f t="shared" si="85"/>
        <v>0</v>
      </c>
      <c r="GL214" s="105">
        <f t="shared" si="85"/>
        <v>0</v>
      </c>
      <c r="GM214" s="105">
        <f t="shared" ref="GM214:GT229" si="86">GM60*$B214</f>
        <v>0</v>
      </c>
      <c r="GN214" s="105">
        <f t="shared" si="86"/>
        <v>0</v>
      </c>
      <c r="GO214" s="105">
        <f t="shared" si="86"/>
        <v>0</v>
      </c>
      <c r="GP214" s="105">
        <f t="shared" si="86"/>
        <v>0</v>
      </c>
      <c r="GQ214" s="105">
        <f t="shared" si="86"/>
        <v>0</v>
      </c>
      <c r="GR214" s="105">
        <f t="shared" si="86"/>
        <v>0</v>
      </c>
      <c r="GS214" s="105">
        <f t="shared" si="86"/>
        <v>0</v>
      </c>
      <c r="GT214" s="105">
        <f t="shared" si="86"/>
        <v>0</v>
      </c>
    </row>
    <row r="215" spans="1:202" s="105" customFormat="1" hidden="1" x14ac:dyDescent="0.25">
      <c r="A215" s="106" t="s">
        <v>126</v>
      </c>
      <c r="B215" s="107">
        <v>0</v>
      </c>
      <c r="C215" s="105">
        <f t="shared" si="83"/>
        <v>0</v>
      </c>
      <c r="D215" s="105">
        <f t="shared" si="83"/>
        <v>0</v>
      </c>
      <c r="E215" s="105">
        <f t="shared" si="83"/>
        <v>0</v>
      </c>
      <c r="F215" s="105">
        <f t="shared" si="83"/>
        <v>0</v>
      </c>
      <c r="G215" s="105">
        <f t="shared" si="83"/>
        <v>0</v>
      </c>
      <c r="H215" s="105">
        <f t="shared" si="83"/>
        <v>0</v>
      </c>
      <c r="I215" s="105">
        <f t="shared" si="83"/>
        <v>0</v>
      </c>
      <c r="J215" s="105">
        <f t="shared" si="83"/>
        <v>0</v>
      </c>
      <c r="K215" s="105">
        <f t="shared" si="83"/>
        <v>0</v>
      </c>
      <c r="L215" s="105">
        <f t="shared" si="83"/>
        <v>0</v>
      </c>
      <c r="M215" s="105">
        <f t="shared" si="83"/>
        <v>0</v>
      </c>
      <c r="N215" s="105">
        <f t="shared" si="83"/>
        <v>0</v>
      </c>
      <c r="O215" s="105">
        <f t="shared" si="83"/>
        <v>0</v>
      </c>
      <c r="P215" s="105">
        <f t="shared" si="83"/>
        <v>0</v>
      </c>
      <c r="Q215" s="105">
        <f t="shared" si="83"/>
        <v>0</v>
      </c>
      <c r="R215" s="105">
        <f t="shared" si="83"/>
        <v>0</v>
      </c>
      <c r="S215" s="105">
        <f t="shared" si="83"/>
        <v>0</v>
      </c>
      <c r="T215" s="105">
        <f t="shared" si="83"/>
        <v>0</v>
      </c>
      <c r="U215" s="105">
        <f t="shared" si="83"/>
        <v>0</v>
      </c>
      <c r="V215" s="105">
        <f t="shared" si="83"/>
        <v>0</v>
      </c>
      <c r="W215" s="105">
        <f t="shared" si="83"/>
        <v>0</v>
      </c>
      <c r="X215" s="105">
        <f t="shared" si="83"/>
        <v>0</v>
      </c>
      <c r="Y215" s="105">
        <f t="shared" si="83"/>
        <v>0</v>
      </c>
      <c r="Z215" s="105">
        <f t="shared" si="83"/>
        <v>0</v>
      </c>
      <c r="AA215" s="105">
        <f t="shared" si="83"/>
        <v>0</v>
      </c>
      <c r="AB215" s="105">
        <f t="shared" si="83"/>
        <v>0</v>
      </c>
      <c r="AC215" s="105">
        <f t="shared" si="83"/>
        <v>0</v>
      </c>
      <c r="AD215" s="105">
        <f t="shared" si="83"/>
        <v>0</v>
      </c>
      <c r="AE215" s="105">
        <f t="shared" si="83"/>
        <v>0</v>
      </c>
      <c r="AF215" s="105">
        <f t="shared" si="83"/>
        <v>0</v>
      </c>
      <c r="AG215" s="105">
        <f t="shared" si="83"/>
        <v>0</v>
      </c>
      <c r="AH215" s="105">
        <f t="shared" si="83"/>
        <v>0</v>
      </c>
      <c r="AI215" s="105">
        <f t="shared" si="83"/>
        <v>0</v>
      </c>
      <c r="AJ215" s="105">
        <f t="shared" si="83"/>
        <v>0</v>
      </c>
      <c r="AK215" s="105">
        <f t="shared" si="83"/>
        <v>0</v>
      </c>
      <c r="AL215" s="105">
        <f t="shared" si="83"/>
        <v>0</v>
      </c>
      <c r="AM215" s="105">
        <f t="shared" si="83"/>
        <v>0</v>
      </c>
      <c r="AN215" s="105">
        <f t="shared" si="83"/>
        <v>0</v>
      </c>
      <c r="AO215" s="105">
        <f t="shared" si="83"/>
        <v>0</v>
      </c>
      <c r="AP215" s="105">
        <f t="shared" si="83"/>
        <v>0</v>
      </c>
      <c r="AQ215" s="105">
        <f t="shared" si="83"/>
        <v>0</v>
      </c>
      <c r="AR215" s="105">
        <f t="shared" si="83"/>
        <v>0</v>
      </c>
      <c r="AS215" s="105">
        <f t="shared" si="83"/>
        <v>0</v>
      </c>
      <c r="AT215" s="105">
        <f t="shared" si="83"/>
        <v>0</v>
      </c>
      <c r="AU215" s="105">
        <f t="shared" si="83"/>
        <v>0</v>
      </c>
      <c r="AV215" s="105">
        <f t="shared" si="83"/>
        <v>0</v>
      </c>
      <c r="AW215" s="105">
        <f t="shared" si="83"/>
        <v>0</v>
      </c>
      <c r="AX215" s="105">
        <f t="shared" si="83"/>
        <v>0</v>
      </c>
      <c r="AY215" s="105">
        <f t="shared" si="83"/>
        <v>0</v>
      </c>
      <c r="AZ215" s="105">
        <f t="shared" si="83"/>
        <v>0</v>
      </c>
      <c r="BA215" s="105">
        <f t="shared" si="83"/>
        <v>0</v>
      </c>
      <c r="BB215" s="105">
        <f t="shared" si="83"/>
        <v>0</v>
      </c>
      <c r="BC215" s="105">
        <f t="shared" si="83"/>
        <v>0</v>
      </c>
      <c r="BD215" s="105">
        <f t="shared" si="83"/>
        <v>0</v>
      </c>
      <c r="BE215" s="105">
        <f t="shared" si="83"/>
        <v>0</v>
      </c>
      <c r="BF215" s="105">
        <f t="shared" si="83"/>
        <v>0</v>
      </c>
      <c r="BG215" s="105">
        <f t="shared" si="83"/>
        <v>0</v>
      </c>
      <c r="BH215" s="105">
        <f t="shared" si="83"/>
        <v>0</v>
      </c>
      <c r="BI215" s="105">
        <f t="shared" si="83"/>
        <v>0</v>
      </c>
      <c r="BJ215" s="105">
        <f t="shared" si="83"/>
        <v>0</v>
      </c>
      <c r="BK215" s="105">
        <f t="shared" si="83"/>
        <v>0</v>
      </c>
      <c r="BL215" s="105">
        <f t="shared" si="83"/>
        <v>0</v>
      </c>
      <c r="BM215" s="105">
        <f t="shared" si="83"/>
        <v>0</v>
      </c>
      <c r="BN215" s="105">
        <f t="shared" si="83"/>
        <v>0</v>
      </c>
      <c r="BO215" s="105">
        <f t="shared" si="84"/>
        <v>0</v>
      </c>
      <c r="BP215" s="105">
        <f t="shared" si="84"/>
        <v>0</v>
      </c>
      <c r="BQ215" s="105">
        <f t="shared" si="84"/>
        <v>0</v>
      </c>
      <c r="BR215" s="105">
        <f t="shared" si="84"/>
        <v>0</v>
      </c>
      <c r="BS215" s="105">
        <f t="shared" si="84"/>
        <v>0</v>
      </c>
      <c r="BT215" s="105">
        <f t="shared" si="84"/>
        <v>0</v>
      </c>
      <c r="BU215" s="105">
        <f t="shared" si="84"/>
        <v>0</v>
      </c>
      <c r="BV215" s="105">
        <f t="shared" si="84"/>
        <v>0</v>
      </c>
      <c r="BW215" s="105">
        <f t="shared" si="84"/>
        <v>0</v>
      </c>
      <c r="BX215" s="105">
        <f t="shared" si="84"/>
        <v>0</v>
      </c>
      <c r="BY215" s="105">
        <f t="shared" si="84"/>
        <v>0</v>
      </c>
      <c r="BZ215" s="105">
        <f t="shared" si="84"/>
        <v>0</v>
      </c>
      <c r="CA215" s="105">
        <f t="shared" si="84"/>
        <v>0</v>
      </c>
      <c r="CB215" s="105">
        <f t="shared" si="84"/>
        <v>0</v>
      </c>
      <c r="CC215" s="105">
        <f t="shared" si="84"/>
        <v>0</v>
      </c>
      <c r="CD215" s="105">
        <f t="shared" si="84"/>
        <v>0</v>
      </c>
      <c r="CE215" s="105">
        <f t="shared" si="84"/>
        <v>0</v>
      </c>
      <c r="CF215" s="105">
        <f t="shared" si="84"/>
        <v>0</v>
      </c>
      <c r="CG215" s="105">
        <f t="shared" si="84"/>
        <v>0</v>
      </c>
      <c r="CH215" s="105">
        <f t="shared" si="84"/>
        <v>0</v>
      </c>
      <c r="CI215" s="105">
        <f t="shared" si="84"/>
        <v>0</v>
      </c>
      <c r="CJ215" s="105">
        <f t="shared" si="84"/>
        <v>0</v>
      </c>
      <c r="CK215" s="105">
        <f t="shared" si="84"/>
        <v>0</v>
      </c>
      <c r="CL215" s="105">
        <f t="shared" si="84"/>
        <v>0</v>
      </c>
      <c r="CM215" s="105">
        <f t="shared" si="84"/>
        <v>0</v>
      </c>
      <c r="CN215" s="105">
        <f t="shared" si="84"/>
        <v>0</v>
      </c>
      <c r="CO215" s="105">
        <f t="shared" si="84"/>
        <v>0</v>
      </c>
      <c r="CP215" s="105">
        <f t="shared" si="84"/>
        <v>0</v>
      </c>
      <c r="CQ215" s="105">
        <f t="shared" si="84"/>
        <v>0</v>
      </c>
      <c r="CR215" s="105">
        <f t="shared" si="84"/>
        <v>0</v>
      </c>
      <c r="CS215" s="105">
        <f t="shared" si="84"/>
        <v>0</v>
      </c>
      <c r="CT215" s="105">
        <f t="shared" si="84"/>
        <v>0</v>
      </c>
      <c r="CU215" s="105">
        <f t="shared" si="84"/>
        <v>0</v>
      </c>
      <c r="CV215" s="105">
        <f t="shared" si="84"/>
        <v>0</v>
      </c>
      <c r="CW215" s="105">
        <f t="shared" si="84"/>
        <v>0</v>
      </c>
      <c r="CX215" s="105">
        <f t="shared" si="84"/>
        <v>0</v>
      </c>
      <c r="CY215" s="105">
        <f t="shared" si="84"/>
        <v>0</v>
      </c>
      <c r="CZ215" s="105">
        <f t="shared" si="84"/>
        <v>0</v>
      </c>
      <c r="DA215" s="105">
        <f t="shared" si="84"/>
        <v>0</v>
      </c>
      <c r="DB215" s="105">
        <f t="shared" si="84"/>
        <v>0</v>
      </c>
      <c r="DC215" s="105">
        <f t="shared" si="84"/>
        <v>0</v>
      </c>
      <c r="DD215" s="105">
        <f t="shared" si="84"/>
        <v>0</v>
      </c>
      <c r="DE215" s="105">
        <f t="shared" si="84"/>
        <v>0</v>
      </c>
      <c r="DF215" s="105">
        <f t="shared" si="84"/>
        <v>0</v>
      </c>
      <c r="DG215" s="105">
        <f t="shared" si="84"/>
        <v>0</v>
      </c>
      <c r="DH215" s="105">
        <f t="shared" si="84"/>
        <v>0</v>
      </c>
      <c r="DI215" s="105">
        <f t="shared" si="84"/>
        <v>0</v>
      </c>
      <c r="DJ215" s="105">
        <f t="shared" si="84"/>
        <v>0</v>
      </c>
      <c r="DK215" s="105">
        <f t="shared" si="84"/>
        <v>0</v>
      </c>
      <c r="DL215" s="105">
        <f t="shared" si="84"/>
        <v>0</v>
      </c>
      <c r="DM215" s="105">
        <f t="shared" si="84"/>
        <v>0</v>
      </c>
      <c r="DN215" s="105">
        <f t="shared" si="84"/>
        <v>0</v>
      </c>
      <c r="DO215" s="105">
        <f t="shared" si="84"/>
        <v>0</v>
      </c>
      <c r="DP215" s="105">
        <f t="shared" si="84"/>
        <v>0</v>
      </c>
      <c r="DQ215" s="105">
        <f t="shared" si="84"/>
        <v>0</v>
      </c>
      <c r="DR215" s="105">
        <f t="shared" si="84"/>
        <v>0</v>
      </c>
      <c r="DS215" s="105">
        <f t="shared" si="84"/>
        <v>0</v>
      </c>
      <c r="DT215" s="105">
        <f t="shared" si="84"/>
        <v>0</v>
      </c>
      <c r="DU215" s="105">
        <f t="shared" si="84"/>
        <v>0</v>
      </c>
      <c r="DV215" s="105">
        <f t="shared" si="84"/>
        <v>0</v>
      </c>
      <c r="DW215" s="105">
        <f t="shared" si="84"/>
        <v>0</v>
      </c>
      <c r="DX215" s="105">
        <f t="shared" si="84"/>
        <v>0</v>
      </c>
      <c r="DY215" s="105">
        <f t="shared" si="84"/>
        <v>0</v>
      </c>
      <c r="DZ215" s="105">
        <f t="shared" si="84"/>
        <v>0</v>
      </c>
      <c r="EA215" s="105">
        <f t="shared" si="85"/>
        <v>0</v>
      </c>
      <c r="EB215" s="105">
        <f t="shared" si="85"/>
        <v>0</v>
      </c>
      <c r="EC215" s="105">
        <f t="shared" si="85"/>
        <v>0</v>
      </c>
      <c r="ED215" s="105">
        <f t="shared" si="85"/>
        <v>0</v>
      </c>
      <c r="EE215" s="105">
        <f t="shared" si="85"/>
        <v>0</v>
      </c>
      <c r="EF215" s="105">
        <f t="shared" si="85"/>
        <v>0</v>
      </c>
      <c r="EG215" s="105">
        <f t="shared" si="85"/>
        <v>0</v>
      </c>
      <c r="EH215" s="105">
        <f t="shared" si="85"/>
        <v>0</v>
      </c>
      <c r="EI215" s="105">
        <f t="shared" si="85"/>
        <v>0</v>
      </c>
      <c r="EJ215" s="105">
        <f t="shared" si="85"/>
        <v>0</v>
      </c>
      <c r="EK215" s="105">
        <f t="shared" si="85"/>
        <v>0</v>
      </c>
      <c r="EL215" s="105">
        <f t="shared" si="85"/>
        <v>0</v>
      </c>
      <c r="EM215" s="105">
        <f t="shared" si="85"/>
        <v>0</v>
      </c>
      <c r="EN215" s="105">
        <f t="shared" si="85"/>
        <v>0</v>
      </c>
      <c r="EO215" s="105">
        <f t="shared" si="85"/>
        <v>0</v>
      </c>
      <c r="EP215" s="105">
        <f t="shared" si="85"/>
        <v>0</v>
      </c>
      <c r="EQ215" s="105">
        <f t="shared" si="85"/>
        <v>0</v>
      </c>
      <c r="ER215" s="105">
        <f t="shared" si="85"/>
        <v>0</v>
      </c>
      <c r="ES215" s="105">
        <f t="shared" si="85"/>
        <v>0</v>
      </c>
      <c r="ET215" s="105">
        <f t="shared" si="85"/>
        <v>0</v>
      </c>
      <c r="EU215" s="105">
        <f t="shared" si="85"/>
        <v>0</v>
      </c>
      <c r="EV215" s="105">
        <f t="shared" si="85"/>
        <v>0</v>
      </c>
      <c r="EW215" s="105">
        <f t="shared" si="85"/>
        <v>0</v>
      </c>
      <c r="EX215" s="105">
        <f t="shared" si="85"/>
        <v>0</v>
      </c>
      <c r="EY215" s="105">
        <f t="shared" si="85"/>
        <v>0</v>
      </c>
      <c r="EZ215" s="105">
        <f t="shared" si="85"/>
        <v>0</v>
      </c>
      <c r="FA215" s="105">
        <f t="shared" si="85"/>
        <v>0</v>
      </c>
      <c r="FB215" s="105">
        <f t="shared" si="85"/>
        <v>0</v>
      </c>
      <c r="FC215" s="105">
        <f t="shared" si="85"/>
        <v>0</v>
      </c>
      <c r="FD215" s="105">
        <f t="shared" si="85"/>
        <v>0</v>
      </c>
      <c r="FE215" s="105">
        <f t="shared" si="85"/>
        <v>0</v>
      </c>
      <c r="FF215" s="105">
        <f t="shared" si="85"/>
        <v>0</v>
      </c>
      <c r="FG215" s="105">
        <f t="shared" si="85"/>
        <v>0</v>
      </c>
      <c r="FH215" s="105">
        <f t="shared" si="85"/>
        <v>0</v>
      </c>
      <c r="FI215" s="105">
        <f t="shared" si="85"/>
        <v>0</v>
      </c>
      <c r="FJ215" s="105">
        <f t="shared" si="85"/>
        <v>0</v>
      </c>
      <c r="FK215" s="105">
        <f t="shared" si="85"/>
        <v>0</v>
      </c>
      <c r="FL215" s="105">
        <f t="shared" si="85"/>
        <v>0</v>
      </c>
      <c r="FM215" s="105">
        <f t="shared" si="85"/>
        <v>0</v>
      </c>
      <c r="FN215" s="105">
        <f t="shared" si="85"/>
        <v>0</v>
      </c>
      <c r="FO215" s="105">
        <f t="shared" si="85"/>
        <v>0</v>
      </c>
      <c r="FP215" s="105">
        <f t="shared" si="85"/>
        <v>0</v>
      </c>
      <c r="FQ215" s="105">
        <f t="shared" si="85"/>
        <v>0</v>
      </c>
      <c r="FR215" s="105">
        <f t="shared" si="85"/>
        <v>0</v>
      </c>
      <c r="FS215" s="105">
        <f t="shared" si="85"/>
        <v>0</v>
      </c>
      <c r="FT215" s="105">
        <f t="shared" si="85"/>
        <v>0</v>
      </c>
      <c r="FU215" s="105">
        <f t="shared" si="85"/>
        <v>0</v>
      </c>
      <c r="FV215" s="105">
        <f t="shared" si="85"/>
        <v>0</v>
      </c>
      <c r="FW215" s="105">
        <f t="shared" si="85"/>
        <v>0</v>
      </c>
      <c r="FX215" s="105">
        <f t="shared" si="85"/>
        <v>0</v>
      </c>
      <c r="FY215" s="105">
        <f t="shared" si="85"/>
        <v>0</v>
      </c>
      <c r="FZ215" s="105">
        <f t="shared" si="85"/>
        <v>0</v>
      </c>
      <c r="GA215" s="105">
        <f t="shared" si="85"/>
        <v>0</v>
      </c>
      <c r="GB215" s="105">
        <f t="shared" si="85"/>
        <v>0</v>
      </c>
      <c r="GC215" s="105">
        <f t="shared" si="85"/>
        <v>0</v>
      </c>
      <c r="GD215" s="105">
        <f t="shared" si="85"/>
        <v>0</v>
      </c>
      <c r="GE215" s="105">
        <f t="shared" si="85"/>
        <v>0</v>
      </c>
      <c r="GF215" s="105">
        <f t="shared" si="85"/>
        <v>0</v>
      </c>
      <c r="GG215" s="105">
        <f t="shared" si="85"/>
        <v>0</v>
      </c>
      <c r="GH215" s="105">
        <f t="shared" si="85"/>
        <v>0</v>
      </c>
      <c r="GI215" s="105">
        <f t="shared" si="85"/>
        <v>0</v>
      </c>
      <c r="GJ215" s="105">
        <f t="shared" si="85"/>
        <v>0</v>
      </c>
      <c r="GK215" s="105">
        <f t="shared" si="85"/>
        <v>0</v>
      </c>
      <c r="GL215" s="105">
        <f t="shared" si="85"/>
        <v>0</v>
      </c>
      <c r="GM215" s="105">
        <f t="shared" si="86"/>
        <v>0</v>
      </c>
      <c r="GN215" s="105">
        <f t="shared" si="86"/>
        <v>0</v>
      </c>
      <c r="GO215" s="105">
        <f t="shared" si="86"/>
        <v>0</v>
      </c>
      <c r="GP215" s="105">
        <f t="shared" si="86"/>
        <v>0</v>
      </c>
      <c r="GQ215" s="105">
        <f t="shared" si="86"/>
        <v>0</v>
      </c>
      <c r="GR215" s="105">
        <f t="shared" si="86"/>
        <v>0</v>
      </c>
      <c r="GS215" s="105">
        <f t="shared" si="86"/>
        <v>0</v>
      </c>
      <c r="GT215" s="105">
        <f t="shared" si="86"/>
        <v>0</v>
      </c>
    </row>
    <row r="216" spans="1:202" s="105" customFormat="1" hidden="1" x14ac:dyDescent="0.25">
      <c r="A216" s="106" t="s">
        <v>127</v>
      </c>
      <c r="B216" s="107">
        <v>0</v>
      </c>
      <c r="C216" s="105">
        <f t="shared" si="83"/>
        <v>0</v>
      </c>
      <c r="D216" s="105">
        <f t="shared" si="83"/>
        <v>0</v>
      </c>
      <c r="E216" s="105">
        <f t="shared" si="83"/>
        <v>0</v>
      </c>
      <c r="F216" s="105">
        <f t="shared" si="83"/>
        <v>0</v>
      </c>
      <c r="G216" s="105">
        <f t="shared" si="83"/>
        <v>0</v>
      </c>
      <c r="H216" s="105">
        <f t="shared" si="83"/>
        <v>0</v>
      </c>
      <c r="I216" s="105">
        <f t="shared" si="83"/>
        <v>0</v>
      </c>
      <c r="J216" s="105">
        <f t="shared" si="83"/>
        <v>0</v>
      </c>
      <c r="K216" s="105">
        <f t="shared" si="83"/>
        <v>0</v>
      </c>
      <c r="L216" s="105">
        <f t="shared" si="83"/>
        <v>0</v>
      </c>
      <c r="M216" s="105">
        <f t="shared" si="83"/>
        <v>0</v>
      </c>
      <c r="N216" s="105">
        <f t="shared" si="83"/>
        <v>0</v>
      </c>
      <c r="O216" s="105">
        <f t="shared" si="83"/>
        <v>0</v>
      </c>
      <c r="P216" s="105">
        <f t="shared" si="83"/>
        <v>0</v>
      </c>
      <c r="Q216" s="105">
        <f t="shared" si="83"/>
        <v>0</v>
      </c>
      <c r="R216" s="105">
        <f t="shared" si="83"/>
        <v>0</v>
      </c>
      <c r="S216" s="105">
        <f t="shared" si="83"/>
        <v>0</v>
      </c>
      <c r="T216" s="105">
        <f t="shared" si="83"/>
        <v>0</v>
      </c>
      <c r="U216" s="105">
        <f t="shared" si="83"/>
        <v>0</v>
      </c>
      <c r="V216" s="105">
        <f t="shared" si="83"/>
        <v>0</v>
      </c>
      <c r="W216" s="105">
        <f t="shared" si="83"/>
        <v>0</v>
      </c>
      <c r="X216" s="105">
        <f t="shared" si="83"/>
        <v>0</v>
      </c>
      <c r="Y216" s="105">
        <f t="shared" si="83"/>
        <v>0</v>
      </c>
      <c r="Z216" s="105">
        <f t="shared" si="83"/>
        <v>0</v>
      </c>
      <c r="AA216" s="105">
        <f t="shared" si="83"/>
        <v>0</v>
      </c>
      <c r="AB216" s="105">
        <f t="shared" si="83"/>
        <v>0</v>
      </c>
      <c r="AC216" s="105">
        <f t="shared" si="83"/>
        <v>0</v>
      </c>
      <c r="AD216" s="105">
        <f t="shared" si="83"/>
        <v>0</v>
      </c>
      <c r="AE216" s="105">
        <f t="shared" si="83"/>
        <v>0</v>
      </c>
      <c r="AF216" s="105">
        <f t="shared" si="83"/>
        <v>0</v>
      </c>
      <c r="AG216" s="105">
        <f t="shared" si="83"/>
        <v>0</v>
      </c>
      <c r="AH216" s="105">
        <f t="shared" si="83"/>
        <v>0</v>
      </c>
      <c r="AI216" s="105">
        <f t="shared" si="83"/>
        <v>0</v>
      </c>
      <c r="AJ216" s="105">
        <f t="shared" si="83"/>
        <v>0</v>
      </c>
      <c r="AK216" s="105">
        <f t="shared" si="83"/>
        <v>0</v>
      </c>
      <c r="AL216" s="105">
        <f t="shared" si="83"/>
        <v>0</v>
      </c>
      <c r="AM216" s="105">
        <f t="shared" si="83"/>
        <v>0</v>
      </c>
      <c r="AN216" s="105">
        <f t="shared" si="83"/>
        <v>0</v>
      </c>
      <c r="AO216" s="105">
        <f t="shared" si="83"/>
        <v>0</v>
      </c>
      <c r="AP216" s="105">
        <f t="shared" si="83"/>
        <v>0</v>
      </c>
      <c r="AQ216" s="105">
        <f t="shared" si="83"/>
        <v>0</v>
      </c>
      <c r="AR216" s="105">
        <f t="shared" si="83"/>
        <v>0</v>
      </c>
      <c r="AS216" s="105">
        <f t="shared" si="83"/>
        <v>0</v>
      </c>
      <c r="AT216" s="105">
        <f t="shared" si="83"/>
        <v>0</v>
      </c>
      <c r="AU216" s="105">
        <f t="shared" si="83"/>
        <v>0</v>
      </c>
      <c r="AV216" s="105">
        <f t="shared" si="83"/>
        <v>0</v>
      </c>
      <c r="AW216" s="105">
        <f t="shared" si="83"/>
        <v>0</v>
      </c>
      <c r="AX216" s="105">
        <f t="shared" si="83"/>
        <v>0</v>
      </c>
      <c r="AY216" s="105">
        <f t="shared" si="83"/>
        <v>0</v>
      </c>
      <c r="AZ216" s="105">
        <f t="shared" si="83"/>
        <v>0</v>
      </c>
      <c r="BA216" s="105">
        <f t="shared" si="83"/>
        <v>0</v>
      </c>
      <c r="BB216" s="105">
        <f t="shared" si="83"/>
        <v>0</v>
      </c>
      <c r="BC216" s="105">
        <f t="shared" si="83"/>
        <v>0</v>
      </c>
      <c r="BD216" s="105">
        <f t="shared" si="83"/>
        <v>0</v>
      </c>
      <c r="BE216" s="105">
        <f t="shared" si="83"/>
        <v>0</v>
      </c>
      <c r="BF216" s="105">
        <f t="shared" si="83"/>
        <v>0</v>
      </c>
      <c r="BG216" s="105">
        <f t="shared" si="83"/>
        <v>0</v>
      </c>
      <c r="BH216" s="105">
        <f t="shared" si="83"/>
        <v>0</v>
      </c>
      <c r="BI216" s="105">
        <f t="shared" si="83"/>
        <v>0</v>
      </c>
      <c r="BJ216" s="105">
        <f t="shared" si="83"/>
        <v>0</v>
      </c>
      <c r="BK216" s="105">
        <f t="shared" si="83"/>
        <v>0</v>
      </c>
      <c r="BL216" s="105">
        <f t="shared" si="83"/>
        <v>0</v>
      </c>
      <c r="BM216" s="105">
        <f t="shared" si="83"/>
        <v>0</v>
      </c>
      <c r="BN216" s="105">
        <f t="shared" si="83"/>
        <v>0</v>
      </c>
      <c r="BO216" s="105">
        <f t="shared" si="84"/>
        <v>0</v>
      </c>
      <c r="BP216" s="105">
        <f t="shared" si="84"/>
        <v>0</v>
      </c>
      <c r="BQ216" s="105">
        <f t="shared" si="84"/>
        <v>0</v>
      </c>
      <c r="BR216" s="105">
        <f t="shared" si="84"/>
        <v>0</v>
      </c>
      <c r="BS216" s="105">
        <f t="shared" si="84"/>
        <v>0</v>
      </c>
      <c r="BT216" s="105">
        <f t="shared" si="84"/>
        <v>0</v>
      </c>
      <c r="BU216" s="105">
        <f t="shared" si="84"/>
        <v>0</v>
      </c>
      <c r="BV216" s="105">
        <f t="shared" si="84"/>
        <v>0</v>
      </c>
      <c r="BW216" s="105">
        <f t="shared" si="84"/>
        <v>0</v>
      </c>
      <c r="BX216" s="105">
        <f t="shared" si="84"/>
        <v>0</v>
      </c>
      <c r="BY216" s="105">
        <f t="shared" si="84"/>
        <v>0</v>
      </c>
      <c r="BZ216" s="105">
        <f t="shared" si="84"/>
        <v>0</v>
      </c>
      <c r="CA216" s="105">
        <f t="shared" si="84"/>
        <v>0</v>
      </c>
      <c r="CB216" s="105">
        <f t="shared" si="84"/>
        <v>0</v>
      </c>
      <c r="CC216" s="105">
        <f t="shared" si="84"/>
        <v>0</v>
      </c>
      <c r="CD216" s="105">
        <f t="shared" si="84"/>
        <v>0</v>
      </c>
      <c r="CE216" s="105">
        <f t="shared" si="84"/>
        <v>0</v>
      </c>
      <c r="CF216" s="105">
        <f t="shared" si="84"/>
        <v>0</v>
      </c>
      <c r="CG216" s="105">
        <f t="shared" si="84"/>
        <v>0</v>
      </c>
      <c r="CH216" s="105">
        <f t="shared" si="84"/>
        <v>0</v>
      </c>
      <c r="CI216" s="105">
        <f t="shared" si="84"/>
        <v>0</v>
      </c>
      <c r="CJ216" s="105">
        <f t="shared" si="84"/>
        <v>0</v>
      </c>
      <c r="CK216" s="105">
        <f t="shared" si="84"/>
        <v>0</v>
      </c>
      <c r="CL216" s="105">
        <f t="shared" si="84"/>
        <v>0</v>
      </c>
      <c r="CM216" s="105">
        <f t="shared" si="84"/>
        <v>0</v>
      </c>
      <c r="CN216" s="105">
        <f t="shared" si="84"/>
        <v>0</v>
      </c>
      <c r="CO216" s="105">
        <f t="shared" si="84"/>
        <v>0</v>
      </c>
      <c r="CP216" s="105">
        <f t="shared" si="84"/>
        <v>0</v>
      </c>
      <c r="CQ216" s="105">
        <f t="shared" si="84"/>
        <v>0</v>
      </c>
      <c r="CR216" s="105">
        <f t="shared" si="84"/>
        <v>0</v>
      </c>
      <c r="CS216" s="105">
        <f t="shared" si="84"/>
        <v>0</v>
      </c>
      <c r="CT216" s="105">
        <f t="shared" si="84"/>
        <v>0</v>
      </c>
      <c r="CU216" s="105">
        <f t="shared" si="84"/>
        <v>0</v>
      </c>
      <c r="CV216" s="105">
        <f t="shared" si="84"/>
        <v>0</v>
      </c>
      <c r="CW216" s="105">
        <f t="shared" si="84"/>
        <v>0</v>
      </c>
      <c r="CX216" s="105">
        <f t="shared" si="84"/>
        <v>0</v>
      </c>
      <c r="CY216" s="105">
        <f t="shared" si="84"/>
        <v>0</v>
      </c>
      <c r="CZ216" s="105">
        <f t="shared" si="84"/>
        <v>0</v>
      </c>
      <c r="DA216" s="105">
        <f t="shared" si="84"/>
        <v>0</v>
      </c>
      <c r="DB216" s="105">
        <f t="shared" si="84"/>
        <v>0</v>
      </c>
      <c r="DC216" s="105">
        <f t="shared" si="84"/>
        <v>0</v>
      </c>
      <c r="DD216" s="105">
        <f t="shared" si="84"/>
        <v>0</v>
      </c>
      <c r="DE216" s="105">
        <f t="shared" si="84"/>
        <v>0</v>
      </c>
      <c r="DF216" s="105">
        <f t="shared" si="84"/>
        <v>0</v>
      </c>
      <c r="DG216" s="105">
        <f t="shared" si="84"/>
        <v>0</v>
      </c>
      <c r="DH216" s="105">
        <f t="shared" si="84"/>
        <v>0</v>
      </c>
      <c r="DI216" s="105">
        <f t="shared" si="84"/>
        <v>0</v>
      </c>
      <c r="DJ216" s="105">
        <f t="shared" si="84"/>
        <v>0</v>
      </c>
      <c r="DK216" s="105">
        <f t="shared" si="84"/>
        <v>0</v>
      </c>
      <c r="DL216" s="105">
        <f t="shared" si="84"/>
        <v>0</v>
      </c>
      <c r="DM216" s="105">
        <f t="shared" si="84"/>
        <v>0</v>
      </c>
      <c r="DN216" s="105">
        <f t="shared" si="84"/>
        <v>0</v>
      </c>
      <c r="DO216" s="105">
        <f t="shared" si="84"/>
        <v>0</v>
      </c>
      <c r="DP216" s="105">
        <f t="shared" si="84"/>
        <v>0</v>
      </c>
      <c r="DQ216" s="105">
        <f t="shared" si="84"/>
        <v>0</v>
      </c>
      <c r="DR216" s="105">
        <f t="shared" si="84"/>
        <v>0</v>
      </c>
      <c r="DS216" s="105">
        <f t="shared" si="84"/>
        <v>0</v>
      </c>
      <c r="DT216" s="105">
        <f t="shared" si="84"/>
        <v>0</v>
      </c>
      <c r="DU216" s="105">
        <f t="shared" si="84"/>
        <v>0</v>
      </c>
      <c r="DV216" s="105">
        <f t="shared" si="84"/>
        <v>0</v>
      </c>
      <c r="DW216" s="105">
        <f t="shared" si="84"/>
        <v>0</v>
      </c>
      <c r="DX216" s="105">
        <f t="shared" si="84"/>
        <v>0</v>
      </c>
      <c r="DY216" s="105">
        <f t="shared" si="84"/>
        <v>0</v>
      </c>
      <c r="DZ216" s="105">
        <f t="shared" si="84"/>
        <v>0</v>
      </c>
      <c r="EA216" s="105">
        <f t="shared" si="85"/>
        <v>0</v>
      </c>
      <c r="EB216" s="105">
        <f t="shared" si="85"/>
        <v>0</v>
      </c>
      <c r="EC216" s="105">
        <f t="shared" si="85"/>
        <v>0</v>
      </c>
      <c r="ED216" s="105">
        <f t="shared" si="85"/>
        <v>0</v>
      </c>
      <c r="EE216" s="105">
        <f t="shared" si="85"/>
        <v>0</v>
      </c>
      <c r="EF216" s="105">
        <f t="shared" si="85"/>
        <v>0</v>
      </c>
      <c r="EG216" s="105">
        <f t="shared" si="85"/>
        <v>0</v>
      </c>
      <c r="EH216" s="105">
        <f t="shared" si="85"/>
        <v>0</v>
      </c>
      <c r="EI216" s="105">
        <f t="shared" si="85"/>
        <v>0</v>
      </c>
      <c r="EJ216" s="105">
        <f t="shared" si="85"/>
        <v>0</v>
      </c>
      <c r="EK216" s="105">
        <f t="shared" si="85"/>
        <v>0</v>
      </c>
      <c r="EL216" s="105">
        <f t="shared" si="85"/>
        <v>0</v>
      </c>
      <c r="EM216" s="105">
        <f t="shared" si="85"/>
        <v>0</v>
      </c>
      <c r="EN216" s="105">
        <f t="shared" si="85"/>
        <v>0</v>
      </c>
      <c r="EO216" s="105">
        <f t="shared" si="85"/>
        <v>0</v>
      </c>
      <c r="EP216" s="105">
        <f t="shared" si="85"/>
        <v>0</v>
      </c>
      <c r="EQ216" s="105">
        <f t="shared" si="85"/>
        <v>0</v>
      </c>
      <c r="ER216" s="105">
        <f t="shared" si="85"/>
        <v>0</v>
      </c>
      <c r="ES216" s="105">
        <f t="shared" si="85"/>
        <v>0</v>
      </c>
      <c r="ET216" s="105">
        <f t="shared" si="85"/>
        <v>0</v>
      </c>
      <c r="EU216" s="105">
        <f t="shared" si="85"/>
        <v>0</v>
      </c>
      <c r="EV216" s="105">
        <f t="shared" si="85"/>
        <v>0</v>
      </c>
      <c r="EW216" s="105">
        <f t="shared" si="85"/>
        <v>0</v>
      </c>
      <c r="EX216" s="105">
        <f t="shared" si="85"/>
        <v>0</v>
      </c>
      <c r="EY216" s="105">
        <f t="shared" si="85"/>
        <v>0</v>
      </c>
      <c r="EZ216" s="105">
        <f t="shared" si="85"/>
        <v>0</v>
      </c>
      <c r="FA216" s="105">
        <f t="shared" si="85"/>
        <v>0</v>
      </c>
      <c r="FB216" s="105">
        <f t="shared" si="85"/>
        <v>0</v>
      </c>
      <c r="FC216" s="105">
        <f t="shared" si="85"/>
        <v>0</v>
      </c>
      <c r="FD216" s="105">
        <f t="shared" si="85"/>
        <v>0</v>
      </c>
      <c r="FE216" s="105">
        <f t="shared" si="85"/>
        <v>0</v>
      </c>
      <c r="FF216" s="105">
        <f t="shared" si="85"/>
        <v>0</v>
      </c>
      <c r="FG216" s="105">
        <f t="shared" si="85"/>
        <v>0</v>
      </c>
      <c r="FH216" s="105">
        <f t="shared" si="85"/>
        <v>0</v>
      </c>
      <c r="FI216" s="105">
        <f t="shared" si="85"/>
        <v>0</v>
      </c>
      <c r="FJ216" s="105">
        <f t="shared" si="85"/>
        <v>0</v>
      </c>
      <c r="FK216" s="105">
        <f t="shared" si="85"/>
        <v>0</v>
      </c>
      <c r="FL216" s="105">
        <f t="shared" si="85"/>
        <v>0</v>
      </c>
      <c r="FM216" s="105">
        <f t="shared" si="85"/>
        <v>0</v>
      </c>
      <c r="FN216" s="105">
        <f t="shared" si="85"/>
        <v>0</v>
      </c>
      <c r="FO216" s="105">
        <f t="shared" si="85"/>
        <v>0</v>
      </c>
      <c r="FP216" s="105">
        <f t="shared" si="85"/>
        <v>0</v>
      </c>
      <c r="FQ216" s="105">
        <f t="shared" si="85"/>
        <v>0</v>
      </c>
      <c r="FR216" s="105">
        <f t="shared" si="85"/>
        <v>0</v>
      </c>
      <c r="FS216" s="105">
        <f t="shared" si="85"/>
        <v>0</v>
      </c>
      <c r="FT216" s="105">
        <f t="shared" si="85"/>
        <v>0</v>
      </c>
      <c r="FU216" s="105">
        <f t="shared" si="85"/>
        <v>0</v>
      </c>
      <c r="FV216" s="105">
        <f t="shared" si="85"/>
        <v>0</v>
      </c>
      <c r="FW216" s="105">
        <f t="shared" si="85"/>
        <v>0</v>
      </c>
      <c r="FX216" s="105">
        <f t="shared" si="85"/>
        <v>0</v>
      </c>
      <c r="FY216" s="105">
        <f t="shared" si="85"/>
        <v>0</v>
      </c>
      <c r="FZ216" s="105">
        <f t="shared" si="85"/>
        <v>0</v>
      </c>
      <c r="GA216" s="105">
        <f t="shared" si="85"/>
        <v>0</v>
      </c>
      <c r="GB216" s="105">
        <f t="shared" si="85"/>
        <v>0</v>
      </c>
      <c r="GC216" s="105">
        <f t="shared" si="85"/>
        <v>0</v>
      </c>
      <c r="GD216" s="105">
        <f t="shared" si="85"/>
        <v>0</v>
      </c>
      <c r="GE216" s="105">
        <f t="shared" si="85"/>
        <v>0</v>
      </c>
      <c r="GF216" s="105">
        <f t="shared" si="85"/>
        <v>0</v>
      </c>
      <c r="GG216" s="105">
        <f t="shared" si="85"/>
        <v>0</v>
      </c>
      <c r="GH216" s="105">
        <f t="shared" si="85"/>
        <v>0</v>
      </c>
      <c r="GI216" s="105">
        <f t="shared" si="85"/>
        <v>0</v>
      </c>
      <c r="GJ216" s="105">
        <f t="shared" si="85"/>
        <v>0</v>
      </c>
      <c r="GK216" s="105">
        <f t="shared" si="85"/>
        <v>0</v>
      </c>
      <c r="GL216" s="105">
        <f t="shared" si="85"/>
        <v>0</v>
      </c>
      <c r="GM216" s="105">
        <f t="shared" si="86"/>
        <v>0</v>
      </c>
      <c r="GN216" s="105">
        <f t="shared" si="86"/>
        <v>0</v>
      </c>
      <c r="GO216" s="105">
        <f t="shared" si="86"/>
        <v>0</v>
      </c>
      <c r="GP216" s="105">
        <f t="shared" si="86"/>
        <v>0</v>
      </c>
      <c r="GQ216" s="105">
        <f t="shared" si="86"/>
        <v>0</v>
      </c>
      <c r="GR216" s="105">
        <f t="shared" si="86"/>
        <v>0</v>
      </c>
      <c r="GS216" s="105">
        <f t="shared" si="86"/>
        <v>0</v>
      </c>
      <c r="GT216" s="105">
        <f t="shared" si="86"/>
        <v>0</v>
      </c>
    </row>
    <row r="217" spans="1:202" s="105" customFormat="1" hidden="1" x14ac:dyDescent="0.25">
      <c r="A217" s="106" t="s">
        <v>128</v>
      </c>
      <c r="B217" s="107">
        <v>0</v>
      </c>
      <c r="C217" s="105">
        <f t="shared" si="83"/>
        <v>0</v>
      </c>
      <c r="D217" s="105">
        <f t="shared" si="83"/>
        <v>0</v>
      </c>
      <c r="E217" s="105">
        <f t="shared" si="83"/>
        <v>0</v>
      </c>
      <c r="F217" s="105">
        <f t="shared" si="83"/>
        <v>0</v>
      </c>
      <c r="G217" s="105">
        <f t="shared" si="83"/>
        <v>0</v>
      </c>
      <c r="H217" s="105">
        <f t="shared" si="83"/>
        <v>0</v>
      </c>
      <c r="I217" s="105">
        <f t="shared" si="83"/>
        <v>0</v>
      </c>
      <c r="J217" s="105">
        <f t="shared" si="83"/>
        <v>0</v>
      </c>
      <c r="K217" s="105">
        <f t="shared" si="83"/>
        <v>0</v>
      </c>
      <c r="L217" s="105">
        <f t="shared" si="83"/>
        <v>0</v>
      </c>
      <c r="M217" s="105">
        <f t="shared" si="83"/>
        <v>0</v>
      </c>
      <c r="N217" s="105">
        <f t="shared" si="83"/>
        <v>0</v>
      </c>
      <c r="O217" s="105">
        <f t="shared" si="83"/>
        <v>0</v>
      </c>
      <c r="P217" s="105">
        <f t="shared" si="83"/>
        <v>0</v>
      </c>
      <c r="Q217" s="105">
        <f t="shared" si="83"/>
        <v>0</v>
      </c>
      <c r="R217" s="105">
        <f t="shared" si="83"/>
        <v>0</v>
      </c>
      <c r="S217" s="105">
        <f t="shared" si="83"/>
        <v>0</v>
      </c>
      <c r="T217" s="105">
        <f t="shared" si="83"/>
        <v>0</v>
      </c>
      <c r="U217" s="105">
        <f t="shared" si="83"/>
        <v>0</v>
      </c>
      <c r="V217" s="105">
        <f t="shared" si="83"/>
        <v>0</v>
      </c>
      <c r="W217" s="105">
        <f t="shared" si="83"/>
        <v>0</v>
      </c>
      <c r="X217" s="105">
        <f t="shared" si="83"/>
        <v>0</v>
      </c>
      <c r="Y217" s="105">
        <f t="shared" si="83"/>
        <v>0</v>
      </c>
      <c r="Z217" s="105">
        <f t="shared" si="83"/>
        <v>0</v>
      </c>
      <c r="AA217" s="105">
        <f t="shared" si="83"/>
        <v>0</v>
      </c>
      <c r="AB217" s="105">
        <f t="shared" si="83"/>
        <v>0</v>
      </c>
      <c r="AC217" s="105">
        <f t="shared" si="83"/>
        <v>0</v>
      </c>
      <c r="AD217" s="105">
        <f t="shared" si="83"/>
        <v>0</v>
      </c>
      <c r="AE217" s="105">
        <f t="shared" si="83"/>
        <v>0</v>
      </c>
      <c r="AF217" s="105">
        <f t="shared" si="83"/>
        <v>0</v>
      </c>
      <c r="AG217" s="105">
        <f t="shared" si="83"/>
        <v>0</v>
      </c>
      <c r="AH217" s="105">
        <f t="shared" si="83"/>
        <v>0</v>
      </c>
      <c r="AI217" s="105">
        <f t="shared" si="83"/>
        <v>0</v>
      </c>
      <c r="AJ217" s="105">
        <f t="shared" si="83"/>
        <v>0</v>
      </c>
      <c r="AK217" s="105">
        <f t="shared" si="83"/>
        <v>0</v>
      </c>
      <c r="AL217" s="105">
        <f t="shared" si="83"/>
        <v>0</v>
      </c>
      <c r="AM217" s="105">
        <f t="shared" si="83"/>
        <v>0</v>
      </c>
      <c r="AN217" s="105">
        <f t="shared" si="83"/>
        <v>0</v>
      </c>
      <c r="AO217" s="105">
        <f t="shared" si="83"/>
        <v>0</v>
      </c>
      <c r="AP217" s="105">
        <f t="shared" si="83"/>
        <v>0</v>
      </c>
      <c r="AQ217" s="105">
        <f t="shared" si="83"/>
        <v>0</v>
      </c>
      <c r="AR217" s="105">
        <f t="shared" si="83"/>
        <v>0</v>
      </c>
      <c r="AS217" s="105">
        <f t="shared" si="83"/>
        <v>0</v>
      </c>
      <c r="AT217" s="105">
        <f t="shared" si="83"/>
        <v>0</v>
      </c>
      <c r="AU217" s="105">
        <f t="shared" si="83"/>
        <v>0</v>
      </c>
      <c r="AV217" s="105">
        <f t="shared" si="83"/>
        <v>0</v>
      </c>
      <c r="AW217" s="105">
        <f t="shared" si="83"/>
        <v>0</v>
      </c>
      <c r="AX217" s="105">
        <f t="shared" si="83"/>
        <v>0</v>
      </c>
      <c r="AY217" s="105">
        <f t="shared" si="83"/>
        <v>0</v>
      </c>
      <c r="AZ217" s="105">
        <f t="shared" si="83"/>
        <v>0</v>
      </c>
      <c r="BA217" s="105">
        <f t="shared" si="83"/>
        <v>0</v>
      </c>
      <c r="BB217" s="105">
        <f t="shared" si="83"/>
        <v>0</v>
      </c>
      <c r="BC217" s="105">
        <f t="shared" si="83"/>
        <v>0</v>
      </c>
      <c r="BD217" s="105">
        <f t="shared" si="83"/>
        <v>0</v>
      </c>
      <c r="BE217" s="105">
        <f t="shared" si="83"/>
        <v>0</v>
      </c>
      <c r="BF217" s="105">
        <f t="shared" si="83"/>
        <v>0</v>
      </c>
      <c r="BG217" s="105">
        <f t="shared" si="83"/>
        <v>0</v>
      </c>
      <c r="BH217" s="105">
        <f t="shared" si="83"/>
        <v>0</v>
      </c>
      <c r="BI217" s="105">
        <f t="shared" si="83"/>
        <v>0</v>
      </c>
      <c r="BJ217" s="105">
        <f t="shared" si="83"/>
        <v>0</v>
      </c>
      <c r="BK217" s="105">
        <f t="shared" si="83"/>
        <v>0</v>
      </c>
      <c r="BL217" s="105">
        <f t="shared" si="83"/>
        <v>0</v>
      </c>
      <c r="BM217" s="105">
        <f t="shared" si="83"/>
        <v>0</v>
      </c>
      <c r="BN217" s="105">
        <f t="shared" ref="BN217" si="87">BN63*$B217</f>
        <v>0</v>
      </c>
      <c r="BO217" s="105">
        <f t="shared" si="84"/>
        <v>0</v>
      </c>
      <c r="BP217" s="105">
        <f t="shared" si="84"/>
        <v>0</v>
      </c>
      <c r="BQ217" s="105">
        <f t="shared" si="84"/>
        <v>0</v>
      </c>
      <c r="BR217" s="105">
        <f t="shared" si="84"/>
        <v>0</v>
      </c>
      <c r="BS217" s="105">
        <f t="shared" si="84"/>
        <v>0</v>
      </c>
      <c r="BT217" s="105">
        <f t="shared" si="84"/>
        <v>0</v>
      </c>
      <c r="BU217" s="105">
        <f t="shared" si="84"/>
        <v>0</v>
      </c>
      <c r="BV217" s="105">
        <f t="shared" si="84"/>
        <v>0</v>
      </c>
      <c r="BW217" s="105">
        <f t="shared" si="84"/>
        <v>0</v>
      </c>
      <c r="BX217" s="105">
        <f t="shared" si="84"/>
        <v>0</v>
      </c>
      <c r="BY217" s="105">
        <f t="shared" si="84"/>
        <v>0</v>
      </c>
      <c r="BZ217" s="105">
        <f t="shared" si="84"/>
        <v>0</v>
      </c>
      <c r="CA217" s="105">
        <f t="shared" si="84"/>
        <v>0</v>
      </c>
      <c r="CB217" s="105">
        <f t="shared" si="84"/>
        <v>0</v>
      </c>
      <c r="CC217" s="105">
        <f t="shared" si="84"/>
        <v>0</v>
      </c>
      <c r="CD217" s="105">
        <f t="shared" si="84"/>
        <v>0</v>
      </c>
      <c r="CE217" s="105">
        <f t="shared" si="84"/>
        <v>0</v>
      </c>
      <c r="CF217" s="105">
        <f t="shared" si="84"/>
        <v>0</v>
      </c>
      <c r="CG217" s="105">
        <f t="shared" si="84"/>
        <v>0</v>
      </c>
      <c r="CH217" s="105">
        <f t="shared" si="84"/>
        <v>0</v>
      </c>
      <c r="CI217" s="105">
        <f t="shared" si="84"/>
        <v>0</v>
      </c>
      <c r="CJ217" s="105">
        <f t="shared" si="84"/>
        <v>0</v>
      </c>
      <c r="CK217" s="105">
        <f t="shared" si="84"/>
        <v>0</v>
      </c>
      <c r="CL217" s="105">
        <f t="shared" si="84"/>
        <v>0</v>
      </c>
      <c r="CM217" s="105">
        <f t="shared" si="84"/>
        <v>0</v>
      </c>
      <c r="CN217" s="105">
        <f t="shared" si="84"/>
        <v>0</v>
      </c>
      <c r="CO217" s="105">
        <f t="shared" si="84"/>
        <v>0</v>
      </c>
      <c r="CP217" s="105">
        <f t="shared" si="84"/>
        <v>0</v>
      </c>
      <c r="CQ217" s="105">
        <f t="shared" si="84"/>
        <v>0</v>
      </c>
      <c r="CR217" s="105">
        <f t="shared" si="84"/>
        <v>0</v>
      </c>
      <c r="CS217" s="105">
        <f t="shared" si="84"/>
        <v>0</v>
      </c>
      <c r="CT217" s="105">
        <f t="shared" si="84"/>
        <v>0</v>
      </c>
      <c r="CU217" s="105">
        <f t="shared" si="84"/>
        <v>0</v>
      </c>
      <c r="CV217" s="105">
        <f t="shared" si="84"/>
        <v>0</v>
      </c>
      <c r="CW217" s="105">
        <f t="shared" si="84"/>
        <v>0</v>
      </c>
      <c r="CX217" s="105">
        <f t="shared" si="84"/>
        <v>0</v>
      </c>
      <c r="CY217" s="105">
        <f t="shared" si="84"/>
        <v>0</v>
      </c>
      <c r="CZ217" s="105">
        <f t="shared" si="84"/>
        <v>0</v>
      </c>
      <c r="DA217" s="105">
        <f t="shared" si="84"/>
        <v>0</v>
      </c>
      <c r="DB217" s="105">
        <f t="shared" si="84"/>
        <v>0</v>
      </c>
      <c r="DC217" s="105">
        <f t="shared" si="84"/>
        <v>0</v>
      </c>
      <c r="DD217" s="105">
        <f t="shared" si="84"/>
        <v>0</v>
      </c>
      <c r="DE217" s="105">
        <f t="shared" si="84"/>
        <v>0</v>
      </c>
      <c r="DF217" s="105">
        <f t="shared" si="84"/>
        <v>0</v>
      </c>
      <c r="DG217" s="105">
        <f t="shared" si="84"/>
        <v>0</v>
      </c>
      <c r="DH217" s="105">
        <f t="shared" si="84"/>
        <v>0</v>
      </c>
      <c r="DI217" s="105">
        <f t="shared" si="84"/>
        <v>0</v>
      </c>
      <c r="DJ217" s="105">
        <f t="shared" si="84"/>
        <v>0</v>
      </c>
      <c r="DK217" s="105">
        <f t="shared" si="84"/>
        <v>0</v>
      </c>
      <c r="DL217" s="105">
        <f t="shared" si="84"/>
        <v>0</v>
      </c>
      <c r="DM217" s="105">
        <f t="shared" si="84"/>
        <v>0</v>
      </c>
      <c r="DN217" s="105">
        <f t="shared" si="84"/>
        <v>0</v>
      </c>
      <c r="DO217" s="105">
        <f t="shared" si="84"/>
        <v>0</v>
      </c>
      <c r="DP217" s="105">
        <f t="shared" si="84"/>
        <v>0</v>
      </c>
      <c r="DQ217" s="105">
        <f t="shared" si="84"/>
        <v>0</v>
      </c>
      <c r="DR217" s="105">
        <f t="shared" si="84"/>
        <v>0</v>
      </c>
      <c r="DS217" s="105">
        <f t="shared" si="84"/>
        <v>0</v>
      </c>
      <c r="DT217" s="105">
        <f t="shared" si="84"/>
        <v>0</v>
      </c>
      <c r="DU217" s="105">
        <f t="shared" si="84"/>
        <v>0</v>
      </c>
      <c r="DV217" s="105">
        <f t="shared" si="84"/>
        <v>0</v>
      </c>
      <c r="DW217" s="105">
        <f t="shared" si="84"/>
        <v>0</v>
      </c>
      <c r="DX217" s="105">
        <f t="shared" si="84"/>
        <v>0</v>
      </c>
      <c r="DY217" s="105">
        <f t="shared" si="84"/>
        <v>0</v>
      </c>
      <c r="DZ217" s="105">
        <f t="shared" ref="DZ217" si="88">DZ63*$B217</f>
        <v>0</v>
      </c>
      <c r="EA217" s="105">
        <f t="shared" si="85"/>
        <v>0</v>
      </c>
      <c r="EB217" s="105">
        <f t="shared" si="85"/>
        <v>0</v>
      </c>
      <c r="EC217" s="105">
        <f t="shared" si="85"/>
        <v>0</v>
      </c>
      <c r="ED217" s="105">
        <f t="shared" si="85"/>
        <v>0</v>
      </c>
      <c r="EE217" s="105">
        <f t="shared" si="85"/>
        <v>0</v>
      </c>
      <c r="EF217" s="105">
        <f t="shared" si="85"/>
        <v>0</v>
      </c>
      <c r="EG217" s="105">
        <f t="shared" si="85"/>
        <v>0</v>
      </c>
      <c r="EH217" s="105">
        <f t="shared" si="85"/>
        <v>0</v>
      </c>
      <c r="EI217" s="105">
        <f t="shared" si="85"/>
        <v>0</v>
      </c>
      <c r="EJ217" s="105">
        <f t="shared" si="85"/>
        <v>0</v>
      </c>
      <c r="EK217" s="105">
        <f t="shared" si="85"/>
        <v>0</v>
      </c>
      <c r="EL217" s="105">
        <f t="shared" si="85"/>
        <v>0</v>
      </c>
      <c r="EM217" s="105">
        <f t="shared" si="85"/>
        <v>0</v>
      </c>
      <c r="EN217" s="105">
        <f t="shared" si="85"/>
        <v>0</v>
      </c>
      <c r="EO217" s="105">
        <f t="shared" si="85"/>
        <v>0</v>
      </c>
      <c r="EP217" s="105">
        <f t="shared" si="85"/>
        <v>0</v>
      </c>
      <c r="EQ217" s="105">
        <f t="shared" si="85"/>
        <v>0</v>
      </c>
      <c r="ER217" s="105">
        <f t="shared" si="85"/>
        <v>0</v>
      </c>
      <c r="ES217" s="105">
        <f t="shared" si="85"/>
        <v>0</v>
      </c>
      <c r="ET217" s="105">
        <f t="shared" si="85"/>
        <v>0</v>
      </c>
      <c r="EU217" s="105">
        <f t="shared" si="85"/>
        <v>0</v>
      </c>
      <c r="EV217" s="105">
        <f t="shared" si="85"/>
        <v>0</v>
      </c>
      <c r="EW217" s="105">
        <f t="shared" si="85"/>
        <v>0</v>
      </c>
      <c r="EX217" s="105">
        <f t="shared" si="85"/>
        <v>0</v>
      </c>
      <c r="EY217" s="105">
        <f t="shared" si="85"/>
        <v>0</v>
      </c>
      <c r="EZ217" s="105">
        <f t="shared" si="85"/>
        <v>0</v>
      </c>
      <c r="FA217" s="105">
        <f t="shared" si="85"/>
        <v>0</v>
      </c>
      <c r="FB217" s="105">
        <f t="shared" si="85"/>
        <v>0</v>
      </c>
      <c r="FC217" s="105">
        <f t="shared" si="85"/>
        <v>0</v>
      </c>
      <c r="FD217" s="105">
        <f t="shared" si="85"/>
        <v>0</v>
      </c>
      <c r="FE217" s="105">
        <f t="shared" si="85"/>
        <v>0</v>
      </c>
      <c r="FF217" s="105">
        <f t="shared" si="85"/>
        <v>0</v>
      </c>
      <c r="FG217" s="105">
        <f t="shared" si="85"/>
        <v>0</v>
      </c>
      <c r="FH217" s="105">
        <f t="shared" si="85"/>
        <v>0</v>
      </c>
      <c r="FI217" s="105">
        <f t="shared" si="85"/>
        <v>0</v>
      </c>
      <c r="FJ217" s="105">
        <f t="shared" si="85"/>
        <v>0</v>
      </c>
      <c r="FK217" s="105">
        <f t="shared" si="85"/>
        <v>0</v>
      </c>
      <c r="FL217" s="105">
        <f t="shared" si="85"/>
        <v>0</v>
      </c>
      <c r="FM217" s="105">
        <f t="shared" si="85"/>
        <v>0</v>
      </c>
      <c r="FN217" s="105">
        <f t="shared" si="85"/>
        <v>0</v>
      </c>
      <c r="FO217" s="105">
        <f t="shared" si="85"/>
        <v>0</v>
      </c>
      <c r="FP217" s="105">
        <f t="shared" si="85"/>
        <v>0</v>
      </c>
      <c r="FQ217" s="105">
        <f t="shared" si="85"/>
        <v>0</v>
      </c>
      <c r="FR217" s="105">
        <f t="shared" si="85"/>
        <v>0</v>
      </c>
      <c r="FS217" s="105">
        <f t="shared" si="85"/>
        <v>0</v>
      </c>
      <c r="FT217" s="105">
        <f t="shared" si="85"/>
        <v>0</v>
      </c>
      <c r="FU217" s="105">
        <f t="shared" si="85"/>
        <v>0</v>
      </c>
      <c r="FV217" s="105">
        <f t="shared" si="85"/>
        <v>0</v>
      </c>
      <c r="FW217" s="105">
        <f t="shared" si="85"/>
        <v>0</v>
      </c>
      <c r="FX217" s="105">
        <f t="shared" si="85"/>
        <v>0</v>
      </c>
      <c r="FY217" s="105">
        <f t="shared" si="85"/>
        <v>0</v>
      </c>
      <c r="FZ217" s="105">
        <f t="shared" si="85"/>
        <v>0</v>
      </c>
      <c r="GA217" s="105">
        <f t="shared" si="85"/>
        <v>0</v>
      </c>
      <c r="GB217" s="105">
        <f t="shared" si="85"/>
        <v>0</v>
      </c>
      <c r="GC217" s="105">
        <f t="shared" si="85"/>
        <v>0</v>
      </c>
      <c r="GD217" s="105">
        <f t="shared" si="85"/>
        <v>0</v>
      </c>
      <c r="GE217" s="105">
        <f t="shared" si="85"/>
        <v>0</v>
      </c>
      <c r="GF217" s="105">
        <f t="shared" si="85"/>
        <v>0</v>
      </c>
      <c r="GG217" s="105">
        <f t="shared" si="85"/>
        <v>0</v>
      </c>
      <c r="GH217" s="105">
        <f t="shared" si="85"/>
        <v>0</v>
      </c>
      <c r="GI217" s="105">
        <f t="shared" si="85"/>
        <v>0</v>
      </c>
      <c r="GJ217" s="105">
        <f t="shared" si="85"/>
        <v>0</v>
      </c>
      <c r="GK217" s="105">
        <f t="shared" si="85"/>
        <v>0</v>
      </c>
      <c r="GL217" s="105">
        <f t="shared" ref="GL217" si="89">GL63*$B217</f>
        <v>0</v>
      </c>
      <c r="GM217" s="105">
        <f t="shared" si="86"/>
        <v>0</v>
      </c>
      <c r="GN217" s="105">
        <f t="shared" si="86"/>
        <v>0</v>
      </c>
      <c r="GO217" s="105">
        <f t="shared" si="86"/>
        <v>0</v>
      </c>
      <c r="GP217" s="105">
        <f t="shared" si="86"/>
        <v>0</v>
      </c>
      <c r="GQ217" s="105">
        <f t="shared" si="86"/>
        <v>0</v>
      </c>
      <c r="GR217" s="105">
        <f t="shared" si="86"/>
        <v>0</v>
      </c>
      <c r="GS217" s="105">
        <f t="shared" si="86"/>
        <v>0</v>
      </c>
      <c r="GT217" s="105">
        <f t="shared" si="86"/>
        <v>0</v>
      </c>
    </row>
    <row r="218" spans="1:202" s="105" customFormat="1" hidden="1" x14ac:dyDescent="0.25">
      <c r="A218" s="106" t="s">
        <v>129</v>
      </c>
      <c r="B218" s="107">
        <v>0</v>
      </c>
      <c r="C218" s="105">
        <f t="shared" ref="C218:BN221" si="90">C64*$B218</f>
        <v>0</v>
      </c>
      <c r="D218" s="105">
        <f t="shared" si="90"/>
        <v>0</v>
      </c>
      <c r="E218" s="105">
        <f t="shared" si="90"/>
        <v>0</v>
      </c>
      <c r="F218" s="105">
        <f t="shared" si="90"/>
        <v>0</v>
      </c>
      <c r="G218" s="105">
        <f t="shared" si="90"/>
        <v>0</v>
      </c>
      <c r="H218" s="105">
        <f t="shared" si="90"/>
        <v>0</v>
      </c>
      <c r="I218" s="105">
        <f t="shared" si="90"/>
        <v>0</v>
      </c>
      <c r="J218" s="105">
        <f t="shared" si="90"/>
        <v>0</v>
      </c>
      <c r="K218" s="105">
        <f t="shared" si="90"/>
        <v>0</v>
      </c>
      <c r="L218" s="105">
        <f t="shared" si="90"/>
        <v>0</v>
      </c>
      <c r="M218" s="105">
        <f t="shared" si="90"/>
        <v>0</v>
      </c>
      <c r="N218" s="105">
        <f t="shared" si="90"/>
        <v>0</v>
      </c>
      <c r="O218" s="105">
        <f t="shared" si="90"/>
        <v>0</v>
      </c>
      <c r="P218" s="105">
        <f t="shared" si="90"/>
        <v>0</v>
      </c>
      <c r="Q218" s="105">
        <f t="shared" si="90"/>
        <v>0</v>
      </c>
      <c r="R218" s="105">
        <f t="shared" si="90"/>
        <v>0</v>
      </c>
      <c r="S218" s="105">
        <f t="shared" si="90"/>
        <v>0</v>
      </c>
      <c r="T218" s="105">
        <f t="shared" si="90"/>
        <v>0</v>
      </c>
      <c r="U218" s="105">
        <f t="shared" si="90"/>
        <v>0</v>
      </c>
      <c r="V218" s="105">
        <f t="shared" si="90"/>
        <v>0</v>
      </c>
      <c r="W218" s="105">
        <f t="shared" si="90"/>
        <v>0</v>
      </c>
      <c r="X218" s="105">
        <f t="shared" si="90"/>
        <v>0</v>
      </c>
      <c r="Y218" s="105">
        <f t="shared" si="90"/>
        <v>0</v>
      </c>
      <c r="Z218" s="105">
        <f t="shared" si="90"/>
        <v>0</v>
      </c>
      <c r="AA218" s="105">
        <f t="shared" si="90"/>
        <v>0</v>
      </c>
      <c r="AB218" s="105">
        <f t="shared" si="90"/>
        <v>0</v>
      </c>
      <c r="AC218" s="105">
        <f t="shared" si="90"/>
        <v>0</v>
      </c>
      <c r="AD218" s="105">
        <f t="shared" si="90"/>
        <v>0</v>
      </c>
      <c r="AE218" s="105">
        <f t="shared" si="90"/>
        <v>0</v>
      </c>
      <c r="AF218" s="105">
        <f t="shared" si="90"/>
        <v>0</v>
      </c>
      <c r="AG218" s="105">
        <f t="shared" si="90"/>
        <v>0</v>
      </c>
      <c r="AH218" s="105">
        <f t="shared" si="90"/>
        <v>0</v>
      </c>
      <c r="AI218" s="105">
        <f t="shared" si="90"/>
        <v>0</v>
      </c>
      <c r="AJ218" s="105">
        <f t="shared" si="90"/>
        <v>0</v>
      </c>
      <c r="AK218" s="105">
        <f t="shared" si="90"/>
        <v>0</v>
      </c>
      <c r="AL218" s="105">
        <f t="shared" si="90"/>
        <v>0</v>
      </c>
      <c r="AM218" s="105">
        <f t="shared" si="90"/>
        <v>0</v>
      </c>
      <c r="AN218" s="105">
        <f t="shared" si="90"/>
        <v>0</v>
      </c>
      <c r="AO218" s="105">
        <f t="shared" si="90"/>
        <v>0</v>
      </c>
      <c r="AP218" s="105">
        <f t="shared" si="90"/>
        <v>0</v>
      </c>
      <c r="AQ218" s="105">
        <f t="shared" si="90"/>
        <v>0</v>
      </c>
      <c r="AR218" s="105">
        <f t="shared" si="90"/>
        <v>0</v>
      </c>
      <c r="AS218" s="105">
        <f t="shared" si="90"/>
        <v>0</v>
      </c>
      <c r="AT218" s="105">
        <f t="shared" si="90"/>
        <v>0</v>
      </c>
      <c r="AU218" s="105">
        <f t="shared" si="90"/>
        <v>0</v>
      </c>
      <c r="AV218" s="105">
        <f t="shared" si="90"/>
        <v>0</v>
      </c>
      <c r="AW218" s="105">
        <f t="shared" si="90"/>
        <v>0</v>
      </c>
      <c r="AX218" s="105">
        <f t="shared" si="90"/>
        <v>0</v>
      </c>
      <c r="AY218" s="105">
        <f t="shared" si="90"/>
        <v>0</v>
      </c>
      <c r="AZ218" s="105">
        <f t="shared" si="90"/>
        <v>0</v>
      </c>
      <c r="BA218" s="105">
        <f t="shared" si="90"/>
        <v>0</v>
      </c>
      <c r="BB218" s="105">
        <f t="shared" si="90"/>
        <v>0</v>
      </c>
      <c r="BC218" s="105">
        <f t="shared" si="90"/>
        <v>0</v>
      </c>
      <c r="BD218" s="105">
        <f t="shared" si="90"/>
        <v>0</v>
      </c>
      <c r="BE218" s="105">
        <f t="shared" si="90"/>
        <v>0</v>
      </c>
      <c r="BF218" s="105">
        <f t="shared" si="90"/>
        <v>0</v>
      </c>
      <c r="BG218" s="105">
        <f t="shared" si="90"/>
        <v>0</v>
      </c>
      <c r="BH218" s="105">
        <f t="shared" si="90"/>
        <v>0</v>
      </c>
      <c r="BI218" s="105">
        <f t="shared" si="90"/>
        <v>0</v>
      </c>
      <c r="BJ218" s="105">
        <f t="shared" si="90"/>
        <v>0</v>
      </c>
      <c r="BK218" s="105">
        <f t="shared" si="90"/>
        <v>0</v>
      </c>
      <c r="BL218" s="105">
        <f t="shared" si="90"/>
        <v>0</v>
      </c>
      <c r="BM218" s="105">
        <f t="shared" si="90"/>
        <v>0</v>
      </c>
      <c r="BN218" s="105">
        <f t="shared" si="90"/>
        <v>0</v>
      </c>
      <c r="BO218" s="105">
        <f t="shared" ref="BO218:DZ221" si="91">BO64*$B218</f>
        <v>0</v>
      </c>
      <c r="BP218" s="105">
        <f t="shared" si="91"/>
        <v>0</v>
      </c>
      <c r="BQ218" s="105">
        <f t="shared" si="91"/>
        <v>0</v>
      </c>
      <c r="BR218" s="105">
        <f t="shared" si="91"/>
        <v>0</v>
      </c>
      <c r="BS218" s="105">
        <f t="shared" si="91"/>
        <v>0</v>
      </c>
      <c r="BT218" s="105">
        <f t="shared" si="91"/>
        <v>0</v>
      </c>
      <c r="BU218" s="105">
        <f t="shared" si="91"/>
        <v>0</v>
      </c>
      <c r="BV218" s="105">
        <f t="shared" si="91"/>
        <v>0</v>
      </c>
      <c r="BW218" s="105">
        <f t="shared" si="91"/>
        <v>0</v>
      </c>
      <c r="BX218" s="105">
        <f t="shared" si="91"/>
        <v>0</v>
      </c>
      <c r="BY218" s="105">
        <f t="shared" si="91"/>
        <v>0</v>
      </c>
      <c r="BZ218" s="105">
        <f t="shared" si="91"/>
        <v>0</v>
      </c>
      <c r="CA218" s="105">
        <f t="shared" si="91"/>
        <v>0</v>
      </c>
      <c r="CB218" s="105">
        <f t="shared" si="91"/>
        <v>0</v>
      </c>
      <c r="CC218" s="105">
        <f t="shared" si="91"/>
        <v>0</v>
      </c>
      <c r="CD218" s="105">
        <f t="shared" si="91"/>
        <v>0</v>
      </c>
      <c r="CE218" s="105">
        <f t="shared" si="91"/>
        <v>0</v>
      </c>
      <c r="CF218" s="105">
        <f t="shared" si="91"/>
        <v>0</v>
      </c>
      <c r="CG218" s="105">
        <f t="shared" si="91"/>
        <v>0</v>
      </c>
      <c r="CH218" s="105">
        <f t="shared" si="91"/>
        <v>0</v>
      </c>
      <c r="CI218" s="105">
        <f t="shared" si="91"/>
        <v>0</v>
      </c>
      <c r="CJ218" s="105">
        <f t="shared" si="91"/>
        <v>0</v>
      </c>
      <c r="CK218" s="105">
        <f t="shared" si="91"/>
        <v>0</v>
      </c>
      <c r="CL218" s="105">
        <f t="shared" si="91"/>
        <v>0</v>
      </c>
      <c r="CM218" s="105">
        <f t="shared" si="91"/>
        <v>0</v>
      </c>
      <c r="CN218" s="105">
        <f t="shared" si="91"/>
        <v>0</v>
      </c>
      <c r="CO218" s="105">
        <f t="shared" si="91"/>
        <v>0</v>
      </c>
      <c r="CP218" s="105">
        <f t="shared" si="91"/>
        <v>0</v>
      </c>
      <c r="CQ218" s="105">
        <f t="shared" si="91"/>
        <v>0</v>
      </c>
      <c r="CR218" s="105">
        <f t="shared" si="91"/>
        <v>0</v>
      </c>
      <c r="CS218" s="105">
        <f t="shared" si="91"/>
        <v>0</v>
      </c>
      <c r="CT218" s="105">
        <f t="shared" si="91"/>
        <v>0</v>
      </c>
      <c r="CU218" s="105">
        <f t="shared" si="91"/>
        <v>0</v>
      </c>
      <c r="CV218" s="105">
        <f t="shared" si="91"/>
        <v>0</v>
      </c>
      <c r="CW218" s="105">
        <f t="shared" si="91"/>
        <v>0</v>
      </c>
      <c r="CX218" s="105">
        <f t="shared" si="91"/>
        <v>0</v>
      </c>
      <c r="CY218" s="105">
        <f t="shared" si="91"/>
        <v>0</v>
      </c>
      <c r="CZ218" s="105">
        <f t="shared" si="91"/>
        <v>0</v>
      </c>
      <c r="DA218" s="105">
        <f t="shared" si="91"/>
        <v>0</v>
      </c>
      <c r="DB218" s="105">
        <f t="shared" si="91"/>
        <v>0</v>
      </c>
      <c r="DC218" s="105">
        <f t="shared" si="91"/>
        <v>0</v>
      </c>
      <c r="DD218" s="105">
        <f t="shared" si="91"/>
        <v>0</v>
      </c>
      <c r="DE218" s="105">
        <f t="shared" si="91"/>
        <v>0</v>
      </c>
      <c r="DF218" s="105">
        <f t="shared" si="91"/>
        <v>0</v>
      </c>
      <c r="DG218" s="105">
        <f t="shared" si="91"/>
        <v>0</v>
      </c>
      <c r="DH218" s="105">
        <f t="shared" si="91"/>
        <v>0</v>
      </c>
      <c r="DI218" s="105">
        <f t="shared" si="91"/>
        <v>0</v>
      </c>
      <c r="DJ218" s="105">
        <f t="shared" si="91"/>
        <v>0</v>
      </c>
      <c r="DK218" s="105">
        <f t="shared" si="91"/>
        <v>0</v>
      </c>
      <c r="DL218" s="105">
        <f t="shared" si="91"/>
        <v>0</v>
      </c>
      <c r="DM218" s="105">
        <f t="shared" si="91"/>
        <v>0</v>
      </c>
      <c r="DN218" s="105">
        <f t="shared" si="91"/>
        <v>0</v>
      </c>
      <c r="DO218" s="105">
        <f t="shared" si="91"/>
        <v>0</v>
      </c>
      <c r="DP218" s="105">
        <f t="shared" si="91"/>
        <v>0</v>
      </c>
      <c r="DQ218" s="105">
        <f t="shared" si="91"/>
        <v>0</v>
      </c>
      <c r="DR218" s="105">
        <f t="shared" si="91"/>
        <v>0</v>
      </c>
      <c r="DS218" s="105">
        <f t="shared" si="91"/>
        <v>0</v>
      </c>
      <c r="DT218" s="105">
        <f t="shared" si="91"/>
        <v>0</v>
      </c>
      <c r="DU218" s="105">
        <f t="shared" si="91"/>
        <v>0</v>
      </c>
      <c r="DV218" s="105">
        <f t="shared" si="91"/>
        <v>0</v>
      </c>
      <c r="DW218" s="105">
        <f t="shared" si="91"/>
        <v>0</v>
      </c>
      <c r="DX218" s="105">
        <f t="shared" si="91"/>
        <v>0</v>
      </c>
      <c r="DY218" s="105">
        <f t="shared" si="91"/>
        <v>0</v>
      </c>
      <c r="DZ218" s="105">
        <f t="shared" si="91"/>
        <v>0</v>
      </c>
      <c r="EA218" s="105">
        <f t="shared" ref="EA218:GL221" si="92">EA64*$B218</f>
        <v>0</v>
      </c>
      <c r="EB218" s="105">
        <f t="shared" si="92"/>
        <v>0</v>
      </c>
      <c r="EC218" s="105">
        <f t="shared" si="92"/>
        <v>0</v>
      </c>
      <c r="ED218" s="105">
        <f t="shared" si="92"/>
        <v>0</v>
      </c>
      <c r="EE218" s="105">
        <f t="shared" si="92"/>
        <v>0</v>
      </c>
      <c r="EF218" s="105">
        <f t="shared" si="92"/>
        <v>0</v>
      </c>
      <c r="EG218" s="105">
        <f t="shared" si="92"/>
        <v>0</v>
      </c>
      <c r="EH218" s="105">
        <f t="shared" si="92"/>
        <v>0</v>
      </c>
      <c r="EI218" s="105">
        <f t="shared" si="92"/>
        <v>0</v>
      </c>
      <c r="EJ218" s="105">
        <f t="shared" si="92"/>
        <v>0</v>
      </c>
      <c r="EK218" s="105">
        <f t="shared" si="92"/>
        <v>0</v>
      </c>
      <c r="EL218" s="105">
        <f t="shared" si="92"/>
        <v>0</v>
      </c>
      <c r="EM218" s="105">
        <f t="shared" si="92"/>
        <v>0</v>
      </c>
      <c r="EN218" s="105">
        <f t="shared" si="92"/>
        <v>0</v>
      </c>
      <c r="EO218" s="105">
        <f t="shared" si="92"/>
        <v>0</v>
      </c>
      <c r="EP218" s="105">
        <f t="shared" si="92"/>
        <v>0</v>
      </c>
      <c r="EQ218" s="105">
        <f t="shared" si="92"/>
        <v>0</v>
      </c>
      <c r="ER218" s="105">
        <f t="shared" si="92"/>
        <v>0</v>
      </c>
      <c r="ES218" s="105">
        <f t="shared" si="92"/>
        <v>0</v>
      </c>
      <c r="ET218" s="105">
        <f t="shared" si="92"/>
        <v>0</v>
      </c>
      <c r="EU218" s="105">
        <f t="shared" si="92"/>
        <v>0</v>
      </c>
      <c r="EV218" s="105">
        <f t="shared" si="92"/>
        <v>0</v>
      </c>
      <c r="EW218" s="105">
        <f t="shared" si="92"/>
        <v>0</v>
      </c>
      <c r="EX218" s="105">
        <f t="shared" si="92"/>
        <v>0</v>
      </c>
      <c r="EY218" s="105">
        <f t="shared" si="92"/>
        <v>0</v>
      </c>
      <c r="EZ218" s="105">
        <f t="shared" si="92"/>
        <v>0</v>
      </c>
      <c r="FA218" s="105">
        <f t="shared" si="92"/>
        <v>0</v>
      </c>
      <c r="FB218" s="105">
        <f t="shared" si="92"/>
        <v>0</v>
      </c>
      <c r="FC218" s="105">
        <f t="shared" si="92"/>
        <v>0</v>
      </c>
      <c r="FD218" s="105">
        <f t="shared" si="92"/>
        <v>0</v>
      </c>
      <c r="FE218" s="105">
        <f t="shared" si="92"/>
        <v>0</v>
      </c>
      <c r="FF218" s="105">
        <f t="shared" si="92"/>
        <v>0</v>
      </c>
      <c r="FG218" s="105">
        <f t="shared" si="92"/>
        <v>0</v>
      </c>
      <c r="FH218" s="105">
        <f t="shared" si="92"/>
        <v>0</v>
      </c>
      <c r="FI218" s="105">
        <f t="shared" si="92"/>
        <v>0</v>
      </c>
      <c r="FJ218" s="105">
        <f t="shared" si="92"/>
        <v>0</v>
      </c>
      <c r="FK218" s="105">
        <f t="shared" si="92"/>
        <v>0</v>
      </c>
      <c r="FL218" s="105">
        <f t="shared" si="92"/>
        <v>0</v>
      </c>
      <c r="FM218" s="105">
        <f t="shared" si="92"/>
        <v>0</v>
      </c>
      <c r="FN218" s="105">
        <f t="shared" si="92"/>
        <v>0</v>
      </c>
      <c r="FO218" s="105">
        <f t="shared" si="92"/>
        <v>0</v>
      </c>
      <c r="FP218" s="105">
        <f t="shared" si="92"/>
        <v>0</v>
      </c>
      <c r="FQ218" s="105">
        <f t="shared" si="92"/>
        <v>0</v>
      </c>
      <c r="FR218" s="105">
        <f t="shared" si="92"/>
        <v>0</v>
      </c>
      <c r="FS218" s="105">
        <f t="shared" si="92"/>
        <v>0</v>
      </c>
      <c r="FT218" s="105">
        <f t="shared" si="92"/>
        <v>0</v>
      </c>
      <c r="FU218" s="105">
        <f t="shared" si="92"/>
        <v>0</v>
      </c>
      <c r="FV218" s="105">
        <f t="shared" si="92"/>
        <v>0</v>
      </c>
      <c r="FW218" s="105">
        <f t="shared" si="92"/>
        <v>0</v>
      </c>
      <c r="FX218" s="105">
        <f t="shared" si="92"/>
        <v>0</v>
      </c>
      <c r="FY218" s="105">
        <f t="shared" si="92"/>
        <v>0</v>
      </c>
      <c r="FZ218" s="105">
        <f t="shared" si="92"/>
        <v>0</v>
      </c>
      <c r="GA218" s="105">
        <f t="shared" si="92"/>
        <v>0</v>
      </c>
      <c r="GB218" s="105">
        <f t="shared" si="92"/>
        <v>0</v>
      </c>
      <c r="GC218" s="105">
        <f t="shared" si="92"/>
        <v>0</v>
      </c>
      <c r="GD218" s="105">
        <f t="shared" si="92"/>
        <v>0</v>
      </c>
      <c r="GE218" s="105">
        <f t="shared" si="92"/>
        <v>0</v>
      </c>
      <c r="GF218" s="105">
        <f t="shared" si="92"/>
        <v>0</v>
      </c>
      <c r="GG218" s="105">
        <f t="shared" si="92"/>
        <v>0</v>
      </c>
      <c r="GH218" s="105">
        <f t="shared" si="92"/>
        <v>0</v>
      </c>
      <c r="GI218" s="105">
        <f t="shared" si="92"/>
        <v>0</v>
      </c>
      <c r="GJ218" s="105">
        <f t="shared" si="92"/>
        <v>0</v>
      </c>
      <c r="GK218" s="105">
        <f t="shared" si="92"/>
        <v>0</v>
      </c>
      <c r="GL218" s="105">
        <f t="shared" si="92"/>
        <v>0</v>
      </c>
      <c r="GM218" s="105">
        <f t="shared" si="86"/>
        <v>0</v>
      </c>
      <c r="GN218" s="105">
        <f t="shared" si="86"/>
        <v>0</v>
      </c>
      <c r="GO218" s="105">
        <f t="shared" si="86"/>
        <v>0</v>
      </c>
      <c r="GP218" s="105">
        <f t="shared" si="86"/>
        <v>0</v>
      </c>
      <c r="GQ218" s="105">
        <f t="shared" si="86"/>
        <v>0</v>
      </c>
      <c r="GR218" s="105">
        <f t="shared" si="86"/>
        <v>0</v>
      </c>
      <c r="GS218" s="105">
        <f t="shared" si="86"/>
        <v>0</v>
      </c>
      <c r="GT218" s="105">
        <f t="shared" si="86"/>
        <v>0</v>
      </c>
    </row>
    <row r="219" spans="1:202" s="105" customFormat="1" hidden="1" x14ac:dyDescent="0.25">
      <c r="A219" s="106" t="s">
        <v>130</v>
      </c>
      <c r="B219" s="107">
        <v>0</v>
      </c>
      <c r="C219" s="105">
        <f t="shared" si="90"/>
        <v>0</v>
      </c>
      <c r="D219" s="105">
        <f t="shared" si="90"/>
        <v>0</v>
      </c>
      <c r="E219" s="105">
        <f t="shared" si="90"/>
        <v>0</v>
      </c>
      <c r="F219" s="105">
        <f t="shared" si="90"/>
        <v>0</v>
      </c>
      <c r="G219" s="105">
        <f t="shared" si="90"/>
        <v>0</v>
      </c>
      <c r="H219" s="105">
        <f t="shared" si="90"/>
        <v>0</v>
      </c>
      <c r="I219" s="105">
        <f t="shared" si="90"/>
        <v>0</v>
      </c>
      <c r="J219" s="105">
        <f t="shared" si="90"/>
        <v>0</v>
      </c>
      <c r="K219" s="105">
        <f t="shared" si="90"/>
        <v>0</v>
      </c>
      <c r="L219" s="105">
        <f t="shared" si="90"/>
        <v>0</v>
      </c>
      <c r="M219" s="105">
        <f t="shared" si="90"/>
        <v>0</v>
      </c>
      <c r="N219" s="105">
        <f t="shared" si="90"/>
        <v>0</v>
      </c>
      <c r="O219" s="105">
        <f t="shared" si="90"/>
        <v>0</v>
      </c>
      <c r="P219" s="105">
        <f t="shared" si="90"/>
        <v>0</v>
      </c>
      <c r="Q219" s="105">
        <f t="shared" si="90"/>
        <v>0</v>
      </c>
      <c r="R219" s="105">
        <f t="shared" si="90"/>
        <v>0</v>
      </c>
      <c r="S219" s="105">
        <f t="shared" si="90"/>
        <v>0</v>
      </c>
      <c r="T219" s="105">
        <f t="shared" si="90"/>
        <v>0</v>
      </c>
      <c r="U219" s="105">
        <f t="shared" si="90"/>
        <v>0</v>
      </c>
      <c r="V219" s="105">
        <f t="shared" si="90"/>
        <v>0</v>
      </c>
      <c r="W219" s="105">
        <f t="shared" si="90"/>
        <v>0</v>
      </c>
      <c r="X219" s="105">
        <f t="shared" si="90"/>
        <v>0</v>
      </c>
      <c r="Y219" s="105">
        <f t="shared" si="90"/>
        <v>0</v>
      </c>
      <c r="Z219" s="105">
        <f t="shared" si="90"/>
        <v>0</v>
      </c>
      <c r="AA219" s="105">
        <f t="shared" si="90"/>
        <v>0</v>
      </c>
      <c r="AB219" s="105">
        <f t="shared" si="90"/>
        <v>0</v>
      </c>
      <c r="AC219" s="105">
        <f t="shared" si="90"/>
        <v>0</v>
      </c>
      <c r="AD219" s="105">
        <f t="shared" si="90"/>
        <v>0</v>
      </c>
      <c r="AE219" s="105">
        <f t="shared" si="90"/>
        <v>0</v>
      </c>
      <c r="AF219" s="105">
        <f t="shared" si="90"/>
        <v>0</v>
      </c>
      <c r="AG219" s="105">
        <f t="shared" si="90"/>
        <v>0</v>
      </c>
      <c r="AH219" s="105">
        <f t="shared" si="90"/>
        <v>0</v>
      </c>
      <c r="AI219" s="105">
        <f t="shared" si="90"/>
        <v>0</v>
      </c>
      <c r="AJ219" s="105">
        <f t="shared" si="90"/>
        <v>0</v>
      </c>
      <c r="AK219" s="105">
        <f t="shared" si="90"/>
        <v>0</v>
      </c>
      <c r="AL219" s="105">
        <f t="shared" si="90"/>
        <v>0</v>
      </c>
      <c r="AM219" s="105">
        <f t="shared" si="90"/>
        <v>0</v>
      </c>
      <c r="AN219" s="105">
        <f t="shared" si="90"/>
        <v>0</v>
      </c>
      <c r="AO219" s="105">
        <f t="shared" si="90"/>
        <v>0</v>
      </c>
      <c r="AP219" s="105">
        <f t="shared" si="90"/>
        <v>0</v>
      </c>
      <c r="AQ219" s="105">
        <f t="shared" si="90"/>
        <v>0</v>
      </c>
      <c r="AR219" s="105">
        <f t="shared" si="90"/>
        <v>0</v>
      </c>
      <c r="AS219" s="105">
        <f t="shared" si="90"/>
        <v>0</v>
      </c>
      <c r="AT219" s="105">
        <f t="shared" si="90"/>
        <v>0</v>
      </c>
      <c r="AU219" s="105">
        <f t="shared" si="90"/>
        <v>0</v>
      </c>
      <c r="AV219" s="105">
        <f t="shared" si="90"/>
        <v>0</v>
      </c>
      <c r="AW219" s="105">
        <f t="shared" si="90"/>
        <v>0</v>
      </c>
      <c r="AX219" s="105">
        <f t="shared" si="90"/>
        <v>0</v>
      </c>
      <c r="AY219" s="105">
        <f t="shared" si="90"/>
        <v>0</v>
      </c>
      <c r="AZ219" s="105">
        <f t="shared" si="90"/>
        <v>0</v>
      </c>
      <c r="BA219" s="105">
        <f t="shared" si="90"/>
        <v>0</v>
      </c>
      <c r="BB219" s="105">
        <f t="shared" si="90"/>
        <v>0</v>
      </c>
      <c r="BC219" s="105">
        <f t="shared" si="90"/>
        <v>0</v>
      </c>
      <c r="BD219" s="105">
        <f t="shared" si="90"/>
        <v>0</v>
      </c>
      <c r="BE219" s="105">
        <f t="shared" si="90"/>
        <v>0</v>
      </c>
      <c r="BF219" s="105">
        <f t="shared" si="90"/>
        <v>0</v>
      </c>
      <c r="BG219" s="105">
        <f t="shared" si="90"/>
        <v>0</v>
      </c>
      <c r="BH219" s="105">
        <f t="shared" si="90"/>
        <v>0</v>
      </c>
      <c r="BI219" s="105">
        <f t="shared" si="90"/>
        <v>0</v>
      </c>
      <c r="BJ219" s="105">
        <f t="shared" si="90"/>
        <v>0</v>
      </c>
      <c r="BK219" s="105">
        <f t="shared" si="90"/>
        <v>0</v>
      </c>
      <c r="BL219" s="105">
        <f t="shared" si="90"/>
        <v>0</v>
      </c>
      <c r="BM219" s="105">
        <f t="shared" si="90"/>
        <v>0</v>
      </c>
      <c r="BN219" s="105">
        <f t="shared" si="90"/>
        <v>0</v>
      </c>
      <c r="BO219" s="105">
        <f t="shared" si="91"/>
        <v>0</v>
      </c>
      <c r="BP219" s="105">
        <f t="shared" si="91"/>
        <v>0</v>
      </c>
      <c r="BQ219" s="105">
        <f t="shared" si="91"/>
        <v>0</v>
      </c>
      <c r="BR219" s="105">
        <f t="shared" si="91"/>
        <v>0</v>
      </c>
      <c r="BS219" s="105">
        <f t="shared" si="91"/>
        <v>0</v>
      </c>
      <c r="BT219" s="105">
        <f t="shared" si="91"/>
        <v>0</v>
      </c>
      <c r="BU219" s="105">
        <f t="shared" si="91"/>
        <v>0</v>
      </c>
      <c r="BV219" s="105">
        <f t="shared" si="91"/>
        <v>0</v>
      </c>
      <c r="BW219" s="105">
        <f t="shared" si="91"/>
        <v>0</v>
      </c>
      <c r="BX219" s="105">
        <f t="shared" si="91"/>
        <v>0</v>
      </c>
      <c r="BY219" s="105">
        <f t="shared" si="91"/>
        <v>0</v>
      </c>
      <c r="BZ219" s="105">
        <f t="shared" si="91"/>
        <v>0</v>
      </c>
      <c r="CA219" s="105">
        <f t="shared" si="91"/>
        <v>0</v>
      </c>
      <c r="CB219" s="105">
        <f t="shared" si="91"/>
        <v>0</v>
      </c>
      <c r="CC219" s="105">
        <f t="shared" si="91"/>
        <v>0</v>
      </c>
      <c r="CD219" s="105">
        <f t="shared" si="91"/>
        <v>0</v>
      </c>
      <c r="CE219" s="105">
        <f t="shared" si="91"/>
        <v>0</v>
      </c>
      <c r="CF219" s="105">
        <f t="shared" si="91"/>
        <v>0</v>
      </c>
      <c r="CG219" s="105">
        <f t="shared" si="91"/>
        <v>0</v>
      </c>
      <c r="CH219" s="105">
        <f t="shared" si="91"/>
        <v>0</v>
      </c>
      <c r="CI219" s="105">
        <f t="shared" si="91"/>
        <v>0</v>
      </c>
      <c r="CJ219" s="105">
        <f t="shared" si="91"/>
        <v>0</v>
      </c>
      <c r="CK219" s="105">
        <f t="shared" si="91"/>
        <v>0</v>
      </c>
      <c r="CL219" s="105">
        <f t="shared" si="91"/>
        <v>0</v>
      </c>
      <c r="CM219" s="105">
        <f t="shared" si="91"/>
        <v>0</v>
      </c>
      <c r="CN219" s="105">
        <f t="shared" si="91"/>
        <v>0</v>
      </c>
      <c r="CO219" s="105">
        <f t="shared" si="91"/>
        <v>0</v>
      </c>
      <c r="CP219" s="105">
        <f t="shared" si="91"/>
        <v>0</v>
      </c>
      <c r="CQ219" s="105">
        <f t="shared" si="91"/>
        <v>0</v>
      </c>
      <c r="CR219" s="105">
        <f t="shared" si="91"/>
        <v>0</v>
      </c>
      <c r="CS219" s="105">
        <f t="shared" si="91"/>
        <v>0</v>
      </c>
      <c r="CT219" s="105">
        <f t="shared" si="91"/>
        <v>0</v>
      </c>
      <c r="CU219" s="105">
        <f t="shared" si="91"/>
        <v>0</v>
      </c>
      <c r="CV219" s="105">
        <f t="shared" si="91"/>
        <v>0</v>
      </c>
      <c r="CW219" s="105">
        <f t="shared" si="91"/>
        <v>0</v>
      </c>
      <c r="CX219" s="105">
        <f t="shared" si="91"/>
        <v>0</v>
      </c>
      <c r="CY219" s="105">
        <f t="shared" si="91"/>
        <v>0</v>
      </c>
      <c r="CZ219" s="105">
        <f t="shared" si="91"/>
        <v>0</v>
      </c>
      <c r="DA219" s="105">
        <f t="shared" si="91"/>
        <v>0</v>
      </c>
      <c r="DB219" s="105">
        <f t="shared" si="91"/>
        <v>0</v>
      </c>
      <c r="DC219" s="105">
        <f t="shared" si="91"/>
        <v>0</v>
      </c>
      <c r="DD219" s="105">
        <f t="shared" si="91"/>
        <v>0</v>
      </c>
      <c r="DE219" s="105">
        <f t="shared" si="91"/>
        <v>0</v>
      </c>
      <c r="DF219" s="105">
        <f t="shared" si="91"/>
        <v>0</v>
      </c>
      <c r="DG219" s="105">
        <f t="shared" si="91"/>
        <v>0</v>
      </c>
      <c r="DH219" s="105">
        <f t="shared" si="91"/>
        <v>0</v>
      </c>
      <c r="DI219" s="105">
        <f t="shared" si="91"/>
        <v>0</v>
      </c>
      <c r="DJ219" s="105">
        <f t="shared" si="91"/>
        <v>0</v>
      </c>
      <c r="DK219" s="105">
        <f t="shared" si="91"/>
        <v>0</v>
      </c>
      <c r="DL219" s="105">
        <f t="shared" si="91"/>
        <v>0</v>
      </c>
      <c r="DM219" s="105">
        <f t="shared" si="91"/>
        <v>0</v>
      </c>
      <c r="DN219" s="105">
        <f t="shared" si="91"/>
        <v>0</v>
      </c>
      <c r="DO219" s="105">
        <f t="shared" si="91"/>
        <v>0</v>
      </c>
      <c r="DP219" s="105">
        <f t="shared" si="91"/>
        <v>0</v>
      </c>
      <c r="DQ219" s="105">
        <f t="shared" si="91"/>
        <v>0</v>
      </c>
      <c r="DR219" s="105">
        <f t="shared" si="91"/>
        <v>0</v>
      </c>
      <c r="DS219" s="105">
        <f t="shared" si="91"/>
        <v>0</v>
      </c>
      <c r="DT219" s="105">
        <f t="shared" si="91"/>
        <v>0</v>
      </c>
      <c r="DU219" s="105">
        <f t="shared" si="91"/>
        <v>0</v>
      </c>
      <c r="DV219" s="105">
        <f t="shared" si="91"/>
        <v>0</v>
      </c>
      <c r="DW219" s="105">
        <f t="shared" si="91"/>
        <v>0</v>
      </c>
      <c r="DX219" s="105">
        <f t="shared" si="91"/>
        <v>0</v>
      </c>
      <c r="DY219" s="105">
        <f t="shared" si="91"/>
        <v>0</v>
      </c>
      <c r="DZ219" s="105">
        <f t="shared" si="91"/>
        <v>0</v>
      </c>
      <c r="EA219" s="105">
        <f t="shared" si="92"/>
        <v>0</v>
      </c>
      <c r="EB219" s="105">
        <f t="shared" si="92"/>
        <v>0</v>
      </c>
      <c r="EC219" s="105">
        <f t="shared" si="92"/>
        <v>0</v>
      </c>
      <c r="ED219" s="105">
        <f t="shared" si="92"/>
        <v>0</v>
      </c>
      <c r="EE219" s="105">
        <f t="shared" si="92"/>
        <v>0</v>
      </c>
      <c r="EF219" s="105">
        <f t="shared" si="92"/>
        <v>0</v>
      </c>
      <c r="EG219" s="105">
        <f t="shared" si="92"/>
        <v>0</v>
      </c>
      <c r="EH219" s="105">
        <f t="shared" si="92"/>
        <v>0</v>
      </c>
      <c r="EI219" s="105">
        <f t="shared" si="92"/>
        <v>0</v>
      </c>
      <c r="EJ219" s="105">
        <f t="shared" si="92"/>
        <v>0</v>
      </c>
      <c r="EK219" s="105">
        <f t="shared" si="92"/>
        <v>0</v>
      </c>
      <c r="EL219" s="105">
        <f t="shared" si="92"/>
        <v>0</v>
      </c>
      <c r="EM219" s="105">
        <f t="shared" si="92"/>
        <v>0</v>
      </c>
      <c r="EN219" s="105">
        <f t="shared" si="92"/>
        <v>0</v>
      </c>
      <c r="EO219" s="105">
        <f t="shared" si="92"/>
        <v>0</v>
      </c>
      <c r="EP219" s="105">
        <f t="shared" si="92"/>
        <v>0</v>
      </c>
      <c r="EQ219" s="105">
        <f t="shared" si="92"/>
        <v>0</v>
      </c>
      <c r="ER219" s="105">
        <f t="shared" si="92"/>
        <v>0</v>
      </c>
      <c r="ES219" s="105">
        <f t="shared" si="92"/>
        <v>0</v>
      </c>
      <c r="ET219" s="105">
        <f t="shared" si="92"/>
        <v>0</v>
      </c>
      <c r="EU219" s="105">
        <f t="shared" si="92"/>
        <v>0</v>
      </c>
      <c r="EV219" s="105">
        <f t="shared" si="92"/>
        <v>0</v>
      </c>
      <c r="EW219" s="105">
        <f t="shared" si="92"/>
        <v>0</v>
      </c>
      <c r="EX219" s="105">
        <f t="shared" si="92"/>
        <v>0</v>
      </c>
      <c r="EY219" s="105">
        <f t="shared" si="92"/>
        <v>0</v>
      </c>
      <c r="EZ219" s="105">
        <f t="shared" si="92"/>
        <v>0</v>
      </c>
      <c r="FA219" s="105">
        <f t="shared" si="92"/>
        <v>0</v>
      </c>
      <c r="FB219" s="105">
        <f t="shared" si="92"/>
        <v>0</v>
      </c>
      <c r="FC219" s="105">
        <f t="shared" si="92"/>
        <v>0</v>
      </c>
      <c r="FD219" s="105">
        <f t="shared" si="92"/>
        <v>0</v>
      </c>
      <c r="FE219" s="105">
        <f t="shared" si="92"/>
        <v>0</v>
      </c>
      <c r="FF219" s="105">
        <f t="shared" si="92"/>
        <v>0</v>
      </c>
      <c r="FG219" s="105">
        <f t="shared" si="92"/>
        <v>0</v>
      </c>
      <c r="FH219" s="105">
        <f t="shared" si="92"/>
        <v>0</v>
      </c>
      <c r="FI219" s="105">
        <f t="shared" si="92"/>
        <v>0</v>
      </c>
      <c r="FJ219" s="105">
        <f t="shared" si="92"/>
        <v>0</v>
      </c>
      <c r="FK219" s="105">
        <f t="shared" si="92"/>
        <v>0</v>
      </c>
      <c r="FL219" s="105">
        <f t="shared" si="92"/>
        <v>0</v>
      </c>
      <c r="FM219" s="105">
        <f t="shared" si="92"/>
        <v>0</v>
      </c>
      <c r="FN219" s="105">
        <f t="shared" si="92"/>
        <v>0</v>
      </c>
      <c r="FO219" s="105">
        <f t="shared" si="92"/>
        <v>0</v>
      </c>
      <c r="FP219" s="105">
        <f t="shared" si="92"/>
        <v>0</v>
      </c>
      <c r="FQ219" s="105">
        <f t="shared" si="92"/>
        <v>0</v>
      </c>
      <c r="FR219" s="105">
        <f t="shared" si="92"/>
        <v>0</v>
      </c>
      <c r="FS219" s="105">
        <f t="shared" si="92"/>
        <v>0</v>
      </c>
      <c r="FT219" s="105">
        <f t="shared" si="92"/>
        <v>0</v>
      </c>
      <c r="FU219" s="105">
        <f t="shared" si="92"/>
        <v>0</v>
      </c>
      <c r="FV219" s="105">
        <f t="shared" si="92"/>
        <v>0</v>
      </c>
      <c r="FW219" s="105">
        <f t="shared" si="92"/>
        <v>0</v>
      </c>
      <c r="FX219" s="105">
        <f t="shared" si="92"/>
        <v>0</v>
      </c>
      <c r="FY219" s="105">
        <f t="shared" si="92"/>
        <v>0</v>
      </c>
      <c r="FZ219" s="105">
        <f t="shared" si="92"/>
        <v>0</v>
      </c>
      <c r="GA219" s="105">
        <f t="shared" si="92"/>
        <v>0</v>
      </c>
      <c r="GB219" s="105">
        <f t="shared" si="92"/>
        <v>0</v>
      </c>
      <c r="GC219" s="105">
        <f t="shared" si="92"/>
        <v>0</v>
      </c>
      <c r="GD219" s="105">
        <f t="shared" si="92"/>
        <v>0</v>
      </c>
      <c r="GE219" s="105">
        <f t="shared" si="92"/>
        <v>0</v>
      </c>
      <c r="GF219" s="105">
        <f t="shared" si="92"/>
        <v>0</v>
      </c>
      <c r="GG219" s="105">
        <f t="shared" si="92"/>
        <v>0</v>
      </c>
      <c r="GH219" s="105">
        <f t="shared" si="92"/>
        <v>0</v>
      </c>
      <c r="GI219" s="105">
        <f t="shared" si="92"/>
        <v>0</v>
      </c>
      <c r="GJ219" s="105">
        <f t="shared" si="92"/>
        <v>0</v>
      </c>
      <c r="GK219" s="105">
        <f t="shared" si="92"/>
        <v>0</v>
      </c>
      <c r="GL219" s="105">
        <f t="shared" si="92"/>
        <v>0</v>
      </c>
      <c r="GM219" s="105">
        <f t="shared" si="86"/>
        <v>0</v>
      </c>
      <c r="GN219" s="105">
        <f t="shared" si="86"/>
        <v>0</v>
      </c>
      <c r="GO219" s="105">
        <f t="shared" si="86"/>
        <v>0</v>
      </c>
      <c r="GP219" s="105">
        <f t="shared" si="86"/>
        <v>0</v>
      </c>
      <c r="GQ219" s="105">
        <f t="shared" si="86"/>
        <v>0</v>
      </c>
      <c r="GR219" s="105">
        <f t="shared" si="86"/>
        <v>0</v>
      </c>
      <c r="GS219" s="105">
        <f t="shared" si="86"/>
        <v>0</v>
      </c>
      <c r="GT219" s="105">
        <f t="shared" si="86"/>
        <v>0</v>
      </c>
    </row>
    <row r="220" spans="1:202" s="105" customFormat="1" hidden="1" x14ac:dyDescent="0.25">
      <c r="A220" s="106" t="s">
        <v>131</v>
      </c>
      <c r="B220" s="107">
        <v>0</v>
      </c>
      <c r="C220" s="105">
        <f t="shared" si="90"/>
        <v>0</v>
      </c>
      <c r="D220" s="105">
        <f t="shared" si="90"/>
        <v>0</v>
      </c>
      <c r="E220" s="105">
        <f t="shared" si="90"/>
        <v>0</v>
      </c>
      <c r="F220" s="105">
        <f t="shared" si="90"/>
        <v>0</v>
      </c>
      <c r="G220" s="105">
        <f t="shared" si="90"/>
        <v>0</v>
      </c>
      <c r="H220" s="105">
        <f t="shared" si="90"/>
        <v>0</v>
      </c>
      <c r="I220" s="105">
        <f t="shared" si="90"/>
        <v>0</v>
      </c>
      <c r="J220" s="105">
        <f t="shared" si="90"/>
        <v>0</v>
      </c>
      <c r="K220" s="105">
        <f t="shared" si="90"/>
        <v>0</v>
      </c>
      <c r="L220" s="105">
        <f t="shared" si="90"/>
        <v>0</v>
      </c>
      <c r="M220" s="105">
        <f t="shared" si="90"/>
        <v>0</v>
      </c>
      <c r="N220" s="105">
        <f t="shared" si="90"/>
        <v>0</v>
      </c>
      <c r="O220" s="105">
        <f t="shared" si="90"/>
        <v>0</v>
      </c>
      <c r="P220" s="105">
        <f t="shared" si="90"/>
        <v>0</v>
      </c>
      <c r="Q220" s="105">
        <f t="shared" si="90"/>
        <v>0</v>
      </c>
      <c r="R220" s="105">
        <f t="shared" si="90"/>
        <v>0</v>
      </c>
      <c r="S220" s="105">
        <f t="shared" si="90"/>
        <v>0</v>
      </c>
      <c r="T220" s="105">
        <f t="shared" si="90"/>
        <v>0</v>
      </c>
      <c r="U220" s="105">
        <f t="shared" si="90"/>
        <v>0</v>
      </c>
      <c r="V220" s="105">
        <f t="shared" si="90"/>
        <v>0</v>
      </c>
      <c r="W220" s="105">
        <f t="shared" si="90"/>
        <v>0</v>
      </c>
      <c r="X220" s="105">
        <f t="shared" si="90"/>
        <v>0</v>
      </c>
      <c r="Y220" s="105">
        <f t="shared" si="90"/>
        <v>0</v>
      </c>
      <c r="Z220" s="105">
        <f t="shared" si="90"/>
        <v>0</v>
      </c>
      <c r="AA220" s="105">
        <f t="shared" si="90"/>
        <v>0</v>
      </c>
      <c r="AB220" s="105">
        <f t="shared" si="90"/>
        <v>0</v>
      </c>
      <c r="AC220" s="105">
        <f t="shared" si="90"/>
        <v>0</v>
      </c>
      <c r="AD220" s="105">
        <f t="shared" si="90"/>
        <v>0</v>
      </c>
      <c r="AE220" s="105">
        <f t="shared" si="90"/>
        <v>0</v>
      </c>
      <c r="AF220" s="105">
        <f t="shared" si="90"/>
        <v>0</v>
      </c>
      <c r="AG220" s="105">
        <f t="shared" si="90"/>
        <v>0</v>
      </c>
      <c r="AH220" s="105">
        <f t="shared" si="90"/>
        <v>0</v>
      </c>
      <c r="AI220" s="105">
        <f t="shared" si="90"/>
        <v>0</v>
      </c>
      <c r="AJ220" s="105">
        <f t="shared" si="90"/>
        <v>0</v>
      </c>
      <c r="AK220" s="105">
        <f t="shared" si="90"/>
        <v>0</v>
      </c>
      <c r="AL220" s="105">
        <f t="shared" si="90"/>
        <v>0</v>
      </c>
      <c r="AM220" s="105">
        <f t="shared" si="90"/>
        <v>0</v>
      </c>
      <c r="AN220" s="105">
        <f t="shared" si="90"/>
        <v>0</v>
      </c>
      <c r="AO220" s="105">
        <f t="shared" si="90"/>
        <v>0</v>
      </c>
      <c r="AP220" s="105">
        <f t="shared" si="90"/>
        <v>0</v>
      </c>
      <c r="AQ220" s="105">
        <f t="shared" si="90"/>
        <v>0</v>
      </c>
      <c r="AR220" s="105">
        <f t="shared" si="90"/>
        <v>0</v>
      </c>
      <c r="AS220" s="105">
        <f t="shared" si="90"/>
        <v>0</v>
      </c>
      <c r="AT220" s="105">
        <f t="shared" si="90"/>
        <v>0</v>
      </c>
      <c r="AU220" s="105">
        <f t="shared" si="90"/>
        <v>0</v>
      </c>
      <c r="AV220" s="105">
        <f t="shared" si="90"/>
        <v>0</v>
      </c>
      <c r="AW220" s="105">
        <f t="shared" si="90"/>
        <v>0</v>
      </c>
      <c r="AX220" s="105">
        <f t="shared" si="90"/>
        <v>0</v>
      </c>
      <c r="AY220" s="105">
        <f t="shared" si="90"/>
        <v>0</v>
      </c>
      <c r="AZ220" s="105">
        <f t="shared" si="90"/>
        <v>0</v>
      </c>
      <c r="BA220" s="105">
        <f t="shared" si="90"/>
        <v>0</v>
      </c>
      <c r="BB220" s="105">
        <f t="shared" si="90"/>
        <v>0</v>
      </c>
      <c r="BC220" s="105">
        <f t="shared" si="90"/>
        <v>0</v>
      </c>
      <c r="BD220" s="105">
        <f t="shared" si="90"/>
        <v>0</v>
      </c>
      <c r="BE220" s="105">
        <f t="shared" si="90"/>
        <v>0</v>
      </c>
      <c r="BF220" s="105">
        <f t="shared" si="90"/>
        <v>0</v>
      </c>
      <c r="BG220" s="105">
        <f t="shared" si="90"/>
        <v>0</v>
      </c>
      <c r="BH220" s="105">
        <f t="shared" si="90"/>
        <v>0</v>
      </c>
      <c r="BI220" s="105">
        <f t="shared" si="90"/>
        <v>0</v>
      </c>
      <c r="BJ220" s="105">
        <f t="shared" si="90"/>
        <v>0</v>
      </c>
      <c r="BK220" s="105">
        <f t="shared" si="90"/>
        <v>0</v>
      </c>
      <c r="BL220" s="105">
        <f t="shared" si="90"/>
        <v>0</v>
      </c>
      <c r="BM220" s="105">
        <f t="shared" si="90"/>
        <v>0</v>
      </c>
      <c r="BN220" s="105">
        <f t="shared" si="90"/>
        <v>0</v>
      </c>
      <c r="BO220" s="105">
        <f t="shared" si="91"/>
        <v>0</v>
      </c>
      <c r="BP220" s="105">
        <f t="shared" si="91"/>
        <v>0</v>
      </c>
      <c r="BQ220" s="105">
        <f t="shared" si="91"/>
        <v>0</v>
      </c>
      <c r="BR220" s="105">
        <f t="shared" si="91"/>
        <v>0</v>
      </c>
      <c r="BS220" s="105">
        <f t="shared" si="91"/>
        <v>0</v>
      </c>
      <c r="BT220" s="105">
        <f t="shared" si="91"/>
        <v>0</v>
      </c>
      <c r="BU220" s="105">
        <f t="shared" si="91"/>
        <v>0</v>
      </c>
      <c r="BV220" s="105">
        <f t="shared" si="91"/>
        <v>0</v>
      </c>
      <c r="BW220" s="105">
        <f t="shared" si="91"/>
        <v>0</v>
      </c>
      <c r="BX220" s="105">
        <f t="shared" si="91"/>
        <v>0</v>
      </c>
      <c r="BY220" s="105">
        <f t="shared" si="91"/>
        <v>0</v>
      </c>
      <c r="BZ220" s="105">
        <f t="shared" si="91"/>
        <v>0</v>
      </c>
      <c r="CA220" s="105">
        <f t="shared" si="91"/>
        <v>0</v>
      </c>
      <c r="CB220" s="105">
        <f t="shared" si="91"/>
        <v>0</v>
      </c>
      <c r="CC220" s="105">
        <f t="shared" si="91"/>
        <v>0</v>
      </c>
      <c r="CD220" s="105">
        <f t="shared" si="91"/>
        <v>0</v>
      </c>
      <c r="CE220" s="105">
        <f t="shared" si="91"/>
        <v>0</v>
      </c>
      <c r="CF220" s="105">
        <f t="shared" si="91"/>
        <v>0</v>
      </c>
      <c r="CG220" s="105">
        <f t="shared" si="91"/>
        <v>0</v>
      </c>
      <c r="CH220" s="105">
        <f t="shared" si="91"/>
        <v>0</v>
      </c>
      <c r="CI220" s="105">
        <f t="shared" si="91"/>
        <v>0</v>
      </c>
      <c r="CJ220" s="105">
        <f t="shared" si="91"/>
        <v>0</v>
      </c>
      <c r="CK220" s="105">
        <f t="shared" si="91"/>
        <v>0</v>
      </c>
      <c r="CL220" s="105">
        <f t="shared" si="91"/>
        <v>0</v>
      </c>
      <c r="CM220" s="105">
        <f t="shared" si="91"/>
        <v>0</v>
      </c>
      <c r="CN220" s="105">
        <f t="shared" si="91"/>
        <v>0</v>
      </c>
      <c r="CO220" s="105">
        <f t="shared" si="91"/>
        <v>0</v>
      </c>
      <c r="CP220" s="105">
        <f t="shared" si="91"/>
        <v>0</v>
      </c>
      <c r="CQ220" s="105">
        <f t="shared" si="91"/>
        <v>0</v>
      </c>
      <c r="CR220" s="105">
        <f t="shared" si="91"/>
        <v>0</v>
      </c>
      <c r="CS220" s="105">
        <f t="shared" si="91"/>
        <v>0</v>
      </c>
      <c r="CT220" s="105">
        <f t="shared" si="91"/>
        <v>0</v>
      </c>
      <c r="CU220" s="105">
        <f t="shared" si="91"/>
        <v>0</v>
      </c>
      <c r="CV220" s="105">
        <f t="shared" si="91"/>
        <v>0</v>
      </c>
      <c r="CW220" s="105">
        <f t="shared" si="91"/>
        <v>0</v>
      </c>
      <c r="CX220" s="105">
        <f t="shared" si="91"/>
        <v>0</v>
      </c>
      <c r="CY220" s="105">
        <f t="shared" si="91"/>
        <v>0</v>
      </c>
      <c r="CZ220" s="105">
        <f t="shared" si="91"/>
        <v>0</v>
      </c>
      <c r="DA220" s="105">
        <f t="shared" si="91"/>
        <v>0</v>
      </c>
      <c r="DB220" s="105">
        <f t="shared" si="91"/>
        <v>0</v>
      </c>
      <c r="DC220" s="105">
        <f t="shared" si="91"/>
        <v>0</v>
      </c>
      <c r="DD220" s="105">
        <f t="shared" si="91"/>
        <v>0</v>
      </c>
      <c r="DE220" s="105">
        <f t="shared" si="91"/>
        <v>0</v>
      </c>
      <c r="DF220" s="105">
        <f t="shared" si="91"/>
        <v>0</v>
      </c>
      <c r="DG220" s="105">
        <f t="shared" si="91"/>
        <v>0</v>
      </c>
      <c r="DH220" s="105">
        <f t="shared" si="91"/>
        <v>0</v>
      </c>
      <c r="DI220" s="105">
        <f t="shared" si="91"/>
        <v>0</v>
      </c>
      <c r="DJ220" s="105">
        <f t="shared" si="91"/>
        <v>0</v>
      </c>
      <c r="DK220" s="105">
        <f t="shared" si="91"/>
        <v>0</v>
      </c>
      <c r="DL220" s="105">
        <f t="shared" si="91"/>
        <v>0</v>
      </c>
      <c r="DM220" s="105">
        <f t="shared" si="91"/>
        <v>0</v>
      </c>
      <c r="DN220" s="105">
        <f t="shared" si="91"/>
        <v>0</v>
      </c>
      <c r="DO220" s="105">
        <f t="shared" si="91"/>
        <v>0</v>
      </c>
      <c r="DP220" s="105">
        <f t="shared" si="91"/>
        <v>0</v>
      </c>
      <c r="DQ220" s="105">
        <f t="shared" si="91"/>
        <v>0</v>
      </c>
      <c r="DR220" s="105">
        <f t="shared" si="91"/>
        <v>0</v>
      </c>
      <c r="DS220" s="105">
        <f t="shared" si="91"/>
        <v>0</v>
      </c>
      <c r="DT220" s="105">
        <f t="shared" si="91"/>
        <v>0</v>
      </c>
      <c r="DU220" s="105">
        <f t="shared" si="91"/>
        <v>0</v>
      </c>
      <c r="DV220" s="105">
        <f t="shared" si="91"/>
        <v>0</v>
      </c>
      <c r="DW220" s="105">
        <f t="shared" si="91"/>
        <v>0</v>
      </c>
      <c r="DX220" s="105">
        <f t="shared" si="91"/>
        <v>0</v>
      </c>
      <c r="DY220" s="105">
        <f t="shared" si="91"/>
        <v>0</v>
      </c>
      <c r="DZ220" s="105">
        <f t="shared" si="91"/>
        <v>0</v>
      </c>
      <c r="EA220" s="105">
        <f t="shared" si="92"/>
        <v>0</v>
      </c>
      <c r="EB220" s="105">
        <f t="shared" si="92"/>
        <v>0</v>
      </c>
      <c r="EC220" s="105">
        <f t="shared" si="92"/>
        <v>0</v>
      </c>
      <c r="ED220" s="105">
        <f t="shared" si="92"/>
        <v>0</v>
      </c>
      <c r="EE220" s="105">
        <f t="shared" si="92"/>
        <v>0</v>
      </c>
      <c r="EF220" s="105">
        <f t="shared" si="92"/>
        <v>0</v>
      </c>
      <c r="EG220" s="105">
        <f t="shared" si="92"/>
        <v>0</v>
      </c>
      <c r="EH220" s="105">
        <f t="shared" si="92"/>
        <v>0</v>
      </c>
      <c r="EI220" s="105">
        <f t="shared" si="92"/>
        <v>0</v>
      </c>
      <c r="EJ220" s="105">
        <f t="shared" si="92"/>
        <v>0</v>
      </c>
      <c r="EK220" s="105">
        <f t="shared" si="92"/>
        <v>0</v>
      </c>
      <c r="EL220" s="105">
        <f t="shared" si="92"/>
        <v>0</v>
      </c>
      <c r="EM220" s="105">
        <f t="shared" si="92"/>
        <v>0</v>
      </c>
      <c r="EN220" s="105">
        <f t="shared" si="92"/>
        <v>0</v>
      </c>
      <c r="EO220" s="105">
        <f t="shared" si="92"/>
        <v>0</v>
      </c>
      <c r="EP220" s="105">
        <f t="shared" si="92"/>
        <v>0</v>
      </c>
      <c r="EQ220" s="105">
        <f t="shared" si="92"/>
        <v>0</v>
      </c>
      <c r="ER220" s="105">
        <f t="shared" si="92"/>
        <v>0</v>
      </c>
      <c r="ES220" s="105">
        <f t="shared" si="92"/>
        <v>0</v>
      </c>
      <c r="ET220" s="105">
        <f t="shared" si="92"/>
        <v>0</v>
      </c>
      <c r="EU220" s="105">
        <f t="shared" si="92"/>
        <v>0</v>
      </c>
      <c r="EV220" s="105">
        <f t="shared" si="92"/>
        <v>0</v>
      </c>
      <c r="EW220" s="105">
        <f t="shared" si="92"/>
        <v>0</v>
      </c>
      <c r="EX220" s="105">
        <f t="shared" si="92"/>
        <v>0</v>
      </c>
      <c r="EY220" s="105">
        <f t="shared" si="92"/>
        <v>0</v>
      </c>
      <c r="EZ220" s="105">
        <f t="shared" si="92"/>
        <v>0</v>
      </c>
      <c r="FA220" s="105">
        <f t="shared" si="92"/>
        <v>0</v>
      </c>
      <c r="FB220" s="105">
        <f t="shared" si="92"/>
        <v>0</v>
      </c>
      <c r="FC220" s="105">
        <f t="shared" si="92"/>
        <v>0</v>
      </c>
      <c r="FD220" s="105">
        <f t="shared" si="92"/>
        <v>0</v>
      </c>
      <c r="FE220" s="105">
        <f t="shared" si="92"/>
        <v>0</v>
      </c>
      <c r="FF220" s="105">
        <f t="shared" si="92"/>
        <v>0</v>
      </c>
      <c r="FG220" s="105">
        <f t="shared" si="92"/>
        <v>0</v>
      </c>
      <c r="FH220" s="105">
        <f t="shared" si="92"/>
        <v>0</v>
      </c>
      <c r="FI220" s="105">
        <f t="shared" si="92"/>
        <v>0</v>
      </c>
      <c r="FJ220" s="105">
        <f t="shared" si="92"/>
        <v>0</v>
      </c>
      <c r="FK220" s="105">
        <f t="shared" si="92"/>
        <v>0</v>
      </c>
      <c r="FL220" s="105">
        <f t="shared" si="92"/>
        <v>0</v>
      </c>
      <c r="FM220" s="105">
        <f t="shared" si="92"/>
        <v>0</v>
      </c>
      <c r="FN220" s="105">
        <f t="shared" si="92"/>
        <v>0</v>
      </c>
      <c r="FO220" s="105">
        <f t="shared" si="92"/>
        <v>0</v>
      </c>
      <c r="FP220" s="105">
        <f t="shared" si="92"/>
        <v>0</v>
      </c>
      <c r="FQ220" s="105">
        <f t="shared" si="92"/>
        <v>0</v>
      </c>
      <c r="FR220" s="105">
        <f t="shared" si="92"/>
        <v>0</v>
      </c>
      <c r="FS220" s="105">
        <f t="shared" si="92"/>
        <v>0</v>
      </c>
      <c r="FT220" s="105">
        <f t="shared" si="92"/>
        <v>0</v>
      </c>
      <c r="FU220" s="105">
        <f t="shared" si="92"/>
        <v>0</v>
      </c>
      <c r="FV220" s="105">
        <f t="shared" si="92"/>
        <v>0</v>
      </c>
      <c r="FW220" s="105">
        <f t="shared" si="92"/>
        <v>0</v>
      </c>
      <c r="FX220" s="105">
        <f t="shared" si="92"/>
        <v>0</v>
      </c>
      <c r="FY220" s="105">
        <f t="shared" si="92"/>
        <v>0</v>
      </c>
      <c r="FZ220" s="105">
        <f t="shared" si="92"/>
        <v>0</v>
      </c>
      <c r="GA220" s="105">
        <f t="shared" si="92"/>
        <v>0</v>
      </c>
      <c r="GB220" s="105">
        <f t="shared" si="92"/>
        <v>0</v>
      </c>
      <c r="GC220" s="105">
        <f t="shared" si="92"/>
        <v>0</v>
      </c>
      <c r="GD220" s="105">
        <f t="shared" si="92"/>
        <v>0</v>
      </c>
      <c r="GE220" s="105">
        <f t="shared" si="92"/>
        <v>0</v>
      </c>
      <c r="GF220" s="105">
        <f t="shared" si="92"/>
        <v>0</v>
      </c>
      <c r="GG220" s="105">
        <f t="shared" si="92"/>
        <v>0</v>
      </c>
      <c r="GH220" s="105">
        <f t="shared" si="92"/>
        <v>0</v>
      </c>
      <c r="GI220" s="105">
        <f t="shared" si="92"/>
        <v>0</v>
      </c>
      <c r="GJ220" s="105">
        <f t="shared" si="92"/>
        <v>0</v>
      </c>
      <c r="GK220" s="105">
        <f t="shared" si="92"/>
        <v>0</v>
      </c>
      <c r="GL220" s="105">
        <f t="shared" si="92"/>
        <v>0</v>
      </c>
      <c r="GM220" s="105">
        <f t="shared" si="86"/>
        <v>0</v>
      </c>
      <c r="GN220" s="105">
        <f t="shared" si="86"/>
        <v>0</v>
      </c>
      <c r="GO220" s="105">
        <f t="shared" si="86"/>
        <v>0</v>
      </c>
      <c r="GP220" s="105">
        <f t="shared" si="86"/>
        <v>0</v>
      </c>
      <c r="GQ220" s="105">
        <f t="shared" si="86"/>
        <v>0</v>
      </c>
      <c r="GR220" s="105">
        <f t="shared" si="86"/>
        <v>0</v>
      </c>
      <c r="GS220" s="105">
        <f t="shared" si="86"/>
        <v>0</v>
      </c>
      <c r="GT220" s="105">
        <f t="shared" si="86"/>
        <v>0</v>
      </c>
    </row>
    <row r="221" spans="1:202" s="105" customFormat="1" hidden="1" x14ac:dyDescent="0.25">
      <c r="A221" s="106" t="s">
        <v>132</v>
      </c>
      <c r="B221" s="107">
        <v>0</v>
      </c>
      <c r="C221" s="105">
        <f t="shared" si="90"/>
        <v>0</v>
      </c>
      <c r="D221" s="105">
        <f t="shared" si="90"/>
        <v>0</v>
      </c>
      <c r="E221" s="105">
        <f t="shared" si="90"/>
        <v>0</v>
      </c>
      <c r="F221" s="105">
        <f t="shared" si="90"/>
        <v>0</v>
      </c>
      <c r="G221" s="105">
        <f t="shared" si="90"/>
        <v>0</v>
      </c>
      <c r="H221" s="105">
        <f t="shared" si="90"/>
        <v>0</v>
      </c>
      <c r="I221" s="105">
        <f t="shared" si="90"/>
        <v>0</v>
      </c>
      <c r="J221" s="105">
        <f t="shared" si="90"/>
        <v>0</v>
      </c>
      <c r="K221" s="105">
        <f t="shared" si="90"/>
        <v>0</v>
      </c>
      <c r="L221" s="105">
        <f t="shared" si="90"/>
        <v>0</v>
      </c>
      <c r="M221" s="105">
        <f t="shared" si="90"/>
        <v>0</v>
      </c>
      <c r="N221" s="105">
        <f t="shared" si="90"/>
        <v>0</v>
      </c>
      <c r="O221" s="105">
        <f t="shared" si="90"/>
        <v>0</v>
      </c>
      <c r="P221" s="105">
        <f t="shared" si="90"/>
        <v>0</v>
      </c>
      <c r="Q221" s="105">
        <f t="shared" si="90"/>
        <v>0</v>
      </c>
      <c r="R221" s="105">
        <f t="shared" si="90"/>
        <v>0</v>
      </c>
      <c r="S221" s="105">
        <f t="shared" si="90"/>
        <v>0</v>
      </c>
      <c r="T221" s="105">
        <f t="shared" si="90"/>
        <v>0</v>
      </c>
      <c r="U221" s="105">
        <f t="shared" si="90"/>
        <v>0</v>
      </c>
      <c r="V221" s="105">
        <f t="shared" si="90"/>
        <v>0</v>
      </c>
      <c r="W221" s="105">
        <f t="shared" si="90"/>
        <v>0</v>
      </c>
      <c r="X221" s="105">
        <f t="shared" si="90"/>
        <v>0</v>
      </c>
      <c r="Y221" s="105">
        <f t="shared" si="90"/>
        <v>0</v>
      </c>
      <c r="Z221" s="105">
        <f t="shared" si="90"/>
        <v>0</v>
      </c>
      <c r="AA221" s="105">
        <f t="shared" si="90"/>
        <v>0</v>
      </c>
      <c r="AB221" s="105">
        <f t="shared" si="90"/>
        <v>0</v>
      </c>
      <c r="AC221" s="105">
        <f t="shared" si="90"/>
        <v>0</v>
      </c>
      <c r="AD221" s="105">
        <f t="shared" si="90"/>
        <v>0</v>
      </c>
      <c r="AE221" s="105">
        <f t="shared" si="90"/>
        <v>0</v>
      </c>
      <c r="AF221" s="105">
        <f t="shared" si="90"/>
        <v>0</v>
      </c>
      <c r="AG221" s="105">
        <f t="shared" si="90"/>
        <v>0</v>
      </c>
      <c r="AH221" s="105">
        <f t="shared" si="90"/>
        <v>0</v>
      </c>
      <c r="AI221" s="105">
        <f t="shared" si="90"/>
        <v>0</v>
      </c>
      <c r="AJ221" s="105">
        <f t="shared" si="90"/>
        <v>0</v>
      </c>
      <c r="AK221" s="105">
        <f t="shared" si="90"/>
        <v>0</v>
      </c>
      <c r="AL221" s="105">
        <f t="shared" si="90"/>
        <v>0</v>
      </c>
      <c r="AM221" s="105">
        <f t="shared" si="90"/>
        <v>0</v>
      </c>
      <c r="AN221" s="105">
        <f t="shared" si="90"/>
        <v>0</v>
      </c>
      <c r="AO221" s="105">
        <f t="shared" si="90"/>
        <v>0</v>
      </c>
      <c r="AP221" s="105">
        <f t="shared" si="90"/>
        <v>0</v>
      </c>
      <c r="AQ221" s="105">
        <f t="shared" si="90"/>
        <v>0</v>
      </c>
      <c r="AR221" s="105">
        <f t="shared" si="90"/>
        <v>0</v>
      </c>
      <c r="AS221" s="105">
        <f t="shared" si="90"/>
        <v>0</v>
      </c>
      <c r="AT221" s="105">
        <f t="shared" si="90"/>
        <v>0</v>
      </c>
      <c r="AU221" s="105">
        <f t="shared" si="90"/>
        <v>0</v>
      </c>
      <c r="AV221" s="105">
        <f t="shared" si="90"/>
        <v>0</v>
      </c>
      <c r="AW221" s="105">
        <f t="shared" si="90"/>
        <v>0</v>
      </c>
      <c r="AX221" s="105">
        <f t="shared" si="90"/>
        <v>0</v>
      </c>
      <c r="AY221" s="105">
        <f t="shared" si="90"/>
        <v>0</v>
      </c>
      <c r="AZ221" s="105">
        <f t="shared" si="90"/>
        <v>0</v>
      </c>
      <c r="BA221" s="105">
        <f t="shared" si="90"/>
        <v>0</v>
      </c>
      <c r="BB221" s="105">
        <f t="shared" si="90"/>
        <v>0</v>
      </c>
      <c r="BC221" s="105">
        <f t="shared" si="90"/>
        <v>0</v>
      </c>
      <c r="BD221" s="105">
        <f t="shared" si="90"/>
        <v>0</v>
      </c>
      <c r="BE221" s="105">
        <f t="shared" si="90"/>
        <v>0</v>
      </c>
      <c r="BF221" s="105">
        <f t="shared" si="90"/>
        <v>0</v>
      </c>
      <c r="BG221" s="105">
        <f t="shared" si="90"/>
        <v>0</v>
      </c>
      <c r="BH221" s="105">
        <f t="shared" si="90"/>
        <v>0</v>
      </c>
      <c r="BI221" s="105">
        <f t="shared" si="90"/>
        <v>0</v>
      </c>
      <c r="BJ221" s="105">
        <f t="shared" si="90"/>
        <v>0</v>
      </c>
      <c r="BK221" s="105">
        <f t="shared" si="90"/>
        <v>0</v>
      </c>
      <c r="BL221" s="105">
        <f t="shared" si="90"/>
        <v>0</v>
      </c>
      <c r="BM221" s="105">
        <f t="shared" si="90"/>
        <v>0</v>
      </c>
      <c r="BN221" s="105">
        <f t="shared" ref="BN221" si="93">BN67*$B221</f>
        <v>0</v>
      </c>
      <c r="BO221" s="105">
        <f t="shared" si="91"/>
        <v>0</v>
      </c>
      <c r="BP221" s="105">
        <f t="shared" si="91"/>
        <v>0</v>
      </c>
      <c r="BQ221" s="105">
        <f t="shared" si="91"/>
        <v>0</v>
      </c>
      <c r="BR221" s="105">
        <f t="shared" si="91"/>
        <v>0</v>
      </c>
      <c r="BS221" s="105">
        <f t="shared" si="91"/>
        <v>0</v>
      </c>
      <c r="BT221" s="105">
        <f t="shared" si="91"/>
        <v>0</v>
      </c>
      <c r="BU221" s="105">
        <f t="shared" si="91"/>
        <v>0</v>
      </c>
      <c r="BV221" s="105">
        <f t="shared" si="91"/>
        <v>0</v>
      </c>
      <c r="BW221" s="105">
        <f t="shared" si="91"/>
        <v>0</v>
      </c>
      <c r="BX221" s="105">
        <f t="shared" si="91"/>
        <v>0</v>
      </c>
      <c r="BY221" s="105">
        <f t="shared" si="91"/>
        <v>0</v>
      </c>
      <c r="BZ221" s="105">
        <f t="shared" si="91"/>
        <v>0</v>
      </c>
      <c r="CA221" s="105">
        <f t="shared" si="91"/>
        <v>0</v>
      </c>
      <c r="CB221" s="105">
        <f t="shared" si="91"/>
        <v>0</v>
      </c>
      <c r="CC221" s="105">
        <f t="shared" si="91"/>
        <v>0</v>
      </c>
      <c r="CD221" s="105">
        <f t="shared" si="91"/>
        <v>0</v>
      </c>
      <c r="CE221" s="105">
        <f t="shared" si="91"/>
        <v>0</v>
      </c>
      <c r="CF221" s="105">
        <f t="shared" si="91"/>
        <v>0</v>
      </c>
      <c r="CG221" s="105">
        <f t="shared" si="91"/>
        <v>0</v>
      </c>
      <c r="CH221" s="105">
        <f t="shared" si="91"/>
        <v>0</v>
      </c>
      <c r="CI221" s="105">
        <f t="shared" si="91"/>
        <v>0</v>
      </c>
      <c r="CJ221" s="105">
        <f t="shared" si="91"/>
        <v>0</v>
      </c>
      <c r="CK221" s="105">
        <f t="shared" si="91"/>
        <v>0</v>
      </c>
      <c r="CL221" s="105">
        <f t="shared" si="91"/>
        <v>0</v>
      </c>
      <c r="CM221" s="105">
        <f t="shared" si="91"/>
        <v>0</v>
      </c>
      <c r="CN221" s="105">
        <f t="shared" si="91"/>
        <v>0</v>
      </c>
      <c r="CO221" s="105">
        <f t="shared" si="91"/>
        <v>0</v>
      </c>
      <c r="CP221" s="105">
        <f t="shared" si="91"/>
        <v>0</v>
      </c>
      <c r="CQ221" s="105">
        <f t="shared" si="91"/>
        <v>0</v>
      </c>
      <c r="CR221" s="105">
        <f t="shared" si="91"/>
        <v>0</v>
      </c>
      <c r="CS221" s="105">
        <f t="shared" si="91"/>
        <v>0</v>
      </c>
      <c r="CT221" s="105">
        <f t="shared" si="91"/>
        <v>0</v>
      </c>
      <c r="CU221" s="105">
        <f t="shared" si="91"/>
        <v>0</v>
      </c>
      <c r="CV221" s="105">
        <f t="shared" si="91"/>
        <v>0</v>
      </c>
      <c r="CW221" s="105">
        <f t="shared" si="91"/>
        <v>0</v>
      </c>
      <c r="CX221" s="105">
        <f t="shared" si="91"/>
        <v>0</v>
      </c>
      <c r="CY221" s="105">
        <f t="shared" si="91"/>
        <v>0</v>
      </c>
      <c r="CZ221" s="105">
        <f t="shared" si="91"/>
        <v>0</v>
      </c>
      <c r="DA221" s="105">
        <f t="shared" si="91"/>
        <v>0</v>
      </c>
      <c r="DB221" s="105">
        <f t="shared" si="91"/>
        <v>0</v>
      </c>
      <c r="DC221" s="105">
        <f t="shared" si="91"/>
        <v>0</v>
      </c>
      <c r="DD221" s="105">
        <f t="shared" si="91"/>
        <v>0</v>
      </c>
      <c r="DE221" s="105">
        <f t="shared" si="91"/>
        <v>0</v>
      </c>
      <c r="DF221" s="105">
        <f t="shared" si="91"/>
        <v>0</v>
      </c>
      <c r="DG221" s="105">
        <f t="shared" si="91"/>
        <v>0</v>
      </c>
      <c r="DH221" s="105">
        <f t="shared" si="91"/>
        <v>0</v>
      </c>
      <c r="DI221" s="105">
        <f t="shared" si="91"/>
        <v>0</v>
      </c>
      <c r="DJ221" s="105">
        <f t="shared" si="91"/>
        <v>0</v>
      </c>
      <c r="DK221" s="105">
        <f t="shared" si="91"/>
        <v>0</v>
      </c>
      <c r="DL221" s="105">
        <f t="shared" si="91"/>
        <v>0</v>
      </c>
      <c r="DM221" s="105">
        <f t="shared" si="91"/>
        <v>0</v>
      </c>
      <c r="DN221" s="105">
        <f t="shared" si="91"/>
        <v>0</v>
      </c>
      <c r="DO221" s="105">
        <f t="shared" si="91"/>
        <v>0</v>
      </c>
      <c r="DP221" s="105">
        <f t="shared" si="91"/>
        <v>0</v>
      </c>
      <c r="DQ221" s="105">
        <f t="shared" si="91"/>
        <v>0</v>
      </c>
      <c r="DR221" s="105">
        <f t="shared" si="91"/>
        <v>0</v>
      </c>
      <c r="DS221" s="105">
        <f t="shared" si="91"/>
        <v>0</v>
      </c>
      <c r="DT221" s="105">
        <f t="shared" si="91"/>
        <v>0</v>
      </c>
      <c r="DU221" s="105">
        <f t="shared" si="91"/>
        <v>0</v>
      </c>
      <c r="DV221" s="105">
        <f t="shared" si="91"/>
        <v>0</v>
      </c>
      <c r="DW221" s="105">
        <f t="shared" si="91"/>
        <v>0</v>
      </c>
      <c r="DX221" s="105">
        <f t="shared" si="91"/>
        <v>0</v>
      </c>
      <c r="DY221" s="105">
        <f t="shared" si="91"/>
        <v>0</v>
      </c>
      <c r="DZ221" s="105">
        <f t="shared" ref="DZ221" si="94">DZ67*$B221</f>
        <v>0</v>
      </c>
      <c r="EA221" s="105">
        <f t="shared" si="92"/>
        <v>0</v>
      </c>
      <c r="EB221" s="105">
        <f t="shared" si="92"/>
        <v>0</v>
      </c>
      <c r="EC221" s="105">
        <f t="shared" si="92"/>
        <v>0</v>
      </c>
      <c r="ED221" s="105">
        <f t="shared" si="92"/>
        <v>0</v>
      </c>
      <c r="EE221" s="105">
        <f t="shared" si="92"/>
        <v>0</v>
      </c>
      <c r="EF221" s="105">
        <f t="shared" si="92"/>
        <v>0</v>
      </c>
      <c r="EG221" s="105">
        <f t="shared" si="92"/>
        <v>0</v>
      </c>
      <c r="EH221" s="105">
        <f t="shared" si="92"/>
        <v>0</v>
      </c>
      <c r="EI221" s="105">
        <f t="shared" si="92"/>
        <v>0</v>
      </c>
      <c r="EJ221" s="105">
        <f t="shared" si="92"/>
        <v>0</v>
      </c>
      <c r="EK221" s="105">
        <f t="shared" si="92"/>
        <v>0</v>
      </c>
      <c r="EL221" s="105">
        <f t="shared" si="92"/>
        <v>0</v>
      </c>
      <c r="EM221" s="105">
        <f t="shared" si="92"/>
        <v>0</v>
      </c>
      <c r="EN221" s="105">
        <f t="shared" si="92"/>
        <v>0</v>
      </c>
      <c r="EO221" s="105">
        <f t="shared" si="92"/>
        <v>0</v>
      </c>
      <c r="EP221" s="105">
        <f t="shared" si="92"/>
        <v>0</v>
      </c>
      <c r="EQ221" s="105">
        <f t="shared" si="92"/>
        <v>0</v>
      </c>
      <c r="ER221" s="105">
        <f t="shared" si="92"/>
        <v>0</v>
      </c>
      <c r="ES221" s="105">
        <f t="shared" si="92"/>
        <v>0</v>
      </c>
      <c r="ET221" s="105">
        <f t="shared" si="92"/>
        <v>0</v>
      </c>
      <c r="EU221" s="105">
        <f t="shared" si="92"/>
        <v>0</v>
      </c>
      <c r="EV221" s="105">
        <f t="shared" si="92"/>
        <v>0</v>
      </c>
      <c r="EW221" s="105">
        <f t="shared" si="92"/>
        <v>0</v>
      </c>
      <c r="EX221" s="105">
        <f t="shared" si="92"/>
        <v>0</v>
      </c>
      <c r="EY221" s="105">
        <f t="shared" si="92"/>
        <v>0</v>
      </c>
      <c r="EZ221" s="105">
        <f t="shared" si="92"/>
        <v>0</v>
      </c>
      <c r="FA221" s="105">
        <f t="shared" si="92"/>
        <v>0</v>
      </c>
      <c r="FB221" s="105">
        <f t="shared" si="92"/>
        <v>0</v>
      </c>
      <c r="FC221" s="105">
        <f t="shared" si="92"/>
        <v>0</v>
      </c>
      <c r="FD221" s="105">
        <f t="shared" si="92"/>
        <v>0</v>
      </c>
      <c r="FE221" s="105">
        <f t="shared" si="92"/>
        <v>0</v>
      </c>
      <c r="FF221" s="105">
        <f t="shared" si="92"/>
        <v>0</v>
      </c>
      <c r="FG221" s="105">
        <f t="shared" si="92"/>
        <v>0</v>
      </c>
      <c r="FH221" s="105">
        <f t="shared" si="92"/>
        <v>0</v>
      </c>
      <c r="FI221" s="105">
        <f t="shared" si="92"/>
        <v>0</v>
      </c>
      <c r="FJ221" s="105">
        <f t="shared" si="92"/>
        <v>0</v>
      </c>
      <c r="FK221" s="105">
        <f t="shared" si="92"/>
        <v>0</v>
      </c>
      <c r="FL221" s="105">
        <f t="shared" si="92"/>
        <v>0</v>
      </c>
      <c r="FM221" s="105">
        <f t="shared" si="92"/>
        <v>0</v>
      </c>
      <c r="FN221" s="105">
        <f t="shared" si="92"/>
        <v>0</v>
      </c>
      <c r="FO221" s="105">
        <f t="shared" si="92"/>
        <v>0</v>
      </c>
      <c r="FP221" s="105">
        <f t="shared" si="92"/>
        <v>0</v>
      </c>
      <c r="FQ221" s="105">
        <f t="shared" si="92"/>
        <v>0</v>
      </c>
      <c r="FR221" s="105">
        <f t="shared" si="92"/>
        <v>0</v>
      </c>
      <c r="FS221" s="105">
        <f t="shared" si="92"/>
        <v>0</v>
      </c>
      <c r="FT221" s="105">
        <f t="shared" si="92"/>
        <v>0</v>
      </c>
      <c r="FU221" s="105">
        <f t="shared" si="92"/>
        <v>0</v>
      </c>
      <c r="FV221" s="105">
        <f t="shared" si="92"/>
        <v>0</v>
      </c>
      <c r="FW221" s="105">
        <f t="shared" si="92"/>
        <v>0</v>
      </c>
      <c r="FX221" s="105">
        <f t="shared" si="92"/>
        <v>0</v>
      </c>
      <c r="FY221" s="105">
        <f t="shared" si="92"/>
        <v>0</v>
      </c>
      <c r="FZ221" s="105">
        <f t="shared" si="92"/>
        <v>0</v>
      </c>
      <c r="GA221" s="105">
        <f t="shared" si="92"/>
        <v>0</v>
      </c>
      <c r="GB221" s="105">
        <f t="shared" si="92"/>
        <v>0</v>
      </c>
      <c r="GC221" s="105">
        <f t="shared" si="92"/>
        <v>0</v>
      </c>
      <c r="GD221" s="105">
        <f t="shared" si="92"/>
        <v>0</v>
      </c>
      <c r="GE221" s="105">
        <f t="shared" si="92"/>
        <v>0</v>
      </c>
      <c r="GF221" s="105">
        <f t="shared" si="92"/>
        <v>0</v>
      </c>
      <c r="GG221" s="105">
        <f t="shared" si="92"/>
        <v>0</v>
      </c>
      <c r="GH221" s="105">
        <f t="shared" si="92"/>
        <v>0</v>
      </c>
      <c r="GI221" s="105">
        <f t="shared" si="92"/>
        <v>0</v>
      </c>
      <c r="GJ221" s="105">
        <f t="shared" si="92"/>
        <v>0</v>
      </c>
      <c r="GK221" s="105">
        <f t="shared" si="92"/>
        <v>0</v>
      </c>
      <c r="GL221" s="105">
        <f t="shared" ref="GL221" si="95">GL67*$B221</f>
        <v>0</v>
      </c>
      <c r="GM221" s="105">
        <f t="shared" si="86"/>
        <v>0</v>
      </c>
      <c r="GN221" s="105">
        <f t="shared" si="86"/>
        <v>0</v>
      </c>
      <c r="GO221" s="105">
        <f t="shared" si="86"/>
        <v>0</v>
      </c>
      <c r="GP221" s="105">
        <f t="shared" si="86"/>
        <v>0</v>
      </c>
      <c r="GQ221" s="105">
        <f t="shared" si="86"/>
        <v>0</v>
      </c>
      <c r="GR221" s="105">
        <f t="shared" si="86"/>
        <v>0</v>
      </c>
      <c r="GS221" s="105">
        <f t="shared" si="86"/>
        <v>0</v>
      </c>
      <c r="GT221" s="105">
        <f t="shared" si="86"/>
        <v>0</v>
      </c>
    </row>
    <row r="222" spans="1:202" s="105" customFormat="1" hidden="1" x14ac:dyDescent="0.25">
      <c r="A222" s="106" t="s">
        <v>133</v>
      </c>
      <c r="B222" s="107">
        <v>0</v>
      </c>
      <c r="C222" s="105">
        <f t="shared" ref="C222:BN225" si="96">C68*$B222</f>
        <v>0</v>
      </c>
      <c r="D222" s="105">
        <f t="shared" si="96"/>
        <v>0</v>
      </c>
      <c r="E222" s="105">
        <f t="shared" si="96"/>
        <v>0</v>
      </c>
      <c r="F222" s="105">
        <f t="shared" si="96"/>
        <v>0</v>
      </c>
      <c r="G222" s="105">
        <f t="shared" si="96"/>
        <v>0</v>
      </c>
      <c r="H222" s="105">
        <f t="shared" si="96"/>
        <v>0</v>
      </c>
      <c r="I222" s="105">
        <f t="shared" si="96"/>
        <v>0</v>
      </c>
      <c r="J222" s="105">
        <f t="shared" si="96"/>
        <v>0</v>
      </c>
      <c r="K222" s="105">
        <f t="shared" si="96"/>
        <v>0</v>
      </c>
      <c r="L222" s="105">
        <f t="shared" si="96"/>
        <v>0</v>
      </c>
      <c r="M222" s="105">
        <f t="shared" si="96"/>
        <v>0</v>
      </c>
      <c r="N222" s="105">
        <f t="shared" si="96"/>
        <v>0</v>
      </c>
      <c r="O222" s="105">
        <f t="shared" si="96"/>
        <v>0</v>
      </c>
      <c r="P222" s="105">
        <f t="shared" si="96"/>
        <v>0</v>
      </c>
      <c r="Q222" s="105">
        <f t="shared" si="96"/>
        <v>0</v>
      </c>
      <c r="R222" s="105">
        <f t="shared" si="96"/>
        <v>0</v>
      </c>
      <c r="S222" s="105">
        <f t="shared" si="96"/>
        <v>0</v>
      </c>
      <c r="T222" s="105">
        <f t="shared" si="96"/>
        <v>0</v>
      </c>
      <c r="U222" s="105">
        <f t="shared" si="96"/>
        <v>0</v>
      </c>
      <c r="V222" s="105">
        <f t="shared" si="96"/>
        <v>0</v>
      </c>
      <c r="W222" s="105">
        <f t="shared" si="96"/>
        <v>0</v>
      </c>
      <c r="X222" s="105">
        <f t="shared" si="96"/>
        <v>0</v>
      </c>
      <c r="Y222" s="105">
        <f t="shared" si="96"/>
        <v>0</v>
      </c>
      <c r="Z222" s="105">
        <f t="shared" si="96"/>
        <v>0</v>
      </c>
      <c r="AA222" s="105">
        <f t="shared" si="96"/>
        <v>0</v>
      </c>
      <c r="AB222" s="105">
        <f t="shared" si="96"/>
        <v>0</v>
      </c>
      <c r="AC222" s="105">
        <f t="shared" si="96"/>
        <v>0</v>
      </c>
      <c r="AD222" s="105">
        <f t="shared" si="96"/>
        <v>0</v>
      </c>
      <c r="AE222" s="105">
        <f t="shared" si="96"/>
        <v>0</v>
      </c>
      <c r="AF222" s="105">
        <f t="shared" si="96"/>
        <v>0</v>
      </c>
      <c r="AG222" s="105">
        <f t="shared" si="96"/>
        <v>0</v>
      </c>
      <c r="AH222" s="105">
        <f t="shared" si="96"/>
        <v>0</v>
      </c>
      <c r="AI222" s="105">
        <f t="shared" si="96"/>
        <v>0</v>
      </c>
      <c r="AJ222" s="105">
        <f t="shared" si="96"/>
        <v>0</v>
      </c>
      <c r="AK222" s="105">
        <f t="shared" si="96"/>
        <v>0</v>
      </c>
      <c r="AL222" s="105">
        <f t="shared" si="96"/>
        <v>0</v>
      </c>
      <c r="AM222" s="105">
        <f t="shared" si="96"/>
        <v>0</v>
      </c>
      <c r="AN222" s="105">
        <f t="shared" si="96"/>
        <v>0</v>
      </c>
      <c r="AO222" s="105">
        <f t="shared" si="96"/>
        <v>0</v>
      </c>
      <c r="AP222" s="105">
        <f t="shared" si="96"/>
        <v>0</v>
      </c>
      <c r="AQ222" s="105">
        <f t="shared" si="96"/>
        <v>0</v>
      </c>
      <c r="AR222" s="105">
        <f t="shared" si="96"/>
        <v>0</v>
      </c>
      <c r="AS222" s="105">
        <f t="shared" si="96"/>
        <v>0</v>
      </c>
      <c r="AT222" s="105">
        <f t="shared" si="96"/>
        <v>0</v>
      </c>
      <c r="AU222" s="105">
        <f t="shared" si="96"/>
        <v>0</v>
      </c>
      <c r="AV222" s="105">
        <f t="shared" si="96"/>
        <v>0</v>
      </c>
      <c r="AW222" s="105">
        <f t="shared" si="96"/>
        <v>0</v>
      </c>
      <c r="AX222" s="105">
        <f t="shared" si="96"/>
        <v>0</v>
      </c>
      <c r="AY222" s="105">
        <f t="shared" si="96"/>
        <v>0</v>
      </c>
      <c r="AZ222" s="105">
        <f t="shared" si="96"/>
        <v>0</v>
      </c>
      <c r="BA222" s="105">
        <f t="shared" si="96"/>
        <v>0</v>
      </c>
      <c r="BB222" s="105">
        <f t="shared" si="96"/>
        <v>0</v>
      </c>
      <c r="BC222" s="105">
        <f t="shared" si="96"/>
        <v>0</v>
      </c>
      <c r="BD222" s="105">
        <f t="shared" si="96"/>
        <v>0</v>
      </c>
      <c r="BE222" s="105">
        <f t="shared" si="96"/>
        <v>0</v>
      </c>
      <c r="BF222" s="105">
        <f t="shared" si="96"/>
        <v>0</v>
      </c>
      <c r="BG222" s="105">
        <f t="shared" si="96"/>
        <v>0</v>
      </c>
      <c r="BH222" s="105">
        <f t="shared" si="96"/>
        <v>0</v>
      </c>
      <c r="BI222" s="105">
        <f t="shared" si="96"/>
        <v>0</v>
      </c>
      <c r="BJ222" s="105">
        <f t="shared" si="96"/>
        <v>0</v>
      </c>
      <c r="BK222" s="105">
        <f t="shared" si="96"/>
        <v>0</v>
      </c>
      <c r="BL222" s="105">
        <f t="shared" si="96"/>
        <v>0</v>
      </c>
      <c r="BM222" s="105">
        <f t="shared" si="96"/>
        <v>0</v>
      </c>
      <c r="BN222" s="105">
        <f t="shared" si="96"/>
        <v>0</v>
      </c>
      <c r="BO222" s="105">
        <f t="shared" ref="BO222:DZ225" si="97">BO68*$B222</f>
        <v>0</v>
      </c>
      <c r="BP222" s="105">
        <f t="shared" si="97"/>
        <v>0</v>
      </c>
      <c r="BQ222" s="105">
        <f t="shared" si="97"/>
        <v>0</v>
      </c>
      <c r="BR222" s="105">
        <f t="shared" si="97"/>
        <v>0</v>
      </c>
      <c r="BS222" s="105">
        <f t="shared" si="97"/>
        <v>0</v>
      </c>
      <c r="BT222" s="105">
        <f t="shared" si="97"/>
        <v>0</v>
      </c>
      <c r="BU222" s="105">
        <f t="shared" si="97"/>
        <v>0</v>
      </c>
      <c r="BV222" s="105">
        <f t="shared" si="97"/>
        <v>0</v>
      </c>
      <c r="BW222" s="105">
        <f t="shared" si="97"/>
        <v>0</v>
      </c>
      <c r="BX222" s="105">
        <f t="shared" si="97"/>
        <v>0</v>
      </c>
      <c r="BY222" s="105">
        <f t="shared" si="97"/>
        <v>0</v>
      </c>
      <c r="BZ222" s="105">
        <f t="shared" si="97"/>
        <v>0</v>
      </c>
      <c r="CA222" s="105">
        <f t="shared" si="97"/>
        <v>0</v>
      </c>
      <c r="CB222" s="105">
        <f t="shared" si="97"/>
        <v>0</v>
      </c>
      <c r="CC222" s="105">
        <f t="shared" si="97"/>
        <v>0</v>
      </c>
      <c r="CD222" s="105">
        <f t="shared" si="97"/>
        <v>0</v>
      </c>
      <c r="CE222" s="105">
        <f t="shared" si="97"/>
        <v>0</v>
      </c>
      <c r="CF222" s="105">
        <f t="shared" si="97"/>
        <v>0</v>
      </c>
      <c r="CG222" s="105">
        <f t="shared" si="97"/>
        <v>0</v>
      </c>
      <c r="CH222" s="105">
        <f t="shared" si="97"/>
        <v>0</v>
      </c>
      <c r="CI222" s="105">
        <f t="shared" si="97"/>
        <v>0</v>
      </c>
      <c r="CJ222" s="105">
        <f t="shared" si="97"/>
        <v>0</v>
      </c>
      <c r="CK222" s="105">
        <f t="shared" si="97"/>
        <v>0</v>
      </c>
      <c r="CL222" s="105">
        <f t="shared" si="97"/>
        <v>0</v>
      </c>
      <c r="CM222" s="105">
        <f t="shared" si="97"/>
        <v>0</v>
      </c>
      <c r="CN222" s="105">
        <f t="shared" si="97"/>
        <v>0</v>
      </c>
      <c r="CO222" s="105">
        <f t="shared" si="97"/>
        <v>0</v>
      </c>
      <c r="CP222" s="105">
        <f t="shared" si="97"/>
        <v>0</v>
      </c>
      <c r="CQ222" s="105">
        <f t="shared" si="97"/>
        <v>0</v>
      </c>
      <c r="CR222" s="105">
        <f t="shared" si="97"/>
        <v>0</v>
      </c>
      <c r="CS222" s="105">
        <f t="shared" si="97"/>
        <v>0</v>
      </c>
      <c r="CT222" s="105">
        <f t="shared" si="97"/>
        <v>0</v>
      </c>
      <c r="CU222" s="105">
        <f t="shared" si="97"/>
        <v>0</v>
      </c>
      <c r="CV222" s="105">
        <f t="shared" si="97"/>
        <v>0</v>
      </c>
      <c r="CW222" s="105">
        <f t="shared" si="97"/>
        <v>0</v>
      </c>
      <c r="CX222" s="105">
        <f t="shared" si="97"/>
        <v>0</v>
      </c>
      <c r="CY222" s="105">
        <f t="shared" si="97"/>
        <v>0</v>
      </c>
      <c r="CZ222" s="105">
        <f t="shared" si="97"/>
        <v>0</v>
      </c>
      <c r="DA222" s="105">
        <f t="shared" si="97"/>
        <v>0</v>
      </c>
      <c r="DB222" s="105">
        <f t="shared" si="97"/>
        <v>0</v>
      </c>
      <c r="DC222" s="105">
        <f t="shared" si="97"/>
        <v>0</v>
      </c>
      <c r="DD222" s="105">
        <f t="shared" si="97"/>
        <v>0</v>
      </c>
      <c r="DE222" s="105">
        <f t="shared" si="97"/>
        <v>0</v>
      </c>
      <c r="DF222" s="105">
        <f t="shared" si="97"/>
        <v>0</v>
      </c>
      <c r="DG222" s="105">
        <f t="shared" si="97"/>
        <v>0</v>
      </c>
      <c r="DH222" s="105">
        <f t="shared" si="97"/>
        <v>0</v>
      </c>
      <c r="DI222" s="105">
        <f t="shared" si="97"/>
        <v>0</v>
      </c>
      <c r="DJ222" s="105">
        <f t="shared" si="97"/>
        <v>0</v>
      </c>
      <c r="DK222" s="105">
        <f t="shared" si="97"/>
        <v>0</v>
      </c>
      <c r="DL222" s="105">
        <f t="shared" si="97"/>
        <v>0</v>
      </c>
      <c r="DM222" s="105">
        <f t="shared" si="97"/>
        <v>0</v>
      </c>
      <c r="DN222" s="105">
        <f t="shared" si="97"/>
        <v>0</v>
      </c>
      <c r="DO222" s="105">
        <f t="shared" si="97"/>
        <v>0</v>
      </c>
      <c r="DP222" s="105">
        <f t="shared" si="97"/>
        <v>0</v>
      </c>
      <c r="DQ222" s="105">
        <f t="shared" si="97"/>
        <v>0</v>
      </c>
      <c r="DR222" s="105">
        <f t="shared" si="97"/>
        <v>0</v>
      </c>
      <c r="DS222" s="105">
        <f t="shared" si="97"/>
        <v>0</v>
      </c>
      <c r="DT222" s="105">
        <f t="shared" si="97"/>
        <v>0</v>
      </c>
      <c r="DU222" s="105">
        <f t="shared" si="97"/>
        <v>0</v>
      </c>
      <c r="DV222" s="105">
        <f t="shared" si="97"/>
        <v>0</v>
      </c>
      <c r="DW222" s="105">
        <f t="shared" si="97"/>
        <v>0</v>
      </c>
      <c r="DX222" s="105">
        <f t="shared" si="97"/>
        <v>0</v>
      </c>
      <c r="DY222" s="105">
        <f t="shared" si="97"/>
        <v>0</v>
      </c>
      <c r="DZ222" s="105">
        <f t="shared" si="97"/>
        <v>0</v>
      </c>
      <c r="EA222" s="105">
        <f t="shared" ref="EA222:GL225" si="98">EA68*$B222</f>
        <v>0</v>
      </c>
      <c r="EB222" s="105">
        <f t="shared" si="98"/>
        <v>0</v>
      </c>
      <c r="EC222" s="105">
        <f t="shared" si="98"/>
        <v>0</v>
      </c>
      <c r="ED222" s="105">
        <f t="shared" si="98"/>
        <v>0</v>
      </c>
      <c r="EE222" s="105">
        <f t="shared" si="98"/>
        <v>0</v>
      </c>
      <c r="EF222" s="105">
        <f t="shared" si="98"/>
        <v>0</v>
      </c>
      <c r="EG222" s="105">
        <f t="shared" si="98"/>
        <v>0</v>
      </c>
      <c r="EH222" s="105">
        <f t="shared" si="98"/>
        <v>0</v>
      </c>
      <c r="EI222" s="105">
        <f t="shared" si="98"/>
        <v>0</v>
      </c>
      <c r="EJ222" s="105">
        <f t="shared" si="98"/>
        <v>0</v>
      </c>
      <c r="EK222" s="105">
        <f t="shared" si="98"/>
        <v>0</v>
      </c>
      <c r="EL222" s="105">
        <f t="shared" si="98"/>
        <v>0</v>
      </c>
      <c r="EM222" s="105">
        <f t="shared" si="98"/>
        <v>0</v>
      </c>
      <c r="EN222" s="105">
        <f t="shared" si="98"/>
        <v>0</v>
      </c>
      <c r="EO222" s="105">
        <f t="shared" si="98"/>
        <v>0</v>
      </c>
      <c r="EP222" s="105">
        <f t="shared" si="98"/>
        <v>0</v>
      </c>
      <c r="EQ222" s="105">
        <f t="shared" si="98"/>
        <v>0</v>
      </c>
      <c r="ER222" s="105">
        <f t="shared" si="98"/>
        <v>0</v>
      </c>
      <c r="ES222" s="105">
        <f t="shared" si="98"/>
        <v>0</v>
      </c>
      <c r="ET222" s="105">
        <f t="shared" si="98"/>
        <v>0</v>
      </c>
      <c r="EU222" s="105">
        <f t="shared" si="98"/>
        <v>0</v>
      </c>
      <c r="EV222" s="105">
        <f t="shared" si="98"/>
        <v>0</v>
      </c>
      <c r="EW222" s="105">
        <f t="shared" si="98"/>
        <v>0</v>
      </c>
      <c r="EX222" s="105">
        <f t="shared" si="98"/>
        <v>0</v>
      </c>
      <c r="EY222" s="105">
        <f t="shared" si="98"/>
        <v>0</v>
      </c>
      <c r="EZ222" s="105">
        <f t="shared" si="98"/>
        <v>0</v>
      </c>
      <c r="FA222" s="105">
        <f t="shared" si="98"/>
        <v>0</v>
      </c>
      <c r="FB222" s="105">
        <f t="shared" si="98"/>
        <v>0</v>
      </c>
      <c r="FC222" s="105">
        <f t="shared" si="98"/>
        <v>0</v>
      </c>
      <c r="FD222" s="105">
        <f t="shared" si="98"/>
        <v>0</v>
      </c>
      <c r="FE222" s="105">
        <f t="shared" si="98"/>
        <v>0</v>
      </c>
      <c r="FF222" s="105">
        <f t="shared" si="98"/>
        <v>0</v>
      </c>
      <c r="FG222" s="105">
        <f t="shared" si="98"/>
        <v>0</v>
      </c>
      <c r="FH222" s="105">
        <f t="shared" si="98"/>
        <v>0</v>
      </c>
      <c r="FI222" s="105">
        <f t="shared" si="98"/>
        <v>0</v>
      </c>
      <c r="FJ222" s="105">
        <f t="shared" si="98"/>
        <v>0</v>
      </c>
      <c r="FK222" s="105">
        <f t="shared" si="98"/>
        <v>0</v>
      </c>
      <c r="FL222" s="105">
        <f t="shared" si="98"/>
        <v>0</v>
      </c>
      <c r="FM222" s="105">
        <f t="shared" si="98"/>
        <v>0</v>
      </c>
      <c r="FN222" s="105">
        <f t="shared" si="98"/>
        <v>0</v>
      </c>
      <c r="FO222" s="105">
        <f t="shared" si="98"/>
        <v>0</v>
      </c>
      <c r="FP222" s="105">
        <f t="shared" si="98"/>
        <v>0</v>
      </c>
      <c r="FQ222" s="105">
        <f t="shared" si="98"/>
        <v>0</v>
      </c>
      <c r="FR222" s="105">
        <f t="shared" si="98"/>
        <v>0</v>
      </c>
      <c r="FS222" s="105">
        <f t="shared" si="98"/>
        <v>0</v>
      </c>
      <c r="FT222" s="105">
        <f t="shared" si="98"/>
        <v>0</v>
      </c>
      <c r="FU222" s="105">
        <f t="shared" si="98"/>
        <v>0</v>
      </c>
      <c r="FV222" s="105">
        <f t="shared" si="98"/>
        <v>0</v>
      </c>
      <c r="FW222" s="105">
        <f t="shared" si="98"/>
        <v>0</v>
      </c>
      <c r="FX222" s="105">
        <f t="shared" si="98"/>
        <v>0</v>
      </c>
      <c r="FY222" s="105">
        <f t="shared" si="98"/>
        <v>0</v>
      </c>
      <c r="FZ222" s="105">
        <f t="shared" si="98"/>
        <v>0</v>
      </c>
      <c r="GA222" s="105">
        <f t="shared" si="98"/>
        <v>0</v>
      </c>
      <c r="GB222" s="105">
        <f t="shared" si="98"/>
        <v>0</v>
      </c>
      <c r="GC222" s="105">
        <f t="shared" si="98"/>
        <v>0</v>
      </c>
      <c r="GD222" s="105">
        <f t="shared" si="98"/>
        <v>0</v>
      </c>
      <c r="GE222" s="105">
        <f t="shared" si="98"/>
        <v>0</v>
      </c>
      <c r="GF222" s="105">
        <f t="shared" si="98"/>
        <v>0</v>
      </c>
      <c r="GG222" s="105">
        <f t="shared" si="98"/>
        <v>0</v>
      </c>
      <c r="GH222" s="105">
        <f t="shared" si="98"/>
        <v>0</v>
      </c>
      <c r="GI222" s="105">
        <f t="shared" si="98"/>
        <v>0</v>
      </c>
      <c r="GJ222" s="105">
        <f t="shared" si="98"/>
        <v>0</v>
      </c>
      <c r="GK222" s="105">
        <f t="shared" si="98"/>
        <v>0</v>
      </c>
      <c r="GL222" s="105">
        <f t="shared" si="98"/>
        <v>0</v>
      </c>
      <c r="GM222" s="105">
        <f t="shared" si="86"/>
        <v>0</v>
      </c>
      <c r="GN222" s="105">
        <f t="shared" si="86"/>
        <v>0</v>
      </c>
      <c r="GO222" s="105">
        <f t="shared" si="86"/>
        <v>0</v>
      </c>
      <c r="GP222" s="105">
        <f t="shared" si="86"/>
        <v>0</v>
      </c>
      <c r="GQ222" s="105">
        <f t="shared" si="86"/>
        <v>0</v>
      </c>
      <c r="GR222" s="105">
        <f t="shared" si="86"/>
        <v>0</v>
      </c>
      <c r="GS222" s="105">
        <f t="shared" si="86"/>
        <v>0</v>
      </c>
      <c r="GT222" s="105">
        <f t="shared" si="86"/>
        <v>0</v>
      </c>
    </row>
    <row r="223" spans="1:202" s="105" customFormat="1" hidden="1" x14ac:dyDescent="0.25">
      <c r="A223" s="106" t="s">
        <v>134</v>
      </c>
      <c r="B223" s="107">
        <v>0</v>
      </c>
      <c r="C223" s="105">
        <f t="shared" si="96"/>
        <v>0</v>
      </c>
      <c r="D223" s="105">
        <f t="shared" si="96"/>
        <v>0</v>
      </c>
      <c r="E223" s="105">
        <f t="shared" si="96"/>
        <v>0</v>
      </c>
      <c r="F223" s="105">
        <f t="shared" si="96"/>
        <v>0</v>
      </c>
      <c r="G223" s="105">
        <f t="shared" si="96"/>
        <v>0</v>
      </c>
      <c r="H223" s="105">
        <f t="shared" si="96"/>
        <v>0</v>
      </c>
      <c r="I223" s="105">
        <f t="shared" si="96"/>
        <v>0</v>
      </c>
      <c r="J223" s="105">
        <f t="shared" si="96"/>
        <v>0</v>
      </c>
      <c r="K223" s="105">
        <f t="shared" si="96"/>
        <v>0</v>
      </c>
      <c r="L223" s="105">
        <f t="shared" si="96"/>
        <v>0</v>
      </c>
      <c r="M223" s="105">
        <f t="shared" si="96"/>
        <v>0</v>
      </c>
      <c r="N223" s="105">
        <f t="shared" si="96"/>
        <v>0</v>
      </c>
      <c r="O223" s="105">
        <f t="shared" si="96"/>
        <v>0</v>
      </c>
      <c r="P223" s="105">
        <f t="shared" si="96"/>
        <v>0</v>
      </c>
      <c r="Q223" s="105">
        <f t="shared" si="96"/>
        <v>0</v>
      </c>
      <c r="R223" s="105">
        <f t="shared" si="96"/>
        <v>0</v>
      </c>
      <c r="S223" s="105">
        <f t="shared" si="96"/>
        <v>0</v>
      </c>
      <c r="T223" s="105">
        <f t="shared" si="96"/>
        <v>0</v>
      </c>
      <c r="U223" s="105">
        <f t="shared" si="96"/>
        <v>0</v>
      </c>
      <c r="V223" s="105">
        <f t="shared" si="96"/>
        <v>0</v>
      </c>
      <c r="W223" s="105">
        <f t="shared" si="96"/>
        <v>0</v>
      </c>
      <c r="X223" s="105">
        <f t="shared" si="96"/>
        <v>0</v>
      </c>
      <c r="Y223" s="105">
        <f t="shared" si="96"/>
        <v>0</v>
      </c>
      <c r="Z223" s="105">
        <f t="shared" si="96"/>
        <v>0</v>
      </c>
      <c r="AA223" s="105">
        <f t="shared" si="96"/>
        <v>0</v>
      </c>
      <c r="AB223" s="105">
        <f t="shared" si="96"/>
        <v>0</v>
      </c>
      <c r="AC223" s="105">
        <f t="shared" si="96"/>
        <v>0</v>
      </c>
      <c r="AD223" s="105">
        <f t="shared" si="96"/>
        <v>0</v>
      </c>
      <c r="AE223" s="105">
        <f t="shared" si="96"/>
        <v>0</v>
      </c>
      <c r="AF223" s="105">
        <f t="shared" si="96"/>
        <v>0</v>
      </c>
      <c r="AG223" s="105">
        <f t="shared" si="96"/>
        <v>0</v>
      </c>
      <c r="AH223" s="105">
        <f t="shared" si="96"/>
        <v>0</v>
      </c>
      <c r="AI223" s="105">
        <f t="shared" si="96"/>
        <v>0</v>
      </c>
      <c r="AJ223" s="105">
        <f t="shared" si="96"/>
        <v>0</v>
      </c>
      <c r="AK223" s="105">
        <f t="shared" si="96"/>
        <v>0</v>
      </c>
      <c r="AL223" s="105">
        <f t="shared" si="96"/>
        <v>0</v>
      </c>
      <c r="AM223" s="105">
        <f t="shared" si="96"/>
        <v>0</v>
      </c>
      <c r="AN223" s="105">
        <f t="shared" si="96"/>
        <v>0</v>
      </c>
      <c r="AO223" s="105">
        <f t="shared" si="96"/>
        <v>0</v>
      </c>
      <c r="AP223" s="105">
        <f t="shared" si="96"/>
        <v>0</v>
      </c>
      <c r="AQ223" s="105">
        <f t="shared" si="96"/>
        <v>0</v>
      </c>
      <c r="AR223" s="105">
        <f t="shared" si="96"/>
        <v>0</v>
      </c>
      <c r="AS223" s="105">
        <f t="shared" si="96"/>
        <v>0</v>
      </c>
      <c r="AT223" s="105">
        <f t="shared" si="96"/>
        <v>0</v>
      </c>
      <c r="AU223" s="105">
        <f t="shared" si="96"/>
        <v>0</v>
      </c>
      <c r="AV223" s="105">
        <f t="shared" si="96"/>
        <v>0</v>
      </c>
      <c r="AW223" s="105">
        <f t="shared" si="96"/>
        <v>0</v>
      </c>
      <c r="AX223" s="105">
        <f t="shared" si="96"/>
        <v>0</v>
      </c>
      <c r="AY223" s="105">
        <f t="shared" si="96"/>
        <v>0</v>
      </c>
      <c r="AZ223" s="105">
        <f t="shared" si="96"/>
        <v>0</v>
      </c>
      <c r="BA223" s="105">
        <f t="shared" si="96"/>
        <v>0</v>
      </c>
      <c r="BB223" s="105">
        <f t="shared" si="96"/>
        <v>0</v>
      </c>
      <c r="BC223" s="105">
        <f t="shared" si="96"/>
        <v>0</v>
      </c>
      <c r="BD223" s="105">
        <f t="shared" si="96"/>
        <v>0</v>
      </c>
      <c r="BE223" s="105">
        <f t="shared" si="96"/>
        <v>0</v>
      </c>
      <c r="BF223" s="105">
        <f t="shared" si="96"/>
        <v>0</v>
      </c>
      <c r="BG223" s="105">
        <f t="shared" si="96"/>
        <v>0</v>
      </c>
      <c r="BH223" s="105">
        <f t="shared" si="96"/>
        <v>0</v>
      </c>
      <c r="BI223" s="105">
        <f t="shared" si="96"/>
        <v>0</v>
      </c>
      <c r="BJ223" s="105">
        <f t="shared" si="96"/>
        <v>0</v>
      </c>
      <c r="BK223" s="105">
        <f t="shared" si="96"/>
        <v>0</v>
      </c>
      <c r="BL223" s="105">
        <f t="shared" si="96"/>
        <v>0</v>
      </c>
      <c r="BM223" s="105">
        <f t="shared" si="96"/>
        <v>0</v>
      </c>
      <c r="BN223" s="105">
        <f t="shared" si="96"/>
        <v>0</v>
      </c>
      <c r="BO223" s="105">
        <f t="shared" si="97"/>
        <v>0</v>
      </c>
      <c r="BP223" s="105">
        <f t="shared" si="97"/>
        <v>0</v>
      </c>
      <c r="BQ223" s="105">
        <f t="shared" si="97"/>
        <v>0</v>
      </c>
      <c r="BR223" s="105">
        <f t="shared" si="97"/>
        <v>0</v>
      </c>
      <c r="BS223" s="105">
        <f t="shared" si="97"/>
        <v>0</v>
      </c>
      <c r="BT223" s="105">
        <f t="shared" si="97"/>
        <v>0</v>
      </c>
      <c r="BU223" s="105">
        <f t="shared" si="97"/>
        <v>0</v>
      </c>
      <c r="BV223" s="105">
        <f t="shared" si="97"/>
        <v>0</v>
      </c>
      <c r="BW223" s="105">
        <f t="shared" si="97"/>
        <v>0</v>
      </c>
      <c r="BX223" s="105">
        <f t="shared" si="97"/>
        <v>0</v>
      </c>
      <c r="BY223" s="105">
        <f t="shared" si="97"/>
        <v>0</v>
      </c>
      <c r="BZ223" s="105">
        <f t="shared" si="97"/>
        <v>0</v>
      </c>
      <c r="CA223" s="105">
        <f t="shared" si="97"/>
        <v>0</v>
      </c>
      <c r="CB223" s="105">
        <f t="shared" si="97"/>
        <v>0</v>
      </c>
      <c r="CC223" s="105">
        <f t="shared" si="97"/>
        <v>0</v>
      </c>
      <c r="CD223" s="105">
        <f t="shared" si="97"/>
        <v>0</v>
      </c>
      <c r="CE223" s="105">
        <f t="shared" si="97"/>
        <v>0</v>
      </c>
      <c r="CF223" s="105">
        <f t="shared" si="97"/>
        <v>0</v>
      </c>
      <c r="CG223" s="105">
        <f t="shared" si="97"/>
        <v>0</v>
      </c>
      <c r="CH223" s="105">
        <f t="shared" si="97"/>
        <v>0</v>
      </c>
      <c r="CI223" s="105">
        <f t="shared" si="97"/>
        <v>0</v>
      </c>
      <c r="CJ223" s="105">
        <f t="shared" si="97"/>
        <v>0</v>
      </c>
      <c r="CK223" s="105">
        <f t="shared" si="97"/>
        <v>0</v>
      </c>
      <c r="CL223" s="105">
        <f t="shared" si="97"/>
        <v>0</v>
      </c>
      <c r="CM223" s="105">
        <f t="shared" si="97"/>
        <v>0</v>
      </c>
      <c r="CN223" s="105">
        <f t="shared" si="97"/>
        <v>0</v>
      </c>
      <c r="CO223" s="105">
        <f t="shared" si="97"/>
        <v>0</v>
      </c>
      <c r="CP223" s="105">
        <f t="shared" si="97"/>
        <v>0</v>
      </c>
      <c r="CQ223" s="105">
        <f t="shared" si="97"/>
        <v>0</v>
      </c>
      <c r="CR223" s="105">
        <f t="shared" si="97"/>
        <v>0</v>
      </c>
      <c r="CS223" s="105">
        <f t="shared" si="97"/>
        <v>0</v>
      </c>
      <c r="CT223" s="105">
        <f t="shared" si="97"/>
        <v>0</v>
      </c>
      <c r="CU223" s="105">
        <f t="shared" si="97"/>
        <v>0</v>
      </c>
      <c r="CV223" s="105">
        <f t="shared" si="97"/>
        <v>0</v>
      </c>
      <c r="CW223" s="105">
        <f t="shared" si="97"/>
        <v>0</v>
      </c>
      <c r="CX223" s="105">
        <f t="shared" si="97"/>
        <v>0</v>
      </c>
      <c r="CY223" s="105">
        <f t="shared" si="97"/>
        <v>0</v>
      </c>
      <c r="CZ223" s="105">
        <f t="shared" si="97"/>
        <v>0</v>
      </c>
      <c r="DA223" s="105">
        <f t="shared" si="97"/>
        <v>0</v>
      </c>
      <c r="DB223" s="105">
        <f t="shared" si="97"/>
        <v>0</v>
      </c>
      <c r="DC223" s="105">
        <f t="shared" si="97"/>
        <v>0</v>
      </c>
      <c r="DD223" s="105">
        <f t="shared" si="97"/>
        <v>0</v>
      </c>
      <c r="DE223" s="105">
        <f t="shared" si="97"/>
        <v>0</v>
      </c>
      <c r="DF223" s="105">
        <f t="shared" si="97"/>
        <v>0</v>
      </c>
      <c r="DG223" s="105">
        <f t="shared" si="97"/>
        <v>0</v>
      </c>
      <c r="DH223" s="105">
        <f t="shared" si="97"/>
        <v>0</v>
      </c>
      <c r="DI223" s="105">
        <f t="shared" si="97"/>
        <v>0</v>
      </c>
      <c r="DJ223" s="105">
        <f t="shared" si="97"/>
        <v>0</v>
      </c>
      <c r="DK223" s="105">
        <f t="shared" si="97"/>
        <v>0</v>
      </c>
      <c r="DL223" s="105">
        <f t="shared" si="97"/>
        <v>0</v>
      </c>
      <c r="DM223" s="105">
        <f t="shared" si="97"/>
        <v>0</v>
      </c>
      <c r="DN223" s="105">
        <f t="shared" si="97"/>
        <v>0</v>
      </c>
      <c r="DO223" s="105">
        <f t="shared" si="97"/>
        <v>0</v>
      </c>
      <c r="DP223" s="105">
        <f t="shared" si="97"/>
        <v>0</v>
      </c>
      <c r="DQ223" s="105">
        <f t="shared" si="97"/>
        <v>0</v>
      </c>
      <c r="DR223" s="105">
        <f t="shared" si="97"/>
        <v>0</v>
      </c>
      <c r="DS223" s="105">
        <f t="shared" si="97"/>
        <v>0</v>
      </c>
      <c r="DT223" s="105">
        <f t="shared" si="97"/>
        <v>0</v>
      </c>
      <c r="DU223" s="105">
        <f t="shared" si="97"/>
        <v>0</v>
      </c>
      <c r="DV223" s="105">
        <f t="shared" si="97"/>
        <v>0</v>
      </c>
      <c r="DW223" s="105">
        <f t="shared" si="97"/>
        <v>0</v>
      </c>
      <c r="DX223" s="105">
        <f t="shared" si="97"/>
        <v>0</v>
      </c>
      <c r="DY223" s="105">
        <f t="shared" si="97"/>
        <v>0</v>
      </c>
      <c r="DZ223" s="105">
        <f t="shared" si="97"/>
        <v>0</v>
      </c>
      <c r="EA223" s="105">
        <f t="shared" si="98"/>
        <v>0</v>
      </c>
      <c r="EB223" s="105">
        <f t="shared" si="98"/>
        <v>0</v>
      </c>
      <c r="EC223" s="105">
        <f t="shared" si="98"/>
        <v>0</v>
      </c>
      <c r="ED223" s="105">
        <f t="shared" si="98"/>
        <v>0</v>
      </c>
      <c r="EE223" s="105">
        <f t="shared" si="98"/>
        <v>0</v>
      </c>
      <c r="EF223" s="105">
        <f t="shared" si="98"/>
        <v>0</v>
      </c>
      <c r="EG223" s="105">
        <f t="shared" si="98"/>
        <v>0</v>
      </c>
      <c r="EH223" s="105">
        <f t="shared" si="98"/>
        <v>0</v>
      </c>
      <c r="EI223" s="105">
        <f t="shared" si="98"/>
        <v>0</v>
      </c>
      <c r="EJ223" s="105">
        <f t="shared" si="98"/>
        <v>0</v>
      </c>
      <c r="EK223" s="105">
        <f t="shared" si="98"/>
        <v>0</v>
      </c>
      <c r="EL223" s="105">
        <f t="shared" si="98"/>
        <v>0</v>
      </c>
      <c r="EM223" s="105">
        <f t="shared" si="98"/>
        <v>0</v>
      </c>
      <c r="EN223" s="105">
        <f t="shared" si="98"/>
        <v>0</v>
      </c>
      <c r="EO223" s="105">
        <f t="shared" si="98"/>
        <v>0</v>
      </c>
      <c r="EP223" s="105">
        <f t="shared" si="98"/>
        <v>0</v>
      </c>
      <c r="EQ223" s="105">
        <f t="shared" si="98"/>
        <v>0</v>
      </c>
      <c r="ER223" s="105">
        <f t="shared" si="98"/>
        <v>0</v>
      </c>
      <c r="ES223" s="105">
        <f t="shared" si="98"/>
        <v>0</v>
      </c>
      <c r="ET223" s="105">
        <f t="shared" si="98"/>
        <v>0</v>
      </c>
      <c r="EU223" s="105">
        <f t="shared" si="98"/>
        <v>0</v>
      </c>
      <c r="EV223" s="105">
        <f t="shared" si="98"/>
        <v>0</v>
      </c>
      <c r="EW223" s="105">
        <f t="shared" si="98"/>
        <v>0</v>
      </c>
      <c r="EX223" s="105">
        <f t="shared" si="98"/>
        <v>0</v>
      </c>
      <c r="EY223" s="105">
        <f t="shared" si="98"/>
        <v>0</v>
      </c>
      <c r="EZ223" s="105">
        <f t="shared" si="98"/>
        <v>0</v>
      </c>
      <c r="FA223" s="105">
        <f t="shared" si="98"/>
        <v>0</v>
      </c>
      <c r="FB223" s="105">
        <f t="shared" si="98"/>
        <v>0</v>
      </c>
      <c r="FC223" s="105">
        <f t="shared" si="98"/>
        <v>0</v>
      </c>
      <c r="FD223" s="105">
        <f t="shared" si="98"/>
        <v>0</v>
      </c>
      <c r="FE223" s="105">
        <f t="shared" si="98"/>
        <v>0</v>
      </c>
      <c r="FF223" s="105">
        <f t="shared" si="98"/>
        <v>0</v>
      </c>
      <c r="FG223" s="105">
        <f t="shared" si="98"/>
        <v>0</v>
      </c>
      <c r="FH223" s="105">
        <f t="shared" si="98"/>
        <v>0</v>
      </c>
      <c r="FI223" s="105">
        <f t="shared" si="98"/>
        <v>0</v>
      </c>
      <c r="FJ223" s="105">
        <f t="shared" si="98"/>
        <v>0</v>
      </c>
      <c r="FK223" s="105">
        <f t="shared" si="98"/>
        <v>0</v>
      </c>
      <c r="FL223" s="105">
        <f t="shared" si="98"/>
        <v>0</v>
      </c>
      <c r="FM223" s="105">
        <f t="shared" si="98"/>
        <v>0</v>
      </c>
      <c r="FN223" s="105">
        <f t="shared" si="98"/>
        <v>0</v>
      </c>
      <c r="FO223" s="105">
        <f t="shared" si="98"/>
        <v>0</v>
      </c>
      <c r="FP223" s="105">
        <f t="shared" si="98"/>
        <v>0</v>
      </c>
      <c r="FQ223" s="105">
        <f t="shared" si="98"/>
        <v>0</v>
      </c>
      <c r="FR223" s="105">
        <f t="shared" si="98"/>
        <v>0</v>
      </c>
      <c r="FS223" s="105">
        <f t="shared" si="98"/>
        <v>0</v>
      </c>
      <c r="FT223" s="105">
        <f t="shared" si="98"/>
        <v>0</v>
      </c>
      <c r="FU223" s="105">
        <f t="shared" si="98"/>
        <v>0</v>
      </c>
      <c r="FV223" s="105">
        <f t="shared" si="98"/>
        <v>0</v>
      </c>
      <c r="FW223" s="105">
        <f t="shared" si="98"/>
        <v>0</v>
      </c>
      <c r="FX223" s="105">
        <f t="shared" si="98"/>
        <v>0</v>
      </c>
      <c r="FY223" s="105">
        <f t="shared" si="98"/>
        <v>0</v>
      </c>
      <c r="FZ223" s="105">
        <f t="shared" si="98"/>
        <v>0</v>
      </c>
      <c r="GA223" s="105">
        <f t="shared" si="98"/>
        <v>0</v>
      </c>
      <c r="GB223" s="105">
        <f t="shared" si="98"/>
        <v>0</v>
      </c>
      <c r="GC223" s="105">
        <f t="shared" si="98"/>
        <v>0</v>
      </c>
      <c r="GD223" s="105">
        <f t="shared" si="98"/>
        <v>0</v>
      </c>
      <c r="GE223" s="105">
        <f t="shared" si="98"/>
        <v>0</v>
      </c>
      <c r="GF223" s="105">
        <f t="shared" si="98"/>
        <v>0</v>
      </c>
      <c r="GG223" s="105">
        <f t="shared" si="98"/>
        <v>0</v>
      </c>
      <c r="GH223" s="105">
        <f t="shared" si="98"/>
        <v>0</v>
      </c>
      <c r="GI223" s="105">
        <f t="shared" si="98"/>
        <v>0</v>
      </c>
      <c r="GJ223" s="105">
        <f t="shared" si="98"/>
        <v>0</v>
      </c>
      <c r="GK223" s="105">
        <f t="shared" si="98"/>
        <v>0</v>
      </c>
      <c r="GL223" s="105">
        <f t="shared" si="98"/>
        <v>0</v>
      </c>
      <c r="GM223" s="105">
        <f t="shared" si="86"/>
        <v>0</v>
      </c>
      <c r="GN223" s="105">
        <f t="shared" si="86"/>
        <v>0</v>
      </c>
      <c r="GO223" s="105">
        <f t="shared" si="86"/>
        <v>0</v>
      </c>
      <c r="GP223" s="105">
        <f t="shared" si="86"/>
        <v>0</v>
      </c>
      <c r="GQ223" s="105">
        <f t="shared" si="86"/>
        <v>0</v>
      </c>
      <c r="GR223" s="105">
        <f t="shared" si="86"/>
        <v>0</v>
      </c>
      <c r="GS223" s="105">
        <f t="shared" si="86"/>
        <v>0</v>
      </c>
      <c r="GT223" s="105">
        <f t="shared" si="86"/>
        <v>0</v>
      </c>
    </row>
    <row r="224" spans="1:202" s="105" customFormat="1" hidden="1" x14ac:dyDescent="0.25">
      <c r="A224" s="106" t="s">
        <v>135</v>
      </c>
      <c r="B224" s="107">
        <v>0</v>
      </c>
      <c r="C224" s="105">
        <f t="shared" si="96"/>
        <v>0</v>
      </c>
      <c r="D224" s="105">
        <f t="shared" si="96"/>
        <v>0</v>
      </c>
      <c r="E224" s="105">
        <f t="shared" si="96"/>
        <v>0</v>
      </c>
      <c r="F224" s="105">
        <f t="shared" si="96"/>
        <v>0</v>
      </c>
      <c r="G224" s="105">
        <f t="shared" si="96"/>
        <v>0</v>
      </c>
      <c r="H224" s="105">
        <f t="shared" si="96"/>
        <v>0</v>
      </c>
      <c r="I224" s="105">
        <f t="shared" si="96"/>
        <v>0</v>
      </c>
      <c r="J224" s="105">
        <f t="shared" si="96"/>
        <v>0</v>
      </c>
      <c r="K224" s="105">
        <f t="shared" si="96"/>
        <v>0</v>
      </c>
      <c r="L224" s="105">
        <f t="shared" si="96"/>
        <v>0</v>
      </c>
      <c r="M224" s="105">
        <f t="shared" si="96"/>
        <v>0</v>
      </c>
      <c r="N224" s="105">
        <f t="shared" si="96"/>
        <v>0</v>
      </c>
      <c r="O224" s="105">
        <f t="shared" si="96"/>
        <v>0</v>
      </c>
      <c r="P224" s="105">
        <f t="shared" si="96"/>
        <v>0</v>
      </c>
      <c r="Q224" s="105">
        <f t="shared" si="96"/>
        <v>0</v>
      </c>
      <c r="R224" s="105">
        <f t="shared" si="96"/>
        <v>0</v>
      </c>
      <c r="S224" s="105">
        <f t="shared" si="96"/>
        <v>0</v>
      </c>
      <c r="T224" s="105">
        <f t="shared" si="96"/>
        <v>0</v>
      </c>
      <c r="U224" s="105">
        <f t="shared" si="96"/>
        <v>0</v>
      </c>
      <c r="V224" s="105">
        <f t="shared" si="96"/>
        <v>0</v>
      </c>
      <c r="W224" s="105">
        <f t="shared" si="96"/>
        <v>0</v>
      </c>
      <c r="X224" s="105">
        <f t="shared" si="96"/>
        <v>0</v>
      </c>
      <c r="Y224" s="105">
        <f t="shared" si="96"/>
        <v>0</v>
      </c>
      <c r="Z224" s="105">
        <f t="shared" si="96"/>
        <v>0</v>
      </c>
      <c r="AA224" s="105">
        <f t="shared" si="96"/>
        <v>0</v>
      </c>
      <c r="AB224" s="105">
        <f t="shared" si="96"/>
        <v>0</v>
      </c>
      <c r="AC224" s="105">
        <f t="shared" si="96"/>
        <v>0</v>
      </c>
      <c r="AD224" s="105">
        <f t="shared" si="96"/>
        <v>0</v>
      </c>
      <c r="AE224" s="105">
        <f t="shared" si="96"/>
        <v>0</v>
      </c>
      <c r="AF224" s="105">
        <f t="shared" si="96"/>
        <v>0</v>
      </c>
      <c r="AG224" s="105">
        <f t="shared" si="96"/>
        <v>0</v>
      </c>
      <c r="AH224" s="105">
        <f t="shared" si="96"/>
        <v>0</v>
      </c>
      <c r="AI224" s="105">
        <f t="shared" si="96"/>
        <v>0</v>
      </c>
      <c r="AJ224" s="105">
        <f t="shared" si="96"/>
        <v>0</v>
      </c>
      <c r="AK224" s="105">
        <f t="shared" si="96"/>
        <v>0</v>
      </c>
      <c r="AL224" s="105">
        <f t="shared" si="96"/>
        <v>0</v>
      </c>
      <c r="AM224" s="105">
        <f t="shared" si="96"/>
        <v>0</v>
      </c>
      <c r="AN224" s="105">
        <f t="shared" si="96"/>
        <v>0</v>
      </c>
      <c r="AO224" s="105">
        <f t="shared" si="96"/>
        <v>0</v>
      </c>
      <c r="AP224" s="105">
        <f t="shared" si="96"/>
        <v>0</v>
      </c>
      <c r="AQ224" s="105">
        <f t="shared" si="96"/>
        <v>0</v>
      </c>
      <c r="AR224" s="105">
        <f t="shared" si="96"/>
        <v>0</v>
      </c>
      <c r="AS224" s="105">
        <f t="shared" si="96"/>
        <v>0</v>
      </c>
      <c r="AT224" s="105">
        <f t="shared" si="96"/>
        <v>0</v>
      </c>
      <c r="AU224" s="105">
        <f t="shared" si="96"/>
        <v>0</v>
      </c>
      <c r="AV224" s="105">
        <f t="shared" si="96"/>
        <v>0</v>
      </c>
      <c r="AW224" s="105">
        <f t="shared" si="96"/>
        <v>0</v>
      </c>
      <c r="AX224" s="105">
        <f t="shared" si="96"/>
        <v>0</v>
      </c>
      <c r="AY224" s="105">
        <f t="shared" si="96"/>
        <v>0</v>
      </c>
      <c r="AZ224" s="105">
        <f t="shared" si="96"/>
        <v>0</v>
      </c>
      <c r="BA224" s="105">
        <f t="shared" si="96"/>
        <v>0</v>
      </c>
      <c r="BB224" s="105">
        <f t="shared" si="96"/>
        <v>0</v>
      </c>
      <c r="BC224" s="105">
        <f t="shared" si="96"/>
        <v>0</v>
      </c>
      <c r="BD224" s="105">
        <f t="shared" si="96"/>
        <v>0</v>
      </c>
      <c r="BE224" s="105">
        <f t="shared" si="96"/>
        <v>0</v>
      </c>
      <c r="BF224" s="105">
        <f t="shared" si="96"/>
        <v>0</v>
      </c>
      <c r="BG224" s="105">
        <f t="shared" si="96"/>
        <v>0</v>
      </c>
      <c r="BH224" s="105">
        <f t="shared" si="96"/>
        <v>0</v>
      </c>
      <c r="BI224" s="105">
        <f t="shared" si="96"/>
        <v>0</v>
      </c>
      <c r="BJ224" s="105">
        <f t="shared" si="96"/>
        <v>0</v>
      </c>
      <c r="BK224" s="105">
        <f t="shared" si="96"/>
        <v>0</v>
      </c>
      <c r="BL224" s="105">
        <f t="shared" si="96"/>
        <v>0</v>
      </c>
      <c r="BM224" s="105">
        <f t="shared" si="96"/>
        <v>0</v>
      </c>
      <c r="BN224" s="105">
        <f t="shared" si="96"/>
        <v>0</v>
      </c>
      <c r="BO224" s="105">
        <f t="shared" si="97"/>
        <v>0</v>
      </c>
      <c r="BP224" s="105">
        <f t="shared" si="97"/>
        <v>0</v>
      </c>
      <c r="BQ224" s="105">
        <f t="shared" si="97"/>
        <v>0</v>
      </c>
      <c r="BR224" s="105">
        <f t="shared" si="97"/>
        <v>0</v>
      </c>
      <c r="BS224" s="105">
        <f t="shared" si="97"/>
        <v>0</v>
      </c>
      <c r="BT224" s="105">
        <f t="shared" si="97"/>
        <v>0</v>
      </c>
      <c r="BU224" s="105">
        <f t="shared" si="97"/>
        <v>0</v>
      </c>
      <c r="BV224" s="105">
        <f t="shared" si="97"/>
        <v>0</v>
      </c>
      <c r="BW224" s="105">
        <f t="shared" si="97"/>
        <v>0</v>
      </c>
      <c r="BX224" s="105">
        <f t="shared" si="97"/>
        <v>0</v>
      </c>
      <c r="BY224" s="105">
        <f t="shared" si="97"/>
        <v>0</v>
      </c>
      <c r="BZ224" s="105">
        <f t="shared" si="97"/>
        <v>0</v>
      </c>
      <c r="CA224" s="105">
        <f t="shared" si="97"/>
        <v>0</v>
      </c>
      <c r="CB224" s="105">
        <f t="shared" si="97"/>
        <v>0</v>
      </c>
      <c r="CC224" s="105">
        <f t="shared" si="97"/>
        <v>0</v>
      </c>
      <c r="CD224" s="105">
        <f t="shared" si="97"/>
        <v>0</v>
      </c>
      <c r="CE224" s="105">
        <f t="shared" si="97"/>
        <v>0</v>
      </c>
      <c r="CF224" s="105">
        <f t="shared" si="97"/>
        <v>0</v>
      </c>
      <c r="CG224" s="105">
        <f t="shared" si="97"/>
        <v>0</v>
      </c>
      <c r="CH224" s="105">
        <f t="shared" si="97"/>
        <v>0</v>
      </c>
      <c r="CI224" s="105">
        <f t="shared" si="97"/>
        <v>0</v>
      </c>
      <c r="CJ224" s="105">
        <f t="shared" si="97"/>
        <v>0</v>
      </c>
      <c r="CK224" s="105">
        <f t="shared" si="97"/>
        <v>0</v>
      </c>
      <c r="CL224" s="105">
        <f t="shared" si="97"/>
        <v>0</v>
      </c>
      <c r="CM224" s="105">
        <f t="shared" si="97"/>
        <v>0</v>
      </c>
      <c r="CN224" s="105">
        <f t="shared" si="97"/>
        <v>0</v>
      </c>
      <c r="CO224" s="105">
        <f t="shared" si="97"/>
        <v>0</v>
      </c>
      <c r="CP224" s="105">
        <f t="shared" si="97"/>
        <v>0</v>
      </c>
      <c r="CQ224" s="105">
        <f t="shared" si="97"/>
        <v>0</v>
      </c>
      <c r="CR224" s="105">
        <f t="shared" si="97"/>
        <v>0</v>
      </c>
      <c r="CS224" s="105">
        <f t="shared" si="97"/>
        <v>0</v>
      </c>
      <c r="CT224" s="105">
        <f t="shared" si="97"/>
        <v>0</v>
      </c>
      <c r="CU224" s="105">
        <f t="shared" si="97"/>
        <v>0</v>
      </c>
      <c r="CV224" s="105">
        <f t="shared" si="97"/>
        <v>0</v>
      </c>
      <c r="CW224" s="105">
        <f t="shared" si="97"/>
        <v>0</v>
      </c>
      <c r="CX224" s="105">
        <f t="shared" si="97"/>
        <v>0</v>
      </c>
      <c r="CY224" s="105">
        <f t="shared" si="97"/>
        <v>0</v>
      </c>
      <c r="CZ224" s="105">
        <f t="shared" si="97"/>
        <v>0</v>
      </c>
      <c r="DA224" s="105">
        <f t="shared" si="97"/>
        <v>0</v>
      </c>
      <c r="DB224" s="105">
        <f t="shared" si="97"/>
        <v>0</v>
      </c>
      <c r="DC224" s="105">
        <f t="shared" si="97"/>
        <v>0</v>
      </c>
      <c r="DD224" s="105">
        <f t="shared" si="97"/>
        <v>0</v>
      </c>
      <c r="DE224" s="105">
        <f t="shared" si="97"/>
        <v>0</v>
      </c>
      <c r="DF224" s="105">
        <f t="shared" si="97"/>
        <v>0</v>
      </c>
      <c r="DG224" s="105">
        <f t="shared" si="97"/>
        <v>0</v>
      </c>
      <c r="DH224" s="105">
        <f t="shared" si="97"/>
        <v>0</v>
      </c>
      <c r="DI224" s="105">
        <f t="shared" si="97"/>
        <v>0</v>
      </c>
      <c r="DJ224" s="105">
        <f t="shared" si="97"/>
        <v>0</v>
      </c>
      <c r="DK224" s="105">
        <f t="shared" si="97"/>
        <v>0</v>
      </c>
      <c r="DL224" s="105">
        <f t="shared" si="97"/>
        <v>0</v>
      </c>
      <c r="DM224" s="105">
        <f t="shared" si="97"/>
        <v>0</v>
      </c>
      <c r="DN224" s="105">
        <f t="shared" si="97"/>
        <v>0</v>
      </c>
      <c r="DO224" s="105">
        <f t="shared" si="97"/>
        <v>0</v>
      </c>
      <c r="DP224" s="105">
        <f t="shared" si="97"/>
        <v>0</v>
      </c>
      <c r="DQ224" s="105">
        <f t="shared" si="97"/>
        <v>0</v>
      </c>
      <c r="DR224" s="105">
        <f t="shared" si="97"/>
        <v>0</v>
      </c>
      <c r="DS224" s="105">
        <f t="shared" si="97"/>
        <v>0</v>
      </c>
      <c r="DT224" s="105">
        <f t="shared" si="97"/>
        <v>0</v>
      </c>
      <c r="DU224" s="105">
        <f t="shared" si="97"/>
        <v>0</v>
      </c>
      <c r="DV224" s="105">
        <f t="shared" si="97"/>
        <v>0</v>
      </c>
      <c r="DW224" s="105">
        <f t="shared" si="97"/>
        <v>0</v>
      </c>
      <c r="DX224" s="105">
        <f t="shared" si="97"/>
        <v>0</v>
      </c>
      <c r="DY224" s="105">
        <f t="shared" si="97"/>
        <v>0</v>
      </c>
      <c r="DZ224" s="105">
        <f t="shared" si="97"/>
        <v>0</v>
      </c>
      <c r="EA224" s="105">
        <f t="shared" si="98"/>
        <v>0</v>
      </c>
      <c r="EB224" s="105">
        <f t="shared" si="98"/>
        <v>0</v>
      </c>
      <c r="EC224" s="105">
        <f t="shared" si="98"/>
        <v>0</v>
      </c>
      <c r="ED224" s="105">
        <f t="shared" si="98"/>
        <v>0</v>
      </c>
      <c r="EE224" s="105">
        <f t="shared" si="98"/>
        <v>0</v>
      </c>
      <c r="EF224" s="105">
        <f t="shared" si="98"/>
        <v>0</v>
      </c>
      <c r="EG224" s="105">
        <f t="shared" si="98"/>
        <v>0</v>
      </c>
      <c r="EH224" s="105">
        <f t="shared" si="98"/>
        <v>0</v>
      </c>
      <c r="EI224" s="105">
        <f t="shared" si="98"/>
        <v>0</v>
      </c>
      <c r="EJ224" s="105">
        <f t="shared" si="98"/>
        <v>0</v>
      </c>
      <c r="EK224" s="105">
        <f t="shared" si="98"/>
        <v>0</v>
      </c>
      <c r="EL224" s="105">
        <f t="shared" si="98"/>
        <v>0</v>
      </c>
      <c r="EM224" s="105">
        <f t="shared" si="98"/>
        <v>0</v>
      </c>
      <c r="EN224" s="105">
        <f t="shared" si="98"/>
        <v>0</v>
      </c>
      <c r="EO224" s="105">
        <f t="shared" si="98"/>
        <v>0</v>
      </c>
      <c r="EP224" s="105">
        <f t="shared" si="98"/>
        <v>0</v>
      </c>
      <c r="EQ224" s="105">
        <f t="shared" si="98"/>
        <v>0</v>
      </c>
      <c r="ER224" s="105">
        <f t="shared" si="98"/>
        <v>0</v>
      </c>
      <c r="ES224" s="105">
        <f t="shared" si="98"/>
        <v>0</v>
      </c>
      <c r="ET224" s="105">
        <f t="shared" si="98"/>
        <v>0</v>
      </c>
      <c r="EU224" s="105">
        <f t="shared" si="98"/>
        <v>0</v>
      </c>
      <c r="EV224" s="105">
        <f t="shared" si="98"/>
        <v>0</v>
      </c>
      <c r="EW224" s="105">
        <f t="shared" si="98"/>
        <v>0</v>
      </c>
      <c r="EX224" s="105">
        <f t="shared" si="98"/>
        <v>0</v>
      </c>
      <c r="EY224" s="105">
        <f t="shared" si="98"/>
        <v>0</v>
      </c>
      <c r="EZ224" s="105">
        <f t="shared" si="98"/>
        <v>0</v>
      </c>
      <c r="FA224" s="105">
        <f t="shared" si="98"/>
        <v>0</v>
      </c>
      <c r="FB224" s="105">
        <f t="shared" si="98"/>
        <v>0</v>
      </c>
      <c r="FC224" s="105">
        <f t="shared" si="98"/>
        <v>0</v>
      </c>
      <c r="FD224" s="105">
        <f t="shared" si="98"/>
        <v>0</v>
      </c>
      <c r="FE224" s="105">
        <f t="shared" si="98"/>
        <v>0</v>
      </c>
      <c r="FF224" s="105">
        <f t="shared" si="98"/>
        <v>0</v>
      </c>
      <c r="FG224" s="105">
        <f t="shared" si="98"/>
        <v>0</v>
      </c>
      <c r="FH224" s="105">
        <f t="shared" si="98"/>
        <v>0</v>
      </c>
      <c r="FI224" s="105">
        <f t="shared" si="98"/>
        <v>0</v>
      </c>
      <c r="FJ224" s="105">
        <f t="shared" si="98"/>
        <v>0</v>
      </c>
      <c r="FK224" s="105">
        <f t="shared" si="98"/>
        <v>0</v>
      </c>
      <c r="FL224" s="105">
        <f t="shared" si="98"/>
        <v>0</v>
      </c>
      <c r="FM224" s="105">
        <f t="shared" si="98"/>
        <v>0</v>
      </c>
      <c r="FN224" s="105">
        <f t="shared" si="98"/>
        <v>0</v>
      </c>
      <c r="FO224" s="105">
        <f t="shared" si="98"/>
        <v>0</v>
      </c>
      <c r="FP224" s="105">
        <f t="shared" si="98"/>
        <v>0</v>
      </c>
      <c r="FQ224" s="105">
        <f t="shared" si="98"/>
        <v>0</v>
      </c>
      <c r="FR224" s="105">
        <f t="shared" si="98"/>
        <v>0</v>
      </c>
      <c r="FS224" s="105">
        <f t="shared" si="98"/>
        <v>0</v>
      </c>
      <c r="FT224" s="105">
        <f t="shared" si="98"/>
        <v>0</v>
      </c>
      <c r="FU224" s="105">
        <f t="shared" si="98"/>
        <v>0</v>
      </c>
      <c r="FV224" s="105">
        <f t="shared" si="98"/>
        <v>0</v>
      </c>
      <c r="FW224" s="105">
        <f t="shared" si="98"/>
        <v>0</v>
      </c>
      <c r="FX224" s="105">
        <f t="shared" si="98"/>
        <v>0</v>
      </c>
      <c r="FY224" s="105">
        <f t="shared" si="98"/>
        <v>0</v>
      </c>
      <c r="FZ224" s="105">
        <f t="shared" si="98"/>
        <v>0</v>
      </c>
      <c r="GA224" s="105">
        <f t="shared" si="98"/>
        <v>0</v>
      </c>
      <c r="GB224" s="105">
        <f t="shared" si="98"/>
        <v>0</v>
      </c>
      <c r="GC224" s="105">
        <f t="shared" si="98"/>
        <v>0</v>
      </c>
      <c r="GD224" s="105">
        <f t="shared" si="98"/>
        <v>0</v>
      </c>
      <c r="GE224" s="105">
        <f t="shared" si="98"/>
        <v>0</v>
      </c>
      <c r="GF224" s="105">
        <f t="shared" si="98"/>
        <v>0</v>
      </c>
      <c r="GG224" s="105">
        <f t="shared" si="98"/>
        <v>0</v>
      </c>
      <c r="GH224" s="105">
        <f t="shared" si="98"/>
        <v>0</v>
      </c>
      <c r="GI224" s="105">
        <f t="shared" si="98"/>
        <v>0</v>
      </c>
      <c r="GJ224" s="105">
        <f t="shared" si="98"/>
        <v>0</v>
      </c>
      <c r="GK224" s="105">
        <f t="shared" si="98"/>
        <v>0</v>
      </c>
      <c r="GL224" s="105">
        <f t="shared" si="98"/>
        <v>0</v>
      </c>
      <c r="GM224" s="105">
        <f t="shared" si="86"/>
        <v>0</v>
      </c>
      <c r="GN224" s="105">
        <f t="shared" si="86"/>
        <v>0</v>
      </c>
      <c r="GO224" s="105">
        <f t="shared" si="86"/>
        <v>0</v>
      </c>
      <c r="GP224" s="105">
        <f t="shared" si="86"/>
        <v>0</v>
      </c>
      <c r="GQ224" s="105">
        <f t="shared" si="86"/>
        <v>0</v>
      </c>
      <c r="GR224" s="105">
        <f t="shared" si="86"/>
        <v>0</v>
      </c>
      <c r="GS224" s="105">
        <f t="shared" si="86"/>
        <v>0</v>
      </c>
      <c r="GT224" s="105">
        <f t="shared" si="86"/>
        <v>0</v>
      </c>
    </row>
    <row r="225" spans="1:202" s="105" customFormat="1" hidden="1" x14ac:dyDescent="0.25">
      <c r="A225" s="106" t="s">
        <v>136</v>
      </c>
      <c r="B225" s="107">
        <v>0</v>
      </c>
      <c r="C225" s="105">
        <f t="shared" si="96"/>
        <v>0</v>
      </c>
      <c r="D225" s="105">
        <f t="shared" si="96"/>
        <v>0</v>
      </c>
      <c r="E225" s="105">
        <f t="shared" si="96"/>
        <v>0</v>
      </c>
      <c r="F225" s="105">
        <f t="shared" si="96"/>
        <v>0</v>
      </c>
      <c r="G225" s="105">
        <f t="shared" si="96"/>
        <v>0</v>
      </c>
      <c r="H225" s="105">
        <f t="shared" si="96"/>
        <v>0</v>
      </c>
      <c r="I225" s="105">
        <f t="shared" si="96"/>
        <v>0</v>
      </c>
      <c r="J225" s="105">
        <f t="shared" si="96"/>
        <v>0</v>
      </c>
      <c r="K225" s="105">
        <f t="shared" si="96"/>
        <v>0</v>
      </c>
      <c r="L225" s="105">
        <f t="shared" si="96"/>
        <v>0</v>
      </c>
      <c r="M225" s="105">
        <f t="shared" si="96"/>
        <v>0</v>
      </c>
      <c r="N225" s="105">
        <f t="shared" si="96"/>
        <v>0</v>
      </c>
      <c r="O225" s="105">
        <f t="shared" si="96"/>
        <v>0</v>
      </c>
      <c r="P225" s="105">
        <f t="shared" si="96"/>
        <v>0</v>
      </c>
      <c r="Q225" s="105">
        <f t="shared" si="96"/>
        <v>0</v>
      </c>
      <c r="R225" s="105">
        <f t="shared" si="96"/>
        <v>0</v>
      </c>
      <c r="S225" s="105">
        <f t="shared" si="96"/>
        <v>0</v>
      </c>
      <c r="T225" s="105">
        <f t="shared" si="96"/>
        <v>0</v>
      </c>
      <c r="U225" s="105">
        <f t="shared" si="96"/>
        <v>0</v>
      </c>
      <c r="V225" s="105">
        <f t="shared" si="96"/>
        <v>0</v>
      </c>
      <c r="W225" s="105">
        <f t="shared" si="96"/>
        <v>0</v>
      </c>
      <c r="X225" s="105">
        <f t="shared" si="96"/>
        <v>0</v>
      </c>
      <c r="Y225" s="105">
        <f t="shared" si="96"/>
        <v>0</v>
      </c>
      <c r="Z225" s="105">
        <f t="shared" si="96"/>
        <v>0</v>
      </c>
      <c r="AA225" s="105">
        <f t="shared" si="96"/>
        <v>0</v>
      </c>
      <c r="AB225" s="105">
        <f t="shared" si="96"/>
        <v>0</v>
      </c>
      <c r="AC225" s="105">
        <f t="shared" si="96"/>
        <v>0</v>
      </c>
      <c r="AD225" s="105">
        <f t="shared" si="96"/>
        <v>0</v>
      </c>
      <c r="AE225" s="105">
        <f t="shared" si="96"/>
        <v>0</v>
      </c>
      <c r="AF225" s="105">
        <f t="shared" si="96"/>
        <v>0</v>
      </c>
      <c r="AG225" s="105">
        <f t="shared" si="96"/>
        <v>0</v>
      </c>
      <c r="AH225" s="105">
        <f t="shared" si="96"/>
        <v>0</v>
      </c>
      <c r="AI225" s="105">
        <f t="shared" si="96"/>
        <v>0</v>
      </c>
      <c r="AJ225" s="105">
        <f t="shared" si="96"/>
        <v>0</v>
      </c>
      <c r="AK225" s="105">
        <f t="shared" si="96"/>
        <v>0</v>
      </c>
      <c r="AL225" s="105">
        <f t="shared" si="96"/>
        <v>0</v>
      </c>
      <c r="AM225" s="105">
        <f t="shared" si="96"/>
        <v>0</v>
      </c>
      <c r="AN225" s="105">
        <f t="shared" si="96"/>
        <v>0</v>
      </c>
      <c r="AO225" s="105">
        <f t="shared" si="96"/>
        <v>0</v>
      </c>
      <c r="AP225" s="105">
        <f t="shared" si="96"/>
        <v>0</v>
      </c>
      <c r="AQ225" s="105">
        <f t="shared" si="96"/>
        <v>0</v>
      </c>
      <c r="AR225" s="105">
        <f t="shared" si="96"/>
        <v>0</v>
      </c>
      <c r="AS225" s="105">
        <f t="shared" si="96"/>
        <v>0</v>
      </c>
      <c r="AT225" s="105">
        <f t="shared" si="96"/>
        <v>0</v>
      </c>
      <c r="AU225" s="105">
        <f t="shared" si="96"/>
        <v>0</v>
      </c>
      <c r="AV225" s="105">
        <f t="shared" si="96"/>
        <v>0</v>
      </c>
      <c r="AW225" s="105">
        <f t="shared" si="96"/>
        <v>0</v>
      </c>
      <c r="AX225" s="105">
        <f t="shared" si="96"/>
        <v>0</v>
      </c>
      <c r="AY225" s="105">
        <f t="shared" si="96"/>
        <v>0</v>
      </c>
      <c r="AZ225" s="105">
        <f t="shared" si="96"/>
        <v>0</v>
      </c>
      <c r="BA225" s="105">
        <f t="shared" si="96"/>
        <v>0</v>
      </c>
      <c r="BB225" s="105">
        <f t="shared" si="96"/>
        <v>0</v>
      </c>
      <c r="BC225" s="105">
        <f t="shared" si="96"/>
        <v>0</v>
      </c>
      <c r="BD225" s="105">
        <f t="shared" si="96"/>
        <v>0</v>
      </c>
      <c r="BE225" s="105">
        <f t="shared" si="96"/>
        <v>0</v>
      </c>
      <c r="BF225" s="105">
        <f t="shared" si="96"/>
        <v>0</v>
      </c>
      <c r="BG225" s="105">
        <f t="shared" si="96"/>
        <v>0</v>
      </c>
      <c r="BH225" s="105">
        <f t="shared" si="96"/>
        <v>0</v>
      </c>
      <c r="BI225" s="105">
        <f t="shared" si="96"/>
        <v>0</v>
      </c>
      <c r="BJ225" s="105">
        <f t="shared" si="96"/>
        <v>0</v>
      </c>
      <c r="BK225" s="105">
        <f t="shared" si="96"/>
        <v>0</v>
      </c>
      <c r="BL225" s="105">
        <f t="shared" si="96"/>
        <v>0</v>
      </c>
      <c r="BM225" s="105">
        <f t="shared" si="96"/>
        <v>0</v>
      </c>
      <c r="BN225" s="105">
        <f t="shared" ref="BN225" si="99">BN71*$B225</f>
        <v>0</v>
      </c>
      <c r="BO225" s="105">
        <f t="shared" si="97"/>
        <v>0</v>
      </c>
      <c r="BP225" s="105">
        <f t="shared" si="97"/>
        <v>0</v>
      </c>
      <c r="BQ225" s="105">
        <f t="shared" si="97"/>
        <v>0</v>
      </c>
      <c r="BR225" s="105">
        <f t="shared" si="97"/>
        <v>0</v>
      </c>
      <c r="BS225" s="105">
        <f t="shared" si="97"/>
        <v>0</v>
      </c>
      <c r="BT225" s="105">
        <f t="shared" si="97"/>
        <v>0</v>
      </c>
      <c r="BU225" s="105">
        <f t="shared" si="97"/>
        <v>0</v>
      </c>
      <c r="BV225" s="105">
        <f t="shared" si="97"/>
        <v>0</v>
      </c>
      <c r="BW225" s="105">
        <f t="shared" si="97"/>
        <v>0</v>
      </c>
      <c r="BX225" s="105">
        <f t="shared" si="97"/>
        <v>0</v>
      </c>
      <c r="BY225" s="105">
        <f t="shared" si="97"/>
        <v>0</v>
      </c>
      <c r="BZ225" s="105">
        <f t="shared" si="97"/>
        <v>0</v>
      </c>
      <c r="CA225" s="105">
        <f t="shared" si="97"/>
        <v>0</v>
      </c>
      <c r="CB225" s="105">
        <f t="shared" si="97"/>
        <v>0</v>
      </c>
      <c r="CC225" s="105">
        <f t="shared" si="97"/>
        <v>0</v>
      </c>
      <c r="CD225" s="105">
        <f t="shared" si="97"/>
        <v>0</v>
      </c>
      <c r="CE225" s="105">
        <f t="shared" si="97"/>
        <v>0</v>
      </c>
      <c r="CF225" s="105">
        <f t="shared" si="97"/>
        <v>0</v>
      </c>
      <c r="CG225" s="105">
        <f t="shared" si="97"/>
        <v>0</v>
      </c>
      <c r="CH225" s="105">
        <f t="shared" si="97"/>
        <v>0</v>
      </c>
      <c r="CI225" s="105">
        <f t="shared" si="97"/>
        <v>0</v>
      </c>
      <c r="CJ225" s="105">
        <f t="shared" si="97"/>
        <v>0</v>
      </c>
      <c r="CK225" s="105">
        <f t="shared" si="97"/>
        <v>0</v>
      </c>
      <c r="CL225" s="105">
        <f t="shared" si="97"/>
        <v>0</v>
      </c>
      <c r="CM225" s="105">
        <f t="shared" si="97"/>
        <v>0</v>
      </c>
      <c r="CN225" s="105">
        <f t="shared" si="97"/>
        <v>0</v>
      </c>
      <c r="CO225" s="105">
        <f t="shared" si="97"/>
        <v>0</v>
      </c>
      <c r="CP225" s="105">
        <f t="shared" si="97"/>
        <v>0</v>
      </c>
      <c r="CQ225" s="105">
        <f t="shared" si="97"/>
        <v>0</v>
      </c>
      <c r="CR225" s="105">
        <f t="shared" si="97"/>
        <v>0</v>
      </c>
      <c r="CS225" s="105">
        <f t="shared" si="97"/>
        <v>0</v>
      </c>
      <c r="CT225" s="105">
        <f t="shared" si="97"/>
        <v>0</v>
      </c>
      <c r="CU225" s="105">
        <f t="shared" si="97"/>
        <v>0</v>
      </c>
      <c r="CV225" s="105">
        <f t="shared" si="97"/>
        <v>0</v>
      </c>
      <c r="CW225" s="105">
        <f t="shared" si="97"/>
        <v>0</v>
      </c>
      <c r="CX225" s="105">
        <f t="shared" si="97"/>
        <v>0</v>
      </c>
      <c r="CY225" s="105">
        <f t="shared" si="97"/>
        <v>0</v>
      </c>
      <c r="CZ225" s="105">
        <f t="shared" si="97"/>
        <v>0</v>
      </c>
      <c r="DA225" s="105">
        <f t="shared" si="97"/>
        <v>0</v>
      </c>
      <c r="DB225" s="105">
        <f t="shared" si="97"/>
        <v>0</v>
      </c>
      <c r="DC225" s="105">
        <f t="shared" si="97"/>
        <v>0</v>
      </c>
      <c r="DD225" s="105">
        <f t="shared" si="97"/>
        <v>0</v>
      </c>
      <c r="DE225" s="105">
        <f t="shared" si="97"/>
        <v>0</v>
      </c>
      <c r="DF225" s="105">
        <f t="shared" si="97"/>
        <v>0</v>
      </c>
      <c r="DG225" s="105">
        <f t="shared" si="97"/>
        <v>0</v>
      </c>
      <c r="DH225" s="105">
        <f t="shared" si="97"/>
        <v>0</v>
      </c>
      <c r="DI225" s="105">
        <f t="shared" si="97"/>
        <v>0</v>
      </c>
      <c r="DJ225" s="105">
        <f t="shared" si="97"/>
        <v>0</v>
      </c>
      <c r="DK225" s="105">
        <f t="shared" si="97"/>
        <v>0</v>
      </c>
      <c r="DL225" s="105">
        <f t="shared" si="97"/>
        <v>0</v>
      </c>
      <c r="DM225" s="105">
        <f t="shared" si="97"/>
        <v>0</v>
      </c>
      <c r="DN225" s="105">
        <f t="shared" si="97"/>
        <v>0</v>
      </c>
      <c r="DO225" s="105">
        <f t="shared" si="97"/>
        <v>0</v>
      </c>
      <c r="DP225" s="105">
        <f t="shared" si="97"/>
        <v>0</v>
      </c>
      <c r="DQ225" s="105">
        <f t="shared" si="97"/>
        <v>0</v>
      </c>
      <c r="DR225" s="105">
        <f t="shared" si="97"/>
        <v>0</v>
      </c>
      <c r="DS225" s="105">
        <f t="shared" si="97"/>
        <v>0</v>
      </c>
      <c r="DT225" s="105">
        <f t="shared" si="97"/>
        <v>0</v>
      </c>
      <c r="DU225" s="105">
        <f t="shared" si="97"/>
        <v>0</v>
      </c>
      <c r="DV225" s="105">
        <f t="shared" si="97"/>
        <v>0</v>
      </c>
      <c r="DW225" s="105">
        <f t="shared" si="97"/>
        <v>0</v>
      </c>
      <c r="DX225" s="105">
        <f t="shared" si="97"/>
        <v>0</v>
      </c>
      <c r="DY225" s="105">
        <f t="shared" si="97"/>
        <v>0</v>
      </c>
      <c r="DZ225" s="105">
        <f t="shared" ref="DZ225" si="100">DZ71*$B225</f>
        <v>0</v>
      </c>
      <c r="EA225" s="105">
        <f t="shared" si="98"/>
        <v>0</v>
      </c>
      <c r="EB225" s="105">
        <f t="shared" si="98"/>
        <v>0</v>
      </c>
      <c r="EC225" s="105">
        <f t="shared" si="98"/>
        <v>0</v>
      </c>
      <c r="ED225" s="105">
        <f t="shared" si="98"/>
        <v>0</v>
      </c>
      <c r="EE225" s="105">
        <f t="shared" si="98"/>
        <v>0</v>
      </c>
      <c r="EF225" s="105">
        <f t="shared" si="98"/>
        <v>0</v>
      </c>
      <c r="EG225" s="105">
        <f t="shared" si="98"/>
        <v>0</v>
      </c>
      <c r="EH225" s="105">
        <f t="shared" si="98"/>
        <v>0</v>
      </c>
      <c r="EI225" s="105">
        <f t="shared" si="98"/>
        <v>0</v>
      </c>
      <c r="EJ225" s="105">
        <f t="shared" si="98"/>
        <v>0</v>
      </c>
      <c r="EK225" s="105">
        <f t="shared" si="98"/>
        <v>0</v>
      </c>
      <c r="EL225" s="105">
        <f t="shared" si="98"/>
        <v>0</v>
      </c>
      <c r="EM225" s="105">
        <f t="shared" si="98"/>
        <v>0</v>
      </c>
      <c r="EN225" s="105">
        <f t="shared" si="98"/>
        <v>0</v>
      </c>
      <c r="EO225" s="105">
        <f t="shared" si="98"/>
        <v>0</v>
      </c>
      <c r="EP225" s="105">
        <f t="shared" si="98"/>
        <v>0</v>
      </c>
      <c r="EQ225" s="105">
        <f t="shared" si="98"/>
        <v>0</v>
      </c>
      <c r="ER225" s="105">
        <f t="shared" si="98"/>
        <v>0</v>
      </c>
      <c r="ES225" s="105">
        <f t="shared" si="98"/>
        <v>0</v>
      </c>
      <c r="ET225" s="105">
        <f t="shared" si="98"/>
        <v>0</v>
      </c>
      <c r="EU225" s="105">
        <f t="shared" si="98"/>
        <v>0</v>
      </c>
      <c r="EV225" s="105">
        <f t="shared" si="98"/>
        <v>0</v>
      </c>
      <c r="EW225" s="105">
        <f t="shared" si="98"/>
        <v>0</v>
      </c>
      <c r="EX225" s="105">
        <f t="shared" si="98"/>
        <v>0</v>
      </c>
      <c r="EY225" s="105">
        <f t="shared" si="98"/>
        <v>0</v>
      </c>
      <c r="EZ225" s="105">
        <f t="shared" si="98"/>
        <v>0</v>
      </c>
      <c r="FA225" s="105">
        <f t="shared" si="98"/>
        <v>0</v>
      </c>
      <c r="FB225" s="105">
        <f t="shared" si="98"/>
        <v>0</v>
      </c>
      <c r="FC225" s="105">
        <f t="shared" si="98"/>
        <v>0</v>
      </c>
      <c r="FD225" s="105">
        <f t="shared" si="98"/>
        <v>0</v>
      </c>
      <c r="FE225" s="105">
        <f t="shared" si="98"/>
        <v>0</v>
      </c>
      <c r="FF225" s="105">
        <f t="shared" si="98"/>
        <v>0</v>
      </c>
      <c r="FG225" s="105">
        <f t="shared" si="98"/>
        <v>0</v>
      </c>
      <c r="FH225" s="105">
        <f t="shared" si="98"/>
        <v>0</v>
      </c>
      <c r="FI225" s="105">
        <f t="shared" si="98"/>
        <v>0</v>
      </c>
      <c r="FJ225" s="105">
        <f t="shared" si="98"/>
        <v>0</v>
      </c>
      <c r="FK225" s="105">
        <f t="shared" si="98"/>
        <v>0</v>
      </c>
      <c r="FL225" s="105">
        <f t="shared" si="98"/>
        <v>0</v>
      </c>
      <c r="FM225" s="105">
        <f t="shared" si="98"/>
        <v>0</v>
      </c>
      <c r="FN225" s="105">
        <f t="shared" si="98"/>
        <v>0</v>
      </c>
      <c r="FO225" s="105">
        <f t="shared" si="98"/>
        <v>0</v>
      </c>
      <c r="FP225" s="105">
        <f t="shared" si="98"/>
        <v>0</v>
      </c>
      <c r="FQ225" s="105">
        <f t="shared" si="98"/>
        <v>0</v>
      </c>
      <c r="FR225" s="105">
        <f t="shared" si="98"/>
        <v>0</v>
      </c>
      <c r="FS225" s="105">
        <f t="shared" si="98"/>
        <v>0</v>
      </c>
      <c r="FT225" s="105">
        <f t="shared" si="98"/>
        <v>0</v>
      </c>
      <c r="FU225" s="105">
        <f t="shared" si="98"/>
        <v>0</v>
      </c>
      <c r="FV225" s="105">
        <f t="shared" si="98"/>
        <v>0</v>
      </c>
      <c r="FW225" s="105">
        <f t="shared" si="98"/>
        <v>0</v>
      </c>
      <c r="FX225" s="105">
        <f t="shared" si="98"/>
        <v>0</v>
      </c>
      <c r="FY225" s="105">
        <f t="shared" si="98"/>
        <v>0</v>
      </c>
      <c r="FZ225" s="105">
        <f t="shared" si="98"/>
        <v>0</v>
      </c>
      <c r="GA225" s="105">
        <f t="shared" si="98"/>
        <v>0</v>
      </c>
      <c r="GB225" s="105">
        <f t="shared" si="98"/>
        <v>0</v>
      </c>
      <c r="GC225" s="105">
        <f t="shared" si="98"/>
        <v>0</v>
      </c>
      <c r="GD225" s="105">
        <f t="shared" si="98"/>
        <v>0</v>
      </c>
      <c r="GE225" s="105">
        <f t="shared" si="98"/>
        <v>0</v>
      </c>
      <c r="GF225" s="105">
        <f t="shared" si="98"/>
        <v>0</v>
      </c>
      <c r="GG225" s="105">
        <f t="shared" si="98"/>
        <v>0</v>
      </c>
      <c r="GH225" s="105">
        <f t="shared" si="98"/>
        <v>0</v>
      </c>
      <c r="GI225" s="105">
        <f t="shared" si="98"/>
        <v>0</v>
      </c>
      <c r="GJ225" s="105">
        <f t="shared" si="98"/>
        <v>0</v>
      </c>
      <c r="GK225" s="105">
        <f t="shared" si="98"/>
        <v>0</v>
      </c>
      <c r="GL225" s="105">
        <f t="shared" ref="GL225" si="101">GL71*$B225</f>
        <v>0</v>
      </c>
      <c r="GM225" s="105">
        <f t="shared" si="86"/>
        <v>0</v>
      </c>
      <c r="GN225" s="105">
        <f t="shared" si="86"/>
        <v>0</v>
      </c>
      <c r="GO225" s="105">
        <f t="shared" si="86"/>
        <v>0</v>
      </c>
      <c r="GP225" s="105">
        <f t="shared" si="86"/>
        <v>0</v>
      </c>
      <c r="GQ225" s="105">
        <f t="shared" si="86"/>
        <v>0</v>
      </c>
      <c r="GR225" s="105">
        <f t="shared" si="86"/>
        <v>0</v>
      </c>
      <c r="GS225" s="105">
        <f t="shared" si="86"/>
        <v>0</v>
      </c>
      <c r="GT225" s="105">
        <f t="shared" si="86"/>
        <v>0</v>
      </c>
    </row>
    <row r="226" spans="1:202" s="105" customFormat="1" hidden="1" x14ac:dyDescent="0.25">
      <c r="A226" s="106" t="s">
        <v>137</v>
      </c>
      <c r="B226" s="107">
        <v>0</v>
      </c>
      <c r="C226" s="105">
        <f t="shared" ref="C226:BN229" si="102">C72*$B226</f>
        <v>0</v>
      </c>
      <c r="D226" s="105">
        <f t="shared" si="102"/>
        <v>0</v>
      </c>
      <c r="E226" s="105">
        <f t="shared" si="102"/>
        <v>0</v>
      </c>
      <c r="F226" s="105">
        <f t="shared" si="102"/>
        <v>0</v>
      </c>
      <c r="G226" s="105">
        <f t="shared" si="102"/>
        <v>0</v>
      </c>
      <c r="H226" s="105">
        <f t="shared" si="102"/>
        <v>0</v>
      </c>
      <c r="I226" s="105">
        <f t="shared" si="102"/>
        <v>0</v>
      </c>
      <c r="J226" s="105">
        <f t="shared" si="102"/>
        <v>0</v>
      </c>
      <c r="K226" s="105">
        <f t="shared" si="102"/>
        <v>0</v>
      </c>
      <c r="L226" s="105">
        <f t="shared" si="102"/>
        <v>0</v>
      </c>
      <c r="M226" s="105">
        <f t="shared" si="102"/>
        <v>0</v>
      </c>
      <c r="N226" s="105">
        <f t="shared" si="102"/>
        <v>0</v>
      </c>
      <c r="O226" s="105">
        <f t="shared" si="102"/>
        <v>0</v>
      </c>
      <c r="P226" s="105">
        <f t="shared" si="102"/>
        <v>0</v>
      </c>
      <c r="Q226" s="105">
        <f t="shared" si="102"/>
        <v>0</v>
      </c>
      <c r="R226" s="105">
        <f t="shared" si="102"/>
        <v>0</v>
      </c>
      <c r="S226" s="105">
        <f t="shared" si="102"/>
        <v>0</v>
      </c>
      <c r="T226" s="105">
        <f t="shared" si="102"/>
        <v>0</v>
      </c>
      <c r="U226" s="105">
        <f t="shared" si="102"/>
        <v>0</v>
      </c>
      <c r="V226" s="105">
        <f t="shared" si="102"/>
        <v>0</v>
      </c>
      <c r="W226" s="105">
        <f t="shared" si="102"/>
        <v>0</v>
      </c>
      <c r="X226" s="105">
        <f t="shared" si="102"/>
        <v>0</v>
      </c>
      <c r="Y226" s="105">
        <f t="shared" si="102"/>
        <v>0</v>
      </c>
      <c r="Z226" s="105">
        <f t="shared" si="102"/>
        <v>0</v>
      </c>
      <c r="AA226" s="105">
        <f t="shared" si="102"/>
        <v>0</v>
      </c>
      <c r="AB226" s="105">
        <f t="shared" si="102"/>
        <v>0</v>
      </c>
      <c r="AC226" s="105">
        <f t="shared" si="102"/>
        <v>0</v>
      </c>
      <c r="AD226" s="105">
        <f t="shared" si="102"/>
        <v>0</v>
      </c>
      <c r="AE226" s="105">
        <f t="shared" si="102"/>
        <v>0</v>
      </c>
      <c r="AF226" s="105">
        <f t="shared" si="102"/>
        <v>0</v>
      </c>
      <c r="AG226" s="105">
        <f t="shared" si="102"/>
        <v>0</v>
      </c>
      <c r="AH226" s="105">
        <f t="shared" si="102"/>
        <v>0</v>
      </c>
      <c r="AI226" s="105">
        <f t="shared" si="102"/>
        <v>0</v>
      </c>
      <c r="AJ226" s="105">
        <f t="shared" si="102"/>
        <v>0</v>
      </c>
      <c r="AK226" s="105">
        <f t="shared" si="102"/>
        <v>0</v>
      </c>
      <c r="AL226" s="105">
        <f t="shared" si="102"/>
        <v>0</v>
      </c>
      <c r="AM226" s="105">
        <f t="shared" si="102"/>
        <v>0</v>
      </c>
      <c r="AN226" s="105">
        <f t="shared" si="102"/>
        <v>0</v>
      </c>
      <c r="AO226" s="105">
        <f t="shared" si="102"/>
        <v>0</v>
      </c>
      <c r="AP226" s="105">
        <f t="shared" si="102"/>
        <v>0</v>
      </c>
      <c r="AQ226" s="105">
        <f t="shared" si="102"/>
        <v>0</v>
      </c>
      <c r="AR226" s="105">
        <f t="shared" si="102"/>
        <v>0</v>
      </c>
      <c r="AS226" s="105">
        <f t="shared" si="102"/>
        <v>0</v>
      </c>
      <c r="AT226" s="105">
        <f t="shared" si="102"/>
        <v>0</v>
      </c>
      <c r="AU226" s="105">
        <f t="shared" si="102"/>
        <v>0</v>
      </c>
      <c r="AV226" s="105">
        <f t="shared" si="102"/>
        <v>0</v>
      </c>
      <c r="AW226" s="105">
        <f t="shared" si="102"/>
        <v>0</v>
      </c>
      <c r="AX226" s="105">
        <f t="shared" si="102"/>
        <v>0</v>
      </c>
      <c r="AY226" s="105">
        <f t="shared" si="102"/>
        <v>0</v>
      </c>
      <c r="AZ226" s="105">
        <f t="shared" si="102"/>
        <v>0</v>
      </c>
      <c r="BA226" s="105">
        <f t="shared" si="102"/>
        <v>0</v>
      </c>
      <c r="BB226" s="105">
        <f t="shared" si="102"/>
        <v>0</v>
      </c>
      <c r="BC226" s="105">
        <f t="shared" si="102"/>
        <v>0</v>
      </c>
      <c r="BD226" s="105">
        <f t="shared" si="102"/>
        <v>0</v>
      </c>
      <c r="BE226" s="105">
        <f t="shared" si="102"/>
        <v>0</v>
      </c>
      <c r="BF226" s="105">
        <f t="shared" si="102"/>
        <v>0</v>
      </c>
      <c r="BG226" s="105">
        <f t="shared" si="102"/>
        <v>0</v>
      </c>
      <c r="BH226" s="105">
        <f t="shared" si="102"/>
        <v>0</v>
      </c>
      <c r="BI226" s="105">
        <f t="shared" si="102"/>
        <v>0</v>
      </c>
      <c r="BJ226" s="105">
        <f t="shared" si="102"/>
        <v>0</v>
      </c>
      <c r="BK226" s="105">
        <f t="shared" si="102"/>
        <v>0</v>
      </c>
      <c r="BL226" s="105">
        <f t="shared" si="102"/>
        <v>0</v>
      </c>
      <c r="BM226" s="105">
        <f t="shared" si="102"/>
        <v>0</v>
      </c>
      <c r="BN226" s="105">
        <f t="shared" si="102"/>
        <v>0</v>
      </c>
      <c r="BO226" s="105">
        <f t="shared" ref="BO226:DZ229" si="103">BO72*$B226</f>
        <v>0</v>
      </c>
      <c r="BP226" s="105">
        <f t="shared" si="103"/>
        <v>0</v>
      </c>
      <c r="BQ226" s="105">
        <f t="shared" si="103"/>
        <v>0</v>
      </c>
      <c r="BR226" s="105">
        <f t="shared" si="103"/>
        <v>0</v>
      </c>
      <c r="BS226" s="105">
        <f t="shared" si="103"/>
        <v>0</v>
      </c>
      <c r="BT226" s="105">
        <f t="shared" si="103"/>
        <v>0</v>
      </c>
      <c r="BU226" s="105">
        <f t="shared" si="103"/>
        <v>0</v>
      </c>
      <c r="BV226" s="105">
        <f t="shared" si="103"/>
        <v>0</v>
      </c>
      <c r="BW226" s="105">
        <f t="shared" si="103"/>
        <v>0</v>
      </c>
      <c r="BX226" s="105">
        <f t="shared" si="103"/>
        <v>0</v>
      </c>
      <c r="BY226" s="105">
        <f t="shared" si="103"/>
        <v>0</v>
      </c>
      <c r="BZ226" s="105">
        <f t="shared" si="103"/>
        <v>0</v>
      </c>
      <c r="CA226" s="105">
        <f t="shared" si="103"/>
        <v>0</v>
      </c>
      <c r="CB226" s="105">
        <f t="shared" si="103"/>
        <v>0</v>
      </c>
      <c r="CC226" s="105">
        <f t="shared" si="103"/>
        <v>0</v>
      </c>
      <c r="CD226" s="105">
        <f t="shared" si="103"/>
        <v>0</v>
      </c>
      <c r="CE226" s="105">
        <f t="shared" si="103"/>
        <v>0</v>
      </c>
      <c r="CF226" s="105">
        <f t="shared" si="103"/>
        <v>0</v>
      </c>
      <c r="CG226" s="105">
        <f t="shared" si="103"/>
        <v>0</v>
      </c>
      <c r="CH226" s="105">
        <f t="shared" si="103"/>
        <v>0</v>
      </c>
      <c r="CI226" s="105">
        <f t="shared" si="103"/>
        <v>0</v>
      </c>
      <c r="CJ226" s="105">
        <f t="shared" si="103"/>
        <v>0</v>
      </c>
      <c r="CK226" s="105">
        <f t="shared" si="103"/>
        <v>0</v>
      </c>
      <c r="CL226" s="105">
        <f t="shared" si="103"/>
        <v>0</v>
      </c>
      <c r="CM226" s="105">
        <f t="shared" si="103"/>
        <v>0</v>
      </c>
      <c r="CN226" s="105">
        <f t="shared" si="103"/>
        <v>0</v>
      </c>
      <c r="CO226" s="105">
        <f t="shared" si="103"/>
        <v>0</v>
      </c>
      <c r="CP226" s="105">
        <f t="shared" si="103"/>
        <v>0</v>
      </c>
      <c r="CQ226" s="105">
        <f t="shared" si="103"/>
        <v>0</v>
      </c>
      <c r="CR226" s="105">
        <f t="shared" si="103"/>
        <v>0</v>
      </c>
      <c r="CS226" s="105">
        <f t="shared" si="103"/>
        <v>0</v>
      </c>
      <c r="CT226" s="105">
        <f t="shared" si="103"/>
        <v>0</v>
      </c>
      <c r="CU226" s="105">
        <f t="shared" si="103"/>
        <v>0</v>
      </c>
      <c r="CV226" s="105">
        <f t="shared" si="103"/>
        <v>0</v>
      </c>
      <c r="CW226" s="105">
        <f t="shared" si="103"/>
        <v>0</v>
      </c>
      <c r="CX226" s="105">
        <f t="shared" si="103"/>
        <v>0</v>
      </c>
      <c r="CY226" s="105">
        <f t="shared" si="103"/>
        <v>0</v>
      </c>
      <c r="CZ226" s="105">
        <f t="shared" si="103"/>
        <v>0</v>
      </c>
      <c r="DA226" s="105">
        <f t="shared" si="103"/>
        <v>0</v>
      </c>
      <c r="DB226" s="105">
        <f t="shared" si="103"/>
        <v>0</v>
      </c>
      <c r="DC226" s="105">
        <f t="shared" si="103"/>
        <v>0</v>
      </c>
      <c r="DD226" s="105">
        <f t="shared" si="103"/>
        <v>0</v>
      </c>
      <c r="DE226" s="105">
        <f t="shared" si="103"/>
        <v>0</v>
      </c>
      <c r="DF226" s="105">
        <f t="shared" si="103"/>
        <v>0</v>
      </c>
      <c r="DG226" s="105">
        <f t="shared" si="103"/>
        <v>0</v>
      </c>
      <c r="DH226" s="105">
        <f t="shared" si="103"/>
        <v>0</v>
      </c>
      <c r="DI226" s="105">
        <f t="shared" si="103"/>
        <v>0</v>
      </c>
      <c r="DJ226" s="105">
        <f t="shared" si="103"/>
        <v>0</v>
      </c>
      <c r="DK226" s="105">
        <f t="shared" si="103"/>
        <v>0</v>
      </c>
      <c r="DL226" s="105">
        <f t="shared" si="103"/>
        <v>0</v>
      </c>
      <c r="DM226" s="105">
        <f t="shared" si="103"/>
        <v>0</v>
      </c>
      <c r="DN226" s="105">
        <f t="shared" si="103"/>
        <v>0</v>
      </c>
      <c r="DO226" s="105">
        <f t="shared" si="103"/>
        <v>0</v>
      </c>
      <c r="DP226" s="105">
        <f t="shared" si="103"/>
        <v>0</v>
      </c>
      <c r="DQ226" s="105">
        <f t="shared" si="103"/>
        <v>0</v>
      </c>
      <c r="DR226" s="105">
        <f t="shared" si="103"/>
        <v>0</v>
      </c>
      <c r="DS226" s="105">
        <f t="shared" si="103"/>
        <v>0</v>
      </c>
      <c r="DT226" s="105">
        <f t="shared" si="103"/>
        <v>0</v>
      </c>
      <c r="DU226" s="105">
        <f t="shared" si="103"/>
        <v>0</v>
      </c>
      <c r="DV226" s="105">
        <f t="shared" si="103"/>
        <v>0</v>
      </c>
      <c r="DW226" s="105">
        <f t="shared" si="103"/>
        <v>0</v>
      </c>
      <c r="DX226" s="105">
        <f t="shared" si="103"/>
        <v>0</v>
      </c>
      <c r="DY226" s="105">
        <f t="shared" si="103"/>
        <v>0</v>
      </c>
      <c r="DZ226" s="105">
        <f t="shared" si="103"/>
        <v>0</v>
      </c>
      <c r="EA226" s="105">
        <f t="shared" ref="EA226:GL229" si="104">EA72*$B226</f>
        <v>0</v>
      </c>
      <c r="EB226" s="105">
        <f t="shared" si="104"/>
        <v>0</v>
      </c>
      <c r="EC226" s="105">
        <f t="shared" si="104"/>
        <v>0</v>
      </c>
      <c r="ED226" s="105">
        <f t="shared" si="104"/>
        <v>0</v>
      </c>
      <c r="EE226" s="105">
        <f t="shared" si="104"/>
        <v>0</v>
      </c>
      <c r="EF226" s="105">
        <f t="shared" si="104"/>
        <v>0</v>
      </c>
      <c r="EG226" s="105">
        <f t="shared" si="104"/>
        <v>0</v>
      </c>
      <c r="EH226" s="105">
        <f t="shared" si="104"/>
        <v>0</v>
      </c>
      <c r="EI226" s="105">
        <f t="shared" si="104"/>
        <v>0</v>
      </c>
      <c r="EJ226" s="105">
        <f t="shared" si="104"/>
        <v>0</v>
      </c>
      <c r="EK226" s="105">
        <f t="shared" si="104"/>
        <v>0</v>
      </c>
      <c r="EL226" s="105">
        <f t="shared" si="104"/>
        <v>0</v>
      </c>
      <c r="EM226" s="105">
        <f t="shared" si="104"/>
        <v>0</v>
      </c>
      <c r="EN226" s="105">
        <f t="shared" si="104"/>
        <v>0</v>
      </c>
      <c r="EO226" s="105">
        <f t="shared" si="104"/>
        <v>0</v>
      </c>
      <c r="EP226" s="105">
        <f t="shared" si="104"/>
        <v>0</v>
      </c>
      <c r="EQ226" s="105">
        <f t="shared" si="104"/>
        <v>0</v>
      </c>
      <c r="ER226" s="105">
        <f t="shared" si="104"/>
        <v>0</v>
      </c>
      <c r="ES226" s="105">
        <f t="shared" si="104"/>
        <v>0</v>
      </c>
      <c r="ET226" s="105">
        <f t="shared" si="104"/>
        <v>0</v>
      </c>
      <c r="EU226" s="105">
        <f t="shared" si="104"/>
        <v>0</v>
      </c>
      <c r="EV226" s="105">
        <f t="shared" si="104"/>
        <v>0</v>
      </c>
      <c r="EW226" s="105">
        <f t="shared" si="104"/>
        <v>0</v>
      </c>
      <c r="EX226" s="105">
        <f t="shared" si="104"/>
        <v>0</v>
      </c>
      <c r="EY226" s="105">
        <f t="shared" si="104"/>
        <v>0</v>
      </c>
      <c r="EZ226" s="105">
        <f t="shared" si="104"/>
        <v>0</v>
      </c>
      <c r="FA226" s="105">
        <f t="shared" si="104"/>
        <v>0</v>
      </c>
      <c r="FB226" s="105">
        <f t="shared" si="104"/>
        <v>0</v>
      </c>
      <c r="FC226" s="105">
        <f t="shared" si="104"/>
        <v>0</v>
      </c>
      <c r="FD226" s="105">
        <f t="shared" si="104"/>
        <v>0</v>
      </c>
      <c r="FE226" s="105">
        <f t="shared" si="104"/>
        <v>0</v>
      </c>
      <c r="FF226" s="105">
        <f t="shared" si="104"/>
        <v>0</v>
      </c>
      <c r="FG226" s="105">
        <f t="shared" si="104"/>
        <v>0</v>
      </c>
      <c r="FH226" s="105">
        <f t="shared" si="104"/>
        <v>0</v>
      </c>
      <c r="FI226" s="105">
        <f t="shared" si="104"/>
        <v>0</v>
      </c>
      <c r="FJ226" s="105">
        <f t="shared" si="104"/>
        <v>0</v>
      </c>
      <c r="FK226" s="105">
        <f t="shared" si="104"/>
        <v>0</v>
      </c>
      <c r="FL226" s="105">
        <f t="shared" si="104"/>
        <v>0</v>
      </c>
      <c r="FM226" s="105">
        <f t="shared" si="104"/>
        <v>0</v>
      </c>
      <c r="FN226" s="105">
        <f t="shared" si="104"/>
        <v>0</v>
      </c>
      <c r="FO226" s="105">
        <f t="shared" si="104"/>
        <v>0</v>
      </c>
      <c r="FP226" s="105">
        <f t="shared" si="104"/>
        <v>0</v>
      </c>
      <c r="FQ226" s="105">
        <f t="shared" si="104"/>
        <v>0</v>
      </c>
      <c r="FR226" s="105">
        <f t="shared" si="104"/>
        <v>0</v>
      </c>
      <c r="FS226" s="105">
        <f t="shared" si="104"/>
        <v>0</v>
      </c>
      <c r="FT226" s="105">
        <f t="shared" si="104"/>
        <v>0</v>
      </c>
      <c r="FU226" s="105">
        <f t="shared" si="104"/>
        <v>0</v>
      </c>
      <c r="FV226" s="105">
        <f t="shared" si="104"/>
        <v>0</v>
      </c>
      <c r="FW226" s="105">
        <f t="shared" si="104"/>
        <v>0</v>
      </c>
      <c r="FX226" s="105">
        <f t="shared" si="104"/>
        <v>0</v>
      </c>
      <c r="FY226" s="105">
        <f t="shared" si="104"/>
        <v>0</v>
      </c>
      <c r="FZ226" s="105">
        <f t="shared" si="104"/>
        <v>0</v>
      </c>
      <c r="GA226" s="105">
        <f t="shared" si="104"/>
        <v>0</v>
      </c>
      <c r="GB226" s="105">
        <f t="shared" si="104"/>
        <v>0</v>
      </c>
      <c r="GC226" s="105">
        <f t="shared" si="104"/>
        <v>0</v>
      </c>
      <c r="GD226" s="105">
        <f t="shared" si="104"/>
        <v>0</v>
      </c>
      <c r="GE226" s="105">
        <f t="shared" si="104"/>
        <v>0</v>
      </c>
      <c r="GF226" s="105">
        <f t="shared" si="104"/>
        <v>0</v>
      </c>
      <c r="GG226" s="105">
        <f t="shared" si="104"/>
        <v>0</v>
      </c>
      <c r="GH226" s="105">
        <f t="shared" si="104"/>
        <v>0</v>
      </c>
      <c r="GI226" s="105">
        <f t="shared" si="104"/>
        <v>0</v>
      </c>
      <c r="GJ226" s="105">
        <f t="shared" si="104"/>
        <v>0</v>
      </c>
      <c r="GK226" s="105">
        <f t="shared" si="104"/>
        <v>0</v>
      </c>
      <c r="GL226" s="105">
        <f t="shared" si="104"/>
        <v>0</v>
      </c>
      <c r="GM226" s="105">
        <f t="shared" si="86"/>
        <v>0</v>
      </c>
      <c r="GN226" s="105">
        <f t="shared" si="86"/>
        <v>0</v>
      </c>
      <c r="GO226" s="105">
        <f t="shared" si="86"/>
        <v>0</v>
      </c>
      <c r="GP226" s="105">
        <f t="shared" si="86"/>
        <v>0</v>
      </c>
      <c r="GQ226" s="105">
        <f t="shared" si="86"/>
        <v>0</v>
      </c>
      <c r="GR226" s="105">
        <f t="shared" si="86"/>
        <v>0</v>
      </c>
      <c r="GS226" s="105">
        <f t="shared" si="86"/>
        <v>0</v>
      </c>
      <c r="GT226" s="105">
        <f t="shared" si="86"/>
        <v>0</v>
      </c>
    </row>
    <row r="227" spans="1:202" s="105" customFormat="1" hidden="1" x14ac:dyDescent="0.25">
      <c r="A227" s="106" t="s">
        <v>138</v>
      </c>
      <c r="B227" s="107">
        <v>0</v>
      </c>
      <c r="C227" s="105">
        <f t="shared" si="102"/>
        <v>0</v>
      </c>
      <c r="D227" s="105">
        <f t="shared" si="102"/>
        <v>0</v>
      </c>
      <c r="E227" s="105">
        <f t="shared" si="102"/>
        <v>0</v>
      </c>
      <c r="F227" s="105">
        <f t="shared" si="102"/>
        <v>0</v>
      </c>
      <c r="G227" s="105">
        <f t="shared" si="102"/>
        <v>0</v>
      </c>
      <c r="H227" s="105">
        <f t="shared" si="102"/>
        <v>0</v>
      </c>
      <c r="I227" s="105">
        <f t="shared" si="102"/>
        <v>0</v>
      </c>
      <c r="J227" s="105">
        <f t="shared" si="102"/>
        <v>0</v>
      </c>
      <c r="K227" s="105">
        <f t="shared" si="102"/>
        <v>0</v>
      </c>
      <c r="L227" s="105">
        <f t="shared" si="102"/>
        <v>0</v>
      </c>
      <c r="M227" s="105">
        <f t="shared" si="102"/>
        <v>0</v>
      </c>
      <c r="N227" s="105">
        <f t="shared" si="102"/>
        <v>0</v>
      </c>
      <c r="O227" s="105">
        <f t="shared" si="102"/>
        <v>0</v>
      </c>
      <c r="P227" s="105">
        <f t="shared" si="102"/>
        <v>0</v>
      </c>
      <c r="Q227" s="105">
        <f t="shared" si="102"/>
        <v>0</v>
      </c>
      <c r="R227" s="105">
        <f t="shared" si="102"/>
        <v>0</v>
      </c>
      <c r="S227" s="105">
        <f t="shared" si="102"/>
        <v>0</v>
      </c>
      <c r="T227" s="105">
        <f t="shared" si="102"/>
        <v>0</v>
      </c>
      <c r="U227" s="105">
        <f t="shared" si="102"/>
        <v>0</v>
      </c>
      <c r="V227" s="105">
        <f t="shared" si="102"/>
        <v>0</v>
      </c>
      <c r="W227" s="105">
        <f t="shared" si="102"/>
        <v>0</v>
      </c>
      <c r="X227" s="105">
        <f t="shared" si="102"/>
        <v>0</v>
      </c>
      <c r="Y227" s="105">
        <f t="shared" si="102"/>
        <v>0</v>
      </c>
      <c r="Z227" s="105">
        <f t="shared" si="102"/>
        <v>0</v>
      </c>
      <c r="AA227" s="105">
        <f t="shared" si="102"/>
        <v>0</v>
      </c>
      <c r="AB227" s="105">
        <f t="shared" si="102"/>
        <v>0</v>
      </c>
      <c r="AC227" s="105">
        <f t="shared" si="102"/>
        <v>0</v>
      </c>
      <c r="AD227" s="105">
        <f t="shared" si="102"/>
        <v>0</v>
      </c>
      <c r="AE227" s="105">
        <f t="shared" si="102"/>
        <v>0</v>
      </c>
      <c r="AF227" s="105">
        <f t="shared" si="102"/>
        <v>0</v>
      </c>
      <c r="AG227" s="105">
        <f t="shared" si="102"/>
        <v>0</v>
      </c>
      <c r="AH227" s="105">
        <f t="shared" si="102"/>
        <v>0</v>
      </c>
      <c r="AI227" s="105">
        <f t="shared" si="102"/>
        <v>0</v>
      </c>
      <c r="AJ227" s="105">
        <f t="shared" si="102"/>
        <v>0</v>
      </c>
      <c r="AK227" s="105">
        <f t="shared" si="102"/>
        <v>0</v>
      </c>
      <c r="AL227" s="105">
        <f t="shared" si="102"/>
        <v>0</v>
      </c>
      <c r="AM227" s="105">
        <f t="shared" si="102"/>
        <v>0</v>
      </c>
      <c r="AN227" s="105">
        <f t="shared" si="102"/>
        <v>0</v>
      </c>
      <c r="AO227" s="105">
        <f t="shared" si="102"/>
        <v>0</v>
      </c>
      <c r="AP227" s="105">
        <f t="shared" si="102"/>
        <v>0</v>
      </c>
      <c r="AQ227" s="105">
        <f t="shared" si="102"/>
        <v>0</v>
      </c>
      <c r="AR227" s="105">
        <f t="shared" si="102"/>
        <v>0</v>
      </c>
      <c r="AS227" s="105">
        <f t="shared" si="102"/>
        <v>0</v>
      </c>
      <c r="AT227" s="105">
        <f t="shared" si="102"/>
        <v>0</v>
      </c>
      <c r="AU227" s="105">
        <f t="shared" si="102"/>
        <v>0</v>
      </c>
      <c r="AV227" s="105">
        <f t="shared" si="102"/>
        <v>0</v>
      </c>
      <c r="AW227" s="105">
        <f t="shared" si="102"/>
        <v>0</v>
      </c>
      <c r="AX227" s="105">
        <f t="shared" si="102"/>
        <v>0</v>
      </c>
      <c r="AY227" s="105">
        <f t="shared" si="102"/>
        <v>0</v>
      </c>
      <c r="AZ227" s="105">
        <f t="shared" si="102"/>
        <v>0</v>
      </c>
      <c r="BA227" s="105">
        <f t="shared" si="102"/>
        <v>0</v>
      </c>
      <c r="BB227" s="105">
        <f t="shared" si="102"/>
        <v>0</v>
      </c>
      <c r="BC227" s="105">
        <f t="shared" si="102"/>
        <v>0</v>
      </c>
      <c r="BD227" s="105">
        <f t="shared" si="102"/>
        <v>0</v>
      </c>
      <c r="BE227" s="105">
        <f t="shared" si="102"/>
        <v>0</v>
      </c>
      <c r="BF227" s="105">
        <f t="shared" si="102"/>
        <v>0</v>
      </c>
      <c r="BG227" s="105">
        <f t="shared" si="102"/>
        <v>0</v>
      </c>
      <c r="BH227" s="105">
        <f t="shared" si="102"/>
        <v>0</v>
      </c>
      <c r="BI227" s="105">
        <f t="shared" si="102"/>
        <v>0</v>
      </c>
      <c r="BJ227" s="105">
        <f t="shared" si="102"/>
        <v>0</v>
      </c>
      <c r="BK227" s="105">
        <f t="shared" si="102"/>
        <v>0</v>
      </c>
      <c r="BL227" s="105">
        <f t="shared" si="102"/>
        <v>0</v>
      </c>
      <c r="BM227" s="105">
        <f t="shared" si="102"/>
        <v>0</v>
      </c>
      <c r="BN227" s="105">
        <f t="shared" si="102"/>
        <v>0</v>
      </c>
      <c r="BO227" s="105">
        <f t="shared" si="103"/>
        <v>0</v>
      </c>
      <c r="BP227" s="105">
        <f t="shared" si="103"/>
        <v>0</v>
      </c>
      <c r="BQ227" s="105">
        <f t="shared" si="103"/>
        <v>0</v>
      </c>
      <c r="BR227" s="105">
        <f t="shared" si="103"/>
        <v>0</v>
      </c>
      <c r="BS227" s="105">
        <f t="shared" si="103"/>
        <v>0</v>
      </c>
      <c r="BT227" s="105">
        <f t="shared" si="103"/>
        <v>0</v>
      </c>
      <c r="BU227" s="105">
        <f t="shared" si="103"/>
        <v>0</v>
      </c>
      <c r="BV227" s="105">
        <f t="shared" si="103"/>
        <v>0</v>
      </c>
      <c r="BW227" s="105">
        <f t="shared" si="103"/>
        <v>0</v>
      </c>
      <c r="BX227" s="105">
        <f t="shared" si="103"/>
        <v>0</v>
      </c>
      <c r="BY227" s="105">
        <f t="shared" si="103"/>
        <v>0</v>
      </c>
      <c r="BZ227" s="105">
        <f t="shared" si="103"/>
        <v>0</v>
      </c>
      <c r="CA227" s="105">
        <f t="shared" si="103"/>
        <v>0</v>
      </c>
      <c r="CB227" s="105">
        <f t="shared" si="103"/>
        <v>0</v>
      </c>
      <c r="CC227" s="105">
        <f t="shared" si="103"/>
        <v>0</v>
      </c>
      <c r="CD227" s="105">
        <f t="shared" si="103"/>
        <v>0</v>
      </c>
      <c r="CE227" s="105">
        <f t="shared" si="103"/>
        <v>0</v>
      </c>
      <c r="CF227" s="105">
        <f t="shared" si="103"/>
        <v>0</v>
      </c>
      <c r="CG227" s="105">
        <f t="shared" si="103"/>
        <v>0</v>
      </c>
      <c r="CH227" s="105">
        <f t="shared" si="103"/>
        <v>0</v>
      </c>
      <c r="CI227" s="105">
        <f t="shared" si="103"/>
        <v>0</v>
      </c>
      <c r="CJ227" s="105">
        <f t="shared" si="103"/>
        <v>0</v>
      </c>
      <c r="CK227" s="105">
        <f t="shared" si="103"/>
        <v>0</v>
      </c>
      <c r="CL227" s="105">
        <f t="shared" si="103"/>
        <v>0</v>
      </c>
      <c r="CM227" s="105">
        <f t="shared" si="103"/>
        <v>0</v>
      </c>
      <c r="CN227" s="105">
        <f t="shared" si="103"/>
        <v>0</v>
      </c>
      <c r="CO227" s="105">
        <f t="shared" si="103"/>
        <v>0</v>
      </c>
      <c r="CP227" s="105">
        <f t="shared" si="103"/>
        <v>0</v>
      </c>
      <c r="CQ227" s="105">
        <f t="shared" si="103"/>
        <v>0</v>
      </c>
      <c r="CR227" s="105">
        <f t="shared" si="103"/>
        <v>0</v>
      </c>
      <c r="CS227" s="105">
        <f t="shared" si="103"/>
        <v>0</v>
      </c>
      <c r="CT227" s="105">
        <f t="shared" si="103"/>
        <v>0</v>
      </c>
      <c r="CU227" s="105">
        <f t="shared" si="103"/>
        <v>0</v>
      </c>
      <c r="CV227" s="105">
        <f t="shared" si="103"/>
        <v>0</v>
      </c>
      <c r="CW227" s="105">
        <f t="shared" si="103"/>
        <v>0</v>
      </c>
      <c r="CX227" s="105">
        <f t="shared" si="103"/>
        <v>0</v>
      </c>
      <c r="CY227" s="105">
        <f t="shared" si="103"/>
        <v>0</v>
      </c>
      <c r="CZ227" s="105">
        <f t="shared" si="103"/>
        <v>0</v>
      </c>
      <c r="DA227" s="105">
        <f t="shared" si="103"/>
        <v>0</v>
      </c>
      <c r="DB227" s="105">
        <f t="shared" si="103"/>
        <v>0</v>
      </c>
      <c r="DC227" s="105">
        <f t="shared" si="103"/>
        <v>0</v>
      </c>
      <c r="DD227" s="105">
        <f t="shared" si="103"/>
        <v>0</v>
      </c>
      <c r="DE227" s="105">
        <f t="shared" si="103"/>
        <v>0</v>
      </c>
      <c r="DF227" s="105">
        <f t="shared" si="103"/>
        <v>0</v>
      </c>
      <c r="DG227" s="105">
        <f t="shared" si="103"/>
        <v>0</v>
      </c>
      <c r="DH227" s="105">
        <f t="shared" si="103"/>
        <v>0</v>
      </c>
      <c r="DI227" s="105">
        <f t="shared" si="103"/>
        <v>0</v>
      </c>
      <c r="DJ227" s="105">
        <f t="shared" si="103"/>
        <v>0</v>
      </c>
      <c r="DK227" s="105">
        <f t="shared" si="103"/>
        <v>0</v>
      </c>
      <c r="DL227" s="105">
        <f t="shared" si="103"/>
        <v>0</v>
      </c>
      <c r="DM227" s="105">
        <f t="shared" si="103"/>
        <v>0</v>
      </c>
      <c r="DN227" s="105">
        <f t="shared" si="103"/>
        <v>0</v>
      </c>
      <c r="DO227" s="105">
        <f t="shared" si="103"/>
        <v>0</v>
      </c>
      <c r="DP227" s="105">
        <f t="shared" si="103"/>
        <v>0</v>
      </c>
      <c r="DQ227" s="105">
        <f t="shared" si="103"/>
        <v>0</v>
      </c>
      <c r="DR227" s="105">
        <f t="shared" si="103"/>
        <v>0</v>
      </c>
      <c r="DS227" s="105">
        <f t="shared" si="103"/>
        <v>0</v>
      </c>
      <c r="DT227" s="105">
        <f t="shared" si="103"/>
        <v>0</v>
      </c>
      <c r="DU227" s="105">
        <f t="shared" si="103"/>
        <v>0</v>
      </c>
      <c r="DV227" s="105">
        <f t="shared" si="103"/>
        <v>0</v>
      </c>
      <c r="DW227" s="105">
        <f t="shared" si="103"/>
        <v>0</v>
      </c>
      <c r="DX227" s="105">
        <f t="shared" si="103"/>
        <v>0</v>
      </c>
      <c r="DY227" s="105">
        <f t="shared" si="103"/>
        <v>0</v>
      </c>
      <c r="DZ227" s="105">
        <f t="shared" si="103"/>
        <v>0</v>
      </c>
      <c r="EA227" s="105">
        <f t="shared" si="104"/>
        <v>0</v>
      </c>
      <c r="EB227" s="105">
        <f t="shared" si="104"/>
        <v>0</v>
      </c>
      <c r="EC227" s="105">
        <f t="shared" si="104"/>
        <v>0</v>
      </c>
      <c r="ED227" s="105">
        <f t="shared" si="104"/>
        <v>0</v>
      </c>
      <c r="EE227" s="105">
        <f t="shared" si="104"/>
        <v>0</v>
      </c>
      <c r="EF227" s="105">
        <f t="shared" si="104"/>
        <v>0</v>
      </c>
      <c r="EG227" s="105">
        <f t="shared" si="104"/>
        <v>0</v>
      </c>
      <c r="EH227" s="105">
        <f t="shared" si="104"/>
        <v>0</v>
      </c>
      <c r="EI227" s="105">
        <f t="shared" si="104"/>
        <v>0</v>
      </c>
      <c r="EJ227" s="105">
        <f t="shared" si="104"/>
        <v>0</v>
      </c>
      <c r="EK227" s="105">
        <f t="shared" si="104"/>
        <v>0</v>
      </c>
      <c r="EL227" s="105">
        <f t="shared" si="104"/>
        <v>0</v>
      </c>
      <c r="EM227" s="105">
        <f t="shared" si="104"/>
        <v>0</v>
      </c>
      <c r="EN227" s="105">
        <f t="shared" si="104"/>
        <v>0</v>
      </c>
      <c r="EO227" s="105">
        <f t="shared" si="104"/>
        <v>0</v>
      </c>
      <c r="EP227" s="105">
        <f t="shared" si="104"/>
        <v>0</v>
      </c>
      <c r="EQ227" s="105">
        <f t="shared" si="104"/>
        <v>0</v>
      </c>
      <c r="ER227" s="105">
        <f t="shared" si="104"/>
        <v>0</v>
      </c>
      <c r="ES227" s="105">
        <f t="shared" si="104"/>
        <v>0</v>
      </c>
      <c r="ET227" s="105">
        <f t="shared" si="104"/>
        <v>0</v>
      </c>
      <c r="EU227" s="105">
        <f t="shared" si="104"/>
        <v>0</v>
      </c>
      <c r="EV227" s="105">
        <f t="shared" si="104"/>
        <v>0</v>
      </c>
      <c r="EW227" s="105">
        <f t="shared" si="104"/>
        <v>0</v>
      </c>
      <c r="EX227" s="105">
        <f t="shared" si="104"/>
        <v>0</v>
      </c>
      <c r="EY227" s="105">
        <f t="shared" si="104"/>
        <v>0</v>
      </c>
      <c r="EZ227" s="105">
        <f t="shared" si="104"/>
        <v>0</v>
      </c>
      <c r="FA227" s="105">
        <f t="shared" si="104"/>
        <v>0</v>
      </c>
      <c r="FB227" s="105">
        <f t="shared" si="104"/>
        <v>0</v>
      </c>
      <c r="FC227" s="105">
        <f t="shared" si="104"/>
        <v>0</v>
      </c>
      <c r="FD227" s="105">
        <f t="shared" si="104"/>
        <v>0</v>
      </c>
      <c r="FE227" s="105">
        <f t="shared" si="104"/>
        <v>0</v>
      </c>
      <c r="FF227" s="105">
        <f t="shared" si="104"/>
        <v>0</v>
      </c>
      <c r="FG227" s="105">
        <f t="shared" si="104"/>
        <v>0</v>
      </c>
      <c r="FH227" s="105">
        <f t="shared" si="104"/>
        <v>0</v>
      </c>
      <c r="FI227" s="105">
        <f t="shared" si="104"/>
        <v>0</v>
      </c>
      <c r="FJ227" s="105">
        <f t="shared" si="104"/>
        <v>0</v>
      </c>
      <c r="FK227" s="105">
        <f t="shared" si="104"/>
        <v>0</v>
      </c>
      <c r="FL227" s="105">
        <f t="shared" si="104"/>
        <v>0</v>
      </c>
      <c r="FM227" s="105">
        <f t="shared" si="104"/>
        <v>0</v>
      </c>
      <c r="FN227" s="105">
        <f t="shared" si="104"/>
        <v>0</v>
      </c>
      <c r="FO227" s="105">
        <f t="shared" si="104"/>
        <v>0</v>
      </c>
      <c r="FP227" s="105">
        <f t="shared" si="104"/>
        <v>0</v>
      </c>
      <c r="FQ227" s="105">
        <f t="shared" si="104"/>
        <v>0</v>
      </c>
      <c r="FR227" s="105">
        <f t="shared" si="104"/>
        <v>0</v>
      </c>
      <c r="FS227" s="105">
        <f t="shared" si="104"/>
        <v>0</v>
      </c>
      <c r="FT227" s="105">
        <f t="shared" si="104"/>
        <v>0</v>
      </c>
      <c r="FU227" s="105">
        <f t="shared" si="104"/>
        <v>0</v>
      </c>
      <c r="FV227" s="105">
        <f t="shared" si="104"/>
        <v>0</v>
      </c>
      <c r="FW227" s="105">
        <f t="shared" si="104"/>
        <v>0</v>
      </c>
      <c r="FX227" s="105">
        <f t="shared" si="104"/>
        <v>0</v>
      </c>
      <c r="FY227" s="105">
        <f t="shared" si="104"/>
        <v>0</v>
      </c>
      <c r="FZ227" s="105">
        <f t="shared" si="104"/>
        <v>0</v>
      </c>
      <c r="GA227" s="105">
        <f t="shared" si="104"/>
        <v>0</v>
      </c>
      <c r="GB227" s="105">
        <f t="shared" si="104"/>
        <v>0</v>
      </c>
      <c r="GC227" s="105">
        <f t="shared" si="104"/>
        <v>0</v>
      </c>
      <c r="GD227" s="105">
        <f t="shared" si="104"/>
        <v>0</v>
      </c>
      <c r="GE227" s="105">
        <f t="shared" si="104"/>
        <v>0</v>
      </c>
      <c r="GF227" s="105">
        <f t="shared" si="104"/>
        <v>0</v>
      </c>
      <c r="GG227" s="105">
        <f t="shared" si="104"/>
        <v>0</v>
      </c>
      <c r="GH227" s="105">
        <f t="shared" si="104"/>
        <v>0</v>
      </c>
      <c r="GI227" s="105">
        <f t="shared" si="104"/>
        <v>0</v>
      </c>
      <c r="GJ227" s="105">
        <f t="shared" si="104"/>
        <v>0</v>
      </c>
      <c r="GK227" s="105">
        <f t="shared" si="104"/>
        <v>0</v>
      </c>
      <c r="GL227" s="105">
        <f t="shared" si="104"/>
        <v>0</v>
      </c>
      <c r="GM227" s="105">
        <f t="shared" si="86"/>
        <v>0</v>
      </c>
      <c r="GN227" s="105">
        <f t="shared" si="86"/>
        <v>0</v>
      </c>
      <c r="GO227" s="105">
        <f t="shared" si="86"/>
        <v>0</v>
      </c>
      <c r="GP227" s="105">
        <f t="shared" si="86"/>
        <v>0</v>
      </c>
      <c r="GQ227" s="105">
        <f t="shared" si="86"/>
        <v>0</v>
      </c>
      <c r="GR227" s="105">
        <f t="shared" si="86"/>
        <v>0</v>
      </c>
      <c r="GS227" s="105">
        <f t="shared" si="86"/>
        <v>0</v>
      </c>
      <c r="GT227" s="105">
        <f t="shared" si="86"/>
        <v>0</v>
      </c>
    </row>
    <row r="228" spans="1:202" s="105" customFormat="1" hidden="1" x14ac:dyDescent="0.25">
      <c r="A228" s="106" t="s">
        <v>139</v>
      </c>
      <c r="B228" s="107">
        <v>0</v>
      </c>
      <c r="C228" s="105">
        <f t="shared" si="102"/>
        <v>0</v>
      </c>
      <c r="D228" s="105">
        <f t="shared" si="102"/>
        <v>0</v>
      </c>
      <c r="E228" s="105">
        <f t="shared" si="102"/>
        <v>0</v>
      </c>
      <c r="F228" s="105">
        <f t="shared" si="102"/>
        <v>0</v>
      </c>
      <c r="G228" s="105">
        <f t="shared" si="102"/>
        <v>0</v>
      </c>
      <c r="H228" s="105">
        <f t="shared" si="102"/>
        <v>0</v>
      </c>
      <c r="I228" s="105">
        <f t="shared" si="102"/>
        <v>0</v>
      </c>
      <c r="J228" s="105">
        <f t="shared" si="102"/>
        <v>0</v>
      </c>
      <c r="K228" s="105">
        <f t="shared" si="102"/>
        <v>0</v>
      </c>
      <c r="L228" s="105">
        <f t="shared" si="102"/>
        <v>0</v>
      </c>
      <c r="M228" s="105">
        <f t="shared" si="102"/>
        <v>0</v>
      </c>
      <c r="N228" s="105">
        <f t="shared" si="102"/>
        <v>0</v>
      </c>
      <c r="O228" s="105">
        <f t="shared" si="102"/>
        <v>0</v>
      </c>
      <c r="P228" s="105">
        <f t="shared" si="102"/>
        <v>0</v>
      </c>
      <c r="Q228" s="105">
        <f t="shared" si="102"/>
        <v>0</v>
      </c>
      <c r="R228" s="105">
        <f t="shared" si="102"/>
        <v>0</v>
      </c>
      <c r="S228" s="105">
        <f t="shared" si="102"/>
        <v>0</v>
      </c>
      <c r="T228" s="105">
        <f t="shared" si="102"/>
        <v>0</v>
      </c>
      <c r="U228" s="105">
        <f t="shared" si="102"/>
        <v>0</v>
      </c>
      <c r="V228" s="105">
        <f t="shared" si="102"/>
        <v>0</v>
      </c>
      <c r="W228" s="105">
        <f t="shared" si="102"/>
        <v>0</v>
      </c>
      <c r="X228" s="105">
        <f t="shared" si="102"/>
        <v>0</v>
      </c>
      <c r="Y228" s="105">
        <f t="shared" si="102"/>
        <v>0</v>
      </c>
      <c r="Z228" s="105">
        <f t="shared" si="102"/>
        <v>0</v>
      </c>
      <c r="AA228" s="105">
        <f t="shared" si="102"/>
        <v>0</v>
      </c>
      <c r="AB228" s="105">
        <f t="shared" si="102"/>
        <v>0</v>
      </c>
      <c r="AC228" s="105">
        <f t="shared" si="102"/>
        <v>0</v>
      </c>
      <c r="AD228" s="105">
        <f t="shared" si="102"/>
        <v>0</v>
      </c>
      <c r="AE228" s="105">
        <f t="shared" si="102"/>
        <v>0</v>
      </c>
      <c r="AF228" s="105">
        <f t="shared" si="102"/>
        <v>0</v>
      </c>
      <c r="AG228" s="105">
        <f t="shared" si="102"/>
        <v>0</v>
      </c>
      <c r="AH228" s="105">
        <f t="shared" si="102"/>
        <v>0</v>
      </c>
      <c r="AI228" s="105">
        <f t="shared" si="102"/>
        <v>0</v>
      </c>
      <c r="AJ228" s="105">
        <f t="shared" si="102"/>
        <v>0</v>
      </c>
      <c r="AK228" s="105">
        <f t="shared" si="102"/>
        <v>0</v>
      </c>
      <c r="AL228" s="105">
        <f t="shared" si="102"/>
        <v>0</v>
      </c>
      <c r="AM228" s="105">
        <f t="shared" si="102"/>
        <v>0</v>
      </c>
      <c r="AN228" s="105">
        <f t="shared" si="102"/>
        <v>0</v>
      </c>
      <c r="AO228" s="105">
        <f t="shared" si="102"/>
        <v>0</v>
      </c>
      <c r="AP228" s="105">
        <f t="shared" si="102"/>
        <v>0</v>
      </c>
      <c r="AQ228" s="105">
        <f t="shared" si="102"/>
        <v>0</v>
      </c>
      <c r="AR228" s="105">
        <f t="shared" si="102"/>
        <v>0</v>
      </c>
      <c r="AS228" s="105">
        <f t="shared" si="102"/>
        <v>0</v>
      </c>
      <c r="AT228" s="105">
        <f t="shared" si="102"/>
        <v>0</v>
      </c>
      <c r="AU228" s="105">
        <f t="shared" si="102"/>
        <v>0</v>
      </c>
      <c r="AV228" s="105">
        <f t="shared" si="102"/>
        <v>0</v>
      </c>
      <c r="AW228" s="105">
        <f t="shared" si="102"/>
        <v>0</v>
      </c>
      <c r="AX228" s="105">
        <f t="shared" si="102"/>
        <v>0</v>
      </c>
      <c r="AY228" s="105">
        <f t="shared" si="102"/>
        <v>0</v>
      </c>
      <c r="AZ228" s="105">
        <f t="shared" si="102"/>
        <v>0</v>
      </c>
      <c r="BA228" s="105">
        <f t="shared" si="102"/>
        <v>0</v>
      </c>
      <c r="BB228" s="105">
        <f t="shared" si="102"/>
        <v>0</v>
      </c>
      <c r="BC228" s="105">
        <f t="shared" si="102"/>
        <v>0</v>
      </c>
      <c r="BD228" s="105">
        <f t="shared" si="102"/>
        <v>0</v>
      </c>
      <c r="BE228" s="105">
        <f t="shared" si="102"/>
        <v>0</v>
      </c>
      <c r="BF228" s="105">
        <f t="shared" si="102"/>
        <v>0</v>
      </c>
      <c r="BG228" s="105">
        <f t="shared" si="102"/>
        <v>0</v>
      </c>
      <c r="BH228" s="105">
        <f t="shared" si="102"/>
        <v>0</v>
      </c>
      <c r="BI228" s="105">
        <f t="shared" si="102"/>
        <v>0</v>
      </c>
      <c r="BJ228" s="105">
        <f t="shared" si="102"/>
        <v>0</v>
      </c>
      <c r="BK228" s="105">
        <f t="shared" si="102"/>
        <v>0</v>
      </c>
      <c r="BL228" s="105">
        <f t="shared" si="102"/>
        <v>0</v>
      </c>
      <c r="BM228" s="105">
        <f t="shared" si="102"/>
        <v>0</v>
      </c>
      <c r="BN228" s="105">
        <f t="shared" si="102"/>
        <v>0</v>
      </c>
      <c r="BO228" s="105">
        <f t="shared" si="103"/>
        <v>0</v>
      </c>
      <c r="BP228" s="105">
        <f t="shared" si="103"/>
        <v>0</v>
      </c>
      <c r="BQ228" s="105">
        <f t="shared" si="103"/>
        <v>0</v>
      </c>
      <c r="BR228" s="105">
        <f t="shared" si="103"/>
        <v>0</v>
      </c>
      <c r="BS228" s="105">
        <f t="shared" si="103"/>
        <v>0</v>
      </c>
      <c r="BT228" s="105">
        <f t="shared" si="103"/>
        <v>0</v>
      </c>
      <c r="BU228" s="105">
        <f t="shared" si="103"/>
        <v>0</v>
      </c>
      <c r="BV228" s="105">
        <f t="shared" si="103"/>
        <v>0</v>
      </c>
      <c r="BW228" s="105">
        <f t="shared" si="103"/>
        <v>0</v>
      </c>
      <c r="BX228" s="105">
        <f t="shared" si="103"/>
        <v>0</v>
      </c>
      <c r="BY228" s="105">
        <f t="shared" si="103"/>
        <v>0</v>
      </c>
      <c r="BZ228" s="105">
        <f t="shared" si="103"/>
        <v>0</v>
      </c>
      <c r="CA228" s="105">
        <f t="shared" si="103"/>
        <v>0</v>
      </c>
      <c r="CB228" s="105">
        <f t="shared" si="103"/>
        <v>0</v>
      </c>
      <c r="CC228" s="105">
        <f t="shared" si="103"/>
        <v>0</v>
      </c>
      <c r="CD228" s="105">
        <f t="shared" si="103"/>
        <v>0</v>
      </c>
      <c r="CE228" s="105">
        <f t="shared" si="103"/>
        <v>0</v>
      </c>
      <c r="CF228" s="105">
        <f t="shared" si="103"/>
        <v>0</v>
      </c>
      <c r="CG228" s="105">
        <f t="shared" si="103"/>
        <v>0</v>
      </c>
      <c r="CH228" s="105">
        <f t="shared" si="103"/>
        <v>0</v>
      </c>
      <c r="CI228" s="105">
        <f t="shared" si="103"/>
        <v>0</v>
      </c>
      <c r="CJ228" s="105">
        <f t="shared" si="103"/>
        <v>0</v>
      </c>
      <c r="CK228" s="105">
        <f t="shared" si="103"/>
        <v>0</v>
      </c>
      <c r="CL228" s="105">
        <f t="shared" si="103"/>
        <v>0</v>
      </c>
      <c r="CM228" s="105">
        <f t="shared" si="103"/>
        <v>0</v>
      </c>
      <c r="CN228" s="105">
        <f t="shared" si="103"/>
        <v>0</v>
      </c>
      <c r="CO228" s="105">
        <f t="shared" si="103"/>
        <v>0</v>
      </c>
      <c r="CP228" s="105">
        <f t="shared" si="103"/>
        <v>0</v>
      </c>
      <c r="CQ228" s="105">
        <f t="shared" si="103"/>
        <v>0</v>
      </c>
      <c r="CR228" s="105">
        <f t="shared" si="103"/>
        <v>0</v>
      </c>
      <c r="CS228" s="105">
        <f t="shared" si="103"/>
        <v>0</v>
      </c>
      <c r="CT228" s="105">
        <f t="shared" si="103"/>
        <v>0</v>
      </c>
      <c r="CU228" s="105">
        <f t="shared" si="103"/>
        <v>0</v>
      </c>
      <c r="CV228" s="105">
        <f t="shared" si="103"/>
        <v>0</v>
      </c>
      <c r="CW228" s="105">
        <f t="shared" si="103"/>
        <v>0</v>
      </c>
      <c r="CX228" s="105">
        <f t="shared" si="103"/>
        <v>0</v>
      </c>
      <c r="CY228" s="105">
        <f t="shared" si="103"/>
        <v>0</v>
      </c>
      <c r="CZ228" s="105">
        <f t="shared" si="103"/>
        <v>0</v>
      </c>
      <c r="DA228" s="105">
        <f t="shared" si="103"/>
        <v>0</v>
      </c>
      <c r="DB228" s="105">
        <f t="shared" si="103"/>
        <v>0</v>
      </c>
      <c r="DC228" s="105">
        <f t="shared" si="103"/>
        <v>0</v>
      </c>
      <c r="DD228" s="105">
        <f t="shared" si="103"/>
        <v>0</v>
      </c>
      <c r="DE228" s="105">
        <f t="shared" si="103"/>
        <v>0</v>
      </c>
      <c r="DF228" s="105">
        <f t="shared" si="103"/>
        <v>0</v>
      </c>
      <c r="DG228" s="105">
        <f t="shared" si="103"/>
        <v>0</v>
      </c>
      <c r="DH228" s="105">
        <f t="shared" si="103"/>
        <v>0</v>
      </c>
      <c r="DI228" s="105">
        <f t="shared" si="103"/>
        <v>0</v>
      </c>
      <c r="DJ228" s="105">
        <f t="shared" si="103"/>
        <v>0</v>
      </c>
      <c r="DK228" s="105">
        <f t="shared" si="103"/>
        <v>0</v>
      </c>
      <c r="DL228" s="105">
        <f t="shared" si="103"/>
        <v>0</v>
      </c>
      <c r="DM228" s="105">
        <f t="shared" si="103"/>
        <v>0</v>
      </c>
      <c r="DN228" s="105">
        <f t="shared" si="103"/>
        <v>0</v>
      </c>
      <c r="DO228" s="105">
        <f t="shared" si="103"/>
        <v>0</v>
      </c>
      <c r="DP228" s="105">
        <f t="shared" si="103"/>
        <v>0</v>
      </c>
      <c r="DQ228" s="105">
        <f t="shared" si="103"/>
        <v>0</v>
      </c>
      <c r="DR228" s="105">
        <f t="shared" si="103"/>
        <v>0</v>
      </c>
      <c r="DS228" s="105">
        <f t="shared" si="103"/>
        <v>0</v>
      </c>
      <c r="DT228" s="105">
        <f t="shared" si="103"/>
        <v>0</v>
      </c>
      <c r="DU228" s="105">
        <f t="shared" si="103"/>
        <v>0</v>
      </c>
      <c r="DV228" s="105">
        <f t="shared" si="103"/>
        <v>0</v>
      </c>
      <c r="DW228" s="105">
        <f t="shared" si="103"/>
        <v>0</v>
      </c>
      <c r="DX228" s="105">
        <f t="shared" si="103"/>
        <v>0</v>
      </c>
      <c r="DY228" s="105">
        <f t="shared" si="103"/>
        <v>0</v>
      </c>
      <c r="DZ228" s="105">
        <f t="shared" si="103"/>
        <v>0</v>
      </c>
      <c r="EA228" s="105">
        <f t="shared" si="104"/>
        <v>0</v>
      </c>
      <c r="EB228" s="105">
        <f t="shared" si="104"/>
        <v>0</v>
      </c>
      <c r="EC228" s="105">
        <f t="shared" si="104"/>
        <v>0</v>
      </c>
      <c r="ED228" s="105">
        <f t="shared" si="104"/>
        <v>0</v>
      </c>
      <c r="EE228" s="105">
        <f t="shared" si="104"/>
        <v>0</v>
      </c>
      <c r="EF228" s="105">
        <f t="shared" si="104"/>
        <v>0</v>
      </c>
      <c r="EG228" s="105">
        <f t="shared" si="104"/>
        <v>0</v>
      </c>
      <c r="EH228" s="105">
        <f t="shared" si="104"/>
        <v>0</v>
      </c>
      <c r="EI228" s="105">
        <f t="shared" si="104"/>
        <v>0</v>
      </c>
      <c r="EJ228" s="105">
        <f t="shared" si="104"/>
        <v>0</v>
      </c>
      <c r="EK228" s="105">
        <f t="shared" si="104"/>
        <v>0</v>
      </c>
      <c r="EL228" s="105">
        <f t="shared" si="104"/>
        <v>0</v>
      </c>
      <c r="EM228" s="105">
        <f t="shared" si="104"/>
        <v>0</v>
      </c>
      <c r="EN228" s="105">
        <f t="shared" si="104"/>
        <v>0</v>
      </c>
      <c r="EO228" s="105">
        <f t="shared" si="104"/>
        <v>0</v>
      </c>
      <c r="EP228" s="105">
        <f t="shared" si="104"/>
        <v>0</v>
      </c>
      <c r="EQ228" s="105">
        <f t="shared" si="104"/>
        <v>0</v>
      </c>
      <c r="ER228" s="105">
        <f t="shared" si="104"/>
        <v>0</v>
      </c>
      <c r="ES228" s="105">
        <f t="shared" si="104"/>
        <v>0</v>
      </c>
      <c r="ET228" s="105">
        <f t="shared" si="104"/>
        <v>0</v>
      </c>
      <c r="EU228" s="105">
        <f t="shared" si="104"/>
        <v>0</v>
      </c>
      <c r="EV228" s="105">
        <f t="shared" si="104"/>
        <v>0</v>
      </c>
      <c r="EW228" s="105">
        <f t="shared" si="104"/>
        <v>0</v>
      </c>
      <c r="EX228" s="105">
        <f t="shared" si="104"/>
        <v>0</v>
      </c>
      <c r="EY228" s="105">
        <f t="shared" si="104"/>
        <v>0</v>
      </c>
      <c r="EZ228" s="105">
        <f t="shared" si="104"/>
        <v>0</v>
      </c>
      <c r="FA228" s="105">
        <f t="shared" si="104"/>
        <v>0</v>
      </c>
      <c r="FB228" s="105">
        <f t="shared" si="104"/>
        <v>0</v>
      </c>
      <c r="FC228" s="105">
        <f t="shared" si="104"/>
        <v>0</v>
      </c>
      <c r="FD228" s="105">
        <f t="shared" si="104"/>
        <v>0</v>
      </c>
      <c r="FE228" s="105">
        <f t="shared" si="104"/>
        <v>0</v>
      </c>
      <c r="FF228" s="105">
        <f t="shared" si="104"/>
        <v>0</v>
      </c>
      <c r="FG228" s="105">
        <f t="shared" si="104"/>
        <v>0</v>
      </c>
      <c r="FH228" s="105">
        <f t="shared" si="104"/>
        <v>0</v>
      </c>
      <c r="FI228" s="105">
        <f t="shared" si="104"/>
        <v>0</v>
      </c>
      <c r="FJ228" s="105">
        <f t="shared" si="104"/>
        <v>0</v>
      </c>
      <c r="FK228" s="105">
        <f t="shared" si="104"/>
        <v>0</v>
      </c>
      <c r="FL228" s="105">
        <f t="shared" si="104"/>
        <v>0</v>
      </c>
      <c r="FM228" s="105">
        <f t="shared" si="104"/>
        <v>0</v>
      </c>
      <c r="FN228" s="105">
        <f t="shared" si="104"/>
        <v>0</v>
      </c>
      <c r="FO228" s="105">
        <f t="shared" si="104"/>
        <v>0</v>
      </c>
      <c r="FP228" s="105">
        <f t="shared" si="104"/>
        <v>0</v>
      </c>
      <c r="FQ228" s="105">
        <f t="shared" si="104"/>
        <v>0</v>
      </c>
      <c r="FR228" s="105">
        <f t="shared" si="104"/>
        <v>0</v>
      </c>
      <c r="FS228" s="105">
        <f t="shared" si="104"/>
        <v>0</v>
      </c>
      <c r="FT228" s="105">
        <f t="shared" si="104"/>
        <v>0</v>
      </c>
      <c r="FU228" s="105">
        <f t="shared" si="104"/>
        <v>0</v>
      </c>
      <c r="FV228" s="105">
        <f t="shared" si="104"/>
        <v>0</v>
      </c>
      <c r="FW228" s="105">
        <f t="shared" si="104"/>
        <v>0</v>
      </c>
      <c r="FX228" s="105">
        <f t="shared" si="104"/>
        <v>0</v>
      </c>
      <c r="FY228" s="105">
        <f t="shared" si="104"/>
        <v>0</v>
      </c>
      <c r="FZ228" s="105">
        <f t="shared" si="104"/>
        <v>0</v>
      </c>
      <c r="GA228" s="105">
        <f t="shared" si="104"/>
        <v>0</v>
      </c>
      <c r="GB228" s="105">
        <f t="shared" si="104"/>
        <v>0</v>
      </c>
      <c r="GC228" s="105">
        <f t="shared" si="104"/>
        <v>0</v>
      </c>
      <c r="GD228" s="105">
        <f t="shared" si="104"/>
        <v>0</v>
      </c>
      <c r="GE228" s="105">
        <f t="shared" si="104"/>
        <v>0</v>
      </c>
      <c r="GF228" s="105">
        <f t="shared" si="104"/>
        <v>0</v>
      </c>
      <c r="GG228" s="105">
        <f t="shared" si="104"/>
        <v>0</v>
      </c>
      <c r="GH228" s="105">
        <f t="shared" si="104"/>
        <v>0</v>
      </c>
      <c r="GI228" s="105">
        <f t="shared" si="104"/>
        <v>0</v>
      </c>
      <c r="GJ228" s="105">
        <f t="shared" si="104"/>
        <v>0</v>
      </c>
      <c r="GK228" s="105">
        <f t="shared" si="104"/>
        <v>0</v>
      </c>
      <c r="GL228" s="105">
        <f t="shared" si="104"/>
        <v>0</v>
      </c>
      <c r="GM228" s="105">
        <f t="shared" si="86"/>
        <v>0</v>
      </c>
      <c r="GN228" s="105">
        <f t="shared" si="86"/>
        <v>0</v>
      </c>
      <c r="GO228" s="105">
        <f t="shared" si="86"/>
        <v>0</v>
      </c>
      <c r="GP228" s="105">
        <f t="shared" si="86"/>
        <v>0</v>
      </c>
      <c r="GQ228" s="105">
        <f t="shared" si="86"/>
        <v>0</v>
      </c>
      <c r="GR228" s="105">
        <f t="shared" si="86"/>
        <v>0</v>
      </c>
      <c r="GS228" s="105">
        <f t="shared" si="86"/>
        <v>0</v>
      </c>
      <c r="GT228" s="105">
        <f t="shared" si="86"/>
        <v>0</v>
      </c>
    </row>
    <row r="229" spans="1:202" s="105" customFormat="1" hidden="1" x14ac:dyDescent="0.25">
      <c r="A229" s="106" t="s">
        <v>140</v>
      </c>
      <c r="B229" s="107">
        <v>0</v>
      </c>
      <c r="C229" s="105">
        <f t="shared" si="102"/>
        <v>0</v>
      </c>
      <c r="D229" s="105">
        <f t="shared" si="102"/>
        <v>0</v>
      </c>
      <c r="E229" s="105">
        <f t="shared" si="102"/>
        <v>0</v>
      </c>
      <c r="F229" s="105">
        <f t="shared" si="102"/>
        <v>0</v>
      </c>
      <c r="G229" s="105">
        <f t="shared" si="102"/>
        <v>0</v>
      </c>
      <c r="H229" s="105">
        <f t="shared" si="102"/>
        <v>0</v>
      </c>
      <c r="I229" s="105">
        <f t="shared" si="102"/>
        <v>0</v>
      </c>
      <c r="J229" s="105">
        <f t="shared" si="102"/>
        <v>0</v>
      </c>
      <c r="K229" s="105">
        <f t="shared" si="102"/>
        <v>0</v>
      </c>
      <c r="L229" s="105">
        <f t="shared" si="102"/>
        <v>0</v>
      </c>
      <c r="M229" s="105">
        <f t="shared" si="102"/>
        <v>0</v>
      </c>
      <c r="N229" s="105">
        <f t="shared" si="102"/>
        <v>0</v>
      </c>
      <c r="O229" s="105">
        <f t="shared" si="102"/>
        <v>0</v>
      </c>
      <c r="P229" s="105">
        <f t="shared" si="102"/>
        <v>0</v>
      </c>
      <c r="Q229" s="105">
        <f t="shared" si="102"/>
        <v>0</v>
      </c>
      <c r="R229" s="105">
        <f t="shared" si="102"/>
        <v>0</v>
      </c>
      <c r="S229" s="105">
        <f t="shared" si="102"/>
        <v>0</v>
      </c>
      <c r="T229" s="105">
        <f t="shared" si="102"/>
        <v>0</v>
      </c>
      <c r="U229" s="105">
        <f t="shared" si="102"/>
        <v>0</v>
      </c>
      <c r="V229" s="105">
        <f t="shared" si="102"/>
        <v>0</v>
      </c>
      <c r="W229" s="105">
        <f t="shared" si="102"/>
        <v>0</v>
      </c>
      <c r="X229" s="105">
        <f t="shared" si="102"/>
        <v>0</v>
      </c>
      <c r="Y229" s="105">
        <f t="shared" si="102"/>
        <v>0</v>
      </c>
      <c r="Z229" s="105">
        <f t="shared" si="102"/>
        <v>0</v>
      </c>
      <c r="AA229" s="105">
        <f t="shared" si="102"/>
        <v>0</v>
      </c>
      <c r="AB229" s="105">
        <f t="shared" si="102"/>
        <v>0</v>
      </c>
      <c r="AC229" s="105">
        <f t="shared" si="102"/>
        <v>0</v>
      </c>
      <c r="AD229" s="105">
        <f t="shared" si="102"/>
        <v>0</v>
      </c>
      <c r="AE229" s="105">
        <f t="shared" si="102"/>
        <v>0</v>
      </c>
      <c r="AF229" s="105">
        <f t="shared" si="102"/>
        <v>0</v>
      </c>
      <c r="AG229" s="105">
        <f t="shared" si="102"/>
        <v>0</v>
      </c>
      <c r="AH229" s="105">
        <f t="shared" si="102"/>
        <v>0</v>
      </c>
      <c r="AI229" s="105">
        <f t="shared" si="102"/>
        <v>0</v>
      </c>
      <c r="AJ229" s="105">
        <f t="shared" si="102"/>
        <v>0</v>
      </c>
      <c r="AK229" s="105">
        <f t="shared" si="102"/>
        <v>0</v>
      </c>
      <c r="AL229" s="105">
        <f t="shared" si="102"/>
        <v>0</v>
      </c>
      <c r="AM229" s="105">
        <f t="shared" si="102"/>
        <v>0</v>
      </c>
      <c r="AN229" s="105">
        <f t="shared" si="102"/>
        <v>0</v>
      </c>
      <c r="AO229" s="105">
        <f t="shared" si="102"/>
        <v>0</v>
      </c>
      <c r="AP229" s="105">
        <f t="shared" si="102"/>
        <v>0</v>
      </c>
      <c r="AQ229" s="105">
        <f t="shared" si="102"/>
        <v>0</v>
      </c>
      <c r="AR229" s="105">
        <f t="shared" si="102"/>
        <v>0</v>
      </c>
      <c r="AS229" s="105">
        <f t="shared" si="102"/>
        <v>0</v>
      </c>
      <c r="AT229" s="105">
        <f t="shared" si="102"/>
        <v>0</v>
      </c>
      <c r="AU229" s="105">
        <f t="shared" si="102"/>
        <v>0</v>
      </c>
      <c r="AV229" s="105">
        <f t="shared" si="102"/>
        <v>0</v>
      </c>
      <c r="AW229" s="105">
        <f t="shared" si="102"/>
        <v>0</v>
      </c>
      <c r="AX229" s="105">
        <f t="shared" si="102"/>
        <v>0</v>
      </c>
      <c r="AY229" s="105">
        <f t="shared" si="102"/>
        <v>0</v>
      </c>
      <c r="AZ229" s="105">
        <f t="shared" si="102"/>
        <v>0</v>
      </c>
      <c r="BA229" s="105">
        <f t="shared" si="102"/>
        <v>0</v>
      </c>
      <c r="BB229" s="105">
        <f t="shared" si="102"/>
        <v>0</v>
      </c>
      <c r="BC229" s="105">
        <f t="shared" si="102"/>
        <v>0</v>
      </c>
      <c r="BD229" s="105">
        <f t="shared" si="102"/>
        <v>0</v>
      </c>
      <c r="BE229" s="105">
        <f t="shared" si="102"/>
        <v>0</v>
      </c>
      <c r="BF229" s="105">
        <f t="shared" si="102"/>
        <v>0</v>
      </c>
      <c r="BG229" s="105">
        <f t="shared" si="102"/>
        <v>0</v>
      </c>
      <c r="BH229" s="105">
        <f t="shared" si="102"/>
        <v>0</v>
      </c>
      <c r="BI229" s="105">
        <f t="shared" si="102"/>
        <v>0</v>
      </c>
      <c r="BJ229" s="105">
        <f t="shared" si="102"/>
        <v>0</v>
      </c>
      <c r="BK229" s="105">
        <f t="shared" si="102"/>
        <v>0</v>
      </c>
      <c r="BL229" s="105">
        <f t="shared" si="102"/>
        <v>0</v>
      </c>
      <c r="BM229" s="105">
        <f t="shared" si="102"/>
        <v>0</v>
      </c>
      <c r="BN229" s="105">
        <f t="shared" ref="BN229" si="105">BN75*$B229</f>
        <v>0</v>
      </c>
      <c r="BO229" s="105">
        <f t="shared" si="103"/>
        <v>0</v>
      </c>
      <c r="BP229" s="105">
        <f t="shared" si="103"/>
        <v>0</v>
      </c>
      <c r="BQ229" s="105">
        <f t="shared" si="103"/>
        <v>0</v>
      </c>
      <c r="BR229" s="105">
        <f t="shared" si="103"/>
        <v>0</v>
      </c>
      <c r="BS229" s="105">
        <f t="shared" si="103"/>
        <v>0</v>
      </c>
      <c r="BT229" s="105">
        <f t="shared" si="103"/>
        <v>0</v>
      </c>
      <c r="BU229" s="105">
        <f t="shared" si="103"/>
        <v>0</v>
      </c>
      <c r="BV229" s="105">
        <f t="shared" si="103"/>
        <v>0</v>
      </c>
      <c r="BW229" s="105">
        <f t="shared" si="103"/>
        <v>0</v>
      </c>
      <c r="BX229" s="105">
        <f t="shared" si="103"/>
        <v>0</v>
      </c>
      <c r="BY229" s="105">
        <f t="shared" si="103"/>
        <v>0</v>
      </c>
      <c r="BZ229" s="105">
        <f t="shared" si="103"/>
        <v>0</v>
      </c>
      <c r="CA229" s="105">
        <f t="shared" si="103"/>
        <v>0</v>
      </c>
      <c r="CB229" s="105">
        <f t="shared" si="103"/>
        <v>0</v>
      </c>
      <c r="CC229" s="105">
        <f t="shared" si="103"/>
        <v>0</v>
      </c>
      <c r="CD229" s="105">
        <f t="shared" si="103"/>
        <v>0</v>
      </c>
      <c r="CE229" s="105">
        <f t="shared" si="103"/>
        <v>0</v>
      </c>
      <c r="CF229" s="105">
        <f t="shared" si="103"/>
        <v>0</v>
      </c>
      <c r="CG229" s="105">
        <f t="shared" si="103"/>
        <v>0</v>
      </c>
      <c r="CH229" s="105">
        <f t="shared" si="103"/>
        <v>0</v>
      </c>
      <c r="CI229" s="105">
        <f t="shared" si="103"/>
        <v>0</v>
      </c>
      <c r="CJ229" s="105">
        <f t="shared" si="103"/>
        <v>0</v>
      </c>
      <c r="CK229" s="105">
        <f t="shared" si="103"/>
        <v>0</v>
      </c>
      <c r="CL229" s="105">
        <f t="shared" si="103"/>
        <v>0</v>
      </c>
      <c r="CM229" s="105">
        <f t="shared" si="103"/>
        <v>0</v>
      </c>
      <c r="CN229" s="105">
        <f t="shared" si="103"/>
        <v>0</v>
      </c>
      <c r="CO229" s="105">
        <f t="shared" si="103"/>
        <v>0</v>
      </c>
      <c r="CP229" s="105">
        <f t="shared" si="103"/>
        <v>0</v>
      </c>
      <c r="CQ229" s="105">
        <f t="shared" si="103"/>
        <v>0</v>
      </c>
      <c r="CR229" s="105">
        <f t="shared" si="103"/>
        <v>0</v>
      </c>
      <c r="CS229" s="105">
        <f t="shared" si="103"/>
        <v>0</v>
      </c>
      <c r="CT229" s="105">
        <f t="shared" si="103"/>
        <v>0</v>
      </c>
      <c r="CU229" s="105">
        <f t="shared" si="103"/>
        <v>0</v>
      </c>
      <c r="CV229" s="105">
        <f t="shared" si="103"/>
        <v>0</v>
      </c>
      <c r="CW229" s="105">
        <f t="shared" si="103"/>
        <v>0</v>
      </c>
      <c r="CX229" s="105">
        <f t="shared" si="103"/>
        <v>0</v>
      </c>
      <c r="CY229" s="105">
        <f t="shared" si="103"/>
        <v>0</v>
      </c>
      <c r="CZ229" s="105">
        <f t="shared" si="103"/>
        <v>0</v>
      </c>
      <c r="DA229" s="105">
        <f t="shared" si="103"/>
        <v>0</v>
      </c>
      <c r="DB229" s="105">
        <f t="shared" si="103"/>
        <v>0</v>
      </c>
      <c r="DC229" s="105">
        <f t="shared" si="103"/>
        <v>0</v>
      </c>
      <c r="DD229" s="105">
        <f t="shared" si="103"/>
        <v>0</v>
      </c>
      <c r="DE229" s="105">
        <f t="shared" si="103"/>
        <v>0</v>
      </c>
      <c r="DF229" s="105">
        <f t="shared" si="103"/>
        <v>0</v>
      </c>
      <c r="DG229" s="105">
        <f t="shared" si="103"/>
        <v>0</v>
      </c>
      <c r="DH229" s="105">
        <f t="shared" si="103"/>
        <v>0</v>
      </c>
      <c r="DI229" s="105">
        <f t="shared" si="103"/>
        <v>0</v>
      </c>
      <c r="DJ229" s="105">
        <f t="shared" si="103"/>
        <v>0</v>
      </c>
      <c r="DK229" s="105">
        <f t="shared" si="103"/>
        <v>0</v>
      </c>
      <c r="DL229" s="105">
        <f t="shared" si="103"/>
        <v>0</v>
      </c>
      <c r="DM229" s="105">
        <f t="shared" si="103"/>
        <v>0</v>
      </c>
      <c r="DN229" s="105">
        <f t="shared" si="103"/>
        <v>0</v>
      </c>
      <c r="DO229" s="105">
        <f t="shared" si="103"/>
        <v>0</v>
      </c>
      <c r="DP229" s="105">
        <f t="shared" si="103"/>
        <v>0</v>
      </c>
      <c r="DQ229" s="105">
        <f t="shared" si="103"/>
        <v>0</v>
      </c>
      <c r="DR229" s="105">
        <f t="shared" si="103"/>
        <v>0</v>
      </c>
      <c r="DS229" s="105">
        <f t="shared" si="103"/>
        <v>0</v>
      </c>
      <c r="DT229" s="105">
        <f t="shared" si="103"/>
        <v>0</v>
      </c>
      <c r="DU229" s="105">
        <f t="shared" si="103"/>
        <v>0</v>
      </c>
      <c r="DV229" s="105">
        <f t="shared" si="103"/>
        <v>0</v>
      </c>
      <c r="DW229" s="105">
        <f t="shared" si="103"/>
        <v>0</v>
      </c>
      <c r="DX229" s="105">
        <f t="shared" si="103"/>
        <v>0</v>
      </c>
      <c r="DY229" s="105">
        <f t="shared" si="103"/>
        <v>0</v>
      </c>
      <c r="DZ229" s="105">
        <f t="shared" ref="DZ229" si="106">DZ75*$B229</f>
        <v>0</v>
      </c>
      <c r="EA229" s="105">
        <f t="shared" si="104"/>
        <v>0</v>
      </c>
      <c r="EB229" s="105">
        <f t="shared" si="104"/>
        <v>0</v>
      </c>
      <c r="EC229" s="105">
        <f t="shared" si="104"/>
        <v>0</v>
      </c>
      <c r="ED229" s="105">
        <f t="shared" si="104"/>
        <v>0</v>
      </c>
      <c r="EE229" s="105">
        <f t="shared" si="104"/>
        <v>0</v>
      </c>
      <c r="EF229" s="105">
        <f t="shared" si="104"/>
        <v>0</v>
      </c>
      <c r="EG229" s="105">
        <f t="shared" si="104"/>
        <v>0</v>
      </c>
      <c r="EH229" s="105">
        <f t="shared" si="104"/>
        <v>0</v>
      </c>
      <c r="EI229" s="105">
        <f t="shared" si="104"/>
        <v>0</v>
      </c>
      <c r="EJ229" s="105">
        <f t="shared" si="104"/>
        <v>0</v>
      </c>
      <c r="EK229" s="105">
        <f t="shared" si="104"/>
        <v>0</v>
      </c>
      <c r="EL229" s="105">
        <f t="shared" si="104"/>
        <v>0</v>
      </c>
      <c r="EM229" s="105">
        <f t="shared" si="104"/>
        <v>0</v>
      </c>
      <c r="EN229" s="105">
        <f t="shared" si="104"/>
        <v>0</v>
      </c>
      <c r="EO229" s="105">
        <f t="shared" si="104"/>
        <v>0</v>
      </c>
      <c r="EP229" s="105">
        <f t="shared" si="104"/>
        <v>0</v>
      </c>
      <c r="EQ229" s="105">
        <f t="shared" si="104"/>
        <v>0</v>
      </c>
      <c r="ER229" s="105">
        <f t="shared" si="104"/>
        <v>0</v>
      </c>
      <c r="ES229" s="105">
        <f t="shared" si="104"/>
        <v>0</v>
      </c>
      <c r="ET229" s="105">
        <f t="shared" si="104"/>
        <v>0</v>
      </c>
      <c r="EU229" s="105">
        <f t="shared" si="104"/>
        <v>0</v>
      </c>
      <c r="EV229" s="105">
        <f t="shared" si="104"/>
        <v>0</v>
      </c>
      <c r="EW229" s="105">
        <f t="shared" si="104"/>
        <v>0</v>
      </c>
      <c r="EX229" s="105">
        <f t="shared" si="104"/>
        <v>0</v>
      </c>
      <c r="EY229" s="105">
        <f t="shared" si="104"/>
        <v>0</v>
      </c>
      <c r="EZ229" s="105">
        <f t="shared" si="104"/>
        <v>0</v>
      </c>
      <c r="FA229" s="105">
        <f t="shared" si="104"/>
        <v>0</v>
      </c>
      <c r="FB229" s="105">
        <f t="shared" si="104"/>
        <v>0</v>
      </c>
      <c r="FC229" s="105">
        <f t="shared" si="104"/>
        <v>0</v>
      </c>
      <c r="FD229" s="105">
        <f t="shared" si="104"/>
        <v>0</v>
      </c>
      <c r="FE229" s="105">
        <f t="shared" si="104"/>
        <v>0</v>
      </c>
      <c r="FF229" s="105">
        <f t="shared" si="104"/>
        <v>0</v>
      </c>
      <c r="FG229" s="105">
        <f t="shared" si="104"/>
        <v>0</v>
      </c>
      <c r="FH229" s="105">
        <f t="shared" si="104"/>
        <v>0</v>
      </c>
      <c r="FI229" s="105">
        <f t="shared" si="104"/>
        <v>0</v>
      </c>
      <c r="FJ229" s="105">
        <f t="shared" si="104"/>
        <v>0</v>
      </c>
      <c r="FK229" s="105">
        <f t="shared" si="104"/>
        <v>0</v>
      </c>
      <c r="FL229" s="105">
        <f t="shared" si="104"/>
        <v>0</v>
      </c>
      <c r="FM229" s="105">
        <f t="shared" si="104"/>
        <v>0</v>
      </c>
      <c r="FN229" s="105">
        <f t="shared" si="104"/>
        <v>0</v>
      </c>
      <c r="FO229" s="105">
        <f t="shared" si="104"/>
        <v>0</v>
      </c>
      <c r="FP229" s="105">
        <f t="shared" si="104"/>
        <v>0</v>
      </c>
      <c r="FQ229" s="105">
        <f t="shared" si="104"/>
        <v>0</v>
      </c>
      <c r="FR229" s="105">
        <f t="shared" si="104"/>
        <v>0</v>
      </c>
      <c r="FS229" s="105">
        <f t="shared" si="104"/>
        <v>0</v>
      </c>
      <c r="FT229" s="105">
        <f t="shared" si="104"/>
        <v>0</v>
      </c>
      <c r="FU229" s="105">
        <f t="shared" si="104"/>
        <v>0</v>
      </c>
      <c r="FV229" s="105">
        <f t="shared" si="104"/>
        <v>0</v>
      </c>
      <c r="FW229" s="105">
        <f t="shared" si="104"/>
        <v>0</v>
      </c>
      <c r="FX229" s="105">
        <f t="shared" si="104"/>
        <v>0</v>
      </c>
      <c r="FY229" s="105">
        <f t="shared" si="104"/>
        <v>0</v>
      </c>
      <c r="FZ229" s="105">
        <f t="shared" si="104"/>
        <v>0</v>
      </c>
      <c r="GA229" s="105">
        <f t="shared" si="104"/>
        <v>0</v>
      </c>
      <c r="GB229" s="105">
        <f t="shared" si="104"/>
        <v>0</v>
      </c>
      <c r="GC229" s="105">
        <f t="shared" si="104"/>
        <v>0</v>
      </c>
      <c r="GD229" s="105">
        <f t="shared" si="104"/>
        <v>0</v>
      </c>
      <c r="GE229" s="105">
        <f t="shared" si="104"/>
        <v>0</v>
      </c>
      <c r="GF229" s="105">
        <f t="shared" si="104"/>
        <v>0</v>
      </c>
      <c r="GG229" s="105">
        <f t="shared" si="104"/>
        <v>0</v>
      </c>
      <c r="GH229" s="105">
        <f t="shared" si="104"/>
        <v>0</v>
      </c>
      <c r="GI229" s="105">
        <f t="shared" si="104"/>
        <v>0</v>
      </c>
      <c r="GJ229" s="105">
        <f t="shared" si="104"/>
        <v>0</v>
      </c>
      <c r="GK229" s="105">
        <f t="shared" si="104"/>
        <v>0</v>
      </c>
      <c r="GL229" s="105">
        <f t="shared" ref="GL229" si="107">GL75*$B229</f>
        <v>0</v>
      </c>
      <c r="GM229" s="105">
        <f t="shared" si="86"/>
        <v>0</v>
      </c>
      <c r="GN229" s="105">
        <f t="shared" si="86"/>
        <v>0</v>
      </c>
      <c r="GO229" s="105">
        <f t="shared" si="86"/>
        <v>0</v>
      </c>
      <c r="GP229" s="105">
        <f t="shared" si="86"/>
        <v>0</v>
      </c>
      <c r="GQ229" s="105">
        <f t="shared" si="86"/>
        <v>0</v>
      </c>
      <c r="GR229" s="105">
        <f t="shared" si="86"/>
        <v>0</v>
      </c>
      <c r="GS229" s="105">
        <f t="shared" si="86"/>
        <v>0</v>
      </c>
      <c r="GT229" s="105">
        <f t="shared" si="86"/>
        <v>0</v>
      </c>
    </row>
    <row r="230" spans="1:202" s="105" customFormat="1" hidden="1" x14ac:dyDescent="0.25">
      <c r="A230" s="106" t="s">
        <v>141</v>
      </c>
      <c r="B230" s="107">
        <v>0</v>
      </c>
      <c r="C230" s="105">
        <f t="shared" ref="C230:BN233" si="108">C76*$B230</f>
        <v>0</v>
      </c>
      <c r="D230" s="105">
        <f t="shared" si="108"/>
        <v>0</v>
      </c>
      <c r="E230" s="105">
        <f t="shared" si="108"/>
        <v>0</v>
      </c>
      <c r="F230" s="105">
        <f t="shared" si="108"/>
        <v>0</v>
      </c>
      <c r="G230" s="105">
        <f t="shared" si="108"/>
        <v>0</v>
      </c>
      <c r="H230" s="105">
        <f t="shared" si="108"/>
        <v>0</v>
      </c>
      <c r="I230" s="105">
        <f t="shared" si="108"/>
        <v>0</v>
      </c>
      <c r="J230" s="105">
        <f t="shared" si="108"/>
        <v>0</v>
      </c>
      <c r="K230" s="105">
        <f t="shared" si="108"/>
        <v>0</v>
      </c>
      <c r="L230" s="105">
        <f t="shared" si="108"/>
        <v>0</v>
      </c>
      <c r="M230" s="105">
        <f t="shared" si="108"/>
        <v>0</v>
      </c>
      <c r="N230" s="105">
        <f t="shared" si="108"/>
        <v>0</v>
      </c>
      <c r="O230" s="105">
        <f t="shared" si="108"/>
        <v>0</v>
      </c>
      <c r="P230" s="105">
        <f t="shared" si="108"/>
        <v>0</v>
      </c>
      <c r="Q230" s="105">
        <f t="shared" si="108"/>
        <v>0</v>
      </c>
      <c r="R230" s="105">
        <f t="shared" si="108"/>
        <v>0</v>
      </c>
      <c r="S230" s="105">
        <f t="shared" si="108"/>
        <v>0</v>
      </c>
      <c r="T230" s="105">
        <f t="shared" si="108"/>
        <v>0</v>
      </c>
      <c r="U230" s="105">
        <f t="shared" si="108"/>
        <v>0</v>
      </c>
      <c r="V230" s="105">
        <f t="shared" si="108"/>
        <v>0</v>
      </c>
      <c r="W230" s="105">
        <f t="shared" si="108"/>
        <v>0</v>
      </c>
      <c r="X230" s="105">
        <f t="shared" si="108"/>
        <v>0</v>
      </c>
      <c r="Y230" s="105">
        <f t="shared" si="108"/>
        <v>0</v>
      </c>
      <c r="Z230" s="105">
        <f t="shared" si="108"/>
        <v>0</v>
      </c>
      <c r="AA230" s="105">
        <f t="shared" si="108"/>
        <v>0</v>
      </c>
      <c r="AB230" s="105">
        <f t="shared" si="108"/>
        <v>0</v>
      </c>
      <c r="AC230" s="105">
        <f t="shared" si="108"/>
        <v>0</v>
      </c>
      <c r="AD230" s="105">
        <f t="shared" si="108"/>
        <v>0</v>
      </c>
      <c r="AE230" s="105">
        <f t="shared" si="108"/>
        <v>0</v>
      </c>
      <c r="AF230" s="105">
        <f t="shared" si="108"/>
        <v>0</v>
      </c>
      <c r="AG230" s="105">
        <f t="shared" si="108"/>
        <v>0</v>
      </c>
      <c r="AH230" s="105">
        <f t="shared" si="108"/>
        <v>0</v>
      </c>
      <c r="AI230" s="105">
        <f t="shared" si="108"/>
        <v>0</v>
      </c>
      <c r="AJ230" s="105">
        <f t="shared" si="108"/>
        <v>0</v>
      </c>
      <c r="AK230" s="105">
        <f t="shared" si="108"/>
        <v>0</v>
      </c>
      <c r="AL230" s="105">
        <f t="shared" si="108"/>
        <v>0</v>
      </c>
      <c r="AM230" s="105">
        <f t="shared" si="108"/>
        <v>0</v>
      </c>
      <c r="AN230" s="105">
        <f t="shared" si="108"/>
        <v>0</v>
      </c>
      <c r="AO230" s="105">
        <f t="shared" si="108"/>
        <v>0</v>
      </c>
      <c r="AP230" s="105">
        <f t="shared" si="108"/>
        <v>0</v>
      </c>
      <c r="AQ230" s="105">
        <f t="shared" si="108"/>
        <v>0</v>
      </c>
      <c r="AR230" s="105">
        <f t="shared" si="108"/>
        <v>0</v>
      </c>
      <c r="AS230" s="105">
        <f t="shared" si="108"/>
        <v>0</v>
      </c>
      <c r="AT230" s="105">
        <f t="shared" si="108"/>
        <v>0</v>
      </c>
      <c r="AU230" s="105">
        <f t="shared" si="108"/>
        <v>0</v>
      </c>
      <c r="AV230" s="105">
        <f t="shared" si="108"/>
        <v>0</v>
      </c>
      <c r="AW230" s="105">
        <f t="shared" si="108"/>
        <v>0</v>
      </c>
      <c r="AX230" s="105">
        <f t="shared" si="108"/>
        <v>0</v>
      </c>
      <c r="AY230" s="105">
        <f t="shared" si="108"/>
        <v>0</v>
      </c>
      <c r="AZ230" s="105">
        <f t="shared" si="108"/>
        <v>0</v>
      </c>
      <c r="BA230" s="105">
        <f t="shared" si="108"/>
        <v>0</v>
      </c>
      <c r="BB230" s="105">
        <f t="shared" si="108"/>
        <v>0</v>
      </c>
      <c r="BC230" s="105">
        <f t="shared" si="108"/>
        <v>0</v>
      </c>
      <c r="BD230" s="105">
        <f t="shared" si="108"/>
        <v>0</v>
      </c>
      <c r="BE230" s="105">
        <f t="shared" si="108"/>
        <v>0</v>
      </c>
      <c r="BF230" s="105">
        <f t="shared" si="108"/>
        <v>0</v>
      </c>
      <c r="BG230" s="105">
        <f t="shared" si="108"/>
        <v>0</v>
      </c>
      <c r="BH230" s="105">
        <f t="shared" si="108"/>
        <v>0</v>
      </c>
      <c r="BI230" s="105">
        <f t="shared" si="108"/>
        <v>0</v>
      </c>
      <c r="BJ230" s="105">
        <f t="shared" si="108"/>
        <v>0</v>
      </c>
      <c r="BK230" s="105">
        <f t="shared" si="108"/>
        <v>0</v>
      </c>
      <c r="BL230" s="105">
        <f t="shared" si="108"/>
        <v>0</v>
      </c>
      <c r="BM230" s="105">
        <f t="shared" si="108"/>
        <v>0</v>
      </c>
      <c r="BN230" s="105">
        <f t="shared" si="108"/>
        <v>0</v>
      </c>
      <c r="BO230" s="105">
        <f t="shared" ref="BO230:DZ233" si="109">BO76*$B230</f>
        <v>0</v>
      </c>
      <c r="BP230" s="105">
        <f t="shared" si="109"/>
        <v>0</v>
      </c>
      <c r="BQ230" s="105">
        <f t="shared" si="109"/>
        <v>0</v>
      </c>
      <c r="BR230" s="105">
        <f t="shared" si="109"/>
        <v>0</v>
      </c>
      <c r="BS230" s="105">
        <f t="shared" si="109"/>
        <v>0</v>
      </c>
      <c r="BT230" s="105">
        <f t="shared" si="109"/>
        <v>0</v>
      </c>
      <c r="BU230" s="105">
        <f t="shared" si="109"/>
        <v>0</v>
      </c>
      <c r="BV230" s="105">
        <f t="shared" si="109"/>
        <v>0</v>
      </c>
      <c r="BW230" s="105">
        <f t="shared" si="109"/>
        <v>0</v>
      </c>
      <c r="BX230" s="105">
        <f t="shared" si="109"/>
        <v>0</v>
      </c>
      <c r="BY230" s="105">
        <f t="shared" si="109"/>
        <v>0</v>
      </c>
      <c r="BZ230" s="105">
        <f t="shared" si="109"/>
        <v>0</v>
      </c>
      <c r="CA230" s="105">
        <f t="shared" si="109"/>
        <v>0</v>
      </c>
      <c r="CB230" s="105">
        <f t="shared" si="109"/>
        <v>0</v>
      </c>
      <c r="CC230" s="105">
        <f t="shared" si="109"/>
        <v>0</v>
      </c>
      <c r="CD230" s="105">
        <f t="shared" si="109"/>
        <v>0</v>
      </c>
      <c r="CE230" s="105">
        <f t="shared" si="109"/>
        <v>0</v>
      </c>
      <c r="CF230" s="105">
        <f t="shared" si="109"/>
        <v>0</v>
      </c>
      <c r="CG230" s="105">
        <f t="shared" si="109"/>
        <v>0</v>
      </c>
      <c r="CH230" s="105">
        <f t="shared" si="109"/>
        <v>0</v>
      </c>
      <c r="CI230" s="105">
        <f t="shared" si="109"/>
        <v>0</v>
      </c>
      <c r="CJ230" s="105">
        <f t="shared" si="109"/>
        <v>0</v>
      </c>
      <c r="CK230" s="105">
        <f t="shared" si="109"/>
        <v>0</v>
      </c>
      <c r="CL230" s="105">
        <f t="shared" si="109"/>
        <v>0</v>
      </c>
      <c r="CM230" s="105">
        <f t="shared" si="109"/>
        <v>0</v>
      </c>
      <c r="CN230" s="105">
        <f t="shared" si="109"/>
        <v>0</v>
      </c>
      <c r="CO230" s="105">
        <f t="shared" si="109"/>
        <v>0</v>
      </c>
      <c r="CP230" s="105">
        <f t="shared" si="109"/>
        <v>0</v>
      </c>
      <c r="CQ230" s="105">
        <f t="shared" si="109"/>
        <v>0</v>
      </c>
      <c r="CR230" s="105">
        <f t="shared" si="109"/>
        <v>0</v>
      </c>
      <c r="CS230" s="105">
        <f t="shared" si="109"/>
        <v>0</v>
      </c>
      <c r="CT230" s="105">
        <f t="shared" si="109"/>
        <v>0</v>
      </c>
      <c r="CU230" s="105">
        <f t="shared" si="109"/>
        <v>0</v>
      </c>
      <c r="CV230" s="105">
        <f t="shared" si="109"/>
        <v>0</v>
      </c>
      <c r="CW230" s="105">
        <f t="shared" si="109"/>
        <v>0</v>
      </c>
      <c r="CX230" s="105">
        <f t="shared" si="109"/>
        <v>0</v>
      </c>
      <c r="CY230" s="105">
        <f t="shared" si="109"/>
        <v>0</v>
      </c>
      <c r="CZ230" s="105">
        <f t="shared" si="109"/>
        <v>0</v>
      </c>
      <c r="DA230" s="105">
        <f t="shared" si="109"/>
        <v>0</v>
      </c>
      <c r="DB230" s="105">
        <f t="shared" si="109"/>
        <v>0</v>
      </c>
      <c r="DC230" s="105">
        <f t="shared" si="109"/>
        <v>0</v>
      </c>
      <c r="DD230" s="105">
        <f t="shared" si="109"/>
        <v>0</v>
      </c>
      <c r="DE230" s="105">
        <f t="shared" si="109"/>
        <v>0</v>
      </c>
      <c r="DF230" s="105">
        <f t="shared" si="109"/>
        <v>0</v>
      </c>
      <c r="DG230" s="105">
        <f t="shared" si="109"/>
        <v>0</v>
      </c>
      <c r="DH230" s="105">
        <f t="shared" si="109"/>
        <v>0</v>
      </c>
      <c r="DI230" s="105">
        <f t="shared" si="109"/>
        <v>0</v>
      </c>
      <c r="DJ230" s="105">
        <f t="shared" si="109"/>
        <v>0</v>
      </c>
      <c r="DK230" s="105">
        <f t="shared" si="109"/>
        <v>0</v>
      </c>
      <c r="DL230" s="105">
        <f t="shared" si="109"/>
        <v>0</v>
      </c>
      <c r="DM230" s="105">
        <f t="shared" si="109"/>
        <v>0</v>
      </c>
      <c r="DN230" s="105">
        <f t="shared" si="109"/>
        <v>0</v>
      </c>
      <c r="DO230" s="105">
        <f t="shared" si="109"/>
        <v>0</v>
      </c>
      <c r="DP230" s="105">
        <f t="shared" si="109"/>
        <v>0</v>
      </c>
      <c r="DQ230" s="105">
        <f t="shared" si="109"/>
        <v>0</v>
      </c>
      <c r="DR230" s="105">
        <f t="shared" si="109"/>
        <v>0</v>
      </c>
      <c r="DS230" s="105">
        <f t="shared" si="109"/>
        <v>0</v>
      </c>
      <c r="DT230" s="105">
        <f t="shared" si="109"/>
        <v>0</v>
      </c>
      <c r="DU230" s="105">
        <f t="shared" si="109"/>
        <v>0</v>
      </c>
      <c r="DV230" s="105">
        <f t="shared" si="109"/>
        <v>0</v>
      </c>
      <c r="DW230" s="105">
        <f t="shared" si="109"/>
        <v>0</v>
      </c>
      <c r="DX230" s="105">
        <f t="shared" si="109"/>
        <v>0</v>
      </c>
      <c r="DY230" s="105">
        <f t="shared" si="109"/>
        <v>0</v>
      </c>
      <c r="DZ230" s="105">
        <f t="shared" si="109"/>
        <v>0</v>
      </c>
      <c r="EA230" s="105">
        <f t="shared" ref="EA230:GL233" si="110">EA76*$B230</f>
        <v>0</v>
      </c>
      <c r="EB230" s="105">
        <f t="shared" si="110"/>
        <v>0</v>
      </c>
      <c r="EC230" s="105">
        <f t="shared" si="110"/>
        <v>0</v>
      </c>
      <c r="ED230" s="105">
        <f t="shared" si="110"/>
        <v>0</v>
      </c>
      <c r="EE230" s="105">
        <f t="shared" si="110"/>
        <v>0</v>
      </c>
      <c r="EF230" s="105">
        <f t="shared" si="110"/>
        <v>0</v>
      </c>
      <c r="EG230" s="105">
        <f t="shared" si="110"/>
        <v>0</v>
      </c>
      <c r="EH230" s="105">
        <f t="shared" si="110"/>
        <v>0</v>
      </c>
      <c r="EI230" s="105">
        <f t="shared" si="110"/>
        <v>0</v>
      </c>
      <c r="EJ230" s="105">
        <f t="shared" si="110"/>
        <v>0</v>
      </c>
      <c r="EK230" s="105">
        <f t="shared" si="110"/>
        <v>0</v>
      </c>
      <c r="EL230" s="105">
        <f t="shared" si="110"/>
        <v>0</v>
      </c>
      <c r="EM230" s="105">
        <f t="shared" si="110"/>
        <v>0</v>
      </c>
      <c r="EN230" s="105">
        <f t="shared" si="110"/>
        <v>0</v>
      </c>
      <c r="EO230" s="105">
        <f t="shared" si="110"/>
        <v>0</v>
      </c>
      <c r="EP230" s="105">
        <f t="shared" si="110"/>
        <v>0</v>
      </c>
      <c r="EQ230" s="105">
        <f t="shared" si="110"/>
        <v>0</v>
      </c>
      <c r="ER230" s="105">
        <f t="shared" si="110"/>
        <v>0</v>
      </c>
      <c r="ES230" s="105">
        <f t="shared" si="110"/>
        <v>0</v>
      </c>
      <c r="ET230" s="105">
        <f t="shared" si="110"/>
        <v>0</v>
      </c>
      <c r="EU230" s="105">
        <f t="shared" si="110"/>
        <v>0</v>
      </c>
      <c r="EV230" s="105">
        <f t="shared" si="110"/>
        <v>0</v>
      </c>
      <c r="EW230" s="105">
        <f t="shared" si="110"/>
        <v>0</v>
      </c>
      <c r="EX230" s="105">
        <f t="shared" si="110"/>
        <v>0</v>
      </c>
      <c r="EY230" s="105">
        <f t="shared" si="110"/>
        <v>0</v>
      </c>
      <c r="EZ230" s="105">
        <f t="shared" si="110"/>
        <v>0</v>
      </c>
      <c r="FA230" s="105">
        <f t="shared" si="110"/>
        <v>0</v>
      </c>
      <c r="FB230" s="105">
        <f t="shared" si="110"/>
        <v>0</v>
      </c>
      <c r="FC230" s="105">
        <f t="shared" si="110"/>
        <v>0</v>
      </c>
      <c r="FD230" s="105">
        <f t="shared" si="110"/>
        <v>0</v>
      </c>
      <c r="FE230" s="105">
        <f t="shared" si="110"/>
        <v>0</v>
      </c>
      <c r="FF230" s="105">
        <f t="shared" si="110"/>
        <v>0</v>
      </c>
      <c r="FG230" s="105">
        <f t="shared" si="110"/>
        <v>0</v>
      </c>
      <c r="FH230" s="105">
        <f t="shared" si="110"/>
        <v>0</v>
      </c>
      <c r="FI230" s="105">
        <f t="shared" si="110"/>
        <v>0</v>
      </c>
      <c r="FJ230" s="105">
        <f t="shared" si="110"/>
        <v>0</v>
      </c>
      <c r="FK230" s="105">
        <f t="shared" si="110"/>
        <v>0</v>
      </c>
      <c r="FL230" s="105">
        <f t="shared" si="110"/>
        <v>0</v>
      </c>
      <c r="FM230" s="105">
        <f t="shared" si="110"/>
        <v>0</v>
      </c>
      <c r="FN230" s="105">
        <f t="shared" si="110"/>
        <v>0</v>
      </c>
      <c r="FO230" s="105">
        <f t="shared" si="110"/>
        <v>0</v>
      </c>
      <c r="FP230" s="105">
        <f t="shared" si="110"/>
        <v>0</v>
      </c>
      <c r="FQ230" s="105">
        <f t="shared" si="110"/>
        <v>0</v>
      </c>
      <c r="FR230" s="105">
        <f t="shared" si="110"/>
        <v>0</v>
      </c>
      <c r="FS230" s="105">
        <f t="shared" si="110"/>
        <v>0</v>
      </c>
      <c r="FT230" s="105">
        <f t="shared" si="110"/>
        <v>0</v>
      </c>
      <c r="FU230" s="105">
        <f t="shared" si="110"/>
        <v>0</v>
      </c>
      <c r="FV230" s="105">
        <f t="shared" si="110"/>
        <v>0</v>
      </c>
      <c r="FW230" s="105">
        <f t="shared" si="110"/>
        <v>0</v>
      </c>
      <c r="FX230" s="105">
        <f t="shared" si="110"/>
        <v>0</v>
      </c>
      <c r="FY230" s="105">
        <f t="shared" si="110"/>
        <v>0</v>
      </c>
      <c r="FZ230" s="105">
        <f t="shared" si="110"/>
        <v>0</v>
      </c>
      <c r="GA230" s="105">
        <f t="shared" si="110"/>
        <v>0</v>
      </c>
      <c r="GB230" s="105">
        <f t="shared" si="110"/>
        <v>0</v>
      </c>
      <c r="GC230" s="105">
        <f t="shared" si="110"/>
        <v>0</v>
      </c>
      <c r="GD230" s="105">
        <f t="shared" si="110"/>
        <v>0</v>
      </c>
      <c r="GE230" s="105">
        <f t="shared" si="110"/>
        <v>0</v>
      </c>
      <c r="GF230" s="105">
        <f t="shared" si="110"/>
        <v>0</v>
      </c>
      <c r="GG230" s="105">
        <f t="shared" si="110"/>
        <v>0</v>
      </c>
      <c r="GH230" s="105">
        <f t="shared" si="110"/>
        <v>0</v>
      </c>
      <c r="GI230" s="105">
        <f t="shared" si="110"/>
        <v>0</v>
      </c>
      <c r="GJ230" s="105">
        <f t="shared" si="110"/>
        <v>0</v>
      </c>
      <c r="GK230" s="105">
        <f t="shared" si="110"/>
        <v>0</v>
      </c>
      <c r="GL230" s="105">
        <f t="shared" si="110"/>
        <v>0</v>
      </c>
      <c r="GM230" s="105">
        <f t="shared" ref="GM230:GT245" si="111">GM76*$B230</f>
        <v>0</v>
      </c>
      <c r="GN230" s="105">
        <f t="shared" si="111"/>
        <v>0</v>
      </c>
      <c r="GO230" s="105">
        <f t="shared" si="111"/>
        <v>0</v>
      </c>
      <c r="GP230" s="105">
        <f t="shared" si="111"/>
        <v>0</v>
      </c>
      <c r="GQ230" s="105">
        <f t="shared" si="111"/>
        <v>0</v>
      </c>
      <c r="GR230" s="105">
        <f t="shared" si="111"/>
        <v>0</v>
      </c>
      <c r="GS230" s="105">
        <f t="shared" si="111"/>
        <v>0</v>
      </c>
      <c r="GT230" s="105">
        <f t="shared" si="111"/>
        <v>0</v>
      </c>
    </row>
    <row r="231" spans="1:202" s="105" customFormat="1" hidden="1" x14ac:dyDescent="0.25">
      <c r="A231" s="106" t="s">
        <v>142</v>
      </c>
      <c r="B231" s="107">
        <v>0</v>
      </c>
      <c r="C231" s="105">
        <f t="shared" si="108"/>
        <v>0</v>
      </c>
      <c r="D231" s="105">
        <f t="shared" si="108"/>
        <v>0</v>
      </c>
      <c r="E231" s="105">
        <f t="shared" si="108"/>
        <v>0</v>
      </c>
      <c r="F231" s="105">
        <f t="shared" si="108"/>
        <v>0</v>
      </c>
      <c r="G231" s="105">
        <f t="shared" si="108"/>
        <v>0</v>
      </c>
      <c r="H231" s="105">
        <f t="shared" si="108"/>
        <v>0</v>
      </c>
      <c r="I231" s="105">
        <f t="shared" si="108"/>
        <v>0</v>
      </c>
      <c r="J231" s="105">
        <f t="shared" si="108"/>
        <v>0</v>
      </c>
      <c r="K231" s="105">
        <f t="shared" si="108"/>
        <v>0</v>
      </c>
      <c r="L231" s="105">
        <f t="shared" si="108"/>
        <v>0</v>
      </c>
      <c r="M231" s="105">
        <f t="shared" si="108"/>
        <v>0</v>
      </c>
      <c r="N231" s="105">
        <f t="shared" si="108"/>
        <v>0</v>
      </c>
      <c r="O231" s="105">
        <f t="shared" si="108"/>
        <v>0</v>
      </c>
      <c r="P231" s="105">
        <f t="shared" si="108"/>
        <v>0</v>
      </c>
      <c r="Q231" s="105">
        <f t="shared" si="108"/>
        <v>0</v>
      </c>
      <c r="R231" s="105">
        <f t="shared" si="108"/>
        <v>0</v>
      </c>
      <c r="S231" s="105">
        <f t="shared" si="108"/>
        <v>0</v>
      </c>
      <c r="T231" s="105">
        <f t="shared" si="108"/>
        <v>0</v>
      </c>
      <c r="U231" s="105">
        <f t="shared" si="108"/>
        <v>0</v>
      </c>
      <c r="V231" s="105">
        <f t="shared" si="108"/>
        <v>0</v>
      </c>
      <c r="W231" s="105">
        <f t="shared" si="108"/>
        <v>0</v>
      </c>
      <c r="X231" s="105">
        <f t="shared" si="108"/>
        <v>0</v>
      </c>
      <c r="Y231" s="105">
        <f t="shared" si="108"/>
        <v>0</v>
      </c>
      <c r="Z231" s="105">
        <f t="shared" si="108"/>
        <v>0</v>
      </c>
      <c r="AA231" s="105">
        <f t="shared" si="108"/>
        <v>0</v>
      </c>
      <c r="AB231" s="105">
        <f t="shared" si="108"/>
        <v>0</v>
      </c>
      <c r="AC231" s="105">
        <f t="shared" si="108"/>
        <v>0</v>
      </c>
      <c r="AD231" s="105">
        <f t="shared" si="108"/>
        <v>0</v>
      </c>
      <c r="AE231" s="105">
        <f t="shared" si="108"/>
        <v>0</v>
      </c>
      <c r="AF231" s="105">
        <f t="shared" si="108"/>
        <v>0</v>
      </c>
      <c r="AG231" s="105">
        <f t="shared" si="108"/>
        <v>0</v>
      </c>
      <c r="AH231" s="105">
        <f t="shared" si="108"/>
        <v>0</v>
      </c>
      <c r="AI231" s="105">
        <f t="shared" si="108"/>
        <v>0</v>
      </c>
      <c r="AJ231" s="105">
        <f t="shared" si="108"/>
        <v>0</v>
      </c>
      <c r="AK231" s="105">
        <f t="shared" si="108"/>
        <v>0</v>
      </c>
      <c r="AL231" s="105">
        <f t="shared" si="108"/>
        <v>0</v>
      </c>
      <c r="AM231" s="105">
        <f t="shared" si="108"/>
        <v>0</v>
      </c>
      <c r="AN231" s="105">
        <f t="shared" si="108"/>
        <v>0</v>
      </c>
      <c r="AO231" s="105">
        <f t="shared" si="108"/>
        <v>0</v>
      </c>
      <c r="AP231" s="105">
        <f t="shared" si="108"/>
        <v>0</v>
      </c>
      <c r="AQ231" s="105">
        <f t="shared" si="108"/>
        <v>0</v>
      </c>
      <c r="AR231" s="105">
        <f t="shared" si="108"/>
        <v>0</v>
      </c>
      <c r="AS231" s="105">
        <f t="shared" si="108"/>
        <v>0</v>
      </c>
      <c r="AT231" s="105">
        <f t="shared" si="108"/>
        <v>0</v>
      </c>
      <c r="AU231" s="105">
        <f t="shared" si="108"/>
        <v>0</v>
      </c>
      <c r="AV231" s="105">
        <f t="shared" si="108"/>
        <v>0</v>
      </c>
      <c r="AW231" s="105">
        <f t="shared" si="108"/>
        <v>0</v>
      </c>
      <c r="AX231" s="105">
        <f t="shared" si="108"/>
        <v>0</v>
      </c>
      <c r="AY231" s="105">
        <f t="shared" si="108"/>
        <v>0</v>
      </c>
      <c r="AZ231" s="105">
        <f t="shared" si="108"/>
        <v>0</v>
      </c>
      <c r="BA231" s="105">
        <f t="shared" si="108"/>
        <v>0</v>
      </c>
      <c r="BB231" s="105">
        <f t="shared" si="108"/>
        <v>0</v>
      </c>
      <c r="BC231" s="105">
        <f t="shared" si="108"/>
        <v>0</v>
      </c>
      <c r="BD231" s="105">
        <f t="shared" si="108"/>
        <v>0</v>
      </c>
      <c r="BE231" s="105">
        <f t="shared" si="108"/>
        <v>0</v>
      </c>
      <c r="BF231" s="105">
        <f t="shared" si="108"/>
        <v>0</v>
      </c>
      <c r="BG231" s="105">
        <f t="shared" si="108"/>
        <v>0</v>
      </c>
      <c r="BH231" s="105">
        <f t="shared" si="108"/>
        <v>0</v>
      </c>
      <c r="BI231" s="105">
        <f t="shared" si="108"/>
        <v>0</v>
      </c>
      <c r="BJ231" s="105">
        <f t="shared" si="108"/>
        <v>0</v>
      </c>
      <c r="BK231" s="105">
        <f t="shared" si="108"/>
        <v>0</v>
      </c>
      <c r="BL231" s="105">
        <f t="shared" si="108"/>
        <v>0</v>
      </c>
      <c r="BM231" s="105">
        <f t="shared" si="108"/>
        <v>0</v>
      </c>
      <c r="BN231" s="105">
        <f t="shared" si="108"/>
        <v>0</v>
      </c>
      <c r="BO231" s="105">
        <f t="shared" si="109"/>
        <v>0</v>
      </c>
      <c r="BP231" s="105">
        <f t="shared" si="109"/>
        <v>0</v>
      </c>
      <c r="BQ231" s="105">
        <f t="shared" si="109"/>
        <v>0</v>
      </c>
      <c r="BR231" s="105">
        <f t="shared" si="109"/>
        <v>0</v>
      </c>
      <c r="BS231" s="105">
        <f t="shared" si="109"/>
        <v>0</v>
      </c>
      <c r="BT231" s="105">
        <f t="shared" si="109"/>
        <v>0</v>
      </c>
      <c r="BU231" s="105">
        <f t="shared" si="109"/>
        <v>0</v>
      </c>
      <c r="BV231" s="105">
        <f t="shared" si="109"/>
        <v>0</v>
      </c>
      <c r="BW231" s="105">
        <f t="shared" si="109"/>
        <v>0</v>
      </c>
      <c r="BX231" s="105">
        <f t="shared" si="109"/>
        <v>0</v>
      </c>
      <c r="BY231" s="105">
        <f t="shared" si="109"/>
        <v>0</v>
      </c>
      <c r="BZ231" s="105">
        <f t="shared" si="109"/>
        <v>0</v>
      </c>
      <c r="CA231" s="105">
        <f t="shared" si="109"/>
        <v>0</v>
      </c>
      <c r="CB231" s="105">
        <f t="shared" si="109"/>
        <v>0</v>
      </c>
      <c r="CC231" s="105">
        <f t="shared" si="109"/>
        <v>0</v>
      </c>
      <c r="CD231" s="105">
        <f t="shared" si="109"/>
        <v>0</v>
      </c>
      <c r="CE231" s="105">
        <f t="shared" si="109"/>
        <v>0</v>
      </c>
      <c r="CF231" s="105">
        <f t="shared" si="109"/>
        <v>0</v>
      </c>
      <c r="CG231" s="105">
        <f t="shared" si="109"/>
        <v>0</v>
      </c>
      <c r="CH231" s="105">
        <f t="shared" si="109"/>
        <v>0</v>
      </c>
      <c r="CI231" s="105">
        <f t="shared" si="109"/>
        <v>0</v>
      </c>
      <c r="CJ231" s="105">
        <f t="shared" si="109"/>
        <v>0</v>
      </c>
      <c r="CK231" s="105">
        <f t="shared" si="109"/>
        <v>0</v>
      </c>
      <c r="CL231" s="105">
        <f t="shared" si="109"/>
        <v>0</v>
      </c>
      <c r="CM231" s="105">
        <f t="shared" si="109"/>
        <v>0</v>
      </c>
      <c r="CN231" s="105">
        <f t="shared" si="109"/>
        <v>0</v>
      </c>
      <c r="CO231" s="105">
        <f t="shared" si="109"/>
        <v>0</v>
      </c>
      <c r="CP231" s="105">
        <f t="shared" si="109"/>
        <v>0</v>
      </c>
      <c r="CQ231" s="105">
        <f t="shared" si="109"/>
        <v>0</v>
      </c>
      <c r="CR231" s="105">
        <f t="shared" si="109"/>
        <v>0</v>
      </c>
      <c r="CS231" s="105">
        <f t="shared" si="109"/>
        <v>0</v>
      </c>
      <c r="CT231" s="105">
        <f t="shared" si="109"/>
        <v>0</v>
      </c>
      <c r="CU231" s="105">
        <f t="shared" si="109"/>
        <v>0</v>
      </c>
      <c r="CV231" s="105">
        <f t="shared" si="109"/>
        <v>0</v>
      </c>
      <c r="CW231" s="105">
        <f t="shared" si="109"/>
        <v>0</v>
      </c>
      <c r="CX231" s="105">
        <f t="shared" si="109"/>
        <v>0</v>
      </c>
      <c r="CY231" s="105">
        <f t="shared" si="109"/>
        <v>0</v>
      </c>
      <c r="CZ231" s="105">
        <f t="shared" si="109"/>
        <v>0</v>
      </c>
      <c r="DA231" s="105">
        <f t="shared" si="109"/>
        <v>0</v>
      </c>
      <c r="DB231" s="105">
        <f t="shared" si="109"/>
        <v>0</v>
      </c>
      <c r="DC231" s="105">
        <f t="shared" si="109"/>
        <v>0</v>
      </c>
      <c r="DD231" s="105">
        <f t="shared" si="109"/>
        <v>0</v>
      </c>
      <c r="DE231" s="105">
        <f t="shared" si="109"/>
        <v>0</v>
      </c>
      <c r="DF231" s="105">
        <f t="shared" si="109"/>
        <v>0</v>
      </c>
      <c r="DG231" s="105">
        <f t="shared" si="109"/>
        <v>0</v>
      </c>
      <c r="DH231" s="105">
        <f t="shared" si="109"/>
        <v>0</v>
      </c>
      <c r="DI231" s="105">
        <f t="shared" si="109"/>
        <v>0</v>
      </c>
      <c r="DJ231" s="105">
        <f t="shared" si="109"/>
        <v>0</v>
      </c>
      <c r="DK231" s="105">
        <f t="shared" si="109"/>
        <v>0</v>
      </c>
      <c r="DL231" s="105">
        <f t="shared" si="109"/>
        <v>0</v>
      </c>
      <c r="DM231" s="105">
        <f t="shared" si="109"/>
        <v>0</v>
      </c>
      <c r="DN231" s="105">
        <f t="shared" si="109"/>
        <v>0</v>
      </c>
      <c r="DO231" s="105">
        <f t="shared" si="109"/>
        <v>0</v>
      </c>
      <c r="DP231" s="105">
        <f t="shared" si="109"/>
        <v>0</v>
      </c>
      <c r="DQ231" s="105">
        <f t="shared" si="109"/>
        <v>0</v>
      </c>
      <c r="DR231" s="105">
        <f t="shared" si="109"/>
        <v>0</v>
      </c>
      <c r="DS231" s="105">
        <f t="shared" si="109"/>
        <v>0</v>
      </c>
      <c r="DT231" s="105">
        <f t="shared" si="109"/>
        <v>0</v>
      </c>
      <c r="DU231" s="105">
        <f t="shared" si="109"/>
        <v>0</v>
      </c>
      <c r="DV231" s="105">
        <f t="shared" si="109"/>
        <v>0</v>
      </c>
      <c r="DW231" s="105">
        <f t="shared" si="109"/>
        <v>0</v>
      </c>
      <c r="DX231" s="105">
        <f t="shared" si="109"/>
        <v>0</v>
      </c>
      <c r="DY231" s="105">
        <f t="shared" si="109"/>
        <v>0</v>
      </c>
      <c r="DZ231" s="105">
        <f t="shared" si="109"/>
        <v>0</v>
      </c>
      <c r="EA231" s="105">
        <f t="shared" si="110"/>
        <v>0</v>
      </c>
      <c r="EB231" s="105">
        <f t="shared" si="110"/>
        <v>0</v>
      </c>
      <c r="EC231" s="105">
        <f t="shared" si="110"/>
        <v>0</v>
      </c>
      <c r="ED231" s="105">
        <f t="shared" si="110"/>
        <v>0</v>
      </c>
      <c r="EE231" s="105">
        <f t="shared" si="110"/>
        <v>0</v>
      </c>
      <c r="EF231" s="105">
        <f t="shared" si="110"/>
        <v>0</v>
      </c>
      <c r="EG231" s="105">
        <f t="shared" si="110"/>
        <v>0</v>
      </c>
      <c r="EH231" s="105">
        <f t="shared" si="110"/>
        <v>0</v>
      </c>
      <c r="EI231" s="105">
        <f t="shared" si="110"/>
        <v>0</v>
      </c>
      <c r="EJ231" s="105">
        <f t="shared" si="110"/>
        <v>0</v>
      </c>
      <c r="EK231" s="105">
        <f t="shared" si="110"/>
        <v>0</v>
      </c>
      <c r="EL231" s="105">
        <f t="shared" si="110"/>
        <v>0</v>
      </c>
      <c r="EM231" s="105">
        <f t="shared" si="110"/>
        <v>0</v>
      </c>
      <c r="EN231" s="105">
        <f t="shared" si="110"/>
        <v>0</v>
      </c>
      <c r="EO231" s="105">
        <f t="shared" si="110"/>
        <v>0</v>
      </c>
      <c r="EP231" s="105">
        <f t="shared" si="110"/>
        <v>0</v>
      </c>
      <c r="EQ231" s="105">
        <f t="shared" si="110"/>
        <v>0</v>
      </c>
      <c r="ER231" s="105">
        <f t="shared" si="110"/>
        <v>0</v>
      </c>
      <c r="ES231" s="105">
        <f t="shared" si="110"/>
        <v>0</v>
      </c>
      <c r="ET231" s="105">
        <f t="shared" si="110"/>
        <v>0</v>
      </c>
      <c r="EU231" s="105">
        <f t="shared" si="110"/>
        <v>0</v>
      </c>
      <c r="EV231" s="105">
        <f t="shared" si="110"/>
        <v>0</v>
      </c>
      <c r="EW231" s="105">
        <f t="shared" si="110"/>
        <v>0</v>
      </c>
      <c r="EX231" s="105">
        <f t="shared" si="110"/>
        <v>0</v>
      </c>
      <c r="EY231" s="105">
        <f t="shared" si="110"/>
        <v>0</v>
      </c>
      <c r="EZ231" s="105">
        <f t="shared" si="110"/>
        <v>0</v>
      </c>
      <c r="FA231" s="105">
        <f t="shared" si="110"/>
        <v>0</v>
      </c>
      <c r="FB231" s="105">
        <f t="shared" si="110"/>
        <v>0</v>
      </c>
      <c r="FC231" s="105">
        <f t="shared" si="110"/>
        <v>0</v>
      </c>
      <c r="FD231" s="105">
        <f t="shared" si="110"/>
        <v>0</v>
      </c>
      <c r="FE231" s="105">
        <f t="shared" si="110"/>
        <v>0</v>
      </c>
      <c r="FF231" s="105">
        <f t="shared" si="110"/>
        <v>0</v>
      </c>
      <c r="FG231" s="105">
        <f t="shared" si="110"/>
        <v>0</v>
      </c>
      <c r="FH231" s="105">
        <f t="shared" si="110"/>
        <v>0</v>
      </c>
      <c r="FI231" s="105">
        <f t="shared" si="110"/>
        <v>0</v>
      </c>
      <c r="FJ231" s="105">
        <f t="shared" si="110"/>
        <v>0</v>
      </c>
      <c r="FK231" s="105">
        <f t="shared" si="110"/>
        <v>0</v>
      </c>
      <c r="FL231" s="105">
        <f t="shared" si="110"/>
        <v>0</v>
      </c>
      <c r="FM231" s="105">
        <f t="shared" si="110"/>
        <v>0</v>
      </c>
      <c r="FN231" s="105">
        <f t="shared" si="110"/>
        <v>0</v>
      </c>
      <c r="FO231" s="105">
        <f t="shared" si="110"/>
        <v>0</v>
      </c>
      <c r="FP231" s="105">
        <f t="shared" si="110"/>
        <v>0</v>
      </c>
      <c r="FQ231" s="105">
        <f t="shared" si="110"/>
        <v>0</v>
      </c>
      <c r="FR231" s="105">
        <f t="shared" si="110"/>
        <v>0</v>
      </c>
      <c r="FS231" s="105">
        <f t="shared" si="110"/>
        <v>0</v>
      </c>
      <c r="FT231" s="105">
        <f t="shared" si="110"/>
        <v>0</v>
      </c>
      <c r="FU231" s="105">
        <f t="shared" si="110"/>
        <v>0</v>
      </c>
      <c r="FV231" s="105">
        <f t="shared" si="110"/>
        <v>0</v>
      </c>
      <c r="FW231" s="105">
        <f t="shared" si="110"/>
        <v>0</v>
      </c>
      <c r="FX231" s="105">
        <f t="shared" si="110"/>
        <v>0</v>
      </c>
      <c r="FY231" s="105">
        <f t="shared" si="110"/>
        <v>0</v>
      </c>
      <c r="FZ231" s="105">
        <f t="shared" si="110"/>
        <v>0</v>
      </c>
      <c r="GA231" s="105">
        <f t="shared" si="110"/>
        <v>0</v>
      </c>
      <c r="GB231" s="105">
        <f t="shared" si="110"/>
        <v>0</v>
      </c>
      <c r="GC231" s="105">
        <f t="shared" si="110"/>
        <v>0</v>
      </c>
      <c r="GD231" s="105">
        <f t="shared" si="110"/>
        <v>0</v>
      </c>
      <c r="GE231" s="105">
        <f t="shared" si="110"/>
        <v>0</v>
      </c>
      <c r="GF231" s="105">
        <f t="shared" si="110"/>
        <v>0</v>
      </c>
      <c r="GG231" s="105">
        <f t="shared" si="110"/>
        <v>0</v>
      </c>
      <c r="GH231" s="105">
        <f t="shared" si="110"/>
        <v>0</v>
      </c>
      <c r="GI231" s="105">
        <f t="shared" si="110"/>
        <v>0</v>
      </c>
      <c r="GJ231" s="105">
        <f t="shared" si="110"/>
        <v>0</v>
      </c>
      <c r="GK231" s="105">
        <f t="shared" si="110"/>
        <v>0</v>
      </c>
      <c r="GL231" s="105">
        <f t="shared" si="110"/>
        <v>0</v>
      </c>
      <c r="GM231" s="105">
        <f t="shared" si="111"/>
        <v>0</v>
      </c>
      <c r="GN231" s="105">
        <f t="shared" si="111"/>
        <v>0</v>
      </c>
      <c r="GO231" s="105">
        <f t="shared" si="111"/>
        <v>0</v>
      </c>
      <c r="GP231" s="105">
        <f t="shared" si="111"/>
        <v>0</v>
      </c>
      <c r="GQ231" s="105">
        <f t="shared" si="111"/>
        <v>0</v>
      </c>
      <c r="GR231" s="105">
        <f t="shared" si="111"/>
        <v>0</v>
      </c>
      <c r="GS231" s="105">
        <f t="shared" si="111"/>
        <v>0</v>
      </c>
      <c r="GT231" s="105">
        <f t="shared" si="111"/>
        <v>0</v>
      </c>
    </row>
    <row r="232" spans="1:202" s="105" customFormat="1" hidden="1" x14ac:dyDescent="0.25">
      <c r="A232" s="106" t="s">
        <v>143</v>
      </c>
      <c r="B232" s="107">
        <v>0</v>
      </c>
      <c r="C232" s="105">
        <f t="shared" si="108"/>
        <v>0</v>
      </c>
      <c r="D232" s="105">
        <f t="shared" si="108"/>
        <v>0</v>
      </c>
      <c r="E232" s="105">
        <f t="shared" si="108"/>
        <v>0</v>
      </c>
      <c r="F232" s="105">
        <f t="shared" si="108"/>
        <v>0</v>
      </c>
      <c r="G232" s="105">
        <f t="shared" si="108"/>
        <v>0</v>
      </c>
      <c r="H232" s="105">
        <f t="shared" si="108"/>
        <v>0</v>
      </c>
      <c r="I232" s="105">
        <f t="shared" si="108"/>
        <v>0</v>
      </c>
      <c r="J232" s="105">
        <f t="shared" si="108"/>
        <v>0</v>
      </c>
      <c r="K232" s="105">
        <f t="shared" si="108"/>
        <v>0</v>
      </c>
      <c r="L232" s="105">
        <f t="shared" si="108"/>
        <v>0</v>
      </c>
      <c r="M232" s="105">
        <f t="shared" si="108"/>
        <v>0</v>
      </c>
      <c r="N232" s="105">
        <f t="shared" si="108"/>
        <v>0</v>
      </c>
      <c r="O232" s="105">
        <f t="shared" si="108"/>
        <v>0</v>
      </c>
      <c r="P232" s="105">
        <f t="shared" si="108"/>
        <v>0</v>
      </c>
      <c r="Q232" s="105">
        <f t="shared" si="108"/>
        <v>0</v>
      </c>
      <c r="R232" s="105">
        <f t="shared" si="108"/>
        <v>0</v>
      </c>
      <c r="S232" s="105">
        <f t="shared" si="108"/>
        <v>0</v>
      </c>
      <c r="T232" s="105">
        <f t="shared" si="108"/>
        <v>0</v>
      </c>
      <c r="U232" s="105">
        <f t="shared" si="108"/>
        <v>0</v>
      </c>
      <c r="V232" s="105">
        <f t="shared" si="108"/>
        <v>0</v>
      </c>
      <c r="W232" s="105">
        <f t="shared" si="108"/>
        <v>0</v>
      </c>
      <c r="X232" s="105">
        <f t="shared" si="108"/>
        <v>0</v>
      </c>
      <c r="Y232" s="105">
        <f t="shared" si="108"/>
        <v>0</v>
      </c>
      <c r="Z232" s="105">
        <f t="shared" si="108"/>
        <v>0</v>
      </c>
      <c r="AA232" s="105">
        <f t="shared" si="108"/>
        <v>0</v>
      </c>
      <c r="AB232" s="105">
        <f t="shared" si="108"/>
        <v>0</v>
      </c>
      <c r="AC232" s="105">
        <f t="shared" si="108"/>
        <v>0</v>
      </c>
      <c r="AD232" s="105">
        <f t="shared" si="108"/>
        <v>0</v>
      </c>
      <c r="AE232" s="105">
        <f t="shared" si="108"/>
        <v>0</v>
      </c>
      <c r="AF232" s="105">
        <f t="shared" si="108"/>
        <v>0</v>
      </c>
      <c r="AG232" s="105">
        <f t="shared" si="108"/>
        <v>0</v>
      </c>
      <c r="AH232" s="105">
        <f t="shared" si="108"/>
        <v>0</v>
      </c>
      <c r="AI232" s="105">
        <f t="shared" si="108"/>
        <v>0</v>
      </c>
      <c r="AJ232" s="105">
        <f t="shared" si="108"/>
        <v>0</v>
      </c>
      <c r="AK232" s="105">
        <f t="shared" si="108"/>
        <v>0</v>
      </c>
      <c r="AL232" s="105">
        <f t="shared" si="108"/>
        <v>0</v>
      </c>
      <c r="AM232" s="105">
        <f t="shared" si="108"/>
        <v>0</v>
      </c>
      <c r="AN232" s="105">
        <f t="shared" si="108"/>
        <v>0</v>
      </c>
      <c r="AO232" s="105">
        <f t="shared" si="108"/>
        <v>0</v>
      </c>
      <c r="AP232" s="105">
        <f t="shared" si="108"/>
        <v>0</v>
      </c>
      <c r="AQ232" s="105">
        <f t="shared" si="108"/>
        <v>0</v>
      </c>
      <c r="AR232" s="105">
        <f t="shared" si="108"/>
        <v>0</v>
      </c>
      <c r="AS232" s="105">
        <f t="shared" si="108"/>
        <v>0</v>
      </c>
      <c r="AT232" s="105">
        <f t="shared" si="108"/>
        <v>0</v>
      </c>
      <c r="AU232" s="105">
        <f t="shared" si="108"/>
        <v>0</v>
      </c>
      <c r="AV232" s="105">
        <f t="shared" si="108"/>
        <v>0</v>
      </c>
      <c r="AW232" s="105">
        <f t="shared" si="108"/>
        <v>0</v>
      </c>
      <c r="AX232" s="105">
        <f t="shared" si="108"/>
        <v>0</v>
      </c>
      <c r="AY232" s="105">
        <f t="shared" si="108"/>
        <v>0</v>
      </c>
      <c r="AZ232" s="105">
        <f t="shared" si="108"/>
        <v>0</v>
      </c>
      <c r="BA232" s="105">
        <f t="shared" si="108"/>
        <v>0</v>
      </c>
      <c r="BB232" s="105">
        <f t="shared" si="108"/>
        <v>0</v>
      </c>
      <c r="BC232" s="105">
        <f t="shared" si="108"/>
        <v>0</v>
      </c>
      <c r="BD232" s="105">
        <f t="shared" si="108"/>
        <v>0</v>
      </c>
      <c r="BE232" s="105">
        <f t="shared" si="108"/>
        <v>0</v>
      </c>
      <c r="BF232" s="105">
        <f t="shared" si="108"/>
        <v>0</v>
      </c>
      <c r="BG232" s="105">
        <f t="shared" si="108"/>
        <v>0</v>
      </c>
      <c r="BH232" s="105">
        <f t="shared" si="108"/>
        <v>0</v>
      </c>
      <c r="BI232" s="105">
        <f t="shared" si="108"/>
        <v>0</v>
      </c>
      <c r="BJ232" s="105">
        <f t="shared" si="108"/>
        <v>0</v>
      </c>
      <c r="BK232" s="105">
        <f t="shared" si="108"/>
        <v>0</v>
      </c>
      <c r="BL232" s="105">
        <f t="shared" si="108"/>
        <v>0</v>
      </c>
      <c r="BM232" s="105">
        <f t="shared" si="108"/>
        <v>0</v>
      </c>
      <c r="BN232" s="105">
        <f t="shared" si="108"/>
        <v>0</v>
      </c>
      <c r="BO232" s="105">
        <f t="shared" si="109"/>
        <v>0</v>
      </c>
      <c r="BP232" s="105">
        <f t="shared" si="109"/>
        <v>0</v>
      </c>
      <c r="BQ232" s="105">
        <f t="shared" si="109"/>
        <v>0</v>
      </c>
      <c r="BR232" s="105">
        <f t="shared" si="109"/>
        <v>0</v>
      </c>
      <c r="BS232" s="105">
        <f t="shared" si="109"/>
        <v>0</v>
      </c>
      <c r="BT232" s="105">
        <f t="shared" si="109"/>
        <v>0</v>
      </c>
      <c r="BU232" s="105">
        <f t="shared" si="109"/>
        <v>0</v>
      </c>
      <c r="BV232" s="105">
        <f t="shared" si="109"/>
        <v>0</v>
      </c>
      <c r="BW232" s="105">
        <f t="shared" si="109"/>
        <v>0</v>
      </c>
      <c r="BX232" s="105">
        <f t="shared" si="109"/>
        <v>0</v>
      </c>
      <c r="BY232" s="105">
        <f t="shared" si="109"/>
        <v>0</v>
      </c>
      <c r="BZ232" s="105">
        <f t="shared" si="109"/>
        <v>0</v>
      </c>
      <c r="CA232" s="105">
        <f t="shared" si="109"/>
        <v>0</v>
      </c>
      <c r="CB232" s="105">
        <f t="shared" si="109"/>
        <v>0</v>
      </c>
      <c r="CC232" s="105">
        <f t="shared" si="109"/>
        <v>0</v>
      </c>
      <c r="CD232" s="105">
        <f t="shared" si="109"/>
        <v>0</v>
      </c>
      <c r="CE232" s="105">
        <f t="shared" si="109"/>
        <v>0</v>
      </c>
      <c r="CF232" s="105">
        <f t="shared" si="109"/>
        <v>0</v>
      </c>
      <c r="CG232" s="105">
        <f t="shared" si="109"/>
        <v>0</v>
      </c>
      <c r="CH232" s="105">
        <f t="shared" si="109"/>
        <v>0</v>
      </c>
      <c r="CI232" s="105">
        <f t="shared" si="109"/>
        <v>0</v>
      </c>
      <c r="CJ232" s="105">
        <f t="shared" si="109"/>
        <v>0</v>
      </c>
      <c r="CK232" s="105">
        <f t="shared" si="109"/>
        <v>0</v>
      </c>
      <c r="CL232" s="105">
        <f t="shared" si="109"/>
        <v>0</v>
      </c>
      <c r="CM232" s="105">
        <f t="shared" si="109"/>
        <v>0</v>
      </c>
      <c r="CN232" s="105">
        <f t="shared" si="109"/>
        <v>0</v>
      </c>
      <c r="CO232" s="105">
        <f t="shared" si="109"/>
        <v>0</v>
      </c>
      <c r="CP232" s="105">
        <f t="shared" si="109"/>
        <v>0</v>
      </c>
      <c r="CQ232" s="105">
        <f t="shared" si="109"/>
        <v>0</v>
      </c>
      <c r="CR232" s="105">
        <f t="shared" si="109"/>
        <v>0</v>
      </c>
      <c r="CS232" s="105">
        <f t="shared" si="109"/>
        <v>0</v>
      </c>
      <c r="CT232" s="105">
        <f t="shared" si="109"/>
        <v>0</v>
      </c>
      <c r="CU232" s="105">
        <f t="shared" si="109"/>
        <v>0</v>
      </c>
      <c r="CV232" s="105">
        <f t="shared" si="109"/>
        <v>0</v>
      </c>
      <c r="CW232" s="105">
        <f t="shared" si="109"/>
        <v>0</v>
      </c>
      <c r="CX232" s="105">
        <f t="shared" si="109"/>
        <v>0</v>
      </c>
      <c r="CY232" s="105">
        <f t="shared" si="109"/>
        <v>0</v>
      </c>
      <c r="CZ232" s="105">
        <f t="shared" si="109"/>
        <v>0</v>
      </c>
      <c r="DA232" s="105">
        <f t="shared" si="109"/>
        <v>0</v>
      </c>
      <c r="DB232" s="105">
        <f t="shared" si="109"/>
        <v>0</v>
      </c>
      <c r="DC232" s="105">
        <f t="shared" si="109"/>
        <v>0</v>
      </c>
      <c r="DD232" s="105">
        <f t="shared" si="109"/>
        <v>0</v>
      </c>
      <c r="DE232" s="105">
        <f t="shared" si="109"/>
        <v>0</v>
      </c>
      <c r="DF232" s="105">
        <f t="shared" si="109"/>
        <v>0</v>
      </c>
      <c r="DG232" s="105">
        <f t="shared" si="109"/>
        <v>0</v>
      </c>
      <c r="DH232" s="105">
        <f t="shared" si="109"/>
        <v>0</v>
      </c>
      <c r="DI232" s="105">
        <f t="shared" si="109"/>
        <v>0</v>
      </c>
      <c r="DJ232" s="105">
        <f t="shared" si="109"/>
        <v>0</v>
      </c>
      <c r="DK232" s="105">
        <f t="shared" si="109"/>
        <v>0</v>
      </c>
      <c r="DL232" s="105">
        <f t="shared" si="109"/>
        <v>0</v>
      </c>
      <c r="DM232" s="105">
        <f t="shared" si="109"/>
        <v>0</v>
      </c>
      <c r="DN232" s="105">
        <f t="shared" si="109"/>
        <v>0</v>
      </c>
      <c r="DO232" s="105">
        <f t="shared" si="109"/>
        <v>0</v>
      </c>
      <c r="DP232" s="105">
        <f t="shared" si="109"/>
        <v>0</v>
      </c>
      <c r="DQ232" s="105">
        <f t="shared" si="109"/>
        <v>0</v>
      </c>
      <c r="DR232" s="105">
        <f t="shared" si="109"/>
        <v>0</v>
      </c>
      <c r="DS232" s="105">
        <f t="shared" si="109"/>
        <v>0</v>
      </c>
      <c r="DT232" s="105">
        <f t="shared" si="109"/>
        <v>0</v>
      </c>
      <c r="DU232" s="105">
        <f t="shared" si="109"/>
        <v>0</v>
      </c>
      <c r="DV232" s="105">
        <f t="shared" si="109"/>
        <v>0</v>
      </c>
      <c r="DW232" s="105">
        <f t="shared" si="109"/>
        <v>0</v>
      </c>
      <c r="DX232" s="105">
        <f t="shared" si="109"/>
        <v>0</v>
      </c>
      <c r="DY232" s="105">
        <f t="shared" si="109"/>
        <v>0</v>
      </c>
      <c r="DZ232" s="105">
        <f t="shared" si="109"/>
        <v>0</v>
      </c>
      <c r="EA232" s="105">
        <f t="shared" si="110"/>
        <v>0</v>
      </c>
      <c r="EB232" s="105">
        <f t="shared" si="110"/>
        <v>0</v>
      </c>
      <c r="EC232" s="105">
        <f t="shared" si="110"/>
        <v>0</v>
      </c>
      <c r="ED232" s="105">
        <f t="shared" si="110"/>
        <v>0</v>
      </c>
      <c r="EE232" s="105">
        <f t="shared" si="110"/>
        <v>0</v>
      </c>
      <c r="EF232" s="105">
        <f t="shared" si="110"/>
        <v>0</v>
      </c>
      <c r="EG232" s="105">
        <f t="shared" si="110"/>
        <v>0</v>
      </c>
      <c r="EH232" s="105">
        <f t="shared" si="110"/>
        <v>0</v>
      </c>
      <c r="EI232" s="105">
        <f t="shared" si="110"/>
        <v>0</v>
      </c>
      <c r="EJ232" s="105">
        <f t="shared" si="110"/>
        <v>0</v>
      </c>
      <c r="EK232" s="105">
        <f t="shared" si="110"/>
        <v>0</v>
      </c>
      <c r="EL232" s="105">
        <f t="shared" si="110"/>
        <v>0</v>
      </c>
      <c r="EM232" s="105">
        <f t="shared" si="110"/>
        <v>0</v>
      </c>
      <c r="EN232" s="105">
        <f t="shared" si="110"/>
        <v>0</v>
      </c>
      <c r="EO232" s="105">
        <f t="shared" si="110"/>
        <v>0</v>
      </c>
      <c r="EP232" s="105">
        <f t="shared" si="110"/>
        <v>0</v>
      </c>
      <c r="EQ232" s="105">
        <f t="shared" si="110"/>
        <v>0</v>
      </c>
      <c r="ER232" s="105">
        <f t="shared" si="110"/>
        <v>0</v>
      </c>
      <c r="ES232" s="105">
        <f t="shared" si="110"/>
        <v>0</v>
      </c>
      <c r="ET232" s="105">
        <f t="shared" si="110"/>
        <v>0</v>
      </c>
      <c r="EU232" s="105">
        <f t="shared" si="110"/>
        <v>0</v>
      </c>
      <c r="EV232" s="105">
        <f t="shared" si="110"/>
        <v>0</v>
      </c>
      <c r="EW232" s="105">
        <f t="shared" si="110"/>
        <v>0</v>
      </c>
      <c r="EX232" s="105">
        <f t="shared" si="110"/>
        <v>0</v>
      </c>
      <c r="EY232" s="105">
        <f t="shared" si="110"/>
        <v>0</v>
      </c>
      <c r="EZ232" s="105">
        <f t="shared" si="110"/>
        <v>0</v>
      </c>
      <c r="FA232" s="105">
        <f t="shared" si="110"/>
        <v>0</v>
      </c>
      <c r="FB232" s="105">
        <f t="shared" si="110"/>
        <v>0</v>
      </c>
      <c r="FC232" s="105">
        <f t="shared" si="110"/>
        <v>0</v>
      </c>
      <c r="FD232" s="105">
        <f t="shared" si="110"/>
        <v>0</v>
      </c>
      <c r="FE232" s="105">
        <f t="shared" si="110"/>
        <v>0</v>
      </c>
      <c r="FF232" s="105">
        <f t="shared" si="110"/>
        <v>0</v>
      </c>
      <c r="FG232" s="105">
        <f t="shared" si="110"/>
        <v>0</v>
      </c>
      <c r="FH232" s="105">
        <f t="shared" si="110"/>
        <v>0</v>
      </c>
      <c r="FI232" s="105">
        <f t="shared" si="110"/>
        <v>0</v>
      </c>
      <c r="FJ232" s="105">
        <f t="shared" si="110"/>
        <v>0</v>
      </c>
      <c r="FK232" s="105">
        <f t="shared" si="110"/>
        <v>0</v>
      </c>
      <c r="FL232" s="105">
        <f t="shared" si="110"/>
        <v>0</v>
      </c>
      <c r="FM232" s="105">
        <f t="shared" si="110"/>
        <v>0</v>
      </c>
      <c r="FN232" s="105">
        <f t="shared" si="110"/>
        <v>0</v>
      </c>
      <c r="FO232" s="105">
        <f t="shared" si="110"/>
        <v>0</v>
      </c>
      <c r="FP232" s="105">
        <f t="shared" si="110"/>
        <v>0</v>
      </c>
      <c r="FQ232" s="105">
        <f t="shared" si="110"/>
        <v>0</v>
      </c>
      <c r="FR232" s="105">
        <f t="shared" si="110"/>
        <v>0</v>
      </c>
      <c r="FS232" s="105">
        <f t="shared" si="110"/>
        <v>0</v>
      </c>
      <c r="FT232" s="105">
        <f t="shared" si="110"/>
        <v>0</v>
      </c>
      <c r="FU232" s="105">
        <f t="shared" si="110"/>
        <v>0</v>
      </c>
      <c r="FV232" s="105">
        <f t="shared" si="110"/>
        <v>0</v>
      </c>
      <c r="FW232" s="105">
        <f t="shared" si="110"/>
        <v>0</v>
      </c>
      <c r="FX232" s="105">
        <f t="shared" si="110"/>
        <v>0</v>
      </c>
      <c r="FY232" s="105">
        <f t="shared" si="110"/>
        <v>0</v>
      </c>
      <c r="FZ232" s="105">
        <f t="shared" si="110"/>
        <v>0</v>
      </c>
      <c r="GA232" s="105">
        <f t="shared" si="110"/>
        <v>0</v>
      </c>
      <c r="GB232" s="105">
        <f t="shared" si="110"/>
        <v>0</v>
      </c>
      <c r="GC232" s="105">
        <f t="shared" si="110"/>
        <v>0</v>
      </c>
      <c r="GD232" s="105">
        <f t="shared" si="110"/>
        <v>0</v>
      </c>
      <c r="GE232" s="105">
        <f t="shared" si="110"/>
        <v>0</v>
      </c>
      <c r="GF232" s="105">
        <f t="shared" si="110"/>
        <v>0</v>
      </c>
      <c r="GG232" s="105">
        <f t="shared" si="110"/>
        <v>0</v>
      </c>
      <c r="GH232" s="105">
        <f t="shared" si="110"/>
        <v>0</v>
      </c>
      <c r="GI232" s="105">
        <f t="shared" si="110"/>
        <v>0</v>
      </c>
      <c r="GJ232" s="105">
        <f t="shared" si="110"/>
        <v>0</v>
      </c>
      <c r="GK232" s="105">
        <f t="shared" si="110"/>
        <v>0</v>
      </c>
      <c r="GL232" s="105">
        <f t="shared" si="110"/>
        <v>0</v>
      </c>
      <c r="GM232" s="105">
        <f t="shared" si="111"/>
        <v>0</v>
      </c>
      <c r="GN232" s="105">
        <f t="shared" si="111"/>
        <v>0</v>
      </c>
      <c r="GO232" s="105">
        <f t="shared" si="111"/>
        <v>0</v>
      </c>
      <c r="GP232" s="105">
        <f t="shared" si="111"/>
        <v>0</v>
      </c>
      <c r="GQ232" s="105">
        <f t="shared" si="111"/>
        <v>0</v>
      </c>
      <c r="GR232" s="105">
        <f t="shared" si="111"/>
        <v>0</v>
      </c>
      <c r="GS232" s="105">
        <f t="shared" si="111"/>
        <v>0</v>
      </c>
      <c r="GT232" s="105">
        <f t="shared" si="111"/>
        <v>0</v>
      </c>
    </row>
    <row r="233" spans="1:202" s="105" customFormat="1" hidden="1" x14ac:dyDescent="0.25">
      <c r="A233" s="106" t="s">
        <v>144</v>
      </c>
      <c r="B233" s="107">
        <v>0</v>
      </c>
      <c r="C233" s="105">
        <f t="shared" si="108"/>
        <v>0</v>
      </c>
      <c r="D233" s="105">
        <f t="shared" si="108"/>
        <v>0</v>
      </c>
      <c r="E233" s="105">
        <f t="shared" si="108"/>
        <v>0</v>
      </c>
      <c r="F233" s="105">
        <f t="shared" si="108"/>
        <v>0</v>
      </c>
      <c r="G233" s="105">
        <f t="shared" si="108"/>
        <v>0</v>
      </c>
      <c r="H233" s="105">
        <f t="shared" si="108"/>
        <v>0</v>
      </c>
      <c r="I233" s="105">
        <f t="shared" si="108"/>
        <v>0</v>
      </c>
      <c r="J233" s="105">
        <f t="shared" si="108"/>
        <v>0</v>
      </c>
      <c r="K233" s="105">
        <f t="shared" si="108"/>
        <v>0</v>
      </c>
      <c r="L233" s="105">
        <f t="shared" si="108"/>
        <v>0</v>
      </c>
      <c r="M233" s="105">
        <f t="shared" si="108"/>
        <v>0</v>
      </c>
      <c r="N233" s="105">
        <f t="shared" si="108"/>
        <v>0</v>
      </c>
      <c r="O233" s="105">
        <f t="shared" si="108"/>
        <v>0</v>
      </c>
      <c r="P233" s="105">
        <f t="shared" si="108"/>
        <v>0</v>
      </c>
      <c r="Q233" s="105">
        <f t="shared" si="108"/>
        <v>0</v>
      </c>
      <c r="R233" s="105">
        <f t="shared" si="108"/>
        <v>0</v>
      </c>
      <c r="S233" s="105">
        <f t="shared" si="108"/>
        <v>0</v>
      </c>
      <c r="T233" s="105">
        <f t="shared" si="108"/>
        <v>0</v>
      </c>
      <c r="U233" s="105">
        <f t="shared" si="108"/>
        <v>0</v>
      </c>
      <c r="V233" s="105">
        <f t="shared" si="108"/>
        <v>0</v>
      </c>
      <c r="W233" s="105">
        <f t="shared" si="108"/>
        <v>0</v>
      </c>
      <c r="X233" s="105">
        <f t="shared" si="108"/>
        <v>0</v>
      </c>
      <c r="Y233" s="105">
        <f t="shared" si="108"/>
        <v>0</v>
      </c>
      <c r="Z233" s="105">
        <f t="shared" si="108"/>
        <v>0</v>
      </c>
      <c r="AA233" s="105">
        <f t="shared" si="108"/>
        <v>0</v>
      </c>
      <c r="AB233" s="105">
        <f t="shared" si="108"/>
        <v>0</v>
      </c>
      <c r="AC233" s="105">
        <f t="shared" si="108"/>
        <v>0</v>
      </c>
      <c r="AD233" s="105">
        <f t="shared" si="108"/>
        <v>0</v>
      </c>
      <c r="AE233" s="105">
        <f t="shared" si="108"/>
        <v>0</v>
      </c>
      <c r="AF233" s="105">
        <f t="shared" si="108"/>
        <v>0</v>
      </c>
      <c r="AG233" s="105">
        <f t="shared" si="108"/>
        <v>0</v>
      </c>
      <c r="AH233" s="105">
        <f t="shared" si="108"/>
        <v>0</v>
      </c>
      <c r="AI233" s="105">
        <f t="shared" si="108"/>
        <v>0</v>
      </c>
      <c r="AJ233" s="105">
        <f t="shared" si="108"/>
        <v>0</v>
      </c>
      <c r="AK233" s="105">
        <f t="shared" si="108"/>
        <v>0</v>
      </c>
      <c r="AL233" s="105">
        <f t="shared" si="108"/>
        <v>0</v>
      </c>
      <c r="AM233" s="105">
        <f t="shared" si="108"/>
        <v>0</v>
      </c>
      <c r="AN233" s="105">
        <f t="shared" si="108"/>
        <v>0</v>
      </c>
      <c r="AO233" s="105">
        <f t="shared" si="108"/>
        <v>0</v>
      </c>
      <c r="AP233" s="105">
        <f t="shared" si="108"/>
        <v>0</v>
      </c>
      <c r="AQ233" s="105">
        <f t="shared" si="108"/>
        <v>0</v>
      </c>
      <c r="AR233" s="105">
        <f t="shared" si="108"/>
        <v>0</v>
      </c>
      <c r="AS233" s="105">
        <f t="shared" si="108"/>
        <v>0</v>
      </c>
      <c r="AT233" s="105">
        <f t="shared" si="108"/>
        <v>0</v>
      </c>
      <c r="AU233" s="105">
        <f t="shared" si="108"/>
        <v>0</v>
      </c>
      <c r="AV233" s="105">
        <f t="shared" si="108"/>
        <v>0</v>
      </c>
      <c r="AW233" s="105">
        <f t="shared" si="108"/>
        <v>0</v>
      </c>
      <c r="AX233" s="105">
        <f t="shared" si="108"/>
        <v>0</v>
      </c>
      <c r="AY233" s="105">
        <f t="shared" si="108"/>
        <v>0</v>
      </c>
      <c r="AZ233" s="105">
        <f t="shared" si="108"/>
        <v>0</v>
      </c>
      <c r="BA233" s="105">
        <f t="shared" si="108"/>
        <v>0</v>
      </c>
      <c r="BB233" s="105">
        <f t="shared" si="108"/>
        <v>0</v>
      </c>
      <c r="BC233" s="105">
        <f t="shared" si="108"/>
        <v>0</v>
      </c>
      <c r="BD233" s="105">
        <f t="shared" si="108"/>
        <v>0</v>
      </c>
      <c r="BE233" s="105">
        <f t="shared" si="108"/>
        <v>0</v>
      </c>
      <c r="BF233" s="105">
        <f t="shared" si="108"/>
        <v>0</v>
      </c>
      <c r="BG233" s="105">
        <f t="shared" si="108"/>
        <v>0</v>
      </c>
      <c r="BH233" s="105">
        <f t="shared" si="108"/>
        <v>0</v>
      </c>
      <c r="BI233" s="105">
        <f t="shared" si="108"/>
        <v>0</v>
      </c>
      <c r="BJ233" s="105">
        <f t="shared" si="108"/>
        <v>0</v>
      </c>
      <c r="BK233" s="105">
        <f t="shared" si="108"/>
        <v>0</v>
      </c>
      <c r="BL233" s="105">
        <f t="shared" si="108"/>
        <v>0</v>
      </c>
      <c r="BM233" s="105">
        <f t="shared" si="108"/>
        <v>0</v>
      </c>
      <c r="BN233" s="105">
        <f t="shared" ref="BN233" si="112">BN79*$B233</f>
        <v>0</v>
      </c>
      <c r="BO233" s="105">
        <f t="shared" si="109"/>
        <v>0</v>
      </c>
      <c r="BP233" s="105">
        <f t="shared" si="109"/>
        <v>0</v>
      </c>
      <c r="BQ233" s="105">
        <f t="shared" si="109"/>
        <v>0</v>
      </c>
      <c r="BR233" s="105">
        <f t="shared" si="109"/>
        <v>0</v>
      </c>
      <c r="BS233" s="105">
        <f t="shared" si="109"/>
        <v>0</v>
      </c>
      <c r="BT233" s="105">
        <f t="shared" si="109"/>
        <v>0</v>
      </c>
      <c r="BU233" s="105">
        <f t="shared" si="109"/>
        <v>0</v>
      </c>
      <c r="BV233" s="105">
        <f t="shared" si="109"/>
        <v>0</v>
      </c>
      <c r="BW233" s="105">
        <f t="shared" si="109"/>
        <v>0</v>
      </c>
      <c r="BX233" s="105">
        <f t="shared" si="109"/>
        <v>0</v>
      </c>
      <c r="BY233" s="105">
        <f t="shared" si="109"/>
        <v>0</v>
      </c>
      <c r="BZ233" s="105">
        <f t="shared" si="109"/>
        <v>0</v>
      </c>
      <c r="CA233" s="105">
        <f t="shared" si="109"/>
        <v>0</v>
      </c>
      <c r="CB233" s="105">
        <f t="shared" si="109"/>
        <v>0</v>
      </c>
      <c r="CC233" s="105">
        <f t="shared" si="109"/>
        <v>0</v>
      </c>
      <c r="CD233" s="105">
        <f t="shared" si="109"/>
        <v>0</v>
      </c>
      <c r="CE233" s="105">
        <f t="shared" si="109"/>
        <v>0</v>
      </c>
      <c r="CF233" s="105">
        <f t="shared" si="109"/>
        <v>0</v>
      </c>
      <c r="CG233" s="105">
        <f t="shared" si="109"/>
        <v>0</v>
      </c>
      <c r="CH233" s="105">
        <f t="shared" si="109"/>
        <v>0</v>
      </c>
      <c r="CI233" s="105">
        <f t="shared" si="109"/>
        <v>0</v>
      </c>
      <c r="CJ233" s="105">
        <f t="shared" si="109"/>
        <v>0</v>
      </c>
      <c r="CK233" s="105">
        <f t="shared" si="109"/>
        <v>0</v>
      </c>
      <c r="CL233" s="105">
        <f t="shared" si="109"/>
        <v>0</v>
      </c>
      <c r="CM233" s="105">
        <f t="shared" si="109"/>
        <v>0</v>
      </c>
      <c r="CN233" s="105">
        <f t="shared" si="109"/>
        <v>0</v>
      </c>
      <c r="CO233" s="105">
        <f t="shared" si="109"/>
        <v>0</v>
      </c>
      <c r="CP233" s="105">
        <f t="shared" si="109"/>
        <v>0</v>
      </c>
      <c r="CQ233" s="105">
        <f t="shared" si="109"/>
        <v>0</v>
      </c>
      <c r="CR233" s="105">
        <f t="shared" si="109"/>
        <v>0</v>
      </c>
      <c r="CS233" s="105">
        <f t="shared" si="109"/>
        <v>0</v>
      </c>
      <c r="CT233" s="105">
        <f t="shared" si="109"/>
        <v>0</v>
      </c>
      <c r="CU233" s="105">
        <f t="shared" si="109"/>
        <v>0</v>
      </c>
      <c r="CV233" s="105">
        <f t="shared" si="109"/>
        <v>0</v>
      </c>
      <c r="CW233" s="105">
        <f t="shared" si="109"/>
        <v>0</v>
      </c>
      <c r="CX233" s="105">
        <f t="shared" si="109"/>
        <v>0</v>
      </c>
      <c r="CY233" s="105">
        <f t="shared" si="109"/>
        <v>0</v>
      </c>
      <c r="CZ233" s="105">
        <f t="shared" si="109"/>
        <v>0</v>
      </c>
      <c r="DA233" s="105">
        <f t="shared" si="109"/>
        <v>0</v>
      </c>
      <c r="DB233" s="105">
        <f t="shared" si="109"/>
        <v>0</v>
      </c>
      <c r="DC233" s="105">
        <f t="shared" si="109"/>
        <v>0</v>
      </c>
      <c r="DD233" s="105">
        <f t="shared" si="109"/>
        <v>0</v>
      </c>
      <c r="DE233" s="105">
        <f t="shared" si="109"/>
        <v>0</v>
      </c>
      <c r="DF233" s="105">
        <f t="shared" si="109"/>
        <v>0</v>
      </c>
      <c r="DG233" s="105">
        <f t="shared" si="109"/>
        <v>0</v>
      </c>
      <c r="DH233" s="105">
        <f t="shared" si="109"/>
        <v>0</v>
      </c>
      <c r="DI233" s="105">
        <f t="shared" si="109"/>
        <v>0</v>
      </c>
      <c r="DJ233" s="105">
        <f t="shared" si="109"/>
        <v>0</v>
      </c>
      <c r="DK233" s="105">
        <f t="shared" si="109"/>
        <v>0</v>
      </c>
      <c r="DL233" s="105">
        <f t="shared" si="109"/>
        <v>0</v>
      </c>
      <c r="DM233" s="105">
        <f t="shared" si="109"/>
        <v>0</v>
      </c>
      <c r="DN233" s="105">
        <f t="shared" si="109"/>
        <v>0</v>
      </c>
      <c r="DO233" s="105">
        <f t="shared" si="109"/>
        <v>0</v>
      </c>
      <c r="DP233" s="105">
        <f t="shared" si="109"/>
        <v>0</v>
      </c>
      <c r="DQ233" s="105">
        <f t="shared" si="109"/>
        <v>0</v>
      </c>
      <c r="DR233" s="105">
        <f t="shared" si="109"/>
        <v>0</v>
      </c>
      <c r="DS233" s="105">
        <f t="shared" si="109"/>
        <v>0</v>
      </c>
      <c r="DT233" s="105">
        <f t="shared" si="109"/>
        <v>0</v>
      </c>
      <c r="DU233" s="105">
        <f t="shared" si="109"/>
        <v>0</v>
      </c>
      <c r="DV233" s="105">
        <f t="shared" si="109"/>
        <v>0</v>
      </c>
      <c r="DW233" s="105">
        <f t="shared" si="109"/>
        <v>0</v>
      </c>
      <c r="DX233" s="105">
        <f t="shared" si="109"/>
        <v>0</v>
      </c>
      <c r="DY233" s="105">
        <f t="shared" si="109"/>
        <v>0</v>
      </c>
      <c r="DZ233" s="105">
        <f t="shared" ref="DZ233" si="113">DZ79*$B233</f>
        <v>0</v>
      </c>
      <c r="EA233" s="105">
        <f t="shared" si="110"/>
        <v>0</v>
      </c>
      <c r="EB233" s="105">
        <f t="shared" si="110"/>
        <v>0</v>
      </c>
      <c r="EC233" s="105">
        <f t="shared" si="110"/>
        <v>0</v>
      </c>
      <c r="ED233" s="105">
        <f t="shared" si="110"/>
        <v>0</v>
      </c>
      <c r="EE233" s="105">
        <f t="shared" si="110"/>
        <v>0</v>
      </c>
      <c r="EF233" s="105">
        <f t="shared" si="110"/>
        <v>0</v>
      </c>
      <c r="EG233" s="105">
        <f t="shared" si="110"/>
        <v>0</v>
      </c>
      <c r="EH233" s="105">
        <f t="shared" si="110"/>
        <v>0</v>
      </c>
      <c r="EI233" s="105">
        <f t="shared" si="110"/>
        <v>0</v>
      </c>
      <c r="EJ233" s="105">
        <f t="shared" si="110"/>
        <v>0</v>
      </c>
      <c r="EK233" s="105">
        <f t="shared" si="110"/>
        <v>0</v>
      </c>
      <c r="EL233" s="105">
        <f t="shared" si="110"/>
        <v>0</v>
      </c>
      <c r="EM233" s="105">
        <f t="shared" si="110"/>
        <v>0</v>
      </c>
      <c r="EN233" s="105">
        <f t="shared" si="110"/>
        <v>0</v>
      </c>
      <c r="EO233" s="105">
        <f t="shared" si="110"/>
        <v>0</v>
      </c>
      <c r="EP233" s="105">
        <f t="shared" si="110"/>
        <v>0</v>
      </c>
      <c r="EQ233" s="105">
        <f t="shared" si="110"/>
        <v>0</v>
      </c>
      <c r="ER233" s="105">
        <f t="shared" si="110"/>
        <v>0</v>
      </c>
      <c r="ES233" s="105">
        <f t="shared" si="110"/>
        <v>0</v>
      </c>
      <c r="ET233" s="105">
        <f t="shared" si="110"/>
        <v>0</v>
      </c>
      <c r="EU233" s="105">
        <f t="shared" si="110"/>
        <v>0</v>
      </c>
      <c r="EV233" s="105">
        <f t="shared" si="110"/>
        <v>0</v>
      </c>
      <c r="EW233" s="105">
        <f t="shared" si="110"/>
        <v>0</v>
      </c>
      <c r="EX233" s="105">
        <f t="shared" si="110"/>
        <v>0</v>
      </c>
      <c r="EY233" s="105">
        <f t="shared" si="110"/>
        <v>0</v>
      </c>
      <c r="EZ233" s="105">
        <f t="shared" si="110"/>
        <v>0</v>
      </c>
      <c r="FA233" s="105">
        <f t="shared" si="110"/>
        <v>0</v>
      </c>
      <c r="FB233" s="105">
        <f t="shared" si="110"/>
        <v>0</v>
      </c>
      <c r="FC233" s="105">
        <f t="shared" si="110"/>
        <v>0</v>
      </c>
      <c r="FD233" s="105">
        <f t="shared" si="110"/>
        <v>0</v>
      </c>
      <c r="FE233" s="105">
        <f t="shared" si="110"/>
        <v>0</v>
      </c>
      <c r="FF233" s="105">
        <f t="shared" si="110"/>
        <v>0</v>
      </c>
      <c r="FG233" s="105">
        <f t="shared" si="110"/>
        <v>0</v>
      </c>
      <c r="FH233" s="105">
        <f t="shared" si="110"/>
        <v>0</v>
      </c>
      <c r="FI233" s="105">
        <f t="shared" si="110"/>
        <v>0</v>
      </c>
      <c r="FJ233" s="105">
        <f t="shared" si="110"/>
        <v>0</v>
      </c>
      <c r="FK233" s="105">
        <f t="shared" si="110"/>
        <v>0</v>
      </c>
      <c r="FL233" s="105">
        <f t="shared" si="110"/>
        <v>0</v>
      </c>
      <c r="FM233" s="105">
        <f t="shared" si="110"/>
        <v>0</v>
      </c>
      <c r="FN233" s="105">
        <f t="shared" si="110"/>
        <v>0</v>
      </c>
      <c r="FO233" s="105">
        <f t="shared" si="110"/>
        <v>0</v>
      </c>
      <c r="FP233" s="105">
        <f t="shared" si="110"/>
        <v>0</v>
      </c>
      <c r="FQ233" s="105">
        <f t="shared" si="110"/>
        <v>0</v>
      </c>
      <c r="FR233" s="105">
        <f t="shared" si="110"/>
        <v>0</v>
      </c>
      <c r="FS233" s="105">
        <f t="shared" si="110"/>
        <v>0</v>
      </c>
      <c r="FT233" s="105">
        <f t="shared" si="110"/>
        <v>0</v>
      </c>
      <c r="FU233" s="105">
        <f t="shared" si="110"/>
        <v>0</v>
      </c>
      <c r="FV233" s="105">
        <f t="shared" si="110"/>
        <v>0</v>
      </c>
      <c r="FW233" s="105">
        <f t="shared" si="110"/>
        <v>0</v>
      </c>
      <c r="FX233" s="105">
        <f t="shared" si="110"/>
        <v>0</v>
      </c>
      <c r="FY233" s="105">
        <f t="shared" si="110"/>
        <v>0</v>
      </c>
      <c r="FZ233" s="105">
        <f t="shared" si="110"/>
        <v>0</v>
      </c>
      <c r="GA233" s="105">
        <f t="shared" si="110"/>
        <v>0</v>
      </c>
      <c r="GB233" s="105">
        <f t="shared" si="110"/>
        <v>0</v>
      </c>
      <c r="GC233" s="105">
        <f t="shared" si="110"/>
        <v>0</v>
      </c>
      <c r="GD233" s="105">
        <f t="shared" si="110"/>
        <v>0</v>
      </c>
      <c r="GE233" s="105">
        <f t="shared" si="110"/>
        <v>0</v>
      </c>
      <c r="GF233" s="105">
        <f t="shared" si="110"/>
        <v>0</v>
      </c>
      <c r="GG233" s="105">
        <f t="shared" si="110"/>
        <v>0</v>
      </c>
      <c r="GH233" s="105">
        <f t="shared" si="110"/>
        <v>0</v>
      </c>
      <c r="GI233" s="105">
        <f t="shared" si="110"/>
        <v>0</v>
      </c>
      <c r="GJ233" s="105">
        <f t="shared" si="110"/>
        <v>0</v>
      </c>
      <c r="GK233" s="105">
        <f t="shared" si="110"/>
        <v>0</v>
      </c>
      <c r="GL233" s="105">
        <f t="shared" ref="GL233" si="114">GL79*$B233</f>
        <v>0</v>
      </c>
      <c r="GM233" s="105">
        <f t="shared" si="111"/>
        <v>0</v>
      </c>
      <c r="GN233" s="105">
        <f t="shared" si="111"/>
        <v>0</v>
      </c>
      <c r="GO233" s="105">
        <f t="shared" si="111"/>
        <v>0</v>
      </c>
      <c r="GP233" s="105">
        <f t="shared" si="111"/>
        <v>0</v>
      </c>
      <c r="GQ233" s="105">
        <f t="shared" si="111"/>
        <v>0</v>
      </c>
      <c r="GR233" s="105">
        <f t="shared" si="111"/>
        <v>0</v>
      </c>
      <c r="GS233" s="105">
        <f t="shared" si="111"/>
        <v>0</v>
      </c>
      <c r="GT233" s="105">
        <f t="shared" si="111"/>
        <v>0</v>
      </c>
    </row>
    <row r="234" spans="1:202" s="105" customFormat="1" hidden="1" x14ac:dyDescent="0.25">
      <c r="A234" s="106" t="s">
        <v>145</v>
      </c>
      <c r="B234" s="107">
        <v>0</v>
      </c>
      <c r="C234" s="105">
        <f t="shared" ref="C234:BN237" si="115">C80*$B234</f>
        <v>0</v>
      </c>
      <c r="D234" s="105">
        <f t="shared" si="115"/>
        <v>0</v>
      </c>
      <c r="E234" s="105">
        <f t="shared" si="115"/>
        <v>0</v>
      </c>
      <c r="F234" s="105">
        <f t="shared" si="115"/>
        <v>0</v>
      </c>
      <c r="G234" s="105">
        <f t="shared" si="115"/>
        <v>0</v>
      </c>
      <c r="H234" s="105">
        <f t="shared" si="115"/>
        <v>0</v>
      </c>
      <c r="I234" s="105">
        <f t="shared" si="115"/>
        <v>0</v>
      </c>
      <c r="J234" s="105">
        <f t="shared" si="115"/>
        <v>0</v>
      </c>
      <c r="K234" s="105">
        <f t="shared" si="115"/>
        <v>0</v>
      </c>
      <c r="L234" s="105">
        <f t="shared" si="115"/>
        <v>0</v>
      </c>
      <c r="M234" s="105">
        <f t="shared" si="115"/>
        <v>0</v>
      </c>
      <c r="N234" s="105">
        <f t="shared" si="115"/>
        <v>0</v>
      </c>
      <c r="O234" s="105">
        <f t="shared" si="115"/>
        <v>0</v>
      </c>
      <c r="P234" s="105">
        <f t="shared" si="115"/>
        <v>0</v>
      </c>
      <c r="Q234" s="105">
        <f t="shared" si="115"/>
        <v>0</v>
      </c>
      <c r="R234" s="105">
        <f t="shared" si="115"/>
        <v>0</v>
      </c>
      <c r="S234" s="105">
        <f t="shared" si="115"/>
        <v>0</v>
      </c>
      <c r="T234" s="105">
        <f t="shared" si="115"/>
        <v>0</v>
      </c>
      <c r="U234" s="105">
        <f t="shared" si="115"/>
        <v>0</v>
      </c>
      <c r="V234" s="105">
        <f t="shared" si="115"/>
        <v>0</v>
      </c>
      <c r="W234" s="105">
        <f t="shared" si="115"/>
        <v>0</v>
      </c>
      <c r="X234" s="105">
        <f t="shared" si="115"/>
        <v>0</v>
      </c>
      <c r="Y234" s="105">
        <f t="shared" si="115"/>
        <v>0</v>
      </c>
      <c r="Z234" s="105">
        <f t="shared" si="115"/>
        <v>0</v>
      </c>
      <c r="AA234" s="105">
        <f t="shared" si="115"/>
        <v>0</v>
      </c>
      <c r="AB234" s="105">
        <f t="shared" si="115"/>
        <v>0</v>
      </c>
      <c r="AC234" s="105">
        <f t="shared" si="115"/>
        <v>0</v>
      </c>
      <c r="AD234" s="105">
        <f t="shared" si="115"/>
        <v>0</v>
      </c>
      <c r="AE234" s="105">
        <f t="shared" si="115"/>
        <v>0</v>
      </c>
      <c r="AF234" s="105">
        <f t="shared" si="115"/>
        <v>0</v>
      </c>
      <c r="AG234" s="105">
        <f t="shared" si="115"/>
        <v>0</v>
      </c>
      <c r="AH234" s="105">
        <f t="shared" si="115"/>
        <v>0</v>
      </c>
      <c r="AI234" s="105">
        <f t="shared" si="115"/>
        <v>0</v>
      </c>
      <c r="AJ234" s="105">
        <f t="shared" si="115"/>
        <v>0</v>
      </c>
      <c r="AK234" s="105">
        <f t="shared" si="115"/>
        <v>0</v>
      </c>
      <c r="AL234" s="105">
        <f t="shared" si="115"/>
        <v>0</v>
      </c>
      <c r="AM234" s="105">
        <f t="shared" si="115"/>
        <v>0</v>
      </c>
      <c r="AN234" s="105">
        <f t="shared" si="115"/>
        <v>0</v>
      </c>
      <c r="AO234" s="105">
        <f t="shared" si="115"/>
        <v>0</v>
      </c>
      <c r="AP234" s="105">
        <f t="shared" si="115"/>
        <v>0</v>
      </c>
      <c r="AQ234" s="105">
        <f t="shared" si="115"/>
        <v>0</v>
      </c>
      <c r="AR234" s="105">
        <f t="shared" si="115"/>
        <v>0</v>
      </c>
      <c r="AS234" s="105">
        <f t="shared" si="115"/>
        <v>0</v>
      </c>
      <c r="AT234" s="105">
        <f t="shared" si="115"/>
        <v>0</v>
      </c>
      <c r="AU234" s="105">
        <f t="shared" si="115"/>
        <v>0</v>
      </c>
      <c r="AV234" s="105">
        <f t="shared" si="115"/>
        <v>0</v>
      </c>
      <c r="AW234" s="105">
        <f t="shared" si="115"/>
        <v>0</v>
      </c>
      <c r="AX234" s="105">
        <f t="shared" si="115"/>
        <v>0</v>
      </c>
      <c r="AY234" s="105">
        <f t="shared" si="115"/>
        <v>0</v>
      </c>
      <c r="AZ234" s="105">
        <f t="shared" si="115"/>
        <v>0</v>
      </c>
      <c r="BA234" s="105">
        <f t="shared" si="115"/>
        <v>0</v>
      </c>
      <c r="BB234" s="105">
        <f t="shared" si="115"/>
        <v>0</v>
      </c>
      <c r="BC234" s="105">
        <f t="shared" si="115"/>
        <v>0</v>
      </c>
      <c r="BD234" s="105">
        <f t="shared" si="115"/>
        <v>0</v>
      </c>
      <c r="BE234" s="105">
        <f t="shared" si="115"/>
        <v>0</v>
      </c>
      <c r="BF234" s="105">
        <f t="shared" si="115"/>
        <v>0</v>
      </c>
      <c r="BG234" s="105">
        <f t="shared" si="115"/>
        <v>0</v>
      </c>
      <c r="BH234" s="105">
        <f t="shared" si="115"/>
        <v>0</v>
      </c>
      <c r="BI234" s="105">
        <f t="shared" si="115"/>
        <v>0</v>
      </c>
      <c r="BJ234" s="105">
        <f t="shared" si="115"/>
        <v>0</v>
      </c>
      <c r="BK234" s="105">
        <f t="shared" si="115"/>
        <v>0</v>
      </c>
      <c r="BL234" s="105">
        <f t="shared" si="115"/>
        <v>0</v>
      </c>
      <c r="BM234" s="105">
        <f t="shared" si="115"/>
        <v>0</v>
      </c>
      <c r="BN234" s="105">
        <f t="shared" si="115"/>
        <v>0</v>
      </c>
      <c r="BO234" s="105">
        <f t="shared" ref="BO234:DZ237" si="116">BO80*$B234</f>
        <v>0</v>
      </c>
      <c r="BP234" s="105">
        <f t="shared" si="116"/>
        <v>0</v>
      </c>
      <c r="BQ234" s="105">
        <f t="shared" si="116"/>
        <v>0</v>
      </c>
      <c r="BR234" s="105">
        <f t="shared" si="116"/>
        <v>0</v>
      </c>
      <c r="BS234" s="105">
        <f t="shared" si="116"/>
        <v>0</v>
      </c>
      <c r="BT234" s="105">
        <f t="shared" si="116"/>
        <v>0</v>
      </c>
      <c r="BU234" s="105">
        <f t="shared" si="116"/>
        <v>0</v>
      </c>
      <c r="BV234" s="105">
        <f t="shared" si="116"/>
        <v>0</v>
      </c>
      <c r="BW234" s="105">
        <f t="shared" si="116"/>
        <v>0</v>
      </c>
      <c r="BX234" s="105">
        <f t="shared" si="116"/>
        <v>0</v>
      </c>
      <c r="BY234" s="105">
        <f t="shared" si="116"/>
        <v>0</v>
      </c>
      <c r="BZ234" s="105">
        <f t="shared" si="116"/>
        <v>0</v>
      </c>
      <c r="CA234" s="105">
        <f t="shared" si="116"/>
        <v>0</v>
      </c>
      <c r="CB234" s="105">
        <f t="shared" si="116"/>
        <v>0</v>
      </c>
      <c r="CC234" s="105">
        <f t="shared" si="116"/>
        <v>0</v>
      </c>
      <c r="CD234" s="105">
        <f t="shared" si="116"/>
        <v>0</v>
      </c>
      <c r="CE234" s="105">
        <f t="shared" si="116"/>
        <v>0</v>
      </c>
      <c r="CF234" s="105">
        <f t="shared" si="116"/>
        <v>0</v>
      </c>
      <c r="CG234" s="105">
        <f t="shared" si="116"/>
        <v>0</v>
      </c>
      <c r="CH234" s="105">
        <f t="shared" si="116"/>
        <v>0</v>
      </c>
      <c r="CI234" s="105">
        <f t="shared" si="116"/>
        <v>0</v>
      </c>
      <c r="CJ234" s="105">
        <f t="shared" si="116"/>
        <v>0</v>
      </c>
      <c r="CK234" s="105">
        <f t="shared" si="116"/>
        <v>0</v>
      </c>
      <c r="CL234" s="105">
        <f t="shared" si="116"/>
        <v>0</v>
      </c>
      <c r="CM234" s="105">
        <f t="shared" si="116"/>
        <v>0</v>
      </c>
      <c r="CN234" s="105">
        <f t="shared" si="116"/>
        <v>0</v>
      </c>
      <c r="CO234" s="105">
        <f t="shared" si="116"/>
        <v>0</v>
      </c>
      <c r="CP234" s="105">
        <f t="shared" si="116"/>
        <v>0</v>
      </c>
      <c r="CQ234" s="105">
        <f t="shared" si="116"/>
        <v>0</v>
      </c>
      <c r="CR234" s="105">
        <f t="shared" si="116"/>
        <v>0</v>
      </c>
      <c r="CS234" s="105">
        <f t="shared" si="116"/>
        <v>0</v>
      </c>
      <c r="CT234" s="105">
        <f t="shared" si="116"/>
        <v>0</v>
      </c>
      <c r="CU234" s="105">
        <f t="shared" si="116"/>
        <v>0</v>
      </c>
      <c r="CV234" s="105">
        <f t="shared" si="116"/>
        <v>0</v>
      </c>
      <c r="CW234" s="105">
        <f t="shared" si="116"/>
        <v>0</v>
      </c>
      <c r="CX234" s="105">
        <f t="shared" si="116"/>
        <v>0</v>
      </c>
      <c r="CY234" s="105">
        <f t="shared" si="116"/>
        <v>0</v>
      </c>
      <c r="CZ234" s="105">
        <f t="shared" si="116"/>
        <v>0</v>
      </c>
      <c r="DA234" s="105">
        <f t="shared" si="116"/>
        <v>0</v>
      </c>
      <c r="DB234" s="105">
        <f t="shared" si="116"/>
        <v>0</v>
      </c>
      <c r="DC234" s="105">
        <f t="shared" si="116"/>
        <v>0</v>
      </c>
      <c r="DD234" s="105">
        <f t="shared" si="116"/>
        <v>0</v>
      </c>
      <c r="DE234" s="105">
        <f t="shared" si="116"/>
        <v>0</v>
      </c>
      <c r="DF234" s="105">
        <f t="shared" si="116"/>
        <v>0</v>
      </c>
      <c r="DG234" s="105">
        <f t="shared" si="116"/>
        <v>0</v>
      </c>
      <c r="DH234" s="105">
        <f t="shared" si="116"/>
        <v>0</v>
      </c>
      <c r="DI234" s="105">
        <f t="shared" si="116"/>
        <v>0</v>
      </c>
      <c r="DJ234" s="105">
        <f t="shared" si="116"/>
        <v>0</v>
      </c>
      <c r="DK234" s="105">
        <f t="shared" si="116"/>
        <v>0</v>
      </c>
      <c r="DL234" s="105">
        <f t="shared" si="116"/>
        <v>0</v>
      </c>
      <c r="DM234" s="105">
        <f t="shared" si="116"/>
        <v>0</v>
      </c>
      <c r="DN234" s="105">
        <f t="shared" si="116"/>
        <v>0</v>
      </c>
      <c r="DO234" s="105">
        <f t="shared" si="116"/>
        <v>0</v>
      </c>
      <c r="DP234" s="105">
        <f t="shared" si="116"/>
        <v>0</v>
      </c>
      <c r="DQ234" s="105">
        <f t="shared" si="116"/>
        <v>0</v>
      </c>
      <c r="DR234" s="105">
        <f t="shared" si="116"/>
        <v>0</v>
      </c>
      <c r="DS234" s="105">
        <f t="shared" si="116"/>
        <v>0</v>
      </c>
      <c r="DT234" s="105">
        <f t="shared" si="116"/>
        <v>0</v>
      </c>
      <c r="DU234" s="105">
        <f t="shared" si="116"/>
        <v>0</v>
      </c>
      <c r="DV234" s="105">
        <f t="shared" si="116"/>
        <v>0</v>
      </c>
      <c r="DW234" s="105">
        <f t="shared" si="116"/>
        <v>0</v>
      </c>
      <c r="DX234" s="105">
        <f t="shared" si="116"/>
        <v>0</v>
      </c>
      <c r="DY234" s="105">
        <f t="shared" si="116"/>
        <v>0</v>
      </c>
      <c r="DZ234" s="105">
        <f t="shared" si="116"/>
        <v>0</v>
      </c>
      <c r="EA234" s="105">
        <f t="shared" ref="EA234:GL237" si="117">EA80*$B234</f>
        <v>0</v>
      </c>
      <c r="EB234" s="105">
        <f t="shared" si="117"/>
        <v>0</v>
      </c>
      <c r="EC234" s="105">
        <f t="shared" si="117"/>
        <v>0</v>
      </c>
      <c r="ED234" s="105">
        <f t="shared" si="117"/>
        <v>0</v>
      </c>
      <c r="EE234" s="105">
        <f t="shared" si="117"/>
        <v>0</v>
      </c>
      <c r="EF234" s="105">
        <f t="shared" si="117"/>
        <v>0</v>
      </c>
      <c r="EG234" s="105">
        <f t="shared" si="117"/>
        <v>0</v>
      </c>
      <c r="EH234" s="105">
        <f t="shared" si="117"/>
        <v>0</v>
      </c>
      <c r="EI234" s="105">
        <f t="shared" si="117"/>
        <v>0</v>
      </c>
      <c r="EJ234" s="105">
        <f t="shared" si="117"/>
        <v>0</v>
      </c>
      <c r="EK234" s="105">
        <f t="shared" si="117"/>
        <v>0</v>
      </c>
      <c r="EL234" s="105">
        <f t="shared" si="117"/>
        <v>0</v>
      </c>
      <c r="EM234" s="105">
        <f t="shared" si="117"/>
        <v>0</v>
      </c>
      <c r="EN234" s="105">
        <f t="shared" si="117"/>
        <v>0</v>
      </c>
      <c r="EO234" s="105">
        <f t="shared" si="117"/>
        <v>0</v>
      </c>
      <c r="EP234" s="105">
        <f t="shared" si="117"/>
        <v>0</v>
      </c>
      <c r="EQ234" s="105">
        <f t="shared" si="117"/>
        <v>0</v>
      </c>
      <c r="ER234" s="105">
        <f t="shared" si="117"/>
        <v>0</v>
      </c>
      <c r="ES234" s="105">
        <f t="shared" si="117"/>
        <v>0</v>
      </c>
      <c r="ET234" s="105">
        <f t="shared" si="117"/>
        <v>0</v>
      </c>
      <c r="EU234" s="105">
        <f t="shared" si="117"/>
        <v>0</v>
      </c>
      <c r="EV234" s="105">
        <f t="shared" si="117"/>
        <v>0</v>
      </c>
      <c r="EW234" s="105">
        <f t="shared" si="117"/>
        <v>0</v>
      </c>
      <c r="EX234" s="105">
        <f t="shared" si="117"/>
        <v>0</v>
      </c>
      <c r="EY234" s="105">
        <f t="shared" si="117"/>
        <v>0</v>
      </c>
      <c r="EZ234" s="105">
        <f t="shared" si="117"/>
        <v>0</v>
      </c>
      <c r="FA234" s="105">
        <f t="shared" si="117"/>
        <v>0</v>
      </c>
      <c r="FB234" s="105">
        <f t="shared" si="117"/>
        <v>0</v>
      </c>
      <c r="FC234" s="105">
        <f t="shared" si="117"/>
        <v>0</v>
      </c>
      <c r="FD234" s="105">
        <f t="shared" si="117"/>
        <v>0</v>
      </c>
      <c r="FE234" s="105">
        <f t="shared" si="117"/>
        <v>0</v>
      </c>
      <c r="FF234" s="105">
        <f t="shared" si="117"/>
        <v>0</v>
      </c>
      <c r="FG234" s="105">
        <f t="shared" si="117"/>
        <v>0</v>
      </c>
      <c r="FH234" s="105">
        <f t="shared" si="117"/>
        <v>0</v>
      </c>
      <c r="FI234" s="105">
        <f t="shared" si="117"/>
        <v>0</v>
      </c>
      <c r="FJ234" s="105">
        <f t="shared" si="117"/>
        <v>0</v>
      </c>
      <c r="FK234" s="105">
        <f t="shared" si="117"/>
        <v>0</v>
      </c>
      <c r="FL234" s="105">
        <f t="shared" si="117"/>
        <v>0</v>
      </c>
      <c r="FM234" s="105">
        <f t="shared" si="117"/>
        <v>0</v>
      </c>
      <c r="FN234" s="105">
        <f t="shared" si="117"/>
        <v>0</v>
      </c>
      <c r="FO234" s="105">
        <f t="shared" si="117"/>
        <v>0</v>
      </c>
      <c r="FP234" s="105">
        <f t="shared" si="117"/>
        <v>0</v>
      </c>
      <c r="FQ234" s="105">
        <f t="shared" si="117"/>
        <v>0</v>
      </c>
      <c r="FR234" s="105">
        <f t="shared" si="117"/>
        <v>0</v>
      </c>
      <c r="FS234" s="105">
        <f t="shared" si="117"/>
        <v>0</v>
      </c>
      <c r="FT234" s="105">
        <f t="shared" si="117"/>
        <v>0</v>
      </c>
      <c r="FU234" s="105">
        <f t="shared" si="117"/>
        <v>0</v>
      </c>
      <c r="FV234" s="105">
        <f t="shared" si="117"/>
        <v>0</v>
      </c>
      <c r="FW234" s="105">
        <f t="shared" si="117"/>
        <v>0</v>
      </c>
      <c r="FX234" s="105">
        <f t="shared" si="117"/>
        <v>0</v>
      </c>
      <c r="FY234" s="105">
        <f t="shared" si="117"/>
        <v>0</v>
      </c>
      <c r="FZ234" s="105">
        <f t="shared" si="117"/>
        <v>0</v>
      </c>
      <c r="GA234" s="105">
        <f t="shared" si="117"/>
        <v>0</v>
      </c>
      <c r="GB234" s="105">
        <f t="shared" si="117"/>
        <v>0</v>
      </c>
      <c r="GC234" s="105">
        <f t="shared" si="117"/>
        <v>0</v>
      </c>
      <c r="GD234" s="105">
        <f t="shared" si="117"/>
        <v>0</v>
      </c>
      <c r="GE234" s="105">
        <f t="shared" si="117"/>
        <v>0</v>
      </c>
      <c r="GF234" s="105">
        <f t="shared" si="117"/>
        <v>0</v>
      </c>
      <c r="GG234" s="105">
        <f t="shared" si="117"/>
        <v>0</v>
      </c>
      <c r="GH234" s="105">
        <f t="shared" si="117"/>
        <v>0</v>
      </c>
      <c r="GI234" s="105">
        <f t="shared" si="117"/>
        <v>0</v>
      </c>
      <c r="GJ234" s="105">
        <f t="shared" si="117"/>
        <v>0</v>
      </c>
      <c r="GK234" s="105">
        <f t="shared" si="117"/>
        <v>0</v>
      </c>
      <c r="GL234" s="105">
        <f t="shared" si="117"/>
        <v>0</v>
      </c>
      <c r="GM234" s="105">
        <f t="shared" si="111"/>
        <v>0</v>
      </c>
      <c r="GN234" s="105">
        <f t="shared" si="111"/>
        <v>0</v>
      </c>
      <c r="GO234" s="105">
        <f t="shared" si="111"/>
        <v>0</v>
      </c>
      <c r="GP234" s="105">
        <f t="shared" si="111"/>
        <v>0</v>
      </c>
      <c r="GQ234" s="105">
        <f t="shared" si="111"/>
        <v>0</v>
      </c>
      <c r="GR234" s="105">
        <f t="shared" si="111"/>
        <v>0</v>
      </c>
      <c r="GS234" s="105">
        <f t="shared" si="111"/>
        <v>0</v>
      </c>
      <c r="GT234" s="105">
        <f t="shared" si="111"/>
        <v>0</v>
      </c>
    </row>
    <row r="235" spans="1:202" s="105" customFormat="1" hidden="1" x14ac:dyDescent="0.25">
      <c r="A235" s="106" t="s">
        <v>146</v>
      </c>
      <c r="B235" s="107">
        <v>0</v>
      </c>
      <c r="C235" s="105">
        <f t="shared" si="115"/>
        <v>0</v>
      </c>
      <c r="D235" s="105">
        <f t="shared" si="115"/>
        <v>0</v>
      </c>
      <c r="E235" s="105">
        <f t="shared" si="115"/>
        <v>0</v>
      </c>
      <c r="F235" s="105">
        <f t="shared" si="115"/>
        <v>0</v>
      </c>
      <c r="G235" s="105">
        <f t="shared" si="115"/>
        <v>0</v>
      </c>
      <c r="H235" s="105">
        <f t="shared" si="115"/>
        <v>0</v>
      </c>
      <c r="I235" s="105">
        <f t="shared" si="115"/>
        <v>0</v>
      </c>
      <c r="J235" s="105">
        <f t="shared" si="115"/>
        <v>0</v>
      </c>
      <c r="K235" s="105">
        <f t="shared" si="115"/>
        <v>0</v>
      </c>
      <c r="L235" s="105">
        <f t="shared" si="115"/>
        <v>0</v>
      </c>
      <c r="M235" s="105">
        <f t="shared" si="115"/>
        <v>0</v>
      </c>
      <c r="N235" s="105">
        <f t="shared" si="115"/>
        <v>0</v>
      </c>
      <c r="O235" s="105">
        <f t="shared" si="115"/>
        <v>0</v>
      </c>
      <c r="P235" s="105">
        <f t="shared" si="115"/>
        <v>0</v>
      </c>
      <c r="Q235" s="105">
        <f t="shared" si="115"/>
        <v>0</v>
      </c>
      <c r="R235" s="105">
        <f t="shared" si="115"/>
        <v>0</v>
      </c>
      <c r="S235" s="105">
        <f t="shared" si="115"/>
        <v>0</v>
      </c>
      <c r="T235" s="105">
        <f t="shared" si="115"/>
        <v>0</v>
      </c>
      <c r="U235" s="105">
        <f t="shared" si="115"/>
        <v>0</v>
      </c>
      <c r="V235" s="105">
        <f t="shared" si="115"/>
        <v>0</v>
      </c>
      <c r="W235" s="105">
        <f t="shared" si="115"/>
        <v>0</v>
      </c>
      <c r="X235" s="105">
        <f t="shared" si="115"/>
        <v>0</v>
      </c>
      <c r="Y235" s="105">
        <f t="shared" si="115"/>
        <v>0</v>
      </c>
      <c r="Z235" s="105">
        <f t="shared" si="115"/>
        <v>0</v>
      </c>
      <c r="AA235" s="105">
        <f t="shared" si="115"/>
        <v>0</v>
      </c>
      <c r="AB235" s="105">
        <f t="shared" si="115"/>
        <v>0</v>
      </c>
      <c r="AC235" s="105">
        <f t="shared" si="115"/>
        <v>0</v>
      </c>
      <c r="AD235" s="105">
        <f t="shared" si="115"/>
        <v>0</v>
      </c>
      <c r="AE235" s="105">
        <f t="shared" si="115"/>
        <v>0</v>
      </c>
      <c r="AF235" s="105">
        <f t="shared" si="115"/>
        <v>0</v>
      </c>
      <c r="AG235" s="105">
        <f t="shared" si="115"/>
        <v>0</v>
      </c>
      <c r="AH235" s="105">
        <f t="shared" si="115"/>
        <v>0</v>
      </c>
      <c r="AI235" s="105">
        <f t="shared" si="115"/>
        <v>0</v>
      </c>
      <c r="AJ235" s="105">
        <f t="shared" si="115"/>
        <v>0</v>
      </c>
      <c r="AK235" s="105">
        <f t="shared" si="115"/>
        <v>0</v>
      </c>
      <c r="AL235" s="105">
        <f t="shared" si="115"/>
        <v>0</v>
      </c>
      <c r="AM235" s="105">
        <f t="shared" si="115"/>
        <v>0</v>
      </c>
      <c r="AN235" s="105">
        <f t="shared" si="115"/>
        <v>0</v>
      </c>
      <c r="AO235" s="105">
        <f t="shared" si="115"/>
        <v>0</v>
      </c>
      <c r="AP235" s="105">
        <f t="shared" si="115"/>
        <v>0</v>
      </c>
      <c r="AQ235" s="105">
        <f t="shared" si="115"/>
        <v>0</v>
      </c>
      <c r="AR235" s="105">
        <f t="shared" si="115"/>
        <v>0</v>
      </c>
      <c r="AS235" s="105">
        <f t="shared" si="115"/>
        <v>0</v>
      </c>
      <c r="AT235" s="105">
        <f t="shared" si="115"/>
        <v>0</v>
      </c>
      <c r="AU235" s="105">
        <f t="shared" si="115"/>
        <v>0</v>
      </c>
      <c r="AV235" s="105">
        <f t="shared" si="115"/>
        <v>0</v>
      </c>
      <c r="AW235" s="105">
        <f t="shared" si="115"/>
        <v>0</v>
      </c>
      <c r="AX235" s="105">
        <f t="shared" si="115"/>
        <v>0</v>
      </c>
      <c r="AY235" s="105">
        <f t="shared" si="115"/>
        <v>0</v>
      </c>
      <c r="AZ235" s="105">
        <f t="shared" si="115"/>
        <v>0</v>
      </c>
      <c r="BA235" s="105">
        <f t="shared" si="115"/>
        <v>0</v>
      </c>
      <c r="BB235" s="105">
        <f t="shared" si="115"/>
        <v>0</v>
      </c>
      <c r="BC235" s="105">
        <f t="shared" si="115"/>
        <v>0</v>
      </c>
      <c r="BD235" s="105">
        <f t="shared" si="115"/>
        <v>0</v>
      </c>
      <c r="BE235" s="105">
        <f t="shared" si="115"/>
        <v>0</v>
      </c>
      <c r="BF235" s="105">
        <f t="shared" si="115"/>
        <v>0</v>
      </c>
      <c r="BG235" s="105">
        <f t="shared" si="115"/>
        <v>0</v>
      </c>
      <c r="BH235" s="105">
        <f t="shared" si="115"/>
        <v>0</v>
      </c>
      <c r="BI235" s="105">
        <f t="shared" si="115"/>
        <v>0</v>
      </c>
      <c r="BJ235" s="105">
        <f t="shared" si="115"/>
        <v>0</v>
      </c>
      <c r="BK235" s="105">
        <f t="shared" si="115"/>
        <v>0</v>
      </c>
      <c r="BL235" s="105">
        <f t="shared" si="115"/>
        <v>0</v>
      </c>
      <c r="BM235" s="105">
        <f t="shared" si="115"/>
        <v>0</v>
      </c>
      <c r="BN235" s="105">
        <f t="shared" si="115"/>
        <v>0</v>
      </c>
      <c r="BO235" s="105">
        <f t="shared" si="116"/>
        <v>0</v>
      </c>
      <c r="BP235" s="105">
        <f t="shared" si="116"/>
        <v>0</v>
      </c>
      <c r="BQ235" s="105">
        <f t="shared" si="116"/>
        <v>0</v>
      </c>
      <c r="BR235" s="105">
        <f t="shared" si="116"/>
        <v>0</v>
      </c>
      <c r="BS235" s="105">
        <f t="shared" si="116"/>
        <v>0</v>
      </c>
      <c r="BT235" s="105">
        <f t="shared" si="116"/>
        <v>0</v>
      </c>
      <c r="BU235" s="105">
        <f t="shared" si="116"/>
        <v>0</v>
      </c>
      <c r="BV235" s="105">
        <f t="shared" si="116"/>
        <v>0</v>
      </c>
      <c r="BW235" s="105">
        <f t="shared" si="116"/>
        <v>0</v>
      </c>
      <c r="BX235" s="105">
        <f t="shared" si="116"/>
        <v>0</v>
      </c>
      <c r="BY235" s="105">
        <f t="shared" si="116"/>
        <v>0</v>
      </c>
      <c r="BZ235" s="105">
        <f t="shared" si="116"/>
        <v>0</v>
      </c>
      <c r="CA235" s="105">
        <f t="shared" si="116"/>
        <v>0</v>
      </c>
      <c r="CB235" s="105">
        <f t="shared" si="116"/>
        <v>0</v>
      </c>
      <c r="CC235" s="105">
        <f t="shared" si="116"/>
        <v>0</v>
      </c>
      <c r="CD235" s="105">
        <f t="shared" si="116"/>
        <v>0</v>
      </c>
      <c r="CE235" s="105">
        <f t="shared" si="116"/>
        <v>0</v>
      </c>
      <c r="CF235" s="105">
        <f t="shared" si="116"/>
        <v>0</v>
      </c>
      <c r="CG235" s="105">
        <f t="shared" si="116"/>
        <v>0</v>
      </c>
      <c r="CH235" s="105">
        <f t="shared" si="116"/>
        <v>0</v>
      </c>
      <c r="CI235" s="105">
        <f t="shared" si="116"/>
        <v>0</v>
      </c>
      <c r="CJ235" s="105">
        <f t="shared" si="116"/>
        <v>0</v>
      </c>
      <c r="CK235" s="105">
        <f t="shared" si="116"/>
        <v>0</v>
      </c>
      <c r="CL235" s="105">
        <f t="shared" si="116"/>
        <v>0</v>
      </c>
      <c r="CM235" s="105">
        <f t="shared" si="116"/>
        <v>0</v>
      </c>
      <c r="CN235" s="105">
        <f t="shared" si="116"/>
        <v>0</v>
      </c>
      <c r="CO235" s="105">
        <f t="shared" si="116"/>
        <v>0</v>
      </c>
      <c r="CP235" s="105">
        <f t="shared" si="116"/>
        <v>0</v>
      </c>
      <c r="CQ235" s="105">
        <f t="shared" si="116"/>
        <v>0</v>
      </c>
      <c r="CR235" s="105">
        <f t="shared" si="116"/>
        <v>0</v>
      </c>
      <c r="CS235" s="105">
        <f t="shared" si="116"/>
        <v>0</v>
      </c>
      <c r="CT235" s="105">
        <f t="shared" si="116"/>
        <v>0</v>
      </c>
      <c r="CU235" s="105">
        <f t="shared" si="116"/>
        <v>0</v>
      </c>
      <c r="CV235" s="105">
        <f t="shared" si="116"/>
        <v>0</v>
      </c>
      <c r="CW235" s="105">
        <f t="shared" si="116"/>
        <v>0</v>
      </c>
      <c r="CX235" s="105">
        <f t="shared" si="116"/>
        <v>0</v>
      </c>
      <c r="CY235" s="105">
        <f t="shared" si="116"/>
        <v>0</v>
      </c>
      <c r="CZ235" s="105">
        <f t="shared" si="116"/>
        <v>0</v>
      </c>
      <c r="DA235" s="105">
        <f t="shared" si="116"/>
        <v>0</v>
      </c>
      <c r="DB235" s="105">
        <f t="shared" si="116"/>
        <v>0</v>
      </c>
      <c r="DC235" s="105">
        <f t="shared" si="116"/>
        <v>0</v>
      </c>
      <c r="DD235" s="105">
        <f t="shared" si="116"/>
        <v>0</v>
      </c>
      <c r="DE235" s="105">
        <f t="shared" si="116"/>
        <v>0</v>
      </c>
      <c r="DF235" s="105">
        <f t="shared" si="116"/>
        <v>0</v>
      </c>
      <c r="DG235" s="105">
        <f t="shared" si="116"/>
        <v>0</v>
      </c>
      <c r="DH235" s="105">
        <f t="shared" si="116"/>
        <v>0</v>
      </c>
      <c r="DI235" s="105">
        <f t="shared" si="116"/>
        <v>0</v>
      </c>
      <c r="DJ235" s="105">
        <f t="shared" si="116"/>
        <v>0</v>
      </c>
      <c r="DK235" s="105">
        <f t="shared" si="116"/>
        <v>0</v>
      </c>
      <c r="DL235" s="105">
        <f t="shared" si="116"/>
        <v>0</v>
      </c>
      <c r="DM235" s="105">
        <f t="shared" si="116"/>
        <v>0</v>
      </c>
      <c r="DN235" s="105">
        <f t="shared" si="116"/>
        <v>0</v>
      </c>
      <c r="DO235" s="105">
        <f t="shared" si="116"/>
        <v>0</v>
      </c>
      <c r="DP235" s="105">
        <f t="shared" si="116"/>
        <v>0</v>
      </c>
      <c r="DQ235" s="105">
        <f t="shared" si="116"/>
        <v>0</v>
      </c>
      <c r="DR235" s="105">
        <f t="shared" si="116"/>
        <v>0</v>
      </c>
      <c r="DS235" s="105">
        <f t="shared" si="116"/>
        <v>0</v>
      </c>
      <c r="DT235" s="105">
        <f t="shared" si="116"/>
        <v>0</v>
      </c>
      <c r="DU235" s="105">
        <f t="shared" si="116"/>
        <v>0</v>
      </c>
      <c r="DV235" s="105">
        <f t="shared" si="116"/>
        <v>0</v>
      </c>
      <c r="DW235" s="105">
        <f t="shared" si="116"/>
        <v>0</v>
      </c>
      <c r="DX235" s="105">
        <f t="shared" si="116"/>
        <v>0</v>
      </c>
      <c r="DY235" s="105">
        <f t="shared" si="116"/>
        <v>0</v>
      </c>
      <c r="DZ235" s="105">
        <f t="shared" si="116"/>
        <v>0</v>
      </c>
      <c r="EA235" s="105">
        <f t="shared" si="117"/>
        <v>0</v>
      </c>
      <c r="EB235" s="105">
        <f t="shared" si="117"/>
        <v>0</v>
      </c>
      <c r="EC235" s="105">
        <f t="shared" si="117"/>
        <v>0</v>
      </c>
      <c r="ED235" s="105">
        <f t="shared" si="117"/>
        <v>0</v>
      </c>
      <c r="EE235" s="105">
        <f t="shared" si="117"/>
        <v>0</v>
      </c>
      <c r="EF235" s="105">
        <f t="shared" si="117"/>
        <v>0</v>
      </c>
      <c r="EG235" s="105">
        <f t="shared" si="117"/>
        <v>0</v>
      </c>
      <c r="EH235" s="105">
        <f t="shared" si="117"/>
        <v>0</v>
      </c>
      <c r="EI235" s="105">
        <f t="shared" si="117"/>
        <v>0</v>
      </c>
      <c r="EJ235" s="105">
        <f t="shared" si="117"/>
        <v>0</v>
      </c>
      <c r="EK235" s="105">
        <f t="shared" si="117"/>
        <v>0</v>
      </c>
      <c r="EL235" s="105">
        <f t="shared" si="117"/>
        <v>0</v>
      </c>
      <c r="EM235" s="105">
        <f t="shared" si="117"/>
        <v>0</v>
      </c>
      <c r="EN235" s="105">
        <f t="shared" si="117"/>
        <v>0</v>
      </c>
      <c r="EO235" s="105">
        <f t="shared" si="117"/>
        <v>0</v>
      </c>
      <c r="EP235" s="105">
        <f t="shared" si="117"/>
        <v>0</v>
      </c>
      <c r="EQ235" s="105">
        <f t="shared" si="117"/>
        <v>0</v>
      </c>
      <c r="ER235" s="105">
        <f t="shared" si="117"/>
        <v>0</v>
      </c>
      <c r="ES235" s="105">
        <f t="shared" si="117"/>
        <v>0</v>
      </c>
      <c r="ET235" s="105">
        <f t="shared" si="117"/>
        <v>0</v>
      </c>
      <c r="EU235" s="105">
        <f t="shared" si="117"/>
        <v>0</v>
      </c>
      <c r="EV235" s="105">
        <f t="shared" si="117"/>
        <v>0</v>
      </c>
      <c r="EW235" s="105">
        <f t="shared" si="117"/>
        <v>0</v>
      </c>
      <c r="EX235" s="105">
        <f t="shared" si="117"/>
        <v>0</v>
      </c>
      <c r="EY235" s="105">
        <f t="shared" si="117"/>
        <v>0</v>
      </c>
      <c r="EZ235" s="105">
        <f t="shared" si="117"/>
        <v>0</v>
      </c>
      <c r="FA235" s="105">
        <f t="shared" si="117"/>
        <v>0</v>
      </c>
      <c r="FB235" s="105">
        <f t="shared" si="117"/>
        <v>0</v>
      </c>
      <c r="FC235" s="105">
        <f t="shared" si="117"/>
        <v>0</v>
      </c>
      <c r="FD235" s="105">
        <f t="shared" si="117"/>
        <v>0</v>
      </c>
      <c r="FE235" s="105">
        <f t="shared" si="117"/>
        <v>0</v>
      </c>
      <c r="FF235" s="105">
        <f t="shared" si="117"/>
        <v>0</v>
      </c>
      <c r="FG235" s="105">
        <f t="shared" si="117"/>
        <v>0</v>
      </c>
      <c r="FH235" s="105">
        <f t="shared" si="117"/>
        <v>0</v>
      </c>
      <c r="FI235" s="105">
        <f t="shared" si="117"/>
        <v>0</v>
      </c>
      <c r="FJ235" s="105">
        <f t="shared" si="117"/>
        <v>0</v>
      </c>
      <c r="FK235" s="105">
        <f t="shared" si="117"/>
        <v>0</v>
      </c>
      <c r="FL235" s="105">
        <f t="shared" si="117"/>
        <v>0</v>
      </c>
      <c r="FM235" s="105">
        <f t="shared" si="117"/>
        <v>0</v>
      </c>
      <c r="FN235" s="105">
        <f t="shared" si="117"/>
        <v>0</v>
      </c>
      <c r="FO235" s="105">
        <f t="shared" si="117"/>
        <v>0</v>
      </c>
      <c r="FP235" s="105">
        <f t="shared" si="117"/>
        <v>0</v>
      </c>
      <c r="FQ235" s="105">
        <f t="shared" si="117"/>
        <v>0</v>
      </c>
      <c r="FR235" s="105">
        <f t="shared" si="117"/>
        <v>0</v>
      </c>
      <c r="FS235" s="105">
        <f t="shared" si="117"/>
        <v>0</v>
      </c>
      <c r="FT235" s="105">
        <f t="shared" si="117"/>
        <v>0</v>
      </c>
      <c r="FU235" s="105">
        <f t="shared" si="117"/>
        <v>0</v>
      </c>
      <c r="FV235" s="105">
        <f t="shared" si="117"/>
        <v>0</v>
      </c>
      <c r="FW235" s="105">
        <f t="shared" si="117"/>
        <v>0</v>
      </c>
      <c r="FX235" s="105">
        <f t="shared" si="117"/>
        <v>0</v>
      </c>
      <c r="FY235" s="105">
        <f t="shared" si="117"/>
        <v>0</v>
      </c>
      <c r="FZ235" s="105">
        <f t="shared" si="117"/>
        <v>0</v>
      </c>
      <c r="GA235" s="105">
        <f t="shared" si="117"/>
        <v>0</v>
      </c>
      <c r="GB235" s="105">
        <f t="shared" si="117"/>
        <v>0</v>
      </c>
      <c r="GC235" s="105">
        <f t="shared" si="117"/>
        <v>0</v>
      </c>
      <c r="GD235" s="105">
        <f t="shared" si="117"/>
        <v>0</v>
      </c>
      <c r="GE235" s="105">
        <f t="shared" si="117"/>
        <v>0</v>
      </c>
      <c r="GF235" s="105">
        <f t="shared" si="117"/>
        <v>0</v>
      </c>
      <c r="GG235" s="105">
        <f t="shared" si="117"/>
        <v>0</v>
      </c>
      <c r="GH235" s="105">
        <f t="shared" si="117"/>
        <v>0</v>
      </c>
      <c r="GI235" s="105">
        <f t="shared" si="117"/>
        <v>0</v>
      </c>
      <c r="GJ235" s="105">
        <f t="shared" si="117"/>
        <v>0</v>
      </c>
      <c r="GK235" s="105">
        <f t="shared" si="117"/>
        <v>0</v>
      </c>
      <c r="GL235" s="105">
        <f t="shared" si="117"/>
        <v>0</v>
      </c>
      <c r="GM235" s="105">
        <f t="shared" si="111"/>
        <v>0</v>
      </c>
      <c r="GN235" s="105">
        <f t="shared" si="111"/>
        <v>0</v>
      </c>
      <c r="GO235" s="105">
        <f t="shared" si="111"/>
        <v>0</v>
      </c>
      <c r="GP235" s="105">
        <f t="shared" si="111"/>
        <v>0</v>
      </c>
      <c r="GQ235" s="105">
        <f t="shared" si="111"/>
        <v>0</v>
      </c>
      <c r="GR235" s="105">
        <f t="shared" si="111"/>
        <v>0</v>
      </c>
      <c r="GS235" s="105">
        <f t="shared" si="111"/>
        <v>0</v>
      </c>
      <c r="GT235" s="105">
        <f t="shared" si="111"/>
        <v>0</v>
      </c>
    </row>
    <row r="236" spans="1:202" s="105" customFormat="1" hidden="1" x14ac:dyDescent="0.25">
      <c r="A236" s="106" t="s">
        <v>147</v>
      </c>
      <c r="B236" s="107">
        <v>0</v>
      </c>
      <c r="C236" s="105">
        <f t="shared" si="115"/>
        <v>0</v>
      </c>
      <c r="D236" s="105">
        <f t="shared" si="115"/>
        <v>0</v>
      </c>
      <c r="E236" s="105">
        <f t="shared" si="115"/>
        <v>0</v>
      </c>
      <c r="F236" s="105">
        <f t="shared" si="115"/>
        <v>0</v>
      </c>
      <c r="G236" s="105">
        <f t="shared" si="115"/>
        <v>0</v>
      </c>
      <c r="H236" s="105">
        <f t="shared" si="115"/>
        <v>0</v>
      </c>
      <c r="I236" s="105">
        <f t="shared" si="115"/>
        <v>0</v>
      </c>
      <c r="J236" s="105">
        <f t="shared" si="115"/>
        <v>0</v>
      </c>
      <c r="K236" s="105">
        <f t="shared" si="115"/>
        <v>0</v>
      </c>
      <c r="L236" s="105">
        <f t="shared" si="115"/>
        <v>0</v>
      </c>
      <c r="M236" s="105">
        <f t="shared" si="115"/>
        <v>0</v>
      </c>
      <c r="N236" s="105">
        <f t="shared" si="115"/>
        <v>0</v>
      </c>
      <c r="O236" s="105">
        <f t="shared" si="115"/>
        <v>0</v>
      </c>
      <c r="P236" s="105">
        <f t="shared" si="115"/>
        <v>0</v>
      </c>
      <c r="Q236" s="105">
        <f t="shared" si="115"/>
        <v>0</v>
      </c>
      <c r="R236" s="105">
        <f t="shared" si="115"/>
        <v>0</v>
      </c>
      <c r="S236" s="105">
        <f t="shared" si="115"/>
        <v>0</v>
      </c>
      <c r="T236" s="105">
        <f t="shared" si="115"/>
        <v>0</v>
      </c>
      <c r="U236" s="105">
        <f t="shared" si="115"/>
        <v>0</v>
      </c>
      <c r="V236" s="105">
        <f t="shared" si="115"/>
        <v>0</v>
      </c>
      <c r="W236" s="105">
        <f t="shared" si="115"/>
        <v>0</v>
      </c>
      <c r="X236" s="105">
        <f t="shared" si="115"/>
        <v>0</v>
      </c>
      <c r="Y236" s="105">
        <f t="shared" si="115"/>
        <v>0</v>
      </c>
      <c r="Z236" s="105">
        <f t="shared" si="115"/>
        <v>0</v>
      </c>
      <c r="AA236" s="105">
        <f t="shared" si="115"/>
        <v>0</v>
      </c>
      <c r="AB236" s="105">
        <f t="shared" si="115"/>
        <v>0</v>
      </c>
      <c r="AC236" s="105">
        <f t="shared" si="115"/>
        <v>0</v>
      </c>
      <c r="AD236" s="105">
        <f t="shared" si="115"/>
        <v>0</v>
      </c>
      <c r="AE236" s="105">
        <f t="shared" si="115"/>
        <v>0</v>
      </c>
      <c r="AF236" s="105">
        <f t="shared" si="115"/>
        <v>0</v>
      </c>
      <c r="AG236" s="105">
        <f t="shared" si="115"/>
        <v>0</v>
      </c>
      <c r="AH236" s="105">
        <f t="shared" si="115"/>
        <v>0</v>
      </c>
      <c r="AI236" s="105">
        <f t="shared" si="115"/>
        <v>0</v>
      </c>
      <c r="AJ236" s="105">
        <f t="shared" si="115"/>
        <v>0</v>
      </c>
      <c r="AK236" s="105">
        <f t="shared" si="115"/>
        <v>0</v>
      </c>
      <c r="AL236" s="105">
        <f t="shared" si="115"/>
        <v>0</v>
      </c>
      <c r="AM236" s="105">
        <f t="shared" si="115"/>
        <v>0</v>
      </c>
      <c r="AN236" s="105">
        <f t="shared" si="115"/>
        <v>0</v>
      </c>
      <c r="AO236" s="105">
        <f t="shared" si="115"/>
        <v>0</v>
      </c>
      <c r="AP236" s="105">
        <f t="shared" si="115"/>
        <v>0</v>
      </c>
      <c r="AQ236" s="105">
        <f t="shared" si="115"/>
        <v>0</v>
      </c>
      <c r="AR236" s="105">
        <f t="shared" si="115"/>
        <v>0</v>
      </c>
      <c r="AS236" s="105">
        <f t="shared" si="115"/>
        <v>0</v>
      </c>
      <c r="AT236" s="105">
        <f t="shared" si="115"/>
        <v>0</v>
      </c>
      <c r="AU236" s="105">
        <f t="shared" si="115"/>
        <v>0</v>
      </c>
      <c r="AV236" s="105">
        <f t="shared" si="115"/>
        <v>0</v>
      </c>
      <c r="AW236" s="105">
        <f t="shared" si="115"/>
        <v>0</v>
      </c>
      <c r="AX236" s="105">
        <f t="shared" si="115"/>
        <v>0</v>
      </c>
      <c r="AY236" s="105">
        <f t="shared" si="115"/>
        <v>0</v>
      </c>
      <c r="AZ236" s="105">
        <f t="shared" si="115"/>
        <v>0</v>
      </c>
      <c r="BA236" s="105">
        <f t="shared" si="115"/>
        <v>0</v>
      </c>
      <c r="BB236" s="105">
        <f t="shared" si="115"/>
        <v>0</v>
      </c>
      <c r="BC236" s="105">
        <f t="shared" si="115"/>
        <v>0</v>
      </c>
      <c r="BD236" s="105">
        <f t="shared" si="115"/>
        <v>0</v>
      </c>
      <c r="BE236" s="105">
        <f t="shared" si="115"/>
        <v>0</v>
      </c>
      <c r="BF236" s="105">
        <f t="shared" si="115"/>
        <v>0</v>
      </c>
      <c r="BG236" s="105">
        <f t="shared" si="115"/>
        <v>0</v>
      </c>
      <c r="BH236" s="105">
        <f t="shared" si="115"/>
        <v>0</v>
      </c>
      <c r="BI236" s="105">
        <f t="shared" si="115"/>
        <v>0</v>
      </c>
      <c r="BJ236" s="105">
        <f t="shared" si="115"/>
        <v>0</v>
      </c>
      <c r="BK236" s="105">
        <f t="shared" si="115"/>
        <v>0</v>
      </c>
      <c r="BL236" s="105">
        <f t="shared" si="115"/>
        <v>0</v>
      </c>
      <c r="BM236" s="105">
        <f t="shared" si="115"/>
        <v>0</v>
      </c>
      <c r="BN236" s="105">
        <f t="shared" si="115"/>
        <v>0</v>
      </c>
      <c r="BO236" s="105">
        <f t="shared" si="116"/>
        <v>0</v>
      </c>
      <c r="BP236" s="105">
        <f t="shared" si="116"/>
        <v>0</v>
      </c>
      <c r="BQ236" s="105">
        <f t="shared" si="116"/>
        <v>0</v>
      </c>
      <c r="BR236" s="105">
        <f t="shared" si="116"/>
        <v>0</v>
      </c>
      <c r="BS236" s="105">
        <f t="shared" si="116"/>
        <v>0</v>
      </c>
      <c r="BT236" s="105">
        <f t="shared" si="116"/>
        <v>0</v>
      </c>
      <c r="BU236" s="105">
        <f t="shared" si="116"/>
        <v>0</v>
      </c>
      <c r="BV236" s="105">
        <f t="shared" si="116"/>
        <v>0</v>
      </c>
      <c r="BW236" s="105">
        <f t="shared" si="116"/>
        <v>0</v>
      </c>
      <c r="BX236" s="105">
        <f t="shared" si="116"/>
        <v>0</v>
      </c>
      <c r="BY236" s="105">
        <f t="shared" si="116"/>
        <v>0</v>
      </c>
      <c r="BZ236" s="105">
        <f t="shared" si="116"/>
        <v>0</v>
      </c>
      <c r="CA236" s="105">
        <f t="shared" si="116"/>
        <v>0</v>
      </c>
      <c r="CB236" s="105">
        <f t="shared" si="116"/>
        <v>0</v>
      </c>
      <c r="CC236" s="105">
        <f t="shared" si="116"/>
        <v>0</v>
      </c>
      <c r="CD236" s="105">
        <f t="shared" si="116"/>
        <v>0</v>
      </c>
      <c r="CE236" s="105">
        <f t="shared" si="116"/>
        <v>0</v>
      </c>
      <c r="CF236" s="105">
        <f t="shared" si="116"/>
        <v>0</v>
      </c>
      <c r="CG236" s="105">
        <f t="shared" si="116"/>
        <v>0</v>
      </c>
      <c r="CH236" s="105">
        <f t="shared" si="116"/>
        <v>0</v>
      </c>
      <c r="CI236" s="105">
        <f t="shared" si="116"/>
        <v>0</v>
      </c>
      <c r="CJ236" s="105">
        <f t="shared" si="116"/>
        <v>0</v>
      </c>
      <c r="CK236" s="105">
        <f t="shared" si="116"/>
        <v>0</v>
      </c>
      <c r="CL236" s="105">
        <f t="shared" si="116"/>
        <v>0</v>
      </c>
      <c r="CM236" s="105">
        <f t="shared" si="116"/>
        <v>0</v>
      </c>
      <c r="CN236" s="105">
        <f t="shared" si="116"/>
        <v>0</v>
      </c>
      <c r="CO236" s="105">
        <f t="shared" si="116"/>
        <v>0</v>
      </c>
      <c r="CP236" s="105">
        <f t="shared" si="116"/>
        <v>0</v>
      </c>
      <c r="CQ236" s="105">
        <f t="shared" si="116"/>
        <v>0</v>
      </c>
      <c r="CR236" s="105">
        <f t="shared" si="116"/>
        <v>0</v>
      </c>
      <c r="CS236" s="105">
        <f t="shared" si="116"/>
        <v>0</v>
      </c>
      <c r="CT236" s="105">
        <f t="shared" si="116"/>
        <v>0</v>
      </c>
      <c r="CU236" s="105">
        <f t="shared" si="116"/>
        <v>0</v>
      </c>
      <c r="CV236" s="105">
        <f t="shared" si="116"/>
        <v>0</v>
      </c>
      <c r="CW236" s="105">
        <f t="shared" si="116"/>
        <v>0</v>
      </c>
      <c r="CX236" s="105">
        <f t="shared" si="116"/>
        <v>0</v>
      </c>
      <c r="CY236" s="105">
        <f t="shared" si="116"/>
        <v>0</v>
      </c>
      <c r="CZ236" s="105">
        <f t="shared" si="116"/>
        <v>0</v>
      </c>
      <c r="DA236" s="105">
        <f t="shared" si="116"/>
        <v>0</v>
      </c>
      <c r="DB236" s="105">
        <f t="shared" si="116"/>
        <v>0</v>
      </c>
      <c r="DC236" s="105">
        <f t="shared" si="116"/>
        <v>0</v>
      </c>
      <c r="DD236" s="105">
        <f t="shared" si="116"/>
        <v>0</v>
      </c>
      <c r="DE236" s="105">
        <f t="shared" si="116"/>
        <v>0</v>
      </c>
      <c r="DF236" s="105">
        <f t="shared" si="116"/>
        <v>0</v>
      </c>
      <c r="DG236" s="105">
        <f t="shared" si="116"/>
        <v>0</v>
      </c>
      <c r="DH236" s="105">
        <f t="shared" si="116"/>
        <v>0</v>
      </c>
      <c r="DI236" s="105">
        <f t="shared" si="116"/>
        <v>0</v>
      </c>
      <c r="DJ236" s="105">
        <f t="shared" si="116"/>
        <v>0</v>
      </c>
      <c r="DK236" s="105">
        <f t="shared" si="116"/>
        <v>0</v>
      </c>
      <c r="DL236" s="105">
        <f t="shared" si="116"/>
        <v>0</v>
      </c>
      <c r="DM236" s="105">
        <f t="shared" si="116"/>
        <v>0</v>
      </c>
      <c r="DN236" s="105">
        <f t="shared" si="116"/>
        <v>0</v>
      </c>
      <c r="DO236" s="105">
        <f t="shared" si="116"/>
        <v>0</v>
      </c>
      <c r="DP236" s="105">
        <f t="shared" si="116"/>
        <v>0</v>
      </c>
      <c r="DQ236" s="105">
        <f t="shared" si="116"/>
        <v>0</v>
      </c>
      <c r="DR236" s="105">
        <f t="shared" si="116"/>
        <v>0</v>
      </c>
      <c r="DS236" s="105">
        <f t="shared" si="116"/>
        <v>0</v>
      </c>
      <c r="DT236" s="105">
        <f t="shared" si="116"/>
        <v>0</v>
      </c>
      <c r="DU236" s="105">
        <f t="shared" si="116"/>
        <v>0</v>
      </c>
      <c r="DV236" s="105">
        <f t="shared" si="116"/>
        <v>0</v>
      </c>
      <c r="DW236" s="105">
        <f t="shared" si="116"/>
        <v>0</v>
      </c>
      <c r="DX236" s="105">
        <f t="shared" si="116"/>
        <v>0</v>
      </c>
      <c r="DY236" s="105">
        <f t="shared" si="116"/>
        <v>0</v>
      </c>
      <c r="DZ236" s="105">
        <f t="shared" si="116"/>
        <v>0</v>
      </c>
      <c r="EA236" s="105">
        <f t="shared" si="117"/>
        <v>0</v>
      </c>
      <c r="EB236" s="105">
        <f t="shared" si="117"/>
        <v>0</v>
      </c>
      <c r="EC236" s="105">
        <f t="shared" si="117"/>
        <v>0</v>
      </c>
      <c r="ED236" s="105">
        <f t="shared" si="117"/>
        <v>0</v>
      </c>
      <c r="EE236" s="105">
        <f t="shared" si="117"/>
        <v>0</v>
      </c>
      <c r="EF236" s="105">
        <f t="shared" si="117"/>
        <v>0</v>
      </c>
      <c r="EG236" s="105">
        <f t="shared" si="117"/>
        <v>0</v>
      </c>
      <c r="EH236" s="105">
        <f t="shared" si="117"/>
        <v>0</v>
      </c>
      <c r="EI236" s="105">
        <f t="shared" si="117"/>
        <v>0</v>
      </c>
      <c r="EJ236" s="105">
        <f t="shared" si="117"/>
        <v>0</v>
      </c>
      <c r="EK236" s="105">
        <f t="shared" si="117"/>
        <v>0</v>
      </c>
      <c r="EL236" s="105">
        <f t="shared" si="117"/>
        <v>0</v>
      </c>
      <c r="EM236" s="105">
        <f t="shared" si="117"/>
        <v>0</v>
      </c>
      <c r="EN236" s="105">
        <f t="shared" si="117"/>
        <v>0</v>
      </c>
      <c r="EO236" s="105">
        <f t="shared" si="117"/>
        <v>0</v>
      </c>
      <c r="EP236" s="105">
        <f t="shared" si="117"/>
        <v>0</v>
      </c>
      <c r="EQ236" s="105">
        <f t="shared" si="117"/>
        <v>0</v>
      </c>
      <c r="ER236" s="105">
        <f t="shared" si="117"/>
        <v>0</v>
      </c>
      <c r="ES236" s="105">
        <f t="shared" si="117"/>
        <v>0</v>
      </c>
      <c r="ET236" s="105">
        <f t="shared" si="117"/>
        <v>0</v>
      </c>
      <c r="EU236" s="105">
        <f t="shared" si="117"/>
        <v>0</v>
      </c>
      <c r="EV236" s="105">
        <f t="shared" si="117"/>
        <v>0</v>
      </c>
      <c r="EW236" s="105">
        <f t="shared" si="117"/>
        <v>0</v>
      </c>
      <c r="EX236" s="105">
        <f t="shared" si="117"/>
        <v>0</v>
      </c>
      <c r="EY236" s="105">
        <f t="shared" si="117"/>
        <v>0</v>
      </c>
      <c r="EZ236" s="105">
        <f t="shared" si="117"/>
        <v>0</v>
      </c>
      <c r="FA236" s="105">
        <f t="shared" si="117"/>
        <v>0</v>
      </c>
      <c r="FB236" s="105">
        <f t="shared" si="117"/>
        <v>0</v>
      </c>
      <c r="FC236" s="105">
        <f t="shared" si="117"/>
        <v>0</v>
      </c>
      <c r="FD236" s="105">
        <f t="shared" si="117"/>
        <v>0</v>
      </c>
      <c r="FE236" s="105">
        <f t="shared" si="117"/>
        <v>0</v>
      </c>
      <c r="FF236" s="105">
        <f t="shared" si="117"/>
        <v>0</v>
      </c>
      <c r="FG236" s="105">
        <f t="shared" si="117"/>
        <v>0</v>
      </c>
      <c r="FH236" s="105">
        <f t="shared" si="117"/>
        <v>0</v>
      </c>
      <c r="FI236" s="105">
        <f t="shared" si="117"/>
        <v>0</v>
      </c>
      <c r="FJ236" s="105">
        <f t="shared" si="117"/>
        <v>0</v>
      </c>
      <c r="FK236" s="105">
        <f t="shared" si="117"/>
        <v>0</v>
      </c>
      <c r="FL236" s="105">
        <f t="shared" si="117"/>
        <v>0</v>
      </c>
      <c r="FM236" s="105">
        <f t="shared" si="117"/>
        <v>0</v>
      </c>
      <c r="FN236" s="105">
        <f t="shared" si="117"/>
        <v>0</v>
      </c>
      <c r="FO236" s="105">
        <f t="shared" si="117"/>
        <v>0</v>
      </c>
      <c r="FP236" s="105">
        <f t="shared" si="117"/>
        <v>0</v>
      </c>
      <c r="FQ236" s="105">
        <f t="shared" si="117"/>
        <v>0</v>
      </c>
      <c r="FR236" s="105">
        <f t="shared" si="117"/>
        <v>0</v>
      </c>
      <c r="FS236" s="105">
        <f t="shared" si="117"/>
        <v>0</v>
      </c>
      <c r="FT236" s="105">
        <f t="shared" si="117"/>
        <v>0</v>
      </c>
      <c r="FU236" s="105">
        <f t="shared" si="117"/>
        <v>0</v>
      </c>
      <c r="FV236" s="105">
        <f t="shared" si="117"/>
        <v>0</v>
      </c>
      <c r="FW236" s="105">
        <f t="shared" si="117"/>
        <v>0</v>
      </c>
      <c r="FX236" s="105">
        <f t="shared" si="117"/>
        <v>0</v>
      </c>
      <c r="FY236" s="105">
        <f t="shared" si="117"/>
        <v>0</v>
      </c>
      <c r="FZ236" s="105">
        <f t="shared" si="117"/>
        <v>0</v>
      </c>
      <c r="GA236" s="105">
        <f t="shared" si="117"/>
        <v>0</v>
      </c>
      <c r="GB236" s="105">
        <f t="shared" si="117"/>
        <v>0</v>
      </c>
      <c r="GC236" s="105">
        <f t="shared" si="117"/>
        <v>0</v>
      </c>
      <c r="GD236" s="105">
        <f t="shared" si="117"/>
        <v>0</v>
      </c>
      <c r="GE236" s="105">
        <f t="shared" si="117"/>
        <v>0</v>
      </c>
      <c r="GF236" s="105">
        <f t="shared" si="117"/>
        <v>0</v>
      </c>
      <c r="GG236" s="105">
        <f t="shared" si="117"/>
        <v>0</v>
      </c>
      <c r="GH236" s="105">
        <f t="shared" si="117"/>
        <v>0</v>
      </c>
      <c r="GI236" s="105">
        <f t="shared" si="117"/>
        <v>0</v>
      </c>
      <c r="GJ236" s="105">
        <f t="shared" si="117"/>
        <v>0</v>
      </c>
      <c r="GK236" s="105">
        <f t="shared" si="117"/>
        <v>0</v>
      </c>
      <c r="GL236" s="105">
        <f t="shared" si="117"/>
        <v>0</v>
      </c>
      <c r="GM236" s="105">
        <f t="shared" si="111"/>
        <v>0</v>
      </c>
      <c r="GN236" s="105">
        <f t="shared" si="111"/>
        <v>0</v>
      </c>
      <c r="GO236" s="105">
        <f t="shared" si="111"/>
        <v>0</v>
      </c>
      <c r="GP236" s="105">
        <f t="shared" si="111"/>
        <v>0</v>
      </c>
      <c r="GQ236" s="105">
        <f t="shared" si="111"/>
        <v>0</v>
      </c>
      <c r="GR236" s="105">
        <f t="shared" si="111"/>
        <v>0</v>
      </c>
      <c r="GS236" s="105">
        <f t="shared" si="111"/>
        <v>0</v>
      </c>
      <c r="GT236" s="105">
        <f t="shared" si="111"/>
        <v>0</v>
      </c>
    </row>
    <row r="237" spans="1:202" s="105" customFormat="1" hidden="1" x14ac:dyDescent="0.25">
      <c r="A237" s="106" t="s">
        <v>148</v>
      </c>
      <c r="B237" s="107">
        <v>0</v>
      </c>
      <c r="C237" s="105">
        <f t="shared" si="115"/>
        <v>0</v>
      </c>
      <c r="D237" s="105">
        <f t="shared" si="115"/>
        <v>0</v>
      </c>
      <c r="E237" s="105">
        <f t="shared" si="115"/>
        <v>0</v>
      </c>
      <c r="F237" s="105">
        <f t="shared" si="115"/>
        <v>0</v>
      </c>
      <c r="G237" s="105">
        <f t="shared" si="115"/>
        <v>0</v>
      </c>
      <c r="H237" s="105">
        <f t="shared" si="115"/>
        <v>0</v>
      </c>
      <c r="I237" s="105">
        <f t="shared" si="115"/>
        <v>0</v>
      </c>
      <c r="J237" s="105">
        <f t="shared" si="115"/>
        <v>0</v>
      </c>
      <c r="K237" s="105">
        <f t="shared" si="115"/>
        <v>0</v>
      </c>
      <c r="L237" s="105">
        <f t="shared" si="115"/>
        <v>0</v>
      </c>
      <c r="M237" s="105">
        <f t="shared" si="115"/>
        <v>0</v>
      </c>
      <c r="N237" s="105">
        <f t="shared" si="115"/>
        <v>0</v>
      </c>
      <c r="O237" s="105">
        <f t="shared" si="115"/>
        <v>0</v>
      </c>
      <c r="P237" s="105">
        <f t="shared" si="115"/>
        <v>0</v>
      </c>
      <c r="Q237" s="105">
        <f t="shared" si="115"/>
        <v>0</v>
      </c>
      <c r="R237" s="105">
        <f t="shared" si="115"/>
        <v>0</v>
      </c>
      <c r="S237" s="105">
        <f t="shared" si="115"/>
        <v>0</v>
      </c>
      <c r="T237" s="105">
        <f t="shared" si="115"/>
        <v>0</v>
      </c>
      <c r="U237" s="105">
        <f t="shared" si="115"/>
        <v>0</v>
      </c>
      <c r="V237" s="105">
        <f t="shared" si="115"/>
        <v>0</v>
      </c>
      <c r="W237" s="105">
        <f t="shared" si="115"/>
        <v>0</v>
      </c>
      <c r="X237" s="105">
        <f t="shared" si="115"/>
        <v>0</v>
      </c>
      <c r="Y237" s="105">
        <f t="shared" si="115"/>
        <v>0</v>
      </c>
      <c r="Z237" s="105">
        <f t="shared" si="115"/>
        <v>0</v>
      </c>
      <c r="AA237" s="105">
        <f t="shared" si="115"/>
        <v>0</v>
      </c>
      <c r="AB237" s="105">
        <f t="shared" si="115"/>
        <v>0</v>
      </c>
      <c r="AC237" s="105">
        <f t="shared" si="115"/>
        <v>0</v>
      </c>
      <c r="AD237" s="105">
        <f t="shared" si="115"/>
        <v>0</v>
      </c>
      <c r="AE237" s="105">
        <f t="shared" si="115"/>
        <v>0</v>
      </c>
      <c r="AF237" s="105">
        <f t="shared" si="115"/>
        <v>0</v>
      </c>
      <c r="AG237" s="105">
        <f t="shared" si="115"/>
        <v>0</v>
      </c>
      <c r="AH237" s="105">
        <f t="shared" si="115"/>
        <v>0</v>
      </c>
      <c r="AI237" s="105">
        <f t="shared" si="115"/>
        <v>0</v>
      </c>
      <c r="AJ237" s="105">
        <f t="shared" si="115"/>
        <v>0</v>
      </c>
      <c r="AK237" s="105">
        <f t="shared" si="115"/>
        <v>0</v>
      </c>
      <c r="AL237" s="105">
        <f t="shared" si="115"/>
        <v>0</v>
      </c>
      <c r="AM237" s="105">
        <f t="shared" si="115"/>
        <v>0</v>
      </c>
      <c r="AN237" s="105">
        <f t="shared" si="115"/>
        <v>0</v>
      </c>
      <c r="AO237" s="105">
        <f t="shared" si="115"/>
        <v>0</v>
      </c>
      <c r="AP237" s="105">
        <f t="shared" si="115"/>
        <v>0</v>
      </c>
      <c r="AQ237" s="105">
        <f t="shared" si="115"/>
        <v>0</v>
      </c>
      <c r="AR237" s="105">
        <f t="shared" si="115"/>
        <v>0</v>
      </c>
      <c r="AS237" s="105">
        <f t="shared" si="115"/>
        <v>0</v>
      </c>
      <c r="AT237" s="105">
        <f t="shared" si="115"/>
        <v>0</v>
      </c>
      <c r="AU237" s="105">
        <f t="shared" si="115"/>
        <v>0</v>
      </c>
      <c r="AV237" s="105">
        <f t="shared" si="115"/>
        <v>0</v>
      </c>
      <c r="AW237" s="105">
        <f t="shared" si="115"/>
        <v>0</v>
      </c>
      <c r="AX237" s="105">
        <f t="shared" si="115"/>
        <v>0</v>
      </c>
      <c r="AY237" s="105">
        <f t="shared" si="115"/>
        <v>0</v>
      </c>
      <c r="AZ237" s="105">
        <f t="shared" si="115"/>
        <v>0</v>
      </c>
      <c r="BA237" s="105">
        <f t="shared" si="115"/>
        <v>0</v>
      </c>
      <c r="BB237" s="105">
        <f t="shared" si="115"/>
        <v>0</v>
      </c>
      <c r="BC237" s="105">
        <f t="shared" si="115"/>
        <v>0</v>
      </c>
      <c r="BD237" s="105">
        <f t="shared" si="115"/>
        <v>0</v>
      </c>
      <c r="BE237" s="105">
        <f t="shared" si="115"/>
        <v>0</v>
      </c>
      <c r="BF237" s="105">
        <f t="shared" si="115"/>
        <v>0</v>
      </c>
      <c r="BG237" s="105">
        <f t="shared" si="115"/>
        <v>0</v>
      </c>
      <c r="BH237" s="105">
        <f t="shared" si="115"/>
        <v>0</v>
      </c>
      <c r="BI237" s="105">
        <f t="shared" si="115"/>
        <v>0</v>
      </c>
      <c r="BJ237" s="105">
        <f t="shared" si="115"/>
        <v>0</v>
      </c>
      <c r="BK237" s="105">
        <f t="shared" si="115"/>
        <v>0</v>
      </c>
      <c r="BL237" s="105">
        <f t="shared" si="115"/>
        <v>0</v>
      </c>
      <c r="BM237" s="105">
        <f t="shared" si="115"/>
        <v>0</v>
      </c>
      <c r="BN237" s="105">
        <f t="shared" ref="BN237" si="118">BN83*$B237</f>
        <v>0</v>
      </c>
      <c r="BO237" s="105">
        <f t="shared" si="116"/>
        <v>0</v>
      </c>
      <c r="BP237" s="105">
        <f t="shared" si="116"/>
        <v>0</v>
      </c>
      <c r="BQ237" s="105">
        <f t="shared" si="116"/>
        <v>0</v>
      </c>
      <c r="BR237" s="105">
        <f t="shared" si="116"/>
        <v>0</v>
      </c>
      <c r="BS237" s="105">
        <f t="shared" si="116"/>
        <v>0</v>
      </c>
      <c r="BT237" s="105">
        <f t="shared" si="116"/>
        <v>0</v>
      </c>
      <c r="BU237" s="105">
        <f t="shared" si="116"/>
        <v>0</v>
      </c>
      <c r="BV237" s="105">
        <f t="shared" si="116"/>
        <v>0</v>
      </c>
      <c r="BW237" s="105">
        <f t="shared" si="116"/>
        <v>0</v>
      </c>
      <c r="BX237" s="105">
        <f t="shared" si="116"/>
        <v>0</v>
      </c>
      <c r="BY237" s="105">
        <f t="shared" si="116"/>
        <v>0</v>
      </c>
      <c r="BZ237" s="105">
        <f t="shared" si="116"/>
        <v>0</v>
      </c>
      <c r="CA237" s="105">
        <f t="shared" si="116"/>
        <v>0</v>
      </c>
      <c r="CB237" s="105">
        <f t="shared" si="116"/>
        <v>0</v>
      </c>
      <c r="CC237" s="105">
        <f t="shared" si="116"/>
        <v>0</v>
      </c>
      <c r="CD237" s="105">
        <f t="shared" si="116"/>
        <v>0</v>
      </c>
      <c r="CE237" s="105">
        <f t="shared" si="116"/>
        <v>0</v>
      </c>
      <c r="CF237" s="105">
        <f t="shared" si="116"/>
        <v>0</v>
      </c>
      <c r="CG237" s="105">
        <f t="shared" si="116"/>
        <v>0</v>
      </c>
      <c r="CH237" s="105">
        <f t="shared" si="116"/>
        <v>0</v>
      </c>
      <c r="CI237" s="105">
        <f t="shared" si="116"/>
        <v>0</v>
      </c>
      <c r="CJ237" s="105">
        <f t="shared" si="116"/>
        <v>0</v>
      </c>
      <c r="CK237" s="105">
        <f t="shared" si="116"/>
        <v>0</v>
      </c>
      <c r="CL237" s="105">
        <f t="shared" si="116"/>
        <v>0</v>
      </c>
      <c r="CM237" s="105">
        <f t="shared" si="116"/>
        <v>0</v>
      </c>
      <c r="CN237" s="105">
        <f t="shared" si="116"/>
        <v>0</v>
      </c>
      <c r="CO237" s="105">
        <f t="shared" si="116"/>
        <v>0</v>
      </c>
      <c r="CP237" s="105">
        <f t="shared" si="116"/>
        <v>0</v>
      </c>
      <c r="CQ237" s="105">
        <f t="shared" si="116"/>
        <v>0</v>
      </c>
      <c r="CR237" s="105">
        <f t="shared" si="116"/>
        <v>0</v>
      </c>
      <c r="CS237" s="105">
        <f t="shared" si="116"/>
        <v>0</v>
      </c>
      <c r="CT237" s="105">
        <f t="shared" si="116"/>
        <v>0</v>
      </c>
      <c r="CU237" s="105">
        <f t="shared" si="116"/>
        <v>0</v>
      </c>
      <c r="CV237" s="105">
        <f t="shared" si="116"/>
        <v>0</v>
      </c>
      <c r="CW237" s="105">
        <f t="shared" si="116"/>
        <v>0</v>
      </c>
      <c r="CX237" s="105">
        <f t="shared" si="116"/>
        <v>0</v>
      </c>
      <c r="CY237" s="105">
        <f t="shared" si="116"/>
        <v>0</v>
      </c>
      <c r="CZ237" s="105">
        <f t="shared" si="116"/>
        <v>0</v>
      </c>
      <c r="DA237" s="105">
        <f t="shared" si="116"/>
        <v>0</v>
      </c>
      <c r="DB237" s="105">
        <f t="shared" si="116"/>
        <v>0</v>
      </c>
      <c r="DC237" s="105">
        <f t="shared" si="116"/>
        <v>0</v>
      </c>
      <c r="DD237" s="105">
        <f t="shared" si="116"/>
        <v>0</v>
      </c>
      <c r="DE237" s="105">
        <f t="shared" si="116"/>
        <v>0</v>
      </c>
      <c r="DF237" s="105">
        <f t="shared" si="116"/>
        <v>0</v>
      </c>
      <c r="DG237" s="105">
        <f t="shared" si="116"/>
        <v>0</v>
      </c>
      <c r="DH237" s="105">
        <f t="shared" si="116"/>
        <v>0</v>
      </c>
      <c r="DI237" s="105">
        <f t="shared" si="116"/>
        <v>0</v>
      </c>
      <c r="DJ237" s="105">
        <f t="shared" si="116"/>
        <v>0</v>
      </c>
      <c r="DK237" s="105">
        <f t="shared" si="116"/>
        <v>0</v>
      </c>
      <c r="DL237" s="105">
        <f t="shared" si="116"/>
        <v>0</v>
      </c>
      <c r="DM237" s="105">
        <f t="shared" si="116"/>
        <v>0</v>
      </c>
      <c r="DN237" s="105">
        <f t="shared" si="116"/>
        <v>0</v>
      </c>
      <c r="DO237" s="105">
        <f t="shared" si="116"/>
        <v>0</v>
      </c>
      <c r="DP237" s="105">
        <f t="shared" si="116"/>
        <v>0</v>
      </c>
      <c r="DQ237" s="105">
        <f t="shared" si="116"/>
        <v>0</v>
      </c>
      <c r="DR237" s="105">
        <f t="shared" si="116"/>
        <v>0</v>
      </c>
      <c r="DS237" s="105">
        <f t="shared" si="116"/>
        <v>0</v>
      </c>
      <c r="DT237" s="105">
        <f t="shared" si="116"/>
        <v>0</v>
      </c>
      <c r="DU237" s="105">
        <f t="shared" si="116"/>
        <v>0</v>
      </c>
      <c r="DV237" s="105">
        <f t="shared" si="116"/>
        <v>0</v>
      </c>
      <c r="DW237" s="105">
        <f t="shared" si="116"/>
        <v>0</v>
      </c>
      <c r="DX237" s="105">
        <f t="shared" si="116"/>
        <v>0</v>
      </c>
      <c r="DY237" s="105">
        <f t="shared" si="116"/>
        <v>0</v>
      </c>
      <c r="DZ237" s="105">
        <f t="shared" ref="DZ237" si="119">DZ83*$B237</f>
        <v>0</v>
      </c>
      <c r="EA237" s="105">
        <f t="shared" si="117"/>
        <v>0</v>
      </c>
      <c r="EB237" s="105">
        <f t="shared" si="117"/>
        <v>0</v>
      </c>
      <c r="EC237" s="105">
        <f t="shared" si="117"/>
        <v>0</v>
      </c>
      <c r="ED237" s="105">
        <f t="shared" si="117"/>
        <v>0</v>
      </c>
      <c r="EE237" s="105">
        <f t="shared" si="117"/>
        <v>0</v>
      </c>
      <c r="EF237" s="105">
        <f t="shared" si="117"/>
        <v>0</v>
      </c>
      <c r="EG237" s="105">
        <f t="shared" si="117"/>
        <v>0</v>
      </c>
      <c r="EH237" s="105">
        <f t="shared" si="117"/>
        <v>0</v>
      </c>
      <c r="EI237" s="105">
        <f t="shared" si="117"/>
        <v>0</v>
      </c>
      <c r="EJ237" s="105">
        <f t="shared" si="117"/>
        <v>0</v>
      </c>
      <c r="EK237" s="105">
        <f t="shared" si="117"/>
        <v>0</v>
      </c>
      <c r="EL237" s="105">
        <f t="shared" si="117"/>
        <v>0</v>
      </c>
      <c r="EM237" s="105">
        <f t="shared" si="117"/>
        <v>0</v>
      </c>
      <c r="EN237" s="105">
        <f t="shared" si="117"/>
        <v>0</v>
      </c>
      <c r="EO237" s="105">
        <f t="shared" si="117"/>
        <v>0</v>
      </c>
      <c r="EP237" s="105">
        <f t="shared" si="117"/>
        <v>0</v>
      </c>
      <c r="EQ237" s="105">
        <f t="shared" si="117"/>
        <v>0</v>
      </c>
      <c r="ER237" s="105">
        <f t="shared" si="117"/>
        <v>0</v>
      </c>
      <c r="ES237" s="105">
        <f t="shared" si="117"/>
        <v>0</v>
      </c>
      <c r="ET237" s="105">
        <f t="shared" si="117"/>
        <v>0</v>
      </c>
      <c r="EU237" s="105">
        <f t="shared" si="117"/>
        <v>0</v>
      </c>
      <c r="EV237" s="105">
        <f t="shared" si="117"/>
        <v>0</v>
      </c>
      <c r="EW237" s="105">
        <f t="shared" si="117"/>
        <v>0</v>
      </c>
      <c r="EX237" s="105">
        <f t="shared" si="117"/>
        <v>0</v>
      </c>
      <c r="EY237" s="105">
        <f t="shared" si="117"/>
        <v>0</v>
      </c>
      <c r="EZ237" s="105">
        <f t="shared" si="117"/>
        <v>0</v>
      </c>
      <c r="FA237" s="105">
        <f t="shared" si="117"/>
        <v>0</v>
      </c>
      <c r="FB237" s="105">
        <f t="shared" si="117"/>
        <v>0</v>
      </c>
      <c r="FC237" s="105">
        <f t="shared" si="117"/>
        <v>0</v>
      </c>
      <c r="FD237" s="105">
        <f t="shared" si="117"/>
        <v>0</v>
      </c>
      <c r="FE237" s="105">
        <f t="shared" si="117"/>
        <v>0</v>
      </c>
      <c r="FF237" s="105">
        <f t="shared" si="117"/>
        <v>0</v>
      </c>
      <c r="FG237" s="105">
        <f t="shared" si="117"/>
        <v>0</v>
      </c>
      <c r="FH237" s="105">
        <f t="shared" si="117"/>
        <v>0</v>
      </c>
      <c r="FI237" s="105">
        <f t="shared" si="117"/>
        <v>0</v>
      </c>
      <c r="FJ237" s="105">
        <f t="shared" si="117"/>
        <v>0</v>
      </c>
      <c r="FK237" s="105">
        <f t="shared" si="117"/>
        <v>0</v>
      </c>
      <c r="FL237" s="105">
        <f t="shared" si="117"/>
        <v>0</v>
      </c>
      <c r="FM237" s="105">
        <f t="shared" si="117"/>
        <v>0</v>
      </c>
      <c r="FN237" s="105">
        <f t="shared" si="117"/>
        <v>0</v>
      </c>
      <c r="FO237" s="105">
        <f t="shared" si="117"/>
        <v>0</v>
      </c>
      <c r="FP237" s="105">
        <f t="shared" si="117"/>
        <v>0</v>
      </c>
      <c r="FQ237" s="105">
        <f t="shared" si="117"/>
        <v>0</v>
      </c>
      <c r="FR237" s="105">
        <f t="shared" si="117"/>
        <v>0</v>
      </c>
      <c r="FS237" s="105">
        <f t="shared" si="117"/>
        <v>0</v>
      </c>
      <c r="FT237" s="105">
        <f t="shared" si="117"/>
        <v>0</v>
      </c>
      <c r="FU237" s="105">
        <f t="shared" si="117"/>
        <v>0</v>
      </c>
      <c r="FV237" s="105">
        <f t="shared" si="117"/>
        <v>0</v>
      </c>
      <c r="FW237" s="105">
        <f t="shared" si="117"/>
        <v>0</v>
      </c>
      <c r="FX237" s="105">
        <f t="shared" si="117"/>
        <v>0</v>
      </c>
      <c r="FY237" s="105">
        <f t="shared" si="117"/>
        <v>0</v>
      </c>
      <c r="FZ237" s="105">
        <f t="shared" si="117"/>
        <v>0</v>
      </c>
      <c r="GA237" s="105">
        <f t="shared" si="117"/>
        <v>0</v>
      </c>
      <c r="GB237" s="105">
        <f t="shared" si="117"/>
        <v>0</v>
      </c>
      <c r="GC237" s="105">
        <f t="shared" si="117"/>
        <v>0</v>
      </c>
      <c r="GD237" s="105">
        <f t="shared" si="117"/>
        <v>0</v>
      </c>
      <c r="GE237" s="105">
        <f t="shared" si="117"/>
        <v>0</v>
      </c>
      <c r="GF237" s="105">
        <f t="shared" si="117"/>
        <v>0</v>
      </c>
      <c r="GG237" s="105">
        <f t="shared" si="117"/>
        <v>0</v>
      </c>
      <c r="GH237" s="105">
        <f t="shared" si="117"/>
        <v>0</v>
      </c>
      <c r="GI237" s="105">
        <f t="shared" si="117"/>
        <v>0</v>
      </c>
      <c r="GJ237" s="105">
        <f t="shared" si="117"/>
        <v>0</v>
      </c>
      <c r="GK237" s="105">
        <f t="shared" si="117"/>
        <v>0</v>
      </c>
      <c r="GL237" s="105">
        <f t="shared" ref="GL237" si="120">GL83*$B237</f>
        <v>0</v>
      </c>
      <c r="GM237" s="105">
        <f t="shared" si="111"/>
        <v>0</v>
      </c>
      <c r="GN237" s="105">
        <f t="shared" si="111"/>
        <v>0</v>
      </c>
      <c r="GO237" s="105">
        <f t="shared" si="111"/>
        <v>0</v>
      </c>
      <c r="GP237" s="105">
        <f t="shared" si="111"/>
        <v>0</v>
      </c>
      <c r="GQ237" s="105">
        <f t="shared" si="111"/>
        <v>0</v>
      </c>
      <c r="GR237" s="105">
        <f t="shared" si="111"/>
        <v>0</v>
      </c>
      <c r="GS237" s="105">
        <f t="shared" si="111"/>
        <v>0</v>
      </c>
      <c r="GT237" s="105">
        <f t="shared" si="111"/>
        <v>0</v>
      </c>
    </row>
    <row r="238" spans="1:202" s="105" customFormat="1" hidden="1" x14ac:dyDescent="0.25">
      <c r="A238" s="106" t="s">
        <v>149</v>
      </c>
      <c r="B238" s="107">
        <v>0</v>
      </c>
      <c r="C238" s="105">
        <f t="shared" ref="C238:BN241" si="121">C84*$B238</f>
        <v>0</v>
      </c>
      <c r="D238" s="105">
        <f t="shared" si="121"/>
        <v>0</v>
      </c>
      <c r="E238" s="105">
        <f t="shared" si="121"/>
        <v>0</v>
      </c>
      <c r="F238" s="105">
        <f t="shared" si="121"/>
        <v>0</v>
      </c>
      <c r="G238" s="105">
        <f t="shared" si="121"/>
        <v>0</v>
      </c>
      <c r="H238" s="105">
        <f t="shared" si="121"/>
        <v>0</v>
      </c>
      <c r="I238" s="105">
        <f t="shared" si="121"/>
        <v>0</v>
      </c>
      <c r="J238" s="105">
        <f t="shared" si="121"/>
        <v>0</v>
      </c>
      <c r="K238" s="105">
        <f t="shared" si="121"/>
        <v>0</v>
      </c>
      <c r="L238" s="105">
        <f t="shared" si="121"/>
        <v>0</v>
      </c>
      <c r="M238" s="105">
        <f t="shared" si="121"/>
        <v>0</v>
      </c>
      <c r="N238" s="105">
        <f t="shared" si="121"/>
        <v>0</v>
      </c>
      <c r="O238" s="105">
        <f t="shared" si="121"/>
        <v>0</v>
      </c>
      <c r="P238" s="105">
        <f t="shared" si="121"/>
        <v>0</v>
      </c>
      <c r="Q238" s="105">
        <f t="shared" si="121"/>
        <v>0</v>
      </c>
      <c r="R238" s="105">
        <f t="shared" si="121"/>
        <v>0</v>
      </c>
      <c r="S238" s="105">
        <f t="shared" si="121"/>
        <v>0</v>
      </c>
      <c r="T238" s="105">
        <f t="shared" si="121"/>
        <v>0</v>
      </c>
      <c r="U238" s="105">
        <f t="shared" si="121"/>
        <v>0</v>
      </c>
      <c r="V238" s="105">
        <f t="shared" si="121"/>
        <v>0</v>
      </c>
      <c r="W238" s="105">
        <f t="shared" si="121"/>
        <v>0</v>
      </c>
      <c r="X238" s="105">
        <f t="shared" si="121"/>
        <v>0</v>
      </c>
      <c r="Y238" s="105">
        <f t="shared" si="121"/>
        <v>0</v>
      </c>
      <c r="Z238" s="105">
        <f t="shared" si="121"/>
        <v>0</v>
      </c>
      <c r="AA238" s="105">
        <f t="shared" si="121"/>
        <v>0</v>
      </c>
      <c r="AB238" s="105">
        <f t="shared" si="121"/>
        <v>0</v>
      </c>
      <c r="AC238" s="105">
        <f t="shared" si="121"/>
        <v>0</v>
      </c>
      <c r="AD238" s="105">
        <f t="shared" si="121"/>
        <v>0</v>
      </c>
      <c r="AE238" s="105">
        <f t="shared" si="121"/>
        <v>0</v>
      </c>
      <c r="AF238" s="105">
        <f t="shared" si="121"/>
        <v>0</v>
      </c>
      <c r="AG238" s="105">
        <f t="shared" si="121"/>
        <v>0</v>
      </c>
      <c r="AH238" s="105">
        <f t="shared" si="121"/>
        <v>0</v>
      </c>
      <c r="AI238" s="105">
        <f t="shared" si="121"/>
        <v>0</v>
      </c>
      <c r="AJ238" s="105">
        <f t="shared" si="121"/>
        <v>0</v>
      </c>
      <c r="AK238" s="105">
        <f t="shared" si="121"/>
        <v>0</v>
      </c>
      <c r="AL238" s="105">
        <f t="shared" si="121"/>
        <v>0</v>
      </c>
      <c r="AM238" s="105">
        <f t="shared" si="121"/>
        <v>0</v>
      </c>
      <c r="AN238" s="105">
        <f t="shared" si="121"/>
        <v>0</v>
      </c>
      <c r="AO238" s="105">
        <f t="shared" si="121"/>
        <v>0</v>
      </c>
      <c r="AP238" s="105">
        <f t="shared" si="121"/>
        <v>0</v>
      </c>
      <c r="AQ238" s="105">
        <f t="shared" si="121"/>
        <v>0</v>
      </c>
      <c r="AR238" s="105">
        <f t="shared" si="121"/>
        <v>0</v>
      </c>
      <c r="AS238" s="105">
        <f t="shared" si="121"/>
        <v>0</v>
      </c>
      <c r="AT238" s="105">
        <f t="shared" si="121"/>
        <v>0</v>
      </c>
      <c r="AU238" s="105">
        <f t="shared" si="121"/>
        <v>0</v>
      </c>
      <c r="AV238" s="105">
        <f t="shared" si="121"/>
        <v>0</v>
      </c>
      <c r="AW238" s="105">
        <f t="shared" si="121"/>
        <v>0</v>
      </c>
      <c r="AX238" s="105">
        <f t="shared" si="121"/>
        <v>0</v>
      </c>
      <c r="AY238" s="105">
        <f t="shared" si="121"/>
        <v>0</v>
      </c>
      <c r="AZ238" s="105">
        <f t="shared" si="121"/>
        <v>0</v>
      </c>
      <c r="BA238" s="105">
        <f t="shared" si="121"/>
        <v>0</v>
      </c>
      <c r="BB238" s="105">
        <f t="shared" si="121"/>
        <v>0</v>
      </c>
      <c r="BC238" s="105">
        <f t="shared" si="121"/>
        <v>0</v>
      </c>
      <c r="BD238" s="105">
        <f t="shared" si="121"/>
        <v>0</v>
      </c>
      <c r="BE238" s="105">
        <f t="shared" si="121"/>
        <v>0</v>
      </c>
      <c r="BF238" s="105">
        <f t="shared" si="121"/>
        <v>0</v>
      </c>
      <c r="BG238" s="105">
        <f t="shared" si="121"/>
        <v>0</v>
      </c>
      <c r="BH238" s="105">
        <f t="shared" si="121"/>
        <v>0</v>
      </c>
      <c r="BI238" s="105">
        <f t="shared" si="121"/>
        <v>0</v>
      </c>
      <c r="BJ238" s="105">
        <f t="shared" si="121"/>
        <v>0</v>
      </c>
      <c r="BK238" s="105">
        <f t="shared" si="121"/>
        <v>0</v>
      </c>
      <c r="BL238" s="105">
        <f t="shared" si="121"/>
        <v>0</v>
      </c>
      <c r="BM238" s="105">
        <f t="shared" si="121"/>
        <v>0</v>
      </c>
      <c r="BN238" s="105">
        <f t="shared" si="121"/>
        <v>0</v>
      </c>
      <c r="BO238" s="105">
        <f t="shared" ref="BO238:DZ241" si="122">BO84*$B238</f>
        <v>0</v>
      </c>
      <c r="BP238" s="105">
        <f t="shared" si="122"/>
        <v>0</v>
      </c>
      <c r="BQ238" s="105">
        <f t="shared" si="122"/>
        <v>0</v>
      </c>
      <c r="BR238" s="105">
        <f t="shared" si="122"/>
        <v>0</v>
      </c>
      <c r="BS238" s="105">
        <f t="shared" si="122"/>
        <v>0</v>
      </c>
      <c r="BT238" s="105">
        <f t="shared" si="122"/>
        <v>0</v>
      </c>
      <c r="BU238" s="105">
        <f t="shared" si="122"/>
        <v>0</v>
      </c>
      <c r="BV238" s="105">
        <f t="shared" si="122"/>
        <v>0</v>
      </c>
      <c r="BW238" s="105">
        <f t="shared" si="122"/>
        <v>0</v>
      </c>
      <c r="BX238" s="105">
        <f t="shared" si="122"/>
        <v>0</v>
      </c>
      <c r="BY238" s="105">
        <f t="shared" si="122"/>
        <v>0</v>
      </c>
      <c r="BZ238" s="105">
        <f t="shared" si="122"/>
        <v>0</v>
      </c>
      <c r="CA238" s="105">
        <f t="shared" si="122"/>
        <v>0</v>
      </c>
      <c r="CB238" s="105">
        <f t="shared" si="122"/>
        <v>0</v>
      </c>
      <c r="CC238" s="105">
        <f t="shared" si="122"/>
        <v>0</v>
      </c>
      <c r="CD238" s="105">
        <f t="shared" si="122"/>
        <v>0</v>
      </c>
      <c r="CE238" s="105">
        <f t="shared" si="122"/>
        <v>0</v>
      </c>
      <c r="CF238" s="105">
        <f t="shared" si="122"/>
        <v>0</v>
      </c>
      <c r="CG238" s="105">
        <f t="shared" si="122"/>
        <v>0</v>
      </c>
      <c r="CH238" s="105">
        <f t="shared" si="122"/>
        <v>0</v>
      </c>
      <c r="CI238" s="105">
        <f t="shared" si="122"/>
        <v>0</v>
      </c>
      <c r="CJ238" s="105">
        <f t="shared" si="122"/>
        <v>0</v>
      </c>
      <c r="CK238" s="105">
        <f t="shared" si="122"/>
        <v>0</v>
      </c>
      <c r="CL238" s="105">
        <f t="shared" si="122"/>
        <v>0</v>
      </c>
      <c r="CM238" s="105">
        <f t="shared" si="122"/>
        <v>0</v>
      </c>
      <c r="CN238" s="105">
        <f t="shared" si="122"/>
        <v>0</v>
      </c>
      <c r="CO238" s="105">
        <f t="shared" si="122"/>
        <v>0</v>
      </c>
      <c r="CP238" s="105">
        <f t="shared" si="122"/>
        <v>0</v>
      </c>
      <c r="CQ238" s="105">
        <f t="shared" si="122"/>
        <v>0</v>
      </c>
      <c r="CR238" s="105">
        <f t="shared" si="122"/>
        <v>0</v>
      </c>
      <c r="CS238" s="105">
        <f t="shared" si="122"/>
        <v>0</v>
      </c>
      <c r="CT238" s="105">
        <f t="shared" si="122"/>
        <v>0</v>
      </c>
      <c r="CU238" s="105">
        <f t="shared" si="122"/>
        <v>0</v>
      </c>
      <c r="CV238" s="105">
        <f t="shared" si="122"/>
        <v>0</v>
      </c>
      <c r="CW238" s="105">
        <f t="shared" si="122"/>
        <v>0</v>
      </c>
      <c r="CX238" s="105">
        <f t="shared" si="122"/>
        <v>0</v>
      </c>
      <c r="CY238" s="105">
        <f t="shared" si="122"/>
        <v>0</v>
      </c>
      <c r="CZ238" s="105">
        <f t="shared" si="122"/>
        <v>0</v>
      </c>
      <c r="DA238" s="105">
        <f t="shared" si="122"/>
        <v>0</v>
      </c>
      <c r="DB238" s="105">
        <f t="shared" si="122"/>
        <v>0</v>
      </c>
      <c r="DC238" s="105">
        <f t="shared" si="122"/>
        <v>0</v>
      </c>
      <c r="DD238" s="105">
        <f t="shared" si="122"/>
        <v>0</v>
      </c>
      <c r="DE238" s="105">
        <f t="shared" si="122"/>
        <v>0</v>
      </c>
      <c r="DF238" s="105">
        <f t="shared" si="122"/>
        <v>0</v>
      </c>
      <c r="DG238" s="105">
        <f t="shared" si="122"/>
        <v>0</v>
      </c>
      <c r="DH238" s="105">
        <f t="shared" si="122"/>
        <v>0</v>
      </c>
      <c r="DI238" s="105">
        <f t="shared" si="122"/>
        <v>0</v>
      </c>
      <c r="DJ238" s="105">
        <f t="shared" si="122"/>
        <v>0</v>
      </c>
      <c r="DK238" s="105">
        <f t="shared" si="122"/>
        <v>0</v>
      </c>
      <c r="DL238" s="105">
        <f t="shared" si="122"/>
        <v>0</v>
      </c>
      <c r="DM238" s="105">
        <f t="shared" si="122"/>
        <v>0</v>
      </c>
      <c r="DN238" s="105">
        <f t="shared" si="122"/>
        <v>0</v>
      </c>
      <c r="DO238" s="105">
        <f t="shared" si="122"/>
        <v>0</v>
      </c>
      <c r="DP238" s="105">
        <f t="shared" si="122"/>
        <v>0</v>
      </c>
      <c r="DQ238" s="105">
        <f t="shared" si="122"/>
        <v>0</v>
      </c>
      <c r="DR238" s="105">
        <f t="shared" si="122"/>
        <v>0</v>
      </c>
      <c r="DS238" s="105">
        <f t="shared" si="122"/>
        <v>0</v>
      </c>
      <c r="DT238" s="105">
        <f t="shared" si="122"/>
        <v>0</v>
      </c>
      <c r="DU238" s="105">
        <f t="shared" si="122"/>
        <v>0</v>
      </c>
      <c r="DV238" s="105">
        <f t="shared" si="122"/>
        <v>0</v>
      </c>
      <c r="DW238" s="105">
        <f t="shared" si="122"/>
        <v>0</v>
      </c>
      <c r="DX238" s="105">
        <f t="shared" si="122"/>
        <v>0</v>
      </c>
      <c r="DY238" s="105">
        <f t="shared" si="122"/>
        <v>0</v>
      </c>
      <c r="DZ238" s="105">
        <f t="shared" si="122"/>
        <v>0</v>
      </c>
      <c r="EA238" s="105">
        <f t="shared" ref="EA238:GL241" si="123">EA84*$B238</f>
        <v>0</v>
      </c>
      <c r="EB238" s="105">
        <f t="shared" si="123"/>
        <v>0</v>
      </c>
      <c r="EC238" s="105">
        <f t="shared" si="123"/>
        <v>0</v>
      </c>
      <c r="ED238" s="105">
        <f t="shared" si="123"/>
        <v>0</v>
      </c>
      <c r="EE238" s="105">
        <f t="shared" si="123"/>
        <v>0</v>
      </c>
      <c r="EF238" s="105">
        <f t="shared" si="123"/>
        <v>0</v>
      </c>
      <c r="EG238" s="105">
        <f t="shared" si="123"/>
        <v>0</v>
      </c>
      <c r="EH238" s="105">
        <f t="shared" si="123"/>
        <v>0</v>
      </c>
      <c r="EI238" s="105">
        <f t="shared" si="123"/>
        <v>0</v>
      </c>
      <c r="EJ238" s="105">
        <f t="shared" si="123"/>
        <v>0</v>
      </c>
      <c r="EK238" s="105">
        <f t="shared" si="123"/>
        <v>0</v>
      </c>
      <c r="EL238" s="105">
        <f t="shared" si="123"/>
        <v>0</v>
      </c>
      <c r="EM238" s="105">
        <f t="shared" si="123"/>
        <v>0</v>
      </c>
      <c r="EN238" s="105">
        <f t="shared" si="123"/>
        <v>0</v>
      </c>
      <c r="EO238" s="105">
        <f t="shared" si="123"/>
        <v>0</v>
      </c>
      <c r="EP238" s="105">
        <f t="shared" si="123"/>
        <v>0</v>
      </c>
      <c r="EQ238" s="105">
        <f t="shared" si="123"/>
        <v>0</v>
      </c>
      <c r="ER238" s="105">
        <f t="shared" si="123"/>
        <v>0</v>
      </c>
      <c r="ES238" s="105">
        <f t="shared" si="123"/>
        <v>0</v>
      </c>
      <c r="ET238" s="105">
        <f t="shared" si="123"/>
        <v>0</v>
      </c>
      <c r="EU238" s="105">
        <f t="shared" si="123"/>
        <v>0</v>
      </c>
      <c r="EV238" s="105">
        <f t="shared" si="123"/>
        <v>0</v>
      </c>
      <c r="EW238" s="105">
        <f t="shared" si="123"/>
        <v>0</v>
      </c>
      <c r="EX238" s="105">
        <f t="shared" si="123"/>
        <v>0</v>
      </c>
      <c r="EY238" s="105">
        <f t="shared" si="123"/>
        <v>0</v>
      </c>
      <c r="EZ238" s="105">
        <f t="shared" si="123"/>
        <v>0</v>
      </c>
      <c r="FA238" s="105">
        <f t="shared" si="123"/>
        <v>0</v>
      </c>
      <c r="FB238" s="105">
        <f t="shared" si="123"/>
        <v>0</v>
      </c>
      <c r="FC238" s="105">
        <f t="shared" si="123"/>
        <v>0</v>
      </c>
      <c r="FD238" s="105">
        <f t="shared" si="123"/>
        <v>0</v>
      </c>
      <c r="FE238" s="105">
        <f t="shared" si="123"/>
        <v>0</v>
      </c>
      <c r="FF238" s="105">
        <f t="shared" si="123"/>
        <v>0</v>
      </c>
      <c r="FG238" s="105">
        <f t="shared" si="123"/>
        <v>0</v>
      </c>
      <c r="FH238" s="105">
        <f t="shared" si="123"/>
        <v>0</v>
      </c>
      <c r="FI238" s="105">
        <f t="shared" si="123"/>
        <v>0</v>
      </c>
      <c r="FJ238" s="105">
        <f t="shared" si="123"/>
        <v>0</v>
      </c>
      <c r="FK238" s="105">
        <f t="shared" si="123"/>
        <v>0</v>
      </c>
      <c r="FL238" s="105">
        <f t="shared" si="123"/>
        <v>0</v>
      </c>
      <c r="FM238" s="105">
        <f t="shared" si="123"/>
        <v>0</v>
      </c>
      <c r="FN238" s="105">
        <f t="shared" si="123"/>
        <v>0</v>
      </c>
      <c r="FO238" s="105">
        <f t="shared" si="123"/>
        <v>0</v>
      </c>
      <c r="FP238" s="105">
        <f t="shared" si="123"/>
        <v>0</v>
      </c>
      <c r="FQ238" s="105">
        <f t="shared" si="123"/>
        <v>0</v>
      </c>
      <c r="FR238" s="105">
        <f t="shared" si="123"/>
        <v>0</v>
      </c>
      <c r="FS238" s="105">
        <f t="shared" si="123"/>
        <v>0</v>
      </c>
      <c r="FT238" s="105">
        <f t="shared" si="123"/>
        <v>0</v>
      </c>
      <c r="FU238" s="105">
        <f t="shared" si="123"/>
        <v>0</v>
      </c>
      <c r="FV238" s="105">
        <f t="shared" si="123"/>
        <v>0</v>
      </c>
      <c r="FW238" s="105">
        <f t="shared" si="123"/>
        <v>0</v>
      </c>
      <c r="FX238" s="105">
        <f t="shared" si="123"/>
        <v>0</v>
      </c>
      <c r="FY238" s="105">
        <f t="shared" si="123"/>
        <v>0</v>
      </c>
      <c r="FZ238" s="105">
        <f t="shared" si="123"/>
        <v>0</v>
      </c>
      <c r="GA238" s="105">
        <f t="shared" si="123"/>
        <v>0</v>
      </c>
      <c r="GB238" s="105">
        <f t="shared" si="123"/>
        <v>0</v>
      </c>
      <c r="GC238" s="105">
        <f t="shared" si="123"/>
        <v>0</v>
      </c>
      <c r="GD238" s="105">
        <f t="shared" si="123"/>
        <v>0</v>
      </c>
      <c r="GE238" s="105">
        <f t="shared" si="123"/>
        <v>0</v>
      </c>
      <c r="GF238" s="105">
        <f t="shared" si="123"/>
        <v>0</v>
      </c>
      <c r="GG238" s="105">
        <f t="shared" si="123"/>
        <v>0</v>
      </c>
      <c r="GH238" s="105">
        <f t="shared" si="123"/>
        <v>0</v>
      </c>
      <c r="GI238" s="105">
        <f t="shared" si="123"/>
        <v>0</v>
      </c>
      <c r="GJ238" s="105">
        <f t="shared" si="123"/>
        <v>0</v>
      </c>
      <c r="GK238" s="105">
        <f t="shared" si="123"/>
        <v>0</v>
      </c>
      <c r="GL238" s="105">
        <f t="shared" si="123"/>
        <v>0</v>
      </c>
      <c r="GM238" s="105">
        <f t="shared" si="111"/>
        <v>0</v>
      </c>
      <c r="GN238" s="105">
        <f t="shared" si="111"/>
        <v>0</v>
      </c>
      <c r="GO238" s="105">
        <f t="shared" si="111"/>
        <v>0</v>
      </c>
      <c r="GP238" s="105">
        <f t="shared" si="111"/>
        <v>0</v>
      </c>
      <c r="GQ238" s="105">
        <f t="shared" si="111"/>
        <v>0</v>
      </c>
      <c r="GR238" s="105">
        <f t="shared" si="111"/>
        <v>0</v>
      </c>
      <c r="GS238" s="105">
        <f t="shared" si="111"/>
        <v>0</v>
      </c>
      <c r="GT238" s="105">
        <f t="shared" si="111"/>
        <v>0</v>
      </c>
    </row>
    <row r="239" spans="1:202" s="105" customFormat="1" hidden="1" x14ac:dyDescent="0.25">
      <c r="A239" s="106" t="s">
        <v>150</v>
      </c>
      <c r="B239" s="107">
        <v>0</v>
      </c>
      <c r="C239" s="105">
        <f t="shared" si="121"/>
        <v>0</v>
      </c>
      <c r="D239" s="105">
        <f t="shared" si="121"/>
        <v>0</v>
      </c>
      <c r="E239" s="105">
        <f t="shared" si="121"/>
        <v>0</v>
      </c>
      <c r="F239" s="105">
        <f t="shared" si="121"/>
        <v>0</v>
      </c>
      <c r="G239" s="105">
        <f t="shared" si="121"/>
        <v>0</v>
      </c>
      <c r="H239" s="105">
        <f t="shared" si="121"/>
        <v>0</v>
      </c>
      <c r="I239" s="105">
        <f t="shared" si="121"/>
        <v>0</v>
      </c>
      <c r="J239" s="105">
        <f t="shared" si="121"/>
        <v>0</v>
      </c>
      <c r="K239" s="105">
        <f t="shared" si="121"/>
        <v>0</v>
      </c>
      <c r="L239" s="105">
        <f t="shared" si="121"/>
        <v>0</v>
      </c>
      <c r="M239" s="105">
        <f t="shared" si="121"/>
        <v>0</v>
      </c>
      <c r="N239" s="105">
        <f t="shared" si="121"/>
        <v>0</v>
      </c>
      <c r="O239" s="105">
        <f t="shared" si="121"/>
        <v>0</v>
      </c>
      <c r="P239" s="105">
        <f t="shared" si="121"/>
        <v>0</v>
      </c>
      <c r="Q239" s="105">
        <f t="shared" si="121"/>
        <v>0</v>
      </c>
      <c r="R239" s="105">
        <f t="shared" si="121"/>
        <v>0</v>
      </c>
      <c r="S239" s="105">
        <f t="shared" si="121"/>
        <v>0</v>
      </c>
      <c r="T239" s="105">
        <f t="shared" si="121"/>
        <v>0</v>
      </c>
      <c r="U239" s="105">
        <f t="shared" si="121"/>
        <v>0</v>
      </c>
      <c r="V239" s="105">
        <f t="shared" si="121"/>
        <v>0</v>
      </c>
      <c r="W239" s="105">
        <f t="shared" si="121"/>
        <v>0</v>
      </c>
      <c r="X239" s="105">
        <f t="shared" si="121"/>
        <v>0</v>
      </c>
      <c r="Y239" s="105">
        <f t="shared" si="121"/>
        <v>0</v>
      </c>
      <c r="Z239" s="105">
        <f t="shared" si="121"/>
        <v>0</v>
      </c>
      <c r="AA239" s="105">
        <f t="shared" si="121"/>
        <v>0</v>
      </c>
      <c r="AB239" s="105">
        <f t="shared" si="121"/>
        <v>0</v>
      </c>
      <c r="AC239" s="105">
        <f t="shared" si="121"/>
        <v>0</v>
      </c>
      <c r="AD239" s="105">
        <f t="shared" si="121"/>
        <v>0</v>
      </c>
      <c r="AE239" s="105">
        <f t="shared" si="121"/>
        <v>0</v>
      </c>
      <c r="AF239" s="105">
        <f t="shared" si="121"/>
        <v>0</v>
      </c>
      <c r="AG239" s="105">
        <f t="shared" si="121"/>
        <v>0</v>
      </c>
      <c r="AH239" s="105">
        <f t="shared" si="121"/>
        <v>0</v>
      </c>
      <c r="AI239" s="105">
        <f t="shared" si="121"/>
        <v>0</v>
      </c>
      <c r="AJ239" s="105">
        <f t="shared" si="121"/>
        <v>0</v>
      </c>
      <c r="AK239" s="105">
        <f t="shared" si="121"/>
        <v>0</v>
      </c>
      <c r="AL239" s="105">
        <f t="shared" si="121"/>
        <v>0</v>
      </c>
      <c r="AM239" s="105">
        <f t="shared" si="121"/>
        <v>0</v>
      </c>
      <c r="AN239" s="105">
        <f t="shared" si="121"/>
        <v>0</v>
      </c>
      <c r="AO239" s="105">
        <f t="shared" si="121"/>
        <v>0</v>
      </c>
      <c r="AP239" s="105">
        <f t="shared" si="121"/>
        <v>0</v>
      </c>
      <c r="AQ239" s="105">
        <f t="shared" si="121"/>
        <v>0</v>
      </c>
      <c r="AR239" s="105">
        <f t="shared" si="121"/>
        <v>0</v>
      </c>
      <c r="AS239" s="105">
        <f t="shared" si="121"/>
        <v>0</v>
      </c>
      <c r="AT239" s="105">
        <f t="shared" si="121"/>
        <v>0</v>
      </c>
      <c r="AU239" s="105">
        <f t="shared" si="121"/>
        <v>0</v>
      </c>
      <c r="AV239" s="105">
        <f t="shared" si="121"/>
        <v>0</v>
      </c>
      <c r="AW239" s="105">
        <f t="shared" si="121"/>
        <v>0</v>
      </c>
      <c r="AX239" s="105">
        <f t="shared" si="121"/>
        <v>0</v>
      </c>
      <c r="AY239" s="105">
        <f t="shared" si="121"/>
        <v>0</v>
      </c>
      <c r="AZ239" s="105">
        <f t="shared" si="121"/>
        <v>0</v>
      </c>
      <c r="BA239" s="105">
        <f t="shared" si="121"/>
        <v>0</v>
      </c>
      <c r="BB239" s="105">
        <f t="shared" si="121"/>
        <v>0</v>
      </c>
      <c r="BC239" s="105">
        <f t="shared" si="121"/>
        <v>0</v>
      </c>
      <c r="BD239" s="105">
        <f t="shared" si="121"/>
        <v>0</v>
      </c>
      <c r="BE239" s="105">
        <f t="shared" si="121"/>
        <v>0</v>
      </c>
      <c r="BF239" s="105">
        <f t="shared" si="121"/>
        <v>0</v>
      </c>
      <c r="BG239" s="105">
        <f t="shared" si="121"/>
        <v>0</v>
      </c>
      <c r="BH239" s="105">
        <f t="shared" si="121"/>
        <v>0</v>
      </c>
      <c r="BI239" s="105">
        <f t="shared" si="121"/>
        <v>0</v>
      </c>
      <c r="BJ239" s="105">
        <f t="shared" si="121"/>
        <v>0</v>
      </c>
      <c r="BK239" s="105">
        <f t="shared" si="121"/>
        <v>0</v>
      </c>
      <c r="BL239" s="105">
        <f t="shared" si="121"/>
        <v>0</v>
      </c>
      <c r="BM239" s="105">
        <f t="shared" si="121"/>
        <v>0</v>
      </c>
      <c r="BN239" s="105">
        <f t="shared" si="121"/>
        <v>0</v>
      </c>
      <c r="BO239" s="105">
        <f t="shared" si="122"/>
        <v>0</v>
      </c>
      <c r="BP239" s="105">
        <f t="shared" si="122"/>
        <v>0</v>
      </c>
      <c r="BQ239" s="105">
        <f t="shared" si="122"/>
        <v>0</v>
      </c>
      <c r="BR239" s="105">
        <f t="shared" si="122"/>
        <v>0</v>
      </c>
      <c r="BS239" s="105">
        <f t="shared" si="122"/>
        <v>0</v>
      </c>
      <c r="BT239" s="105">
        <f t="shared" si="122"/>
        <v>0</v>
      </c>
      <c r="BU239" s="105">
        <f t="shared" si="122"/>
        <v>0</v>
      </c>
      <c r="BV239" s="105">
        <f t="shared" si="122"/>
        <v>0</v>
      </c>
      <c r="BW239" s="105">
        <f t="shared" si="122"/>
        <v>0</v>
      </c>
      <c r="BX239" s="105">
        <f t="shared" si="122"/>
        <v>0</v>
      </c>
      <c r="BY239" s="105">
        <f t="shared" si="122"/>
        <v>0</v>
      </c>
      <c r="BZ239" s="105">
        <f t="shared" si="122"/>
        <v>0</v>
      </c>
      <c r="CA239" s="105">
        <f t="shared" si="122"/>
        <v>0</v>
      </c>
      <c r="CB239" s="105">
        <f t="shared" si="122"/>
        <v>0</v>
      </c>
      <c r="CC239" s="105">
        <f t="shared" si="122"/>
        <v>0</v>
      </c>
      <c r="CD239" s="105">
        <f t="shared" si="122"/>
        <v>0</v>
      </c>
      <c r="CE239" s="105">
        <f t="shared" si="122"/>
        <v>0</v>
      </c>
      <c r="CF239" s="105">
        <f t="shared" si="122"/>
        <v>0</v>
      </c>
      <c r="CG239" s="105">
        <f t="shared" si="122"/>
        <v>0</v>
      </c>
      <c r="CH239" s="105">
        <f t="shared" si="122"/>
        <v>0</v>
      </c>
      <c r="CI239" s="105">
        <f t="shared" si="122"/>
        <v>0</v>
      </c>
      <c r="CJ239" s="105">
        <f t="shared" si="122"/>
        <v>0</v>
      </c>
      <c r="CK239" s="105">
        <f t="shared" si="122"/>
        <v>0</v>
      </c>
      <c r="CL239" s="105">
        <f t="shared" si="122"/>
        <v>0</v>
      </c>
      <c r="CM239" s="105">
        <f t="shared" si="122"/>
        <v>0</v>
      </c>
      <c r="CN239" s="105">
        <f t="shared" si="122"/>
        <v>0</v>
      </c>
      <c r="CO239" s="105">
        <f t="shared" si="122"/>
        <v>0</v>
      </c>
      <c r="CP239" s="105">
        <f t="shared" si="122"/>
        <v>0</v>
      </c>
      <c r="CQ239" s="105">
        <f t="shared" si="122"/>
        <v>0</v>
      </c>
      <c r="CR239" s="105">
        <f t="shared" si="122"/>
        <v>0</v>
      </c>
      <c r="CS239" s="105">
        <f t="shared" si="122"/>
        <v>0</v>
      </c>
      <c r="CT239" s="105">
        <f t="shared" si="122"/>
        <v>0</v>
      </c>
      <c r="CU239" s="105">
        <f t="shared" si="122"/>
        <v>0</v>
      </c>
      <c r="CV239" s="105">
        <f t="shared" si="122"/>
        <v>0</v>
      </c>
      <c r="CW239" s="105">
        <f t="shared" si="122"/>
        <v>0</v>
      </c>
      <c r="CX239" s="105">
        <f t="shared" si="122"/>
        <v>0</v>
      </c>
      <c r="CY239" s="105">
        <f t="shared" si="122"/>
        <v>0</v>
      </c>
      <c r="CZ239" s="105">
        <f t="shared" si="122"/>
        <v>0</v>
      </c>
      <c r="DA239" s="105">
        <f t="shared" si="122"/>
        <v>0</v>
      </c>
      <c r="DB239" s="105">
        <f t="shared" si="122"/>
        <v>0</v>
      </c>
      <c r="DC239" s="105">
        <f t="shared" si="122"/>
        <v>0</v>
      </c>
      <c r="DD239" s="105">
        <f t="shared" si="122"/>
        <v>0</v>
      </c>
      <c r="DE239" s="105">
        <f t="shared" si="122"/>
        <v>0</v>
      </c>
      <c r="DF239" s="105">
        <f t="shared" si="122"/>
        <v>0</v>
      </c>
      <c r="DG239" s="105">
        <f t="shared" si="122"/>
        <v>0</v>
      </c>
      <c r="DH239" s="105">
        <f t="shared" si="122"/>
        <v>0</v>
      </c>
      <c r="DI239" s="105">
        <f t="shared" si="122"/>
        <v>0</v>
      </c>
      <c r="DJ239" s="105">
        <f t="shared" si="122"/>
        <v>0</v>
      </c>
      <c r="DK239" s="105">
        <f t="shared" si="122"/>
        <v>0</v>
      </c>
      <c r="DL239" s="105">
        <f t="shared" si="122"/>
        <v>0</v>
      </c>
      <c r="DM239" s="105">
        <f t="shared" si="122"/>
        <v>0</v>
      </c>
      <c r="DN239" s="105">
        <f t="shared" si="122"/>
        <v>0</v>
      </c>
      <c r="DO239" s="105">
        <f t="shared" si="122"/>
        <v>0</v>
      </c>
      <c r="DP239" s="105">
        <f t="shared" si="122"/>
        <v>0</v>
      </c>
      <c r="DQ239" s="105">
        <f t="shared" si="122"/>
        <v>0</v>
      </c>
      <c r="DR239" s="105">
        <f t="shared" si="122"/>
        <v>0</v>
      </c>
      <c r="DS239" s="105">
        <f t="shared" si="122"/>
        <v>0</v>
      </c>
      <c r="DT239" s="105">
        <f t="shared" si="122"/>
        <v>0</v>
      </c>
      <c r="DU239" s="105">
        <f t="shared" si="122"/>
        <v>0</v>
      </c>
      <c r="DV239" s="105">
        <f t="shared" si="122"/>
        <v>0</v>
      </c>
      <c r="DW239" s="105">
        <f t="shared" si="122"/>
        <v>0</v>
      </c>
      <c r="DX239" s="105">
        <f t="shared" si="122"/>
        <v>0</v>
      </c>
      <c r="DY239" s="105">
        <f t="shared" si="122"/>
        <v>0</v>
      </c>
      <c r="DZ239" s="105">
        <f t="shared" si="122"/>
        <v>0</v>
      </c>
      <c r="EA239" s="105">
        <f t="shared" si="123"/>
        <v>0</v>
      </c>
      <c r="EB239" s="105">
        <f t="shared" si="123"/>
        <v>0</v>
      </c>
      <c r="EC239" s="105">
        <f t="shared" si="123"/>
        <v>0</v>
      </c>
      <c r="ED239" s="105">
        <f t="shared" si="123"/>
        <v>0</v>
      </c>
      <c r="EE239" s="105">
        <f t="shared" si="123"/>
        <v>0</v>
      </c>
      <c r="EF239" s="105">
        <f t="shared" si="123"/>
        <v>0</v>
      </c>
      <c r="EG239" s="105">
        <f t="shared" si="123"/>
        <v>0</v>
      </c>
      <c r="EH239" s="105">
        <f t="shared" si="123"/>
        <v>0</v>
      </c>
      <c r="EI239" s="105">
        <f t="shared" si="123"/>
        <v>0</v>
      </c>
      <c r="EJ239" s="105">
        <f t="shared" si="123"/>
        <v>0</v>
      </c>
      <c r="EK239" s="105">
        <f t="shared" si="123"/>
        <v>0</v>
      </c>
      <c r="EL239" s="105">
        <f t="shared" si="123"/>
        <v>0</v>
      </c>
      <c r="EM239" s="105">
        <f t="shared" si="123"/>
        <v>0</v>
      </c>
      <c r="EN239" s="105">
        <f t="shared" si="123"/>
        <v>0</v>
      </c>
      <c r="EO239" s="105">
        <f t="shared" si="123"/>
        <v>0</v>
      </c>
      <c r="EP239" s="105">
        <f t="shared" si="123"/>
        <v>0</v>
      </c>
      <c r="EQ239" s="105">
        <f t="shared" si="123"/>
        <v>0</v>
      </c>
      <c r="ER239" s="105">
        <f t="shared" si="123"/>
        <v>0</v>
      </c>
      <c r="ES239" s="105">
        <f t="shared" si="123"/>
        <v>0</v>
      </c>
      <c r="ET239" s="105">
        <f t="shared" si="123"/>
        <v>0</v>
      </c>
      <c r="EU239" s="105">
        <f t="shared" si="123"/>
        <v>0</v>
      </c>
      <c r="EV239" s="105">
        <f t="shared" si="123"/>
        <v>0</v>
      </c>
      <c r="EW239" s="105">
        <f t="shared" si="123"/>
        <v>0</v>
      </c>
      <c r="EX239" s="105">
        <f t="shared" si="123"/>
        <v>0</v>
      </c>
      <c r="EY239" s="105">
        <f t="shared" si="123"/>
        <v>0</v>
      </c>
      <c r="EZ239" s="105">
        <f t="shared" si="123"/>
        <v>0</v>
      </c>
      <c r="FA239" s="105">
        <f t="shared" si="123"/>
        <v>0</v>
      </c>
      <c r="FB239" s="105">
        <f t="shared" si="123"/>
        <v>0</v>
      </c>
      <c r="FC239" s="105">
        <f t="shared" si="123"/>
        <v>0</v>
      </c>
      <c r="FD239" s="105">
        <f t="shared" si="123"/>
        <v>0</v>
      </c>
      <c r="FE239" s="105">
        <f t="shared" si="123"/>
        <v>0</v>
      </c>
      <c r="FF239" s="105">
        <f t="shared" si="123"/>
        <v>0</v>
      </c>
      <c r="FG239" s="105">
        <f t="shared" si="123"/>
        <v>0</v>
      </c>
      <c r="FH239" s="105">
        <f t="shared" si="123"/>
        <v>0</v>
      </c>
      <c r="FI239" s="105">
        <f t="shared" si="123"/>
        <v>0</v>
      </c>
      <c r="FJ239" s="105">
        <f t="shared" si="123"/>
        <v>0</v>
      </c>
      <c r="FK239" s="105">
        <f t="shared" si="123"/>
        <v>0</v>
      </c>
      <c r="FL239" s="105">
        <f t="shared" si="123"/>
        <v>0</v>
      </c>
      <c r="FM239" s="105">
        <f t="shared" si="123"/>
        <v>0</v>
      </c>
      <c r="FN239" s="105">
        <f t="shared" si="123"/>
        <v>0</v>
      </c>
      <c r="FO239" s="105">
        <f t="shared" si="123"/>
        <v>0</v>
      </c>
      <c r="FP239" s="105">
        <f t="shared" si="123"/>
        <v>0</v>
      </c>
      <c r="FQ239" s="105">
        <f t="shared" si="123"/>
        <v>0</v>
      </c>
      <c r="FR239" s="105">
        <f t="shared" si="123"/>
        <v>0</v>
      </c>
      <c r="FS239" s="105">
        <f t="shared" si="123"/>
        <v>0</v>
      </c>
      <c r="FT239" s="105">
        <f t="shared" si="123"/>
        <v>0</v>
      </c>
      <c r="FU239" s="105">
        <f t="shared" si="123"/>
        <v>0</v>
      </c>
      <c r="FV239" s="105">
        <f t="shared" si="123"/>
        <v>0</v>
      </c>
      <c r="FW239" s="105">
        <f t="shared" si="123"/>
        <v>0</v>
      </c>
      <c r="FX239" s="105">
        <f t="shared" si="123"/>
        <v>0</v>
      </c>
      <c r="FY239" s="105">
        <f t="shared" si="123"/>
        <v>0</v>
      </c>
      <c r="FZ239" s="105">
        <f t="shared" si="123"/>
        <v>0</v>
      </c>
      <c r="GA239" s="105">
        <f t="shared" si="123"/>
        <v>0</v>
      </c>
      <c r="GB239" s="105">
        <f t="shared" si="123"/>
        <v>0</v>
      </c>
      <c r="GC239" s="105">
        <f t="shared" si="123"/>
        <v>0</v>
      </c>
      <c r="GD239" s="105">
        <f t="shared" si="123"/>
        <v>0</v>
      </c>
      <c r="GE239" s="105">
        <f t="shared" si="123"/>
        <v>0</v>
      </c>
      <c r="GF239" s="105">
        <f t="shared" si="123"/>
        <v>0</v>
      </c>
      <c r="GG239" s="105">
        <f t="shared" si="123"/>
        <v>0</v>
      </c>
      <c r="GH239" s="105">
        <f t="shared" si="123"/>
        <v>0</v>
      </c>
      <c r="GI239" s="105">
        <f t="shared" si="123"/>
        <v>0</v>
      </c>
      <c r="GJ239" s="105">
        <f t="shared" si="123"/>
        <v>0</v>
      </c>
      <c r="GK239" s="105">
        <f t="shared" si="123"/>
        <v>0</v>
      </c>
      <c r="GL239" s="105">
        <f t="shared" si="123"/>
        <v>0</v>
      </c>
      <c r="GM239" s="105">
        <f t="shared" si="111"/>
        <v>0</v>
      </c>
      <c r="GN239" s="105">
        <f t="shared" si="111"/>
        <v>0</v>
      </c>
      <c r="GO239" s="105">
        <f t="shared" si="111"/>
        <v>0</v>
      </c>
      <c r="GP239" s="105">
        <f t="shared" si="111"/>
        <v>0</v>
      </c>
      <c r="GQ239" s="105">
        <f t="shared" si="111"/>
        <v>0</v>
      </c>
      <c r="GR239" s="105">
        <f t="shared" si="111"/>
        <v>0</v>
      </c>
      <c r="GS239" s="105">
        <f t="shared" si="111"/>
        <v>0</v>
      </c>
      <c r="GT239" s="105">
        <f t="shared" si="111"/>
        <v>0</v>
      </c>
    </row>
    <row r="240" spans="1:202" s="105" customFormat="1" hidden="1" x14ac:dyDescent="0.25">
      <c r="A240" s="106" t="s">
        <v>151</v>
      </c>
      <c r="B240" s="107">
        <v>0</v>
      </c>
      <c r="C240" s="105">
        <f t="shared" si="121"/>
        <v>0</v>
      </c>
      <c r="D240" s="105">
        <f t="shared" si="121"/>
        <v>0</v>
      </c>
      <c r="E240" s="105">
        <f t="shared" si="121"/>
        <v>0</v>
      </c>
      <c r="F240" s="105">
        <f t="shared" si="121"/>
        <v>0</v>
      </c>
      <c r="G240" s="105">
        <f t="shared" si="121"/>
        <v>0</v>
      </c>
      <c r="H240" s="105">
        <f t="shared" si="121"/>
        <v>0</v>
      </c>
      <c r="I240" s="105">
        <f t="shared" si="121"/>
        <v>0</v>
      </c>
      <c r="J240" s="105">
        <f t="shared" si="121"/>
        <v>0</v>
      </c>
      <c r="K240" s="105">
        <f t="shared" si="121"/>
        <v>0</v>
      </c>
      <c r="L240" s="105">
        <f t="shared" si="121"/>
        <v>0</v>
      </c>
      <c r="M240" s="105">
        <f t="shared" si="121"/>
        <v>0</v>
      </c>
      <c r="N240" s="105">
        <f t="shared" si="121"/>
        <v>0</v>
      </c>
      <c r="O240" s="105">
        <f t="shared" si="121"/>
        <v>0</v>
      </c>
      <c r="P240" s="105">
        <f t="shared" si="121"/>
        <v>0</v>
      </c>
      <c r="Q240" s="105">
        <f t="shared" si="121"/>
        <v>0</v>
      </c>
      <c r="R240" s="105">
        <f t="shared" si="121"/>
        <v>0</v>
      </c>
      <c r="S240" s="105">
        <f t="shared" si="121"/>
        <v>0</v>
      </c>
      <c r="T240" s="105">
        <f t="shared" si="121"/>
        <v>0</v>
      </c>
      <c r="U240" s="105">
        <f t="shared" si="121"/>
        <v>0</v>
      </c>
      <c r="V240" s="105">
        <f t="shared" si="121"/>
        <v>0</v>
      </c>
      <c r="W240" s="105">
        <f t="shared" si="121"/>
        <v>0</v>
      </c>
      <c r="X240" s="105">
        <f t="shared" si="121"/>
        <v>0</v>
      </c>
      <c r="Y240" s="105">
        <f t="shared" si="121"/>
        <v>0</v>
      </c>
      <c r="Z240" s="105">
        <f t="shared" si="121"/>
        <v>0</v>
      </c>
      <c r="AA240" s="105">
        <f t="shared" si="121"/>
        <v>0</v>
      </c>
      <c r="AB240" s="105">
        <f t="shared" si="121"/>
        <v>0</v>
      </c>
      <c r="AC240" s="105">
        <f t="shared" si="121"/>
        <v>0</v>
      </c>
      <c r="AD240" s="105">
        <f t="shared" si="121"/>
        <v>0</v>
      </c>
      <c r="AE240" s="105">
        <f t="shared" si="121"/>
        <v>0</v>
      </c>
      <c r="AF240" s="105">
        <f t="shared" si="121"/>
        <v>0</v>
      </c>
      <c r="AG240" s="105">
        <f t="shared" si="121"/>
        <v>0</v>
      </c>
      <c r="AH240" s="105">
        <f t="shared" si="121"/>
        <v>0</v>
      </c>
      <c r="AI240" s="105">
        <f t="shared" si="121"/>
        <v>0</v>
      </c>
      <c r="AJ240" s="105">
        <f t="shared" si="121"/>
        <v>0</v>
      </c>
      <c r="AK240" s="105">
        <f t="shared" si="121"/>
        <v>0</v>
      </c>
      <c r="AL240" s="105">
        <f t="shared" si="121"/>
        <v>0</v>
      </c>
      <c r="AM240" s="105">
        <f t="shared" si="121"/>
        <v>0</v>
      </c>
      <c r="AN240" s="105">
        <f t="shared" si="121"/>
        <v>0</v>
      </c>
      <c r="AO240" s="105">
        <f t="shared" si="121"/>
        <v>0</v>
      </c>
      <c r="AP240" s="105">
        <f t="shared" si="121"/>
        <v>0</v>
      </c>
      <c r="AQ240" s="105">
        <f t="shared" si="121"/>
        <v>0</v>
      </c>
      <c r="AR240" s="105">
        <f t="shared" si="121"/>
        <v>0</v>
      </c>
      <c r="AS240" s="105">
        <f t="shared" si="121"/>
        <v>0</v>
      </c>
      <c r="AT240" s="105">
        <f t="shared" si="121"/>
        <v>0</v>
      </c>
      <c r="AU240" s="105">
        <f t="shared" si="121"/>
        <v>0</v>
      </c>
      <c r="AV240" s="105">
        <f t="shared" si="121"/>
        <v>0</v>
      </c>
      <c r="AW240" s="105">
        <f t="shared" si="121"/>
        <v>0</v>
      </c>
      <c r="AX240" s="105">
        <f t="shared" si="121"/>
        <v>0</v>
      </c>
      <c r="AY240" s="105">
        <f t="shared" si="121"/>
        <v>0</v>
      </c>
      <c r="AZ240" s="105">
        <f t="shared" si="121"/>
        <v>0</v>
      </c>
      <c r="BA240" s="105">
        <f t="shared" si="121"/>
        <v>0</v>
      </c>
      <c r="BB240" s="105">
        <f t="shared" si="121"/>
        <v>0</v>
      </c>
      <c r="BC240" s="105">
        <f t="shared" si="121"/>
        <v>0</v>
      </c>
      <c r="BD240" s="105">
        <f t="shared" si="121"/>
        <v>0</v>
      </c>
      <c r="BE240" s="105">
        <f t="shared" si="121"/>
        <v>0</v>
      </c>
      <c r="BF240" s="105">
        <f t="shared" si="121"/>
        <v>0</v>
      </c>
      <c r="BG240" s="105">
        <f t="shared" si="121"/>
        <v>0</v>
      </c>
      <c r="BH240" s="105">
        <f t="shared" si="121"/>
        <v>0</v>
      </c>
      <c r="BI240" s="105">
        <f t="shared" si="121"/>
        <v>0</v>
      </c>
      <c r="BJ240" s="105">
        <f t="shared" si="121"/>
        <v>0</v>
      </c>
      <c r="BK240" s="105">
        <f t="shared" si="121"/>
        <v>0</v>
      </c>
      <c r="BL240" s="105">
        <f t="shared" si="121"/>
        <v>0</v>
      </c>
      <c r="BM240" s="105">
        <f t="shared" si="121"/>
        <v>0</v>
      </c>
      <c r="BN240" s="105">
        <f t="shared" si="121"/>
        <v>0</v>
      </c>
      <c r="BO240" s="105">
        <f t="shared" si="122"/>
        <v>0</v>
      </c>
      <c r="BP240" s="105">
        <f t="shared" si="122"/>
        <v>0</v>
      </c>
      <c r="BQ240" s="105">
        <f t="shared" si="122"/>
        <v>0</v>
      </c>
      <c r="BR240" s="105">
        <f t="shared" si="122"/>
        <v>0</v>
      </c>
      <c r="BS240" s="105">
        <f t="shared" si="122"/>
        <v>0</v>
      </c>
      <c r="BT240" s="105">
        <f t="shared" si="122"/>
        <v>0</v>
      </c>
      <c r="BU240" s="105">
        <f t="shared" si="122"/>
        <v>0</v>
      </c>
      <c r="BV240" s="105">
        <f t="shared" si="122"/>
        <v>0</v>
      </c>
      <c r="BW240" s="105">
        <f t="shared" si="122"/>
        <v>0</v>
      </c>
      <c r="BX240" s="105">
        <f t="shared" si="122"/>
        <v>0</v>
      </c>
      <c r="BY240" s="105">
        <f t="shared" si="122"/>
        <v>0</v>
      </c>
      <c r="BZ240" s="105">
        <f t="shared" si="122"/>
        <v>0</v>
      </c>
      <c r="CA240" s="105">
        <f t="shared" si="122"/>
        <v>0</v>
      </c>
      <c r="CB240" s="105">
        <f t="shared" si="122"/>
        <v>0</v>
      </c>
      <c r="CC240" s="105">
        <f t="shared" si="122"/>
        <v>0</v>
      </c>
      <c r="CD240" s="105">
        <f t="shared" si="122"/>
        <v>0</v>
      </c>
      <c r="CE240" s="105">
        <f t="shared" si="122"/>
        <v>0</v>
      </c>
      <c r="CF240" s="105">
        <f t="shared" si="122"/>
        <v>0</v>
      </c>
      <c r="CG240" s="105">
        <f t="shared" si="122"/>
        <v>0</v>
      </c>
      <c r="CH240" s="105">
        <f t="shared" si="122"/>
        <v>0</v>
      </c>
      <c r="CI240" s="105">
        <f t="shared" si="122"/>
        <v>0</v>
      </c>
      <c r="CJ240" s="105">
        <f t="shared" si="122"/>
        <v>0</v>
      </c>
      <c r="CK240" s="105">
        <f t="shared" si="122"/>
        <v>0</v>
      </c>
      <c r="CL240" s="105">
        <f t="shared" si="122"/>
        <v>0</v>
      </c>
      <c r="CM240" s="105">
        <f t="shared" si="122"/>
        <v>0</v>
      </c>
      <c r="CN240" s="105">
        <f t="shared" si="122"/>
        <v>0</v>
      </c>
      <c r="CO240" s="105">
        <f t="shared" si="122"/>
        <v>0</v>
      </c>
      <c r="CP240" s="105">
        <f t="shared" si="122"/>
        <v>0</v>
      </c>
      <c r="CQ240" s="105">
        <f t="shared" si="122"/>
        <v>0</v>
      </c>
      <c r="CR240" s="105">
        <f t="shared" si="122"/>
        <v>0</v>
      </c>
      <c r="CS240" s="105">
        <f t="shared" si="122"/>
        <v>0</v>
      </c>
      <c r="CT240" s="105">
        <f t="shared" si="122"/>
        <v>0</v>
      </c>
      <c r="CU240" s="105">
        <f t="shared" si="122"/>
        <v>0</v>
      </c>
      <c r="CV240" s="105">
        <f t="shared" si="122"/>
        <v>0</v>
      </c>
      <c r="CW240" s="105">
        <f t="shared" si="122"/>
        <v>0</v>
      </c>
      <c r="CX240" s="105">
        <f t="shared" si="122"/>
        <v>0</v>
      </c>
      <c r="CY240" s="105">
        <f t="shared" si="122"/>
        <v>0</v>
      </c>
      <c r="CZ240" s="105">
        <f t="shared" si="122"/>
        <v>0</v>
      </c>
      <c r="DA240" s="105">
        <f t="shared" si="122"/>
        <v>0</v>
      </c>
      <c r="DB240" s="105">
        <f t="shared" si="122"/>
        <v>0</v>
      </c>
      <c r="DC240" s="105">
        <f t="shared" si="122"/>
        <v>0</v>
      </c>
      <c r="DD240" s="105">
        <f t="shared" si="122"/>
        <v>0</v>
      </c>
      <c r="DE240" s="105">
        <f t="shared" si="122"/>
        <v>0</v>
      </c>
      <c r="DF240" s="105">
        <f t="shared" si="122"/>
        <v>0</v>
      </c>
      <c r="DG240" s="105">
        <f t="shared" si="122"/>
        <v>0</v>
      </c>
      <c r="DH240" s="105">
        <f t="shared" si="122"/>
        <v>0</v>
      </c>
      <c r="DI240" s="105">
        <f t="shared" si="122"/>
        <v>0</v>
      </c>
      <c r="DJ240" s="105">
        <f t="shared" si="122"/>
        <v>0</v>
      </c>
      <c r="DK240" s="105">
        <f t="shared" si="122"/>
        <v>0</v>
      </c>
      <c r="DL240" s="105">
        <f t="shared" si="122"/>
        <v>0</v>
      </c>
      <c r="DM240" s="105">
        <f t="shared" si="122"/>
        <v>0</v>
      </c>
      <c r="DN240" s="105">
        <f t="shared" si="122"/>
        <v>0</v>
      </c>
      <c r="DO240" s="105">
        <f t="shared" si="122"/>
        <v>0</v>
      </c>
      <c r="DP240" s="105">
        <f t="shared" si="122"/>
        <v>0</v>
      </c>
      <c r="DQ240" s="105">
        <f t="shared" si="122"/>
        <v>0</v>
      </c>
      <c r="DR240" s="105">
        <f t="shared" si="122"/>
        <v>0</v>
      </c>
      <c r="DS240" s="105">
        <f t="shared" si="122"/>
        <v>0</v>
      </c>
      <c r="DT240" s="105">
        <f t="shared" si="122"/>
        <v>0</v>
      </c>
      <c r="DU240" s="105">
        <f t="shared" si="122"/>
        <v>0</v>
      </c>
      <c r="DV240" s="105">
        <f t="shared" si="122"/>
        <v>0</v>
      </c>
      <c r="DW240" s="105">
        <f t="shared" si="122"/>
        <v>0</v>
      </c>
      <c r="DX240" s="105">
        <f t="shared" si="122"/>
        <v>0</v>
      </c>
      <c r="DY240" s="105">
        <f t="shared" si="122"/>
        <v>0</v>
      </c>
      <c r="DZ240" s="105">
        <f t="shared" si="122"/>
        <v>0</v>
      </c>
      <c r="EA240" s="105">
        <f t="shared" si="123"/>
        <v>0</v>
      </c>
      <c r="EB240" s="105">
        <f t="shared" si="123"/>
        <v>0</v>
      </c>
      <c r="EC240" s="105">
        <f t="shared" si="123"/>
        <v>0</v>
      </c>
      <c r="ED240" s="105">
        <f t="shared" si="123"/>
        <v>0</v>
      </c>
      <c r="EE240" s="105">
        <f t="shared" si="123"/>
        <v>0</v>
      </c>
      <c r="EF240" s="105">
        <f t="shared" si="123"/>
        <v>0</v>
      </c>
      <c r="EG240" s="105">
        <f t="shared" si="123"/>
        <v>0</v>
      </c>
      <c r="EH240" s="105">
        <f t="shared" si="123"/>
        <v>0</v>
      </c>
      <c r="EI240" s="105">
        <f t="shared" si="123"/>
        <v>0</v>
      </c>
      <c r="EJ240" s="105">
        <f t="shared" si="123"/>
        <v>0</v>
      </c>
      <c r="EK240" s="105">
        <f t="shared" si="123"/>
        <v>0</v>
      </c>
      <c r="EL240" s="105">
        <f t="shared" si="123"/>
        <v>0</v>
      </c>
      <c r="EM240" s="105">
        <f t="shared" si="123"/>
        <v>0</v>
      </c>
      <c r="EN240" s="105">
        <f t="shared" si="123"/>
        <v>0</v>
      </c>
      <c r="EO240" s="105">
        <f t="shared" si="123"/>
        <v>0</v>
      </c>
      <c r="EP240" s="105">
        <f t="shared" si="123"/>
        <v>0</v>
      </c>
      <c r="EQ240" s="105">
        <f t="shared" si="123"/>
        <v>0</v>
      </c>
      <c r="ER240" s="105">
        <f t="shared" si="123"/>
        <v>0</v>
      </c>
      <c r="ES240" s="105">
        <f t="shared" si="123"/>
        <v>0</v>
      </c>
      <c r="ET240" s="105">
        <f t="shared" si="123"/>
        <v>0</v>
      </c>
      <c r="EU240" s="105">
        <f t="shared" si="123"/>
        <v>0</v>
      </c>
      <c r="EV240" s="105">
        <f t="shared" si="123"/>
        <v>0</v>
      </c>
      <c r="EW240" s="105">
        <f t="shared" si="123"/>
        <v>0</v>
      </c>
      <c r="EX240" s="105">
        <f t="shared" si="123"/>
        <v>0</v>
      </c>
      <c r="EY240" s="105">
        <f t="shared" si="123"/>
        <v>0</v>
      </c>
      <c r="EZ240" s="105">
        <f t="shared" si="123"/>
        <v>0</v>
      </c>
      <c r="FA240" s="105">
        <f t="shared" si="123"/>
        <v>0</v>
      </c>
      <c r="FB240" s="105">
        <f t="shared" si="123"/>
        <v>0</v>
      </c>
      <c r="FC240" s="105">
        <f t="shared" si="123"/>
        <v>0</v>
      </c>
      <c r="FD240" s="105">
        <f t="shared" si="123"/>
        <v>0</v>
      </c>
      <c r="FE240" s="105">
        <f t="shared" si="123"/>
        <v>0</v>
      </c>
      <c r="FF240" s="105">
        <f t="shared" si="123"/>
        <v>0</v>
      </c>
      <c r="FG240" s="105">
        <f t="shared" si="123"/>
        <v>0</v>
      </c>
      <c r="FH240" s="105">
        <f t="shared" si="123"/>
        <v>0</v>
      </c>
      <c r="FI240" s="105">
        <f t="shared" si="123"/>
        <v>0</v>
      </c>
      <c r="FJ240" s="105">
        <f t="shared" si="123"/>
        <v>0</v>
      </c>
      <c r="FK240" s="105">
        <f t="shared" si="123"/>
        <v>0</v>
      </c>
      <c r="FL240" s="105">
        <f t="shared" si="123"/>
        <v>0</v>
      </c>
      <c r="FM240" s="105">
        <f t="shared" si="123"/>
        <v>0</v>
      </c>
      <c r="FN240" s="105">
        <f t="shared" si="123"/>
        <v>0</v>
      </c>
      <c r="FO240" s="105">
        <f t="shared" si="123"/>
        <v>0</v>
      </c>
      <c r="FP240" s="105">
        <f t="shared" si="123"/>
        <v>0</v>
      </c>
      <c r="FQ240" s="105">
        <f t="shared" si="123"/>
        <v>0</v>
      </c>
      <c r="FR240" s="105">
        <f t="shared" si="123"/>
        <v>0</v>
      </c>
      <c r="FS240" s="105">
        <f t="shared" si="123"/>
        <v>0</v>
      </c>
      <c r="FT240" s="105">
        <f t="shared" si="123"/>
        <v>0</v>
      </c>
      <c r="FU240" s="105">
        <f t="shared" si="123"/>
        <v>0</v>
      </c>
      <c r="FV240" s="105">
        <f t="shared" si="123"/>
        <v>0</v>
      </c>
      <c r="FW240" s="105">
        <f t="shared" si="123"/>
        <v>0</v>
      </c>
      <c r="FX240" s="105">
        <f t="shared" si="123"/>
        <v>0</v>
      </c>
      <c r="FY240" s="105">
        <f t="shared" si="123"/>
        <v>0</v>
      </c>
      <c r="FZ240" s="105">
        <f t="shared" si="123"/>
        <v>0</v>
      </c>
      <c r="GA240" s="105">
        <f t="shared" si="123"/>
        <v>0</v>
      </c>
      <c r="GB240" s="105">
        <f t="shared" si="123"/>
        <v>0</v>
      </c>
      <c r="GC240" s="105">
        <f t="shared" si="123"/>
        <v>0</v>
      </c>
      <c r="GD240" s="105">
        <f t="shared" si="123"/>
        <v>0</v>
      </c>
      <c r="GE240" s="105">
        <f t="shared" si="123"/>
        <v>0</v>
      </c>
      <c r="GF240" s="105">
        <f t="shared" si="123"/>
        <v>0</v>
      </c>
      <c r="GG240" s="105">
        <f t="shared" si="123"/>
        <v>0</v>
      </c>
      <c r="GH240" s="105">
        <f t="shared" si="123"/>
        <v>0</v>
      </c>
      <c r="GI240" s="105">
        <f t="shared" si="123"/>
        <v>0</v>
      </c>
      <c r="GJ240" s="105">
        <f t="shared" si="123"/>
        <v>0</v>
      </c>
      <c r="GK240" s="105">
        <f t="shared" si="123"/>
        <v>0</v>
      </c>
      <c r="GL240" s="105">
        <f t="shared" si="123"/>
        <v>0</v>
      </c>
      <c r="GM240" s="105">
        <f t="shared" si="111"/>
        <v>0</v>
      </c>
      <c r="GN240" s="105">
        <f t="shared" si="111"/>
        <v>0</v>
      </c>
      <c r="GO240" s="105">
        <f t="shared" si="111"/>
        <v>0</v>
      </c>
      <c r="GP240" s="105">
        <f t="shared" si="111"/>
        <v>0</v>
      </c>
      <c r="GQ240" s="105">
        <f t="shared" si="111"/>
        <v>0</v>
      </c>
      <c r="GR240" s="105">
        <f t="shared" si="111"/>
        <v>0</v>
      </c>
      <c r="GS240" s="105">
        <f t="shared" si="111"/>
        <v>0</v>
      </c>
      <c r="GT240" s="105">
        <f t="shared" si="111"/>
        <v>0</v>
      </c>
    </row>
    <row r="241" spans="1:202" s="105" customFormat="1" hidden="1" x14ac:dyDescent="0.25">
      <c r="A241" s="106" t="s">
        <v>152</v>
      </c>
      <c r="B241" s="107">
        <v>0</v>
      </c>
      <c r="C241" s="105">
        <f t="shared" si="121"/>
        <v>0</v>
      </c>
      <c r="D241" s="105">
        <f t="shared" si="121"/>
        <v>0</v>
      </c>
      <c r="E241" s="105">
        <f t="shared" si="121"/>
        <v>0</v>
      </c>
      <c r="F241" s="105">
        <f t="shared" si="121"/>
        <v>0</v>
      </c>
      <c r="G241" s="105">
        <f t="shared" si="121"/>
        <v>0</v>
      </c>
      <c r="H241" s="105">
        <f t="shared" si="121"/>
        <v>0</v>
      </c>
      <c r="I241" s="105">
        <f t="shared" si="121"/>
        <v>0</v>
      </c>
      <c r="J241" s="105">
        <f t="shared" si="121"/>
        <v>0</v>
      </c>
      <c r="K241" s="105">
        <f t="shared" si="121"/>
        <v>0</v>
      </c>
      <c r="L241" s="105">
        <f t="shared" si="121"/>
        <v>0</v>
      </c>
      <c r="M241" s="105">
        <f t="shared" si="121"/>
        <v>0</v>
      </c>
      <c r="N241" s="105">
        <f t="shared" si="121"/>
        <v>0</v>
      </c>
      <c r="O241" s="105">
        <f t="shared" si="121"/>
        <v>0</v>
      </c>
      <c r="P241" s="105">
        <f t="shared" si="121"/>
        <v>0</v>
      </c>
      <c r="Q241" s="105">
        <f t="shared" si="121"/>
        <v>0</v>
      </c>
      <c r="R241" s="105">
        <f t="shared" si="121"/>
        <v>0</v>
      </c>
      <c r="S241" s="105">
        <f t="shared" si="121"/>
        <v>0</v>
      </c>
      <c r="T241" s="105">
        <f t="shared" si="121"/>
        <v>0</v>
      </c>
      <c r="U241" s="105">
        <f t="shared" si="121"/>
        <v>0</v>
      </c>
      <c r="V241" s="105">
        <f t="shared" si="121"/>
        <v>0</v>
      </c>
      <c r="W241" s="105">
        <f t="shared" si="121"/>
        <v>0</v>
      </c>
      <c r="X241" s="105">
        <f t="shared" si="121"/>
        <v>0</v>
      </c>
      <c r="Y241" s="105">
        <f t="shared" si="121"/>
        <v>0</v>
      </c>
      <c r="Z241" s="105">
        <f t="shared" si="121"/>
        <v>0</v>
      </c>
      <c r="AA241" s="105">
        <f t="shared" si="121"/>
        <v>0</v>
      </c>
      <c r="AB241" s="105">
        <f t="shared" si="121"/>
        <v>0</v>
      </c>
      <c r="AC241" s="105">
        <f t="shared" si="121"/>
        <v>0</v>
      </c>
      <c r="AD241" s="105">
        <f t="shared" si="121"/>
        <v>0</v>
      </c>
      <c r="AE241" s="105">
        <f t="shared" si="121"/>
        <v>0</v>
      </c>
      <c r="AF241" s="105">
        <f t="shared" si="121"/>
        <v>0</v>
      </c>
      <c r="AG241" s="105">
        <f t="shared" si="121"/>
        <v>0</v>
      </c>
      <c r="AH241" s="105">
        <f t="shared" si="121"/>
        <v>0</v>
      </c>
      <c r="AI241" s="105">
        <f t="shared" si="121"/>
        <v>0</v>
      </c>
      <c r="AJ241" s="105">
        <f t="shared" si="121"/>
        <v>0</v>
      </c>
      <c r="AK241" s="105">
        <f t="shared" si="121"/>
        <v>0</v>
      </c>
      <c r="AL241" s="105">
        <f t="shared" si="121"/>
        <v>0</v>
      </c>
      <c r="AM241" s="105">
        <f t="shared" si="121"/>
        <v>0</v>
      </c>
      <c r="AN241" s="105">
        <f t="shared" si="121"/>
        <v>0</v>
      </c>
      <c r="AO241" s="105">
        <f t="shared" si="121"/>
        <v>0</v>
      </c>
      <c r="AP241" s="105">
        <f t="shared" si="121"/>
        <v>0</v>
      </c>
      <c r="AQ241" s="105">
        <f t="shared" si="121"/>
        <v>0</v>
      </c>
      <c r="AR241" s="105">
        <f t="shared" si="121"/>
        <v>0</v>
      </c>
      <c r="AS241" s="105">
        <f t="shared" si="121"/>
        <v>0</v>
      </c>
      <c r="AT241" s="105">
        <f t="shared" si="121"/>
        <v>0</v>
      </c>
      <c r="AU241" s="105">
        <f t="shared" si="121"/>
        <v>0</v>
      </c>
      <c r="AV241" s="105">
        <f t="shared" si="121"/>
        <v>0</v>
      </c>
      <c r="AW241" s="105">
        <f t="shared" si="121"/>
        <v>0</v>
      </c>
      <c r="AX241" s="105">
        <f t="shared" si="121"/>
        <v>0</v>
      </c>
      <c r="AY241" s="105">
        <f t="shared" si="121"/>
        <v>0</v>
      </c>
      <c r="AZ241" s="105">
        <f t="shared" si="121"/>
        <v>0</v>
      </c>
      <c r="BA241" s="105">
        <f t="shared" si="121"/>
        <v>0</v>
      </c>
      <c r="BB241" s="105">
        <f t="shared" si="121"/>
        <v>0</v>
      </c>
      <c r="BC241" s="105">
        <f t="shared" si="121"/>
        <v>0</v>
      </c>
      <c r="BD241" s="105">
        <f t="shared" si="121"/>
        <v>0</v>
      </c>
      <c r="BE241" s="105">
        <f t="shared" si="121"/>
        <v>0</v>
      </c>
      <c r="BF241" s="105">
        <f t="shared" si="121"/>
        <v>0</v>
      </c>
      <c r="BG241" s="105">
        <f t="shared" si="121"/>
        <v>0</v>
      </c>
      <c r="BH241" s="105">
        <f t="shared" si="121"/>
        <v>0</v>
      </c>
      <c r="BI241" s="105">
        <f t="shared" si="121"/>
        <v>0</v>
      </c>
      <c r="BJ241" s="105">
        <f t="shared" si="121"/>
        <v>0</v>
      </c>
      <c r="BK241" s="105">
        <f t="shared" si="121"/>
        <v>0</v>
      </c>
      <c r="BL241" s="105">
        <f t="shared" si="121"/>
        <v>0</v>
      </c>
      <c r="BM241" s="105">
        <f t="shared" si="121"/>
        <v>0</v>
      </c>
      <c r="BN241" s="105">
        <f t="shared" ref="BN241" si="124">BN87*$B241</f>
        <v>0</v>
      </c>
      <c r="BO241" s="105">
        <f t="shared" si="122"/>
        <v>0</v>
      </c>
      <c r="BP241" s="105">
        <f t="shared" si="122"/>
        <v>0</v>
      </c>
      <c r="BQ241" s="105">
        <f t="shared" si="122"/>
        <v>0</v>
      </c>
      <c r="BR241" s="105">
        <f t="shared" si="122"/>
        <v>0</v>
      </c>
      <c r="BS241" s="105">
        <f t="shared" si="122"/>
        <v>0</v>
      </c>
      <c r="BT241" s="105">
        <f t="shared" si="122"/>
        <v>0</v>
      </c>
      <c r="BU241" s="105">
        <f t="shared" si="122"/>
        <v>0</v>
      </c>
      <c r="BV241" s="105">
        <f t="shared" si="122"/>
        <v>0</v>
      </c>
      <c r="BW241" s="105">
        <f t="shared" si="122"/>
        <v>0</v>
      </c>
      <c r="BX241" s="105">
        <f t="shared" si="122"/>
        <v>0</v>
      </c>
      <c r="BY241" s="105">
        <f t="shared" si="122"/>
        <v>0</v>
      </c>
      <c r="BZ241" s="105">
        <f t="shared" si="122"/>
        <v>0</v>
      </c>
      <c r="CA241" s="105">
        <f t="shared" si="122"/>
        <v>0</v>
      </c>
      <c r="CB241" s="105">
        <f t="shared" si="122"/>
        <v>0</v>
      </c>
      <c r="CC241" s="105">
        <f t="shared" si="122"/>
        <v>0</v>
      </c>
      <c r="CD241" s="105">
        <f t="shared" si="122"/>
        <v>0</v>
      </c>
      <c r="CE241" s="105">
        <f t="shared" si="122"/>
        <v>0</v>
      </c>
      <c r="CF241" s="105">
        <f t="shared" si="122"/>
        <v>0</v>
      </c>
      <c r="CG241" s="105">
        <f t="shared" si="122"/>
        <v>0</v>
      </c>
      <c r="CH241" s="105">
        <f t="shared" si="122"/>
        <v>0</v>
      </c>
      <c r="CI241" s="105">
        <f t="shared" si="122"/>
        <v>0</v>
      </c>
      <c r="CJ241" s="105">
        <f t="shared" si="122"/>
        <v>0</v>
      </c>
      <c r="CK241" s="105">
        <f t="shared" si="122"/>
        <v>0</v>
      </c>
      <c r="CL241" s="105">
        <f t="shared" si="122"/>
        <v>0</v>
      </c>
      <c r="CM241" s="105">
        <f t="shared" si="122"/>
        <v>0</v>
      </c>
      <c r="CN241" s="105">
        <f t="shared" si="122"/>
        <v>0</v>
      </c>
      <c r="CO241" s="105">
        <f t="shared" si="122"/>
        <v>0</v>
      </c>
      <c r="CP241" s="105">
        <f t="shared" si="122"/>
        <v>0</v>
      </c>
      <c r="CQ241" s="105">
        <f t="shared" si="122"/>
        <v>0</v>
      </c>
      <c r="CR241" s="105">
        <f t="shared" si="122"/>
        <v>0</v>
      </c>
      <c r="CS241" s="105">
        <f t="shared" si="122"/>
        <v>0</v>
      </c>
      <c r="CT241" s="105">
        <f t="shared" si="122"/>
        <v>0</v>
      </c>
      <c r="CU241" s="105">
        <f t="shared" si="122"/>
        <v>0</v>
      </c>
      <c r="CV241" s="105">
        <f t="shared" si="122"/>
        <v>0</v>
      </c>
      <c r="CW241" s="105">
        <f t="shared" si="122"/>
        <v>0</v>
      </c>
      <c r="CX241" s="105">
        <f t="shared" si="122"/>
        <v>0</v>
      </c>
      <c r="CY241" s="105">
        <f t="shared" si="122"/>
        <v>0</v>
      </c>
      <c r="CZ241" s="105">
        <f t="shared" si="122"/>
        <v>0</v>
      </c>
      <c r="DA241" s="105">
        <f t="shared" si="122"/>
        <v>0</v>
      </c>
      <c r="DB241" s="105">
        <f t="shared" si="122"/>
        <v>0</v>
      </c>
      <c r="DC241" s="105">
        <f t="shared" si="122"/>
        <v>0</v>
      </c>
      <c r="DD241" s="105">
        <f t="shared" si="122"/>
        <v>0</v>
      </c>
      <c r="DE241" s="105">
        <f t="shared" si="122"/>
        <v>0</v>
      </c>
      <c r="DF241" s="105">
        <f t="shared" si="122"/>
        <v>0</v>
      </c>
      <c r="DG241" s="105">
        <f t="shared" si="122"/>
        <v>0</v>
      </c>
      <c r="DH241" s="105">
        <f t="shared" si="122"/>
        <v>0</v>
      </c>
      <c r="DI241" s="105">
        <f t="shared" si="122"/>
        <v>0</v>
      </c>
      <c r="DJ241" s="105">
        <f t="shared" si="122"/>
        <v>0</v>
      </c>
      <c r="DK241" s="105">
        <f t="shared" si="122"/>
        <v>0</v>
      </c>
      <c r="DL241" s="105">
        <f t="shared" si="122"/>
        <v>0</v>
      </c>
      <c r="DM241" s="105">
        <f t="shared" si="122"/>
        <v>0</v>
      </c>
      <c r="DN241" s="105">
        <f t="shared" si="122"/>
        <v>0</v>
      </c>
      <c r="DO241" s="105">
        <f t="shared" si="122"/>
        <v>0</v>
      </c>
      <c r="DP241" s="105">
        <f t="shared" si="122"/>
        <v>0</v>
      </c>
      <c r="DQ241" s="105">
        <f t="shared" si="122"/>
        <v>0</v>
      </c>
      <c r="DR241" s="105">
        <f t="shared" si="122"/>
        <v>0</v>
      </c>
      <c r="DS241" s="105">
        <f t="shared" si="122"/>
        <v>0</v>
      </c>
      <c r="DT241" s="105">
        <f t="shared" si="122"/>
        <v>0</v>
      </c>
      <c r="DU241" s="105">
        <f t="shared" si="122"/>
        <v>0</v>
      </c>
      <c r="DV241" s="105">
        <f t="shared" si="122"/>
        <v>0</v>
      </c>
      <c r="DW241" s="105">
        <f t="shared" si="122"/>
        <v>0</v>
      </c>
      <c r="DX241" s="105">
        <f t="shared" si="122"/>
        <v>0</v>
      </c>
      <c r="DY241" s="105">
        <f t="shared" si="122"/>
        <v>0</v>
      </c>
      <c r="DZ241" s="105">
        <f t="shared" ref="DZ241" si="125">DZ87*$B241</f>
        <v>0</v>
      </c>
      <c r="EA241" s="105">
        <f t="shared" si="123"/>
        <v>0</v>
      </c>
      <c r="EB241" s="105">
        <f t="shared" si="123"/>
        <v>0</v>
      </c>
      <c r="EC241" s="105">
        <f t="shared" si="123"/>
        <v>0</v>
      </c>
      <c r="ED241" s="105">
        <f t="shared" si="123"/>
        <v>0</v>
      </c>
      <c r="EE241" s="105">
        <f t="shared" si="123"/>
        <v>0</v>
      </c>
      <c r="EF241" s="105">
        <f t="shared" si="123"/>
        <v>0</v>
      </c>
      <c r="EG241" s="105">
        <f t="shared" si="123"/>
        <v>0</v>
      </c>
      <c r="EH241" s="105">
        <f t="shared" si="123"/>
        <v>0</v>
      </c>
      <c r="EI241" s="105">
        <f t="shared" si="123"/>
        <v>0</v>
      </c>
      <c r="EJ241" s="105">
        <f t="shared" si="123"/>
        <v>0</v>
      </c>
      <c r="EK241" s="105">
        <f t="shared" si="123"/>
        <v>0</v>
      </c>
      <c r="EL241" s="105">
        <f t="shared" si="123"/>
        <v>0</v>
      </c>
      <c r="EM241" s="105">
        <f t="shared" si="123"/>
        <v>0</v>
      </c>
      <c r="EN241" s="105">
        <f t="shared" si="123"/>
        <v>0</v>
      </c>
      <c r="EO241" s="105">
        <f t="shared" si="123"/>
        <v>0</v>
      </c>
      <c r="EP241" s="105">
        <f t="shared" si="123"/>
        <v>0</v>
      </c>
      <c r="EQ241" s="105">
        <f t="shared" si="123"/>
        <v>0</v>
      </c>
      <c r="ER241" s="105">
        <f t="shared" si="123"/>
        <v>0</v>
      </c>
      <c r="ES241" s="105">
        <f t="shared" si="123"/>
        <v>0</v>
      </c>
      <c r="ET241" s="105">
        <f t="shared" si="123"/>
        <v>0</v>
      </c>
      <c r="EU241" s="105">
        <f t="shared" si="123"/>
        <v>0</v>
      </c>
      <c r="EV241" s="105">
        <f t="shared" si="123"/>
        <v>0</v>
      </c>
      <c r="EW241" s="105">
        <f t="shared" si="123"/>
        <v>0</v>
      </c>
      <c r="EX241" s="105">
        <f t="shared" si="123"/>
        <v>0</v>
      </c>
      <c r="EY241" s="105">
        <f t="shared" si="123"/>
        <v>0</v>
      </c>
      <c r="EZ241" s="105">
        <f t="shared" si="123"/>
        <v>0</v>
      </c>
      <c r="FA241" s="105">
        <f t="shared" si="123"/>
        <v>0</v>
      </c>
      <c r="FB241" s="105">
        <f t="shared" si="123"/>
        <v>0</v>
      </c>
      <c r="FC241" s="105">
        <f t="shared" si="123"/>
        <v>0</v>
      </c>
      <c r="FD241" s="105">
        <f t="shared" si="123"/>
        <v>0</v>
      </c>
      <c r="FE241" s="105">
        <f t="shared" si="123"/>
        <v>0</v>
      </c>
      <c r="FF241" s="105">
        <f t="shared" si="123"/>
        <v>0</v>
      </c>
      <c r="FG241" s="105">
        <f t="shared" si="123"/>
        <v>0</v>
      </c>
      <c r="FH241" s="105">
        <f t="shared" si="123"/>
        <v>0</v>
      </c>
      <c r="FI241" s="105">
        <f t="shared" si="123"/>
        <v>0</v>
      </c>
      <c r="FJ241" s="105">
        <f t="shared" si="123"/>
        <v>0</v>
      </c>
      <c r="FK241" s="105">
        <f t="shared" si="123"/>
        <v>0</v>
      </c>
      <c r="FL241" s="105">
        <f t="shared" si="123"/>
        <v>0</v>
      </c>
      <c r="FM241" s="105">
        <f t="shared" si="123"/>
        <v>0</v>
      </c>
      <c r="FN241" s="105">
        <f t="shared" si="123"/>
        <v>0</v>
      </c>
      <c r="FO241" s="105">
        <f t="shared" si="123"/>
        <v>0</v>
      </c>
      <c r="FP241" s="105">
        <f t="shared" si="123"/>
        <v>0</v>
      </c>
      <c r="FQ241" s="105">
        <f t="shared" si="123"/>
        <v>0</v>
      </c>
      <c r="FR241" s="105">
        <f t="shared" si="123"/>
        <v>0</v>
      </c>
      <c r="FS241" s="105">
        <f t="shared" si="123"/>
        <v>0</v>
      </c>
      <c r="FT241" s="105">
        <f t="shared" si="123"/>
        <v>0</v>
      </c>
      <c r="FU241" s="105">
        <f t="shared" si="123"/>
        <v>0</v>
      </c>
      <c r="FV241" s="105">
        <f t="shared" si="123"/>
        <v>0</v>
      </c>
      <c r="FW241" s="105">
        <f t="shared" si="123"/>
        <v>0</v>
      </c>
      <c r="FX241" s="105">
        <f t="shared" si="123"/>
        <v>0</v>
      </c>
      <c r="FY241" s="105">
        <f t="shared" si="123"/>
        <v>0</v>
      </c>
      <c r="FZ241" s="105">
        <f t="shared" si="123"/>
        <v>0</v>
      </c>
      <c r="GA241" s="105">
        <f t="shared" si="123"/>
        <v>0</v>
      </c>
      <c r="GB241" s="105">
        <f t="shared" si="123"/>
        <v>0</v>
      </c>
      <c r="GC241" s="105">
        <f t="shared" si="123"/>
        <v>0</v>
      </c>
      <c r="GD241" s="105">
        <f t="shared" si="123"/>
        <v>0</v>
      </c>
      <c r="GE241" s="105">
        <f t="shared" si="123"/>
        <v>0</v>
      </c>
      <c r="GF241" s="105">
        <f t="shared" si="123"/>
        <v>0</v>
      </c>
      <c r="GG241" s="105">
        <f t="shared" si="123"/>
        <v>0</v>
      </c>
      <c r="GH241" s="105">
        <f t="shared" si="123"/>
        <v>0</v>
      </c>
      <c r="GI241" s="105">
        <f t="shared" si="123"/>
        <v>0</v>
      </c>
      <c r="GJ241" s="105">
        <f t="shared" si="123"/>
        <v>0</v>
      </c>
      <c r="GK241" s="105">
        <f t="shared" si="123"/>
        <v>0</v>
      </c>
      <c r="GL241" s="105">
        <f t="shared" ref="GL241" si="126">GL87*$B241</f>
        <v>0</v>
      </c>
      <c r="GM241" s="105">
        <f t="shared" si="111"/>
        <v>0</v>
      </c>
      <c r="GN241" s="105">
        <f t="shared" si="111"/>
        <v>0</v>
      </c>
      <c r="GO241" s="105">
        <f t="shared" si="111"/>
        <v>0</v>
      </c>
      <c r="GP241" s="105">
        <f t="shared" si="111"/>
        <v>0</v>
      </c>
      <c r="GQ241" s="105">
        <f t="shared" si="111"/>
        <v>0</v>
      </c>
      <c r="GR241" s="105">
        <f t="shared" si="111"/>
        <v>0</v>
      </c>
      <c r="GS241" s="105">
        <f t="shared" si="111"/>
        <v>0</v>
      </c>
      <c r="GT241" s="105">
        <f t="shared" si="111"/>
        <v>0</v>
      </c>
    </row>
    <row r="242" spans="1:202" s="105" customFormat="1" hidden="1" x14ac:dyDescent="0.25">
      <c r="A242" s="106" t="s">
        <v>153</v>
      </c>
      <c r="B242" s="107">
        <v>0</v>
      </c>
      <c r="C242" s="105">
        <f t="shared" ref="C242:BN245" si="127">C88*$B242</f>
        <v>0</v>
      </c>
      <c r="D242" s="105">
        <f t="shared" si="127"/>
        <v>0</v>
      </c>
      <c r="E242" s="105">
        <f t="shared" si="127"/>
        <v>0</v>
      </c>
      <c r="F242" s="105">
        <f t="shared" si="127"/>
        <v>0</v>
      </c>
      <c r="G242" s="105">
        <f t="shared" si="127"/>
        <v>0</v>
      </c>
      <c r="H242" s="105">
        <f t="shared" si="127"/>
        <v>0</v>
      </c>
      <c r="I242" s="105">
        <f t="shared" si="127"/>
        <v>0</v>
      </c>
      <c r="J242" s="105">
        <f t="shared" si="127"/>
        <v>0</v>
      </c>
      <c r="K242" s="105">
        <f t="shared" si="127"/>
        <v>0</v>
      </c>
      <c r="L242" s="105">
        <f t="shared" si="127"/>
        <v>0</v>
      </c>
      <c r="M242" s="105">
        <f t="shared" si="127"/>
        <v>0</v>
      </c>
      <c r="N242" s="105">
        <f t="shared" si="127"/>
        <v>0</v>
      </c>
      <c r="O242" s="105">
        <f t="shared" si="127"/>
        <v>0</v>
      </c>
      <c r="P242" s="105">
        <f t="shared" si="127"/>
        <v>0</v>
      </c>
      <c r="Q242" s="105">
        <f t="shared" si="127"/>
        <v>0</v>
      </c>
      <c r="R242" s="105">
        <f t="shared" si="127"/>
        <v>0</v>
      </c>
      <c r="S242" s="105">
        <f t="shared" si="127"/>
        <v>0</v>
      </c>
      <c r="T242" s="105">
        <f t="shared" si="127"/>
        <v>0</v>
      </c>
      <c r="U242" s="105">
        <f t="shared" si="127"/>
        <v>0</v>
      </c>
      <c r="V242" s="105">
        <f t="shared" si="127"/>
        <v>0</v>
      </c>
      <c r="W242" s="105">
        <f t="shared" si="127"/>
        <v>0</v>
      </c>
      <c r="X242" s="105">
        <f t="shared" si="127"/>
        <v>0</v>
      </c>
      <c r="Y242" s="105">
        <f t="shared" si="127"/>
        <v>0</v>
      </c>
      <c r="Z242" s="105">
        <f t="shared" si="127"/>
        <v>0</v>
      </c>
      <c r="AA242" s="105">
        <f t="shared" si="127"/>
        <v>0</v>
      </c>
      <c r="AB242" s="105">
        <f t="shared" si="127"/>
        <v>0</v>
      </c>
      <c r="AC242" s="105">
        <f t="shared" si="127"/>
        <v>0</v>
      </c>
      <c r="AD242" s="105">
        <f t="shared" si="127"/>
        <v>0</v>
      </c>
      <c r="AE242" s="105">
        <f t="shared" si="127"/>
        <v>0</v>
      </c>
      <c r="AF242" s="105">
        <f t="shared" si="127"/>
        <v>0</v>
      </c>
      <c r="AG242" s="105">
        <f t="shared" si="127"/>
        <v>0</v>
      </c>
      <c r="AH242" s="105">
        <f t="shared" si="127"/>
        <v>0</v>
      </c>
      <c r="AI242" s="105">
        <f t="shared" si="127"/>
        <v>0</v>
      </c>
      <c r="AJ242" s="105">
        <f t="shared" si="127"/>
        <v>0</v>
      </c>
      <c r="AK242" s="105">
        <f t="shared" si="127"/>
        <v>0</v>
      </c>
      <c r="AL242" s="105">
        <f t="shared" si="127"/>
        <v>0</v>
      </c>
      <c r="AM242" s="105">
        <f t="shared" si="127"/>
        <v>0</v>
      </c>
      <c r="AN242" s="105">
        <f t="shared" si="127"/>
        <v>0</v>
      </c>
      <c r="AO242" s="105">
        <f t="shared" si="127"/>
        <v>0</v>
      </c>
      <c r="AP242" s="105">
        <f t="shared" si="127"/>
        <v>0</v>
      </c>
      <c r="AQ242" s="105">
        <f t="shared" si="127"/>
        <v>0</v>
      </c>
      <c r="AR242" s="105">
        <f t="shared" si="127"/>
        <v>0</v>
      </c>
      <c r="AS242" s="105">
        <f t="shared" si="127"/>
        <v>0</v>
      </c>
      <c r="AT242" s="105">
        <f t="shared" si="127"/>
        <v>0</v>
      </c>
      <c r="AU242" s="105">
        <f t="shared" si="127"/>
        <v>0</v>
      </c>
      <c r="AV242" s="105">
        <f t="shared" si="127"/>
        <v>0</v>
      </c>
      <c r="AW242" s="105">
        <f t="shared" si="127"/>
        <v>0</v>
      </c>
      <c r="AX242" s="105">
        <f t="shared" si="127"/>
        <v>0</v>
      </c>
      <c r="AY242" s="105">
        <f t="shared" si="127"/>
        <v>0</v>
      </c>
      <c r="AZ242" s="105">
        <f t="shared" si="127"/>
        <v>0</v>
      </c>
      <c r="BA242" s="105">
        <f t="shared" si="127"/>
        <v>0</v>
      </c>
      <c r="BB242" s="105">
        <f t="shared" si="127"/>
        <v>0</v>
      </c>
      <c r="BC242" s="105">
        <f t="shared" si="127"/>
        <v>0</v>
      </c>
      <c r="BD242" s="105">
        <f t="shared" si="127"/>
        <v>0</v>
      </c>
      <c r="BE242" s="105">
        <f t="shared" si="127"/>
        <v>0</v>
      </c>
      <c r="BF242" s="105">
        <f t="shared" si="127"/>
        <v>0</v>
      </c>
      <c r="BG242" s="105">
        <f t="shared" si="127"/>
        <v>0</v>
      </c>
      <c r="BH242" s="105">
        <f t="shared" si="127"/>
        <v>0</v>
      </c>
      <c r="BI242" s="105">
        <f t="shared" si="127"/>
        <v>0</v>
      </c>
      <c r="BJ242" s="105">
        <f t="shared" si="127"/>
        <v>0</v>
      </c>
      <c r="BK242" s="105">
        <f t="shared" si="127"/>
        <v>0</v>
      </c>
      <c r="BL242" s="105">
        <f t="shared" si="127"/>
        <v>0</v>
      </c>
      <c r="BM242" s="105">
        <f t="shared" si="127"/>
        <v>0</v>
      </c>
      <c r="BN242" s="105">
        <f t="shared" si="127"/>
        <v>0</v>
      </c>
      <c r="BO242" s="105">
        <f t="shared" ref="BO242:DZ245" si="128">BO88*$B242</f>
        <v>0</v>
      </c>
      <c r="BP242" s="105">
        <f t="shared" si="128"/>
        <v>0</v>
      </c>
      <c r="BQ242" s="105">
        <f t="shared" si="128"/>
        <v>0</v>
      </c>
      <c r="BR242" s="105">
        <f t="shared" si="128"/>
        <v>0</v>
      </c>
      <c r="BS242" s="105">
        <f t="shared" si="128"/>
        <v>0</v>
      </c>
      <c r="BT242" s="105">
        <f t="shared" si="128"/>
        <v>0</v>
      </c>
      <c r="BU242" s="105">
        <f t="shared" si="128"/>
        <v>0</v>
      </c>
      <c r="BV242" s="105">
        <f t="shared" si="128"/>
        <v>0</v>
      </c>
      <c r="BW242" s="105">
        <f t="shared" si="128"/>
        <v>0</v>
      </c>
      <c r="BX242" s="105">
        <f t="shared" si="128"/>
        <v>0</v>
      </c>
      <c r="BY242" s="105">
        <f t="shared" si="128"/>
        <v>0</v>
      </c>
      <c r="BZ242" s="105">
        <f t="shared" si="128"/>
        <v>0</v>
      </c>
      <c r="CA242" s="105">
        <f t="shared" si="128"/>
        <v>0</v>
      </c>
      <c r="CB242" s="105">
        <f t="shared" si="128"/>
        <v>0</v>
      </c>
      <c r="CC242" s="105">
        <f t="shared" si="128"/>
        <v>0</v>
      </c>
      <c r="CD242" s="105">
        <f t="shared" si="128"/>
        <v>0</v>
      </c>
      <c r="CE242" s="105">
        <f t="shared" si="128"/>
        <v>0</v>
      </c>
      <c r="CF242" s="105">
        <f t="shared" si="128"/>
        <v>0</v>
      </c>
      <c r="CG242" s="105">
        <f t="shared" si="128"/>
        <v>0</v>
      </c>
      <c r="CH242" s="105">
        <f t="shared" si="128"/>
        <v>0</v>
      </c>
      <c r="CI242" s="105">
        <f t="shared" si="128"/>
        <v>0</v>
      </c>
      <c r="CJ242" s="105">
        <f t="shared" si="128"/>
        <v>0</v>
      </c>
      <c r="CK242" s="105">
        <f t="shared" si="128"/>
        <v>0</v>
      </c>
      <c r="CL242" s="105">
        <f t="shared" si="128"/>
        <v>0</v>
      </c>
      <c r="CM242" s="105">
        <f t="shared" si="128"/>
        <v>0</v>
      </c>
      <c r="CN242" s="105">
        <f t="shared" si="128"/>
        <v>0</v>
      </c>
      <c r="CO242" s="105">
        <f t="shared" si="128"/>
        <v>0</v>
      </c>
      <c r="CP242" s="105">
        <f t="shared" si="128"/>
        <v>0</v>
      </c>
      <c r="CQ242" s="105">
        <f t="shared" si="128"/>
        <v>0</v>
      </c>
      <c r="CR242" s="105">
        <f t="shared" si="128"/>
        <v>0</v>
      </c>
      <c r="CS242" s="105">
        <f t="shared" si="128"/>
        <v>0</v>
      </c>
      <c r="CT242" s="105">
        <f t="shared" si="128"/>
        <v>0</v>
      </c>
      <c r="CU242" s="105">
        <f t="shared" si="128"/>
        <v>0</v>
      </c>
      <c r="CV242" s="105">
        <f t="shared" si="128"/>
        <v>0</v>
      </c>
      <c r="CW242" s="105">
        <f t="shared" si="128"/>
        <v>0</v>
      </c>
      <c r="CX242" s="105">
        <f t="shared" si="128"/>
        <v>0</v>
      </c>
      <c r="CY242" s="105">
        <f t="shared" si="128"/>
        <v>0</v>
      </c>
      <c r="CZ242" s="105">
        <f t="shared" si="128"/>
        <v>0</v>
      </c>
      <c r="DA242" s="105">
        <f t="shared" si="128"/>
        <v>0</v>
      </c>
      <c r="DB242" s="105">
        <f t="shared" si="128"/>
        <v>0</v>
      </c>
      <c r="DC242" s="105">
        <f t="shared" si="128"/>
        <v>0</v>
      </c>
      <c r="DD242" s="105">
        <f t="shared" si="128"/>
        <v>0</v>
      </c>
      <c r="DE242" s="105">
        <f t="shared" si="128"/>
        <v>0</v>
      </c>
      <c r="DF242" s="105">
        <f t="shared" si="128"/>
        <v>0</v>
      </c>
      <c r="DG242" s="105">
        <f t="shared" si="128"/>
        <v>0</v>
      </c>
      <c r="DH242" s="105">
        <f t="shared" si="128"/>
        <v>0</v>
      </c>
      <c r="DI242" s="105">
        <f t="shared" si="128"/>
        <v>0</v>
      </c>
      <c r="DJ242" s="105">
        <f t="shared" si="128"/>
        <v>0</v>
      </c>
      <c r="DK242" s="105">
        <f t="shared" si="128"/>
        <v>0</v>
      </c>
      <c r="DL242" s="105">
        <f t="shared" si="128"/>
        <v>0</v>
      </c>
      <c r="DM242" s="105">
        <f t="shared" si="128"/>
        <v>0</v>
      </c>
      <c r="DN242" s="105">
        <f t="shared" si="128"/>
        <v>0</v>
      </c>
      <c r="DO242" s="105">
        <f t="shared" si="128"/>
        <v>0</v>
      </c>
      <c r="DP242" s="105">
        <f t="shared" si="128"/>
        <v>0</v>
      </c>
      <c r="DQ242" s="105">
        <f t="shared" si="128"/>
        <v>0</v>
      </c>
      <c r="DR242" s="105">
        <f t="shared" si="128"/>
        <v>0</v>
      </c>
      <c r="DS242" s="105">
        <f t="shared" si="128"/>
        <v>0</v>
      </c>
      <c r="DT242" s="105">
        <f t="shared" si="128"/>
        <v>0</v>
      </c>
      <c r="DU242" s="105">
        <f t="shared" si="128"/>
        <v>0</v>
      </c>
      <c r="DV242" s="105">
        <f t="shared" si="128"/>
        <v>0</v>
      </c>
      <c r="DW242" s="105">
        <f t="shared" si="128"/>
        <v>0</v>
      </c>
      <c r="DX242" s="105">
        <f t="shared" si="128"/>
        <v>0</v>
      </c>
      <c r="DY242" s="105">
        <f t="shared" si="128"/>
        <v>0</v>
      </c>
      <c r="DZ242" s="105">
        <f t="shared" si="128"/>
        <v>0</v>
      </c>
      <c r="EA242" s="105">
        <f t="shared" ref="EA242:GL245" si="129">EA88*$B242</f>
        <v>0</v>
      </c>
      <c r="EB242" s="105">
        <f t="shared" si="129"/>
        <v>0</v>
      </c>
      <c r="EC242" s="105">
        <f t="shared" si="129"/>
        <v>0</v>
      </c>
      <c r="ED242" s="105">
        <f t="shared" si="129"/>
        <v>0</v>
      </c>
      <c r="EE242" s="105">
        <f t="shared" si="129"/>
        <v>0</v>
      </c>
      <c r="EF242" s="105">
        <f t="shared" si="129"/>
        <v>0</v>
      </c>
      <c r="EG242" s="105">
        <f t="shared" si="129"/>
        <v>0</v>
      </c>
      <c r="EH242" s="105">
        <f t="shared" si="129"/>
        <v>0</v>
      </c>
      <c r="EI242" s="105">
        <f t="shared" si="129"/>
        <v>0</v>
      </c>
      <c r="EJ242" s="105">
        <f t="shared" si="129"/>
        <v>0</v>
      </c>
      <c r="EK242" s="105">
        <f t="shared" si="129"/>
        <v>0</v>
      </c>
      <c r="EL242" s="105">
        <f t="shared" si="129"/>
        <v>0</v>
      </c>
      <c r="EM242" s="105">
        <f t="shared" si="129"/>
        <v>0</v>
      </c>
      <c r="EN242" s="105">
        <f t="shared" si="129"/>
        <v>0</v>
      </c>
      <c r="EO242" s="105">
        <f t="shared" si="129"/>
        <v>0</v>
      </c>
      <c r="EP242" s="105">
        <f t="shared" si="129"/>
        <v>0</v>
      </c>
      <c r="EQ242" s="105">
        <f t="shared" si="129"/>
        <v>0</v>
      </c>
      <c r="ER242" s="105">
        <f t="shared" si="129"/>
        <v>0</v>
      </c>
      <c r="ES242" s="105">
        <f t="shared" si="129"/>
        <v>0</v>
      </c>
      <c r="ET242" s="105">
        <f t="shared" si="129"/>
        <v>0</v>
      </c>
      <c r="EU242" s="105">
        <f t="shared" si="129"/>
        <v>0</v>
      </c>
      <c r="EV242" s="105">
        <f t="shared" si="129"/>
        <v>0</v>
      </c>
      <c r="EW242" s="105">
        <f t="shared" si="129"/>
        <v>0</v>
      </c>
      <c r="EX242" s="105">
        <f t="shared" si="129"/>
        <v>0</v>
      </c>
      <c r="EY242" s="105">
        <f t="shared" si="129"/>
        <v>0</v>
      </c>
      <c r="EZ242" s="105">
        <f t="shared" si="129"/>
        <v>0</v>
      </c>
      <c r="FA242" s="105">
        <f t="shared" si="129"/>
        <v>0</v>
      </c>
      <c r="FB242" s="105">
        <f t="shared" si="129"/>
        <v>0</v>
      </c>
      <c r="FC242" s="105">
        <f t="shared" si="129"/>
        <v>0</v>
      </c>
      <c r="FD242" s="105">
        <f t="shared" si="129"/>
        <v>0</v>
      </c>
      <c r="FE242" s="105">
        <f t="shared" si="129"/>
        <v>0</v>
      </c>
      <c r="FF242" s="105">
        <f t="shared" si="129"/>
        <v>0</v>
      </c>
      <c r="FG242" s="105">
        <f t="shared" si="129"/>
        <v>0</v>
      </c>
      <c r="FH242" s="105">
        <f t="shared" si="129"/>
        <v>0</v>
      </c>
      <c r="FI242" s="105">
        <f t="shared" si="129"/>
        <v>0</v>
      </c>
      <c r="FJ242" s="105">
        <f t="shared" si="129"/>
        <v>0</v>
      </c>
      <c r="FK242" s="105">
        <f t="shared" si="129"/>
        <v>0</v>
      </c>
      <c r="FL242" s="105">
        <f t="shared" si="129"/>
        <v>0</v>
      </c>
      <c r="FM242" s="105">
        <f t="shared" si="129"/>
        <v>0</v>
      </c>
      <c r="FN242" s="105">
        <f t="shared" si="129"/>
        <v>0</v>
      </c>
      <c r="FO242" s="105">
        <f t="shared" si="129"/>
        <v>0</v>
      </c>
      <c r="FP242" s="105">
        <f t="shared" si="129"/>
        <v>0</v>
      </c>
      <c r="FQ242" s="105">
        <f t="shared" si="129"/>
        <v>0</v>
      </c>
      <c r="FR242" s="105">
        <f t="shared" si="129"/>
        <v>0</v>
      </c>
      <c r="FS242" s="105">
        <f t="shared" si="129"/>
        <v>0</v>
      </c>
      <c r="FT242" s="105">
        <f t="shared" si="129"/>
        <v>0</v>
      </c>
      <c r="FU242" s="105">
        <f t="shared" si="129"/>
        <v>0</v>
      </c>
      <c r="FV242" s="105">
        <f t="shared" si="129"/>
        <v>0</v>
      </c>
      <c r="FW242" s="105">
        <f t="shared" si="129"/>
        <v>0</v>
      </c>
      <c r="FX242" s="105">
        <f t="shared" si="129"/>
        <v>0</v>
      </c>
      <c r="FY242" s="105">
        <f t="shared" si="129"/>
        <v>0</v>
      </c>
      <c r="FZ242" s="105">
        <f t="shared" si="129"/>
        <v>0</v>
      </c>
      <c r="GA242" s="105">
        <f t="shared" si="129"/>
        <v>0</v>
      </c>
      <c r="GB242" s="105">
        <f t="shared" si="129"/>
        <v>0</v>
      </c>
      <c r="GC242" s="105">
        <f t="shared" si="129"/>
        <v>0</v>
      </c>
      <c r="GD242" s="105">
        <f t="shared" si="129"/>
        <v>0</v>
      </c>
      <c r="GE242" s="105">
        <f t="shared" si="129"/>
        <v>0</v>
      </c>
      <c r="GF242" s="105">
        <f t="shared" si="129"/>
        <v>0</v>
      </c>
      <c r="GG242" s="105">
        <f t="shared" si="129"/>
        <v>0</v>
      </c>
      <c r="GH242" s="105">
        <f t="shared" si="129"/>
        <v>0</v>
      </c>
      <c r="GI242" s="105">
        <f t="shared" si="129"/>
        <v>0</v>
      </c>
      <c r="GJ242" s="105">
        <f t="shared" si="129"/>
        <v>0</v>
      </c>
      <c r="GK242" s="105">
        <f t="shared" si="129"/>
        <v>0</v>
      </c>
      <c r="GL242" s="105">
        <f t="shared" si="129"/>
        <v>0</v>
      </c>
      <c r="GM242" s="105">
        <f t="shared" si="111"/>
        <v>0</v>
      </c>
      <c r="GN242" s="105">
        <f t="shared" si="111"/>
        <v>0</v>
      </c>
      <c r="GO242" s="105">
        <f t="shared" si="111"/>
        <v>0</v>
      </c>
      <c r="GP242" s="105">
        <f t="shared" si="111"/>
        <v>0</v>
      </c>
      <c r="GQ242" s="105">
        <f t="shared" si="111"/>
        <v>0</v>
      </c>
      <c r="GR242" s="105">
        <f t="shared" si="111"/>
        <v>0</v>
      </c>
      <c r="GS242" s="105">
        <f t="shared" si="111"/>
        <v>0</v>
      </c>
      <c r="GT242" s="105">
        <f t="shared" si="111"/>
        <v>0</v>
      </c>
    </row>
    <row r="243" spans="1:202" s="105" customFormat="1" hidden="1" x14ac:dyDescent="0.25">
      <c r="A243" s="106" t="s">
        <v>154</v>
      </c>
      <c r="B243" s="107">
        <v>0</v>
      </c>
      <c r="C243" s="105">
        <f t="shared" si="127"/>
        <v>0</v>
      </c>
      <c r="D243" s="105">
        <f t="shared" si="127"/>
        <v>0</v>
      </c>
      <c r="E243" s="105">
        <f t="shared" si="127"/>
        <v>0</v>
      </c>
      <c r="F243" s="105">
        <f t="shared" si="127"/>
        <v>0</v>
      </c>
      <c r="G243" s="105">
        <f t="shared" si="127"/>
        <v>0</v>
      </c>
      <c r="H243" s="105">
        <f t="shared" si="127"/>
        <v>0</v>
      </c>
      <c r="I243" s="105">
        <f t="shared" si="127"/>
        <v>0</v>
      </c>
      <c r="J243" s="105">
        <f t="shared" si="127"/>
        <v>0</v>
      </c>
      <c r="K243" s="105">
        <f t="shared" si="127"/>
        <v>0</v>
      </c>
      <c r="L243" s="105">
        <f t="shared" si="127"/>
        <v>0</v>
      </c>
      <c r="M243" s="105">
        <f t="shared" si="127"/>
        <v>0</v>
      </c>
      <c r="N243" s="105">
        <f t="shared" si="127"/>
        <v>0</v>
      </c>
      <c r="O243" s="105">
        <f t="shared" si="127"/>
        <v>0</v>
      </c>
      <c r="P243" s="105">
        <f t="shared" si="127"/>
        <v>0</v>
      </c>
      <c r="Q243" s="105">
        <f t="shared" si="127"/>
        <v>0</v>
      </c>
      <c r="R243" s="105">
        <f t="shared" si="127"/>
        <v>0</v>
      </c>
      <c r="S243" s="105">
        <f t="shared" si="127"/>
        <v>0</v>
      </c>
      <c r="T243" s="105">
        <f t="shared" si="127"/>
        <v>0</v>
      </c>
      <c r="U243" s="105">
        <f t="shared" si="127"/>
        <v>0</v>
      </c>
      <c r="V243" s="105">
        <f t="shared" si="127"/>
        <v>0</v>
      </c>
      <c r="W243" s="105">
        <f t="shared" si="127"/>
        <v>0</v>
      </c>
      <c r="X243" s="105">
        <f t="shared" si="127"/>
        <v>0</v>
      </c>
      <c r="Y243" s="105">
        <f t="shared" si="127"/>
        <v>0</v>
      </c>
      <c r="Z243" s="105">
        <f t="shared" si="127"/>
        <v>0</v>
      </c>
      <c r="AA243" s="105">
        <f t="shared" si="127"/>
        <v>0</v>
      </c>
      <c r="AB243" s="105">
        <f t="shared" si="127"/>
        <v>0</v>
      </c>
      <c r="AC243" s="105">
        <f t="shared" si="127"/>
        <v>0</v>
      </c>
      <c r="AD243" s="105">
        <f t="shared" si="127"/>
        <v>0</v>
      </c>
      <c r="AE243" s="105">
        <f t="shared" si="127"/>
        <v>0</v>
      </c>
      <c r="AF243" s="105">
        <f t="shared" si="127"/>
        <v>0</v>
      </c>
      <c r="AG243" s="105">
        <f t="shared" si="127"/>
        <v>0</v>
      </c>
      <c r="AH243" s="105">
        <f t="shared" si="127"/>
        <v>0</v>
      </c>
      <c r="AI243" s="105">
        <f t="shared" si="127"/>
        <v>0</v>
      </c>
      <c r="AJ243" s="105">
        <f t="shared" si="127"/>
        <v>0</v>
      </c>
      <c r="AK243" s="105">
        <f t="shared" si="127"/>
        <v>0</v>
      </c>
      <c r="AL243" s="105">
        <f t="shared" si="127"/>
        <v>0</v>
      </c>
      <c r="AM243" s="105">
        <f t="shared" si="127"/>
        <v>0</v>
      </c>
      <c r="AN243" s="105">
        <f t="shared" si="127"/>
        <v>0</v>
      </c>
      <c r="AO243" s="105">
        <f t="shared" si="127"/>
        <v>0</v>
      </c>
      <c r="AP243" s="105">
        <f t="shared" si="127"/>
        <v>0</v>
      </c>
      <c r="AQ243" s="105">
        <f t="shared" si="127"/>
        <v>0</v>
      </c>
      <c r="AR243" s="105">
        <f t="shared" si="127"/>
        <v>0</v>
      </c>
      <c r="AS243" s="105">
        <f t="shared" si="127"/>
        <v>0</v>
      </c>
      <c r="AT243" s="105">
        <f t="shared" si="127"/>
        <v>0</v>
      </c>
      <c r="AU243" s="105">
        <f t="shared" si="127"/>
        <v>0</v>
      </c>
      <c r="AV243" s="105">
        <f t="shared" si="127"/>
        <v>0</v>
      </c>
      <c r="AW243" s="105">
        <f t="shared" si="127"/>
        <v>0</v>
      </c>
      <c r="AX243" s="105">
        <f t="shared" si="127"/>
        <v>0</v>
      </c>
      <c r="AY243" s="105">
        <f t="shared" si="127"/>
        <v>0</v>
      </c>
      <c r="AZ243" s="105">
        <f t="shared" si="127"/>
        <v>0</v>
      </c>
      <c r="BA243" s="105">
        <f t="shared" si="127"/>
        <v>0</v>
      </c>
      <c r="BB243" s="105">
        <f t="shared" si="127"/>
        <v>0</v>
      </c>
      <c r="BC243" s="105">
        <f t="shared" si="127"/>
        <v>0</v>
      </c>
      <c r="BD243" s="105">
        <f t="shared" si="127"/>
        <v>0</v>
      </c>
      <c r="BE243" s="105">
        <f t="shared" si="127"/>
        <v>0</v>
      </c>
      <c r="BF243" s="105">
        <f t="shared" si="127"/>
        <v>0</v>
      </c>
      <c r="BG243" s="105">
        <f t="shared" si="127"/>
        <v>0</v>
      </c>
      <c r="BH243" s="105">
        <f t="shared" si="127"/>
        <v>0</v>
      </c>
      <c r="BI243" s="105">
        <f t="shared" si="127"/>
        <v>0</v>
      </c>
      <c r="BJ243" s="105">
        <f t="shared" si="127"/>
        <v>0</v>
      </c>
      <c r="BK243" s="105">
        <f t="shared" si="127"/>
        <v>0</v>
      </c>
      <c r="BL243" s="105">
        <f t="shared" si="127"/>
        <v>0</v>
      </c>
      <c r="BM243" s="105">
        <f t="shared" si="127"/>
        <v>0</v>
      </c>
      <c r="BN243" s="105">
        <f t="shared" si="127"/>
        <v>0</v>
      </c>
      <c r="BO243" s="105">
        <f t="shared" si="128"/>
        <v>0</v>
      </c>
      <c r="BP243" s="105">
        <f t="shared" si="128"/>
        <v>0</v>
      </c>
      <c r="BQ243" s="105">
        <f t="shared" si="128"/>
        <v>0</v>
      </c>
      <c r="BR243" s="105">
        <f t="shared" si="128"/>
        <v>0</v>
      </c>
      <c r="BS243" s="105">
        <f t="shared" si="128"/>
        <v>0</v>
      </c>
      <c r="BT243" s="105">
        <f t="shared" si="128"/>
        <v>0</v>
      </c>
      <c r="BU243" s="105">
        <f t="shared" si="128"/>
        <v>0</v>
      </c>
      <c r="BV243" s="105">
        <f t="shared" si="128"/>
        <v>0</v>
      </c>
      <c r="BW243" s="105">
        <f t="shared" si="128"/>
        <v>0</v>
      </c>
      <c r="BX243" s="105">
        <f t="shared" si="128"/>
        <v>0</v>
      </c>
      <c r="BY243" s="105">
        <f t="shared" si="128"/>
        <v>0</v>
      </c>
      <c r="BZ243" s="105">
        <f t="shared" si="128"/>
        <v>0</v>
      </c>
      <c r="CA243" s="105">
        <f t="shared" si="128"/>
        <v>0</v>
      </c>
      <c r="CB243" s="105">
        <f t="shared" si="128"/>
        <v>0</v>
      </c>
      <c r="CC243" s="105">
        <f t="shared" si="128"/>
        <v>0</v>
      </c>
      <c r="CD243" s="105">
        <f t="shared" si="128"/>
        <v>0</v>
      </c>
      <c r="CE243" s="105">
        <f t="shared" si="128"/>
        <v>0</v>
      </c>
      <c r="CF243" s="105">
        <f t="shared" si="128"/>
        <v>0</v>
      </c>
      <c r="CG243" s="105">
        <f t="shared" si="128"/>
        <v>0</v>
      </c>
      <c r="CH243" s="105">
        <f t="shared" si="128"/>
        <v>0</v>
      </c>
      <c r="CI243" s="105">
        <f t="shared" si="128"/>
        <v>0</v>
      </c>
      <c r="CJ243" s="105">
        <f t="shared" si="128"/>
        <v>0</v>
      </c>
      <c r="CK243" s="105">
        <f t="shared" si="128"/>
        <v>0</v>
      </c>
      <c r="CL243" s="105">
        <f t="shared" si="128"/>
        <v>0</v>
      </c>
      <c r="CM243" s="105">
        <f t="shared" si="128"/>
        <v>0</v>
      </c>
      <c r="CN243" s="105">
        <f t="shared" si="128"/>
        <v>0</v>
      </c>
      <c r="CO243" s="105">
        <f t="shared" si="128"/>
        <v>0</v>
      </c>
      <c r="CP243" s="105">
        <f t="shared" si="128"/>
        <v>0</v>
      </c>
      <c r="CQ243" s="105">
        <f t="shared" si="128"/>
        <v>0</v>
      </c>
      <c r="CR243" s="105">
        <f t="shared" si="128"/>
        <v>0</v>
      </c>
      <c r="CS243" s="105">
        <f t="shared" si="128"/>
        <v>0</v>
      </c>
      <c r="CT243" s="105">
        <f t="shared" si="128"/>
        <v>0</v>
      </c>
      <c r="CU243" s="105">
        <f t="shared" si="128"/>
        <v>0</v>
      </c>
      <c r="CV243" s="105">
        <f t="shared" si="128"/>
        <v>0</v>
      </c>
      <c r="CW243" s="105">
        <f t="shared" si="128"/>
        <v>0</v>
      </c>
      <c r="CX243" s="105">
        <f t="shared" si="128"/>
        <v>0</v>
      </c>
      <c r="CY243" s="105">
        <f t="shared" si="128"/>
        <v>0</v>
      </c>
      <c r="CZ243" s="105">
        <f t="shared" si="128"/>
        <v>0</v>
      </c>
      <c r="DA243" s="105">
        <f t="shared" si="128"/>
        <v>0</v>
      </c>
      <c r="DB243" s="105">
        <f t="shared" si="128"/>
        <v>0</v>
      </c>
      <c r="DC243" s="105">
        <f t="shared" si="128"/>
        <v>0</v>
      </c>
      <c r="DD243" s="105">
        <f t="shared" si="128"/>
        <v>0</v>
      </c>
      <c r="DE243" s="105">
        <f t="shared" si="128"/>
        <v>0</v>
      </c>
      <c r="DF243" s="105">
        <f t="shared" si="128"/>
        <v>0</v>
      </c>
      <c r="DG243" s="105">
        <f t="shared" si="128"/>
        <v>0</v>
      </c>
      <c r="DH243" s="105">
        <f t="shared" si="128"/>
        <v>0</v>
      </c>
      <c r="DI243" s="105">
        <f t="shared" si="128"/>
        <v>0</v>
      </c>
      <c r="DJ243" s="105">
        <f t="shared" si="128"/>
        <v>0</v>
      </c>
      <c r="DK243" s="105">
        <f t="shared" si="128"/>
        <v>0</v>
      </c>
      <c r="DL243" s="105">
        <f t="shared" si="128"/>
        <v>0</v>
      </c>
      <c r="DM243" s="105">
        <f t="shared" si="128"/>
        <v>0</v>
      </c>
      <c r="DN243" s="105">
        <f t="shared" si="128"/>
        <v>0</v>
      </c>
      <c r="DO243" s="105">
        <f t="shared" si="128"/>
        <v>0</v>
      </c>
      <c r="DP243" s="105">
        <f t="shared" si="128"/>
        <v>0</v>
      </c>
      <c r="DQ243" s="105">
        <f t="shared" si="128"/>
        <v>0</v>
      </c>
      <c r="DR243" s="105">
        <f t="shared" si="128"/>
        <v>0</v>
      </c>
      <c r="DS243" s="105">
        <f t="shared" si="128"/>
        <v>0</v>
      </c>
      <c r="DT243" s="105">
        <f t="shared" si="128"/>
        <v>0</v>
      </c>
      <c r="DU243" s="105">
        <f t="shared" si="128"/>
        <v>0</v>
      </c>
      <c r="DV243" s="105">
        <f t="shared" si="128"/>
        <v>0</v>
      </c>
      <c r="DW243" s="105">
        <f t="shared" si="128"/>
        <v>0</v>
      </c>
      <c r="DX243" s="105">
        <f t="shared" si="128"/>
        <v>0</v>
      </c>
      <c r="DY243" s="105">
        <f t="shared" si="128"/>
        <v>0</v>
      </c>
      <c r="DZ243" s="105">
        <f t="shared" si="128"/>
        <v>0</v>
      </c>
      <c r="EA243" s="105">
        <f t="shared" si="129"/>
        <v>0</v>
      </c>
      <c r="EB243" s="105">
        <f t="shared" si="129"/>
        <v>0</v>
      </c>
      <c r="EC243" s="105">
        <f t="shared" si="129"/>
        <v>0</v>
      </c>
      <c r="ED243" s="105">
        <f t="shared" si="129"/>
        <v>0</v>
      </c>
      <c r="EE243" s="105">
        <f t="shared" si="129"/>
        <v>0</v>
      </c>
      <c r="EF243" s="105">
        <f t="shared" si="129"/>
        <v>0</v>
      </c>
      <c r="EG243" s="105">
        <f t="shared" si="129"/>
        <v>0</v>
      </c>
      <c r="EH243" s="105">
        <f t="shared" si="129"/>
        <v>0</v>
      </c>
      <c r="EI243" s="105">
        <f t="shared" si="129"/>
        <v>0</v>
      </c>
      <c r="EJ243" s="105">
        <f t="shared" si="129"/>
        <v>0</v>
      </c>
      <c r="EK243" s="105">
        <f t="shared" si="129"/>
        <v>0</v>
      </c>
      <c r="EL243" s="105">
        <f t="shared" si="129"/>
        <v>0</v>
      </c>
      <c r="EM243" s="105">
        <f t="shared" si="129"/>
        <v>0</v>
      </c>
      <c r="EN243" s="105">
        <f t="shared" si="129"/>
        <v>0</v>
      </c>
      <c r="EO243" s="105">
        <f t="shared" si="129"/>
        <v>0</v>
      </c>
      <c r="EP243" s="105">
        <f t="shared" si="129"/>
        <v>0</v>
      </c>
      <c r="EQ243" s="105">
        <f t="shared" si="129"/>
        <v>0</v>
      </c>
      <c r="ER243" s="105">
        <f t="shared" si="129"/>
        <v>0</v>
      </c>
      <c r="ES243" s="105">
        <f t="shared" si="129"/>
        <v>0</v>
      </c>
      <c r="ET243" s="105">
        <f t="shared" si="129"/>
        <v>0</v>
      </c>
      <c r="EU243" s="105">
        <f t="shared" si="129"/>
        <v>0</v>
      </c>
      <c r="EV243" s="105">
        <f t="shared" si="129"/>
        <v>0</v>
      </c>
      <c r="EW243" s="105">
        <f t="shared" si="129"/>
        <v>0</v>
      </c>
      <c r="EX243" s="105">
        <f t="shared" si="129"/>
        <v>0</v>
      </c>
      <c r="EY243" s="105">
        <f t="shared" si="129"/>
        <v>0</v>
      </c>
      <c r="EZ243" s="105">
        <f t="shared" si="129"/>
        <v>0</v>
      </c>
      <c r="FA243" s="105">
        <f t="shared" si="129"/>
        <v>0</v>
      </c>
      <c r="FB243" s="105">
        <f t="shared" si="129"/>
        <v>0</v>
      </c>
      <c r="FC243" s="105">
        <f t="shared" si="129"/>
        <v>0</v>
      </c>
      <c r="FD243" s="105">
        <f t="shared" si="129"/>
        <v>0</v>
      </c>
      <c r="FE243" s="105">
        <f t="shared" si="129"/>
        <v>0</v>
      </c>
      <c r="FF243" s="105">
        <f t="shared" si="129"/>
        <v>0</v>
      </c>
      <c r="FG243" s="105">
        <f t="shared" si="129"/>
        <v>0</v>
      </c>
      <c r="FH243" s="105">
        <f t="shared" si="129"/>
        <v>0</v>
      </c>
      <c r="FI243" s="105">
        <f t="shared" si="129"/>
        <v>0</v>
      </c>
      <c r="FJ243" s="105">
        <f t="shared" si="129"/>
        <v>0</v>
      </c>
      <c r="FK243" s="105">
        <f t="shared" si="129"/>
        <v>0</v>
      </c>
      <c r="FL243" s="105">
        <f t="shared" si="129"/>
        <v>0</v>
      </c>
      <c r="FM243" s="105">
        <f t="shared" si="129"/>
        <v>0</v>
      </c>
      <c r="FN243" s="105">
        <f t="shared" si="129"/>
        <v>0</v>
      </c>
      <c r="FO243" s="105">
        <f t="shared" si="129"/>
        <v>0</v>
      </c>
      <c r="FP243" s="105">
        <f t="shared" si="129"/>
        <v>0</v>
      </c>
      <c r="FQ243" s="105">
        <f t="shared" si="129"/>
        <v>0</v>
      </c>
      <c r="FR243" s="105">
        <f t="shared" si="129"/>
        <v>0</v>
      </c>
      <c r="FS243" s="105">
        <f t="shared" si="129"/>
        <v>0</v>
      </c>
      <c r="FT243" s="105">
        <f t="shared" si="129"/>
        <v>0</v>
      </c>
      <c r="FU243" s="105">
        <f t="shared" si="129"/>
        <v>0</v>
      </c>
      <c r="FV243" s="105">
        <f t="shared" si="129"/>
        <v>0</v>
      </c>
      <c r="FW243" s="105">
        <f t="shared" si="129"/>
        <v>0</v>
      </c>
      <c r="FX243" s="105">
        <f t="shared" si="129"/>
        <v>0</v>
      </c>
      <c r="FY243" s="105">
        <f t="shared" si="129"/>
        <v>0</v>
      </c>
      <c r="FZ243" s="105">
        <f t="shared" si="129"/>
        <v>0</v>
      </c>
      <c r="GA243" s="105">
        <f t="shared" si="129"/>
        <v>0</v>
      </c>
      <c r="GB243" s="105">
        <f t="shared" si="129"/>
        <v>0</v>
      </c>
      <c r="GC243" s="105">
        <f t="shared" si="129"/>
        <v>0</v>
      </c>
      <c r="GD243" s="105">
        <f t="shared" si="129"/>
        <v>0</v>
      </c>
      <c r="GE243" s="105">
        <f t="shared" si="129"/>
        <v>0</v>
      </c>
      <c r="GF243" s="105">
        <f t="shared" si="129"/>
        <v>0</v>
      </c>
      <c r="GG243" s="105">
        <f t="shared" si="129"/>
        <v>0</v>
      </c>
      <c r="GH243" s="105">
        <f t="shared" si="129"/>
        <v>0</v>
      </c>
      <c r="GI243" s="105">
        <f t="shared" si="129"/>
        <v>0</v>
      </c>
      <c r="GJ243" s="105">
        <f t="shared" si="129"/>
        <v>0</v>
      </c>
      <c r="GK243" s="105">
        <f t="shared" si="129"/>
        <v>0</v>
      </c>
      <c r="GL243" s="105">
        <f t="shared" si="129"/>
        <v>0</v>
      </c>
      <c r="GM243" s="105">
        <f t="shared" si="111"/>
        <v>0</v>
      </c>
      <c r="GN243" s="105">
        <f t="shared" si="111"/>
        <v>0</v>
      </c>
      <c r="GO243" s="105">
        <f t="shared" si="111"/>
        <v>0</v>
      </c>
      <c r="GP243" s="105">
        <f t="shared" si="111"/>
        <v>0</v>
      </c>
      <c r="GQ243" s="105">
        <f t="shared" si="111"/>
        <v>0</v>
      </c>
      <c r="GR243" s="105">
        <f t="shared" si="111"/>
        <v>0</v>
      </c>
      <c r="GS243" s="105">
        <f t="shared" si="111"/>
        <v>0</v>
      </c>
      <c r="GT243" s="105">
        <f t="shared" si="111"/>
        <v>0</v>
      </c>
    </row>
    <row r="244" spans="1:202" s="105" customFormat="1" hidden="1" x14ac:dyDescent="0.25">
      <c r="A244" s="106" t="s">
        <v>155</v>
      </c>
      <c r="B244" s="107">
        <v>0</v>
      </c>
      <c r="C244" s="105">
        <f t="shared" si="127"/>
        <v>0</v>
      </c>
      <c r="D244" s="105">
        <f t="shared" si="127"/>
        <v>0</v>
      </c>
      <c r="E244" s="105">
        <f t="shared" si="127"/>
        <v>0</v>
      </c>
      <c r="F244" s="105">
        <f t="shared" si="127"/>
        <v>0</v>
      </c>
      <c r="G244" s="105">
        <f t="shared" si="127"/>
        <v>0</v>
      </c>
      <c r="H244" s="105">
        <f t="shared" si="127"/>
        <v>0</v>
      </c>
      <c r="I244" s="105">
        <f t="shared" si="127"/>
        <v>0</v>
      </c>
      <c r="J244" s="105">
        <f t="shared" si="127"/>
        <v>0</v>
      </c>
      <c r="K244" s="105">
        <f t="shared" si="127"/>
        <v>0</v>
      </c>
      <c r="L244" s="105">
        <f t="shared" si="127"/>
        <v>0</v>
      </c>
      <c r="M244" s="105">
        <f t="shared" si="127"/>
        <v>0</v>
      </c>
      <c r="N244" s="105">
        <f t="shared" si="127"/>
        <v>0</v>
      </c>
      <c r="O244" s="105">
        <f t="shared" si="127"/>
        <v>0</v>
      </c>
      <c r="P244" s="105">
        <f t="shared" si="127"/>
        <v>0</v>
      </c>
      <c r="Q244" s="105">
        <f t="shared" si="127"/>
        <v>0</v>
      </c>
      <c r="R244" s="105">
        <f t="shared" si="127"/>
        <v>0</v>
      </c>
      <c r="S244" s="105">
        <f t="shared" si="127"/>
        <v>0</v>
      </c>
      <c r="T244" s="105">
        <f t="shared" si="127"/>
        <v>0</v>
      </c>
      <c r="U244" s="105">
        <f t="shared" si="127"/>
        <v>0</v>
      </c>
      <c r="V244" s="105">
        <f t="shared" si="127"/>
        <v>0</v>
      </c>
      <c r="W244" s="105">
        <f t="shared" si="127"/>
        <v>0</v>
      </c>
      <c r="X244" s="105">
        <f t="shared" si="127"/>
        <v>0</v>
      </c>
      <c r="Y244" s="105">
        <f t="shared" si="127"/>
        <v>0</v>
      </c>
      <c r="Z244" s="105">
        <f t="shared" si="127"/>
        <v>0</v>
      </c>
      <c r="AA244" s="105">
        <f t="shared" si="127"/>
        <v>0</v>
      </c>
      <c r="AB244" s="105">
        <f t="shared" si="127"/>
        <v>0</v>
      </c>
      <c r="AC244" s="105">
        <f t="shared" si="127"/>
        <v>0</v>
      </c>
      <c r="AD244" s="105">
        <f t="shared" si="127"/>
        <v>0</v>
      </c>
      <c r="AE244" s="105">
        <f t="shared" si="127"/>
        <v>0</v>
      </c>
      <c r="AF244" s="105">
        <f t="shared" si="127"/>
        <v>0</v>
      </c>
      <c r="AG244" s="105">
        <f t="shared" si="127"/>
        <v>0</v>
      </c>
      <c r="AH244" s="105">
        <f t="shared" si="127"/>
        <v>0</v>
      </c>
      <c r="AI244" s="105">
        <f t="shared" si="127"/>
        <v>0</v>
      </c>
      <c r="AJ244" s="105">
        <f t="shared" si="127"/>
        <v>0</v>
      </c>
      <c r="AK244" s="105">
        <f t="shared" si="127"/>
        <v>0</v>
      </c>
      <c r="AL244" s="105">
        <f t="shared" si="127"/>
        <v>0</v>
      </c>
      <c r="AM244" s="105">
        <f t="shared" si="127"/>
        <v>0</v>
      </c>
      <c r="AN244" s="105">
        <f t="shared" si="127"/>
        <v>0</v>
      </c>
      <c r="AO244" s="105">
        <f t="shared" si="127"/>
        <v>0</v>
      </c>
      <c r="AP244" s="105">
        <f t="shared" si="127"/>
        <v>0</v>
      </c>
      <c r="AQ244" s="105">
        <f t="shared" si="127"/>
        <v>0</v>
      </c>
      <c r="AR244" s="105">
        <f t="shared" si="127"/>
        <v>0</v>
      </c>
      <c r="AS244" s="105">
        <f t="shared" si="127"/>
        <v>0</v>
      </c>
      <c r="AT244" s="105">
        <f t="shared" si="127"/>
        <v>0</v>
      </c>
      <c r="AU244" s="105">
        <f t="shared" si="127"/>
        <v>0</v>
      </c>
      <c r="AV244" s="105">
        <f t="shared" si="127"/>
        <v>0</v>
      </c>
      <c r="AW244" s="105">
        <f t="shared" si="127"/>
        <v>0</v>
      </c>
      <c r="AX244" s="105">
        <f t="shared" si="127"/>
        <v>0</v>
      </c>
      <c r="AY244" s="105">
        <f t="shared" si="127"/>
        <v>0</v>
      </c>
      <c r="AZ244" s="105">
        <f t="shared" si="127"/>
        <v>0</v>
      </c>
      <c r="BA244" s="105">
        <f t="shared" si="127"/>
        <v>0</v>
      </c>
      <c r="BB244" s="105">
        <f t="shared" si="127"/>
        <v>0</v>
      </c>
      <c r="BC244" s="105">
        <f t="shared" si="127"/>
        <v>0</v>
      </c>
      <c r="BD244" s="105">
        <f t="shared" si="127"/>
        <v>0</v>
      </c>
      <c r="BE244" s="105">
        <f t="shared" si="127"/>
        <v>0</v>
      </c>
      <c r="BF244" s="105">
        <f t="shared" si="127"/>
        <v>0</v>
      </c>
      <c r="BG244" s="105">
        <f t="shared" si="127"/>
        <v>0</v>
      </c>
      <c r="BH244" s="105">
        <f t="shared" si="127"/>
        <v>0</v>
      </c>
      <c r="BI244" s="105">
        <f t="shared" si="127"/>
        <v>0</v>
      </c>
      <c r="BJ244" s="105">
        <f t="shared" si="127"/>
        <v>0</v>
      </c>
      <c r="BK244" s="105">
        <f t="shared" si="127"/>
        <v>0</v>
      </c>
      <c r="BL244" s="105">
        <f t="shared" si="127"/>
        <v>0</v>
      </c>
      <c r="BM244" s="105">
        <f t="shared" si="127"/>
        <v>0</v>
      </c>
      <c r="BN244" s="105">
        <f t="shared" si="127"/>
        <v>0</v>
      </c>
      <c r="BO244" s="105">
        <f t="shared" si="128"/>
        <v>0</v>
      </c>
      <c r="BP244" s="105">
        <f t="shared" si="128"/>
        <v>0</v>
      </c>
      <c r="BQ244" s="105">
        <f t="shared" si="128"/>
        <v>0</v>
      </c>
      <c r="BR244" s="105">
        <f t="shared" si="128"/>
        <v>0</v>
      </c>
      <c r="BS244" s="105">
        <f t="shared" si="128"/>
        <v>0</v>
      </c>
      <c r="BT244" s="105">
        <f t="shared" si="128"/>
        <v>0</v>
      </c>
      <c r="BU244" s="105">
        <f t="shared" si="128"/>
        <v>0</v>
      </c>
      <c r="BV244" s="105">
        <f t="shared" si="128"/>
        <v>0</v>
      </c>
      <c r="BW244" s="105">
        <f t="shared" si="128"/>
        <v>0</v>
      </c>
      <c r="BX244" s="105">
        <f t="shared" si="128"/>
        <v>0</v>
      </c>
      <c r="BY244" s="105">
        <f t="shared" si="128"/>
        <v>0</v>
      </c>
      <c r="BZ244" s="105">
        <f t="shared" si="128"/>
        <v>0</v>
      </c>
      <c r="CA244" s="105">
        <f t="shared" si="128"/>
        <v>0</v>
      </c>
      <c r="CB244" s="105">
        <f t="shared" si="128"/>
        <v>0</v>
      </c>
      <c r="CC244" s="105">
        <f t="shared" si="128"/>
        <v>0</v>
      </c>
      <c r="CD244" s="105">
        <f t="shared" si="128"/>
        <v>0</v>
      </c>
      <c r="CE244" s="105">
        <f t="shared" si="128"/>
        <v>0</v>
      </c>
      <c r="CF244" s="105">
        <f t="shared" si="128"/>
        <v>0</v>
      </c>
      <c r="CG244" s="105">
        <f t="shared" si="128"/>
        <v>0</v>
      </c>
      <c r="CH244" s="105">
        <f t="shared" si="128"/>
        <v>0</v>
      </c>
      <c r="CI244" s="105">
        <f t="shared" si="128"/>
        <v>0</v>
      </c>
      <c r="CJ244" s="105">
        <f t="shared" si="128"/>
        <v>0</v>
      </c>
      <c r="CK244" s="105">
        <f t="shared" si="128"/>
        <v>0</v>
      </c>
      <c r="CL244" s="105">
        <f t="shared" si="128"/>
        <v>0</v>
      </c>
      <c r="CM244" s="105">
        <f t="shared" si="128"/>
        <v>0</v>
      </c>
      <c r="CN244" s="105">
        <f t="shared" si="128"/>
        <v>0</v>
      </c>
      <c r="CO244" s="105">
        <f t="shared" si="128"/>
        <v>0</v>
      </c>
      <c r="CP244" s="105">
        <f t="shared" si="128"/>
        <v>0</v>
      </c>
      <c r="CQ244" s="105">
        <f t="shared" si="128"/>
        <v>0</v>
      </c>
      <c r="CR244" s="105">
        <f t="shared" si="128"/>
        <v>0</v>
      </c>
      <c r="CS244" s="105">
        <f t="shared" si="128"/>
        <v>0</v>
      </c>
      <c r="CT244" s="105">
        <f t="shared" si="128"/>
        <v>0</v>
      </c>
      <c r="CU244" s="105">
        <f t="shared" si="128"/>
        <v>0</v>
      </c>
      <c r="CV244" s="105">
        <f t="shared" si="128"/>
        <v>0</v>
      </c>
      <c r="CW244" s="105">
        <f t="shared" si="128"/>
        <v>0</v>
      </c>
      <c r="CX244" s="105">
        <f t="shared" si="128"/>
        <v>0</v>
      </c>
      <c r="CY244" s="105">
        <f t="shared" si="128"/>
        <v>0</v>
      </c>
      <c r="CZ244" s="105">
        <f t="shared" si="128"/>
        <v>0</v>
      </c>
      <c r="DA244" s="105">
        <f t="shared" si="128"/>
        <v>0</v>
      </c>
      <c r="DB244" s="105">
        <f t="shared" si="128"/>
        <v>0</v>
      </c>
      <c r="DC244" s="105">
        <f t="shared" si="128"/>
        <v>0</v>
      </c>
      <c r="DD244" s="105">
        <f t="shared" si="128"/>
        <v>0</v>
      </c>
      <c r="DE244" s="105">
        <f t="shared" si="128"/>
        <v>0</v>
      </c>
      <c r="DF244" s="105">
        <f t="shared" si="128"/>
        <v>0</v>
      </c>
      <c r="DG244" s="105">
        <f t="shared" si="128"/>
        <v>0</v>
      </c>
      <c r="DH244" s="105">
        <f t="shared" si="128"/>
        <v>0</v>
      </c>
      <c r="DI244" s="105">
        <f t="shared" si="128"/>
        <v>0</v>
      </c>
      <c r="DJ244" s="105">
        <f t="shared" si="128"/>
        <v>0</v>
      </c>
      <c r="DK244" s="105">
        <f t="shared" si="128"/>
        <v>0</v>
      </c>
      <c r="DL244" s="105">
        <f t="shared" si="128"/>
        <v>0</v>
      </c>
      <c r="DM244" s="105">
        <f t="shared" si="128"/>
        <v>0</v>
      </c>
      <c r="DN244" s="105">
        <f t="shared" si="128"/>
        <v>0</v>
      </c>
      <c r="DO244" s="105">
        <f t="shared" si="128"/>
        <v>0</v>
      </c>
      <c r="DP244" s="105">
        <f t="shared" si="128"/>
        <v>0</v>
      </c>
      <c r="DQ244" s="105">
        <f t="shared" si="128"/>
        <v>0</v>
      </c>
      <c r="DR244" s="105">
        <f t="shared" si="128"/>
        <v>0</v>
      </c>
      <c r="DS244" s="105">
        <f t="shared" si="128"/>
        <v>0</v>
      </c>
      <c r="DT244" s="105">
        <f t="shared" si="128"/>
        <v>0</v>
      </c>
      <c r="DU244" s="105">
        <f t="shared" si="128"/>
        <v>0</v>
      </c>
      <c r="DV244" s="105">
        <f t="shared" si="128"/>
        <v>0</v>
      </c>
      <c r="DW244" s="105">
        <f t="shared" si="128"/>
        <v>0</v>
      </c>
      <c r="DX244" s="105">
        <f t="shared" si="128"/>
        <v>0</v>
      </c>
      <c r="DY244" s="105">
        <f t="shared" si="128"/>
        <v>0</v>
      </c>
      <c r="DZ244" s="105">
        <f t="shared" si="128"/>
        <v>0</v>
      </c>
      <c r="EA244" s="105">
        <f t="shared" si="129"/>
        <v>0</v>
      </c>
      <c r="EB244" s="105">
        <f t="shared" si="129"/>
        <v>0</v>
      </c>
      <c r="EC244" s="105">
        <f t="shared" si="129"/>
        <v>0</v>
      </c>
      <c r="ED244" s="105">
        <f t="shared" si="129"/>
        <v>0</v>
      </c>
      <c r="EE244" s="105">
        <f t="shared" si="129"/>
        <v>0</v>
      </c>
      <c r="EF244" s="105">
        <f t="shared" si="129"/>
        <v>0</v>
      </c>
      <c r="EG244" s="105">
        <f t="shared" si="129"/>
        <v>0</v>
      </c>
      <c r="EH244" s="105">
        <f t="shared" si="129"/>
        <v>0</v>
      </c>
      <c r="EI244" s="105">
        <f t="shared" si="129"/>
        <v>0</v>
      </c>
      <c r="EJ244" s="105">
        <f t="shared" si="129"/>
        <v>0</v>
      </c>
      <c r="EK244" s="105">
        <f t="shared" si="129"/>
        <v>0</v>
      </c>
      <c r="EL244" s="105">
        <f t="shared" si="129"/>
        <v>0</v>
      </c>
      <c r="EM244" s="105">
        <f t="shared" si="129"/>
        <v>0</v>
      </c>
      <c r="EN244" s="105">
        <f t="shared" si="129"/>
        <v>0</v>
      </c>
      <c r="EO244" s="105">
        <f t="shared" si="129"/>
        <v>0</v>
      </c>
      <c r="EP244" s="105">
        <f t="shared" si="129"/>
        <v>0</v>
      </c>
      <c r="EQ244" s="105">
        <f t="shared" si="129"/>
        <v>0</v>
      </c>
      <c r="ER244" s="105">
        <f t="shared" si="129"/>
        <v>0</v>
      </c>
      <c r="ES244" s="105">
        <f t="shared" si="129"/>
        <v>0</v>
      </c>
      <c r="ET244" s="105">
        <f t="shared" si="129"/>
        <v>0</v>
      </c>
      <c r="EU244" s="105">
        <f t="shared" si="129"/>
        <v>0</v>
      </c>
      <c r="EV244" s="105">
        <f t="shared" si="129"/>
        <v>0</v>
      </c>
      <c r="EW244" s="105">
        <f t="shared" si="129"/>
        <v>0</v>
      </c>
      <c r="EX244" s="105">
        <f t="shared" si="129"/>
        <v>0</v>
      </c>
      <c r="EY244" s="105">
        <f t="shared" si="129"/>
        <v>0</v>
      </c>
      <c r="EZ244" s="105">
        <f t="shared" si="129"/>
        <v>0</v>
      </c>
      <c r="FA244" s="105">
        <f t="shared" si="129"/>
        <v>0</v>
      </c>
      <c r="FB244" s="105">
        <f t="shared" si="129"/>
        <v>0</v>
      </c>
      <c r="FC244" s="105">
        <f t="shared" si="129"/>
        <v>0</v>
      </c>
      <c r="FD244" s="105">
        <f t="shared" si="129"/>
        <v>0</v>
      </c>
      <c r="FE244" s="105">
        <f t="shared" si="129"/>
        <v>0</v>
      </c>
      <c r="FF244" s="105">
        <f t="shared" si="129"/>
        <v>0</v>
      </c>
      <c r="FG244" s="105">
        <f t="shared" si="129"/>
        <v>0</v>
      </c>
      <c r="FH244" s="105">
        <f t="shared" si="129"/>
        <v>0</v>
      </c>
      <c r="FI244" s="105">
        <f t="shared" si="129"/>
        <v>0</v>
      </c>
      <c r="FJ244" s="105">
        <f t="shared" si="129"/>
        <v>0</v>
      </c>
      <c r="FK244" s="105">
        <f t="shared" si="129"/>
        <v>0</v>
      </c>
      <c r="FL244" s="105">
        <f t="shared" si="129"/>
        <v>0</v>
      </c>
      <c r="FM244" s="105">
        <f t="shared" si="129"/>
        <v>0</v>
      </c>
      <c r="FN244" s="105">
        <f t="shared" si="129"/>
        <v>0</v>
      </c>
      <c r="FO244" s="105">
        <f t="shared" si="129"/>
        <v>0</v>
      </c>
      <c r="FP244" s="105">
        <f t="shared" si="129"/>
        <v>0</v>
      </c>
      <c r="FQ244" s="105">
        <f t="shared" si="129"/>
        <v>0</v>
      </c>
      <c r="FR244" s="105">
        <f t="shared" si="129"/>
        <v>0</v>
      </c>
      <c r="FS244" s="105">
        <f t="shared" si="129"/>
        <v>0</v>
      </c>
      <c r="FT244" s="105">
        <f t="shared" si="129"/>
        <v>0</v>
      </c>
      <c r="FU244" s="105">
        <f t="shared" si="129"/>
        <v>0</v>
      </c>
      <c r="FV244" s="105">
        <f t="shared" si="129"/>
        <v>0</v>
      </c>
      <c r="FW244" s="105">
        <f t="shared" si="129"/>
        <v>0</v>
      </c>
      <c r="FX244" s="105">
        <f t="shared" si="129"/>
        <v>0</v>
      </c>
      <c r="FY244" s="105">
        <f t="shared" si="129"/>
        <v>0</v>
      </c>
      <c r="FZ244" s="105">
        <f t="shared" si="129"/>
        <v>0</v>
      </c>
      <c r="GA244" s="105">
        <f t="shared" si="129"/>
        <v>0</v>
      </c>
      <c r="GB244" s="105">
        <f t="shared" si="129"/>
        <v>0</v>
      </c>
      <c r="GC244" s="105">
        <f t="shared" si="129"/>
        <v>0</v>
      </c>
      <c r="GD244" s="105">
        <f t="shared" si="129"/>
        <v>0</v>
      </c>
      <c r="GE244" s="105">
        <f t="shared" si="129"/>
        <v>0</v>
      </c>
      <c r="GF244" s="105">
        <f t="shared" si="129"/>
        <v>0</v>
      </c>
      <c r="GG244" s="105">
        <f t="shared" si="129"/>
        <v>0</v>
      </c>
      <c r="GH244" s="105">
        <f t="shared" si="129"/>
        <v>0</v>
      </c>
      <c r="GI244" s="105">
        <f t="shared" si="129"/>
        <v>0</v>
      </c>
      <c r="GJ244" s="105">
        <f t="shared" si="129"/>
        <v>0</v>
      </c>
      <c r="GK244" s="105">
        <f t="shared" si="129"/>
        <v>0</v>
      </c>
      <c r="GL244" s="105">
        <f t="shared" si="129"/>
        <v>0</v>
      </c>
      <c r="GM244" s="105">
        <f t="shared" si="111"/>
        <v>0</v>
      </c>
      <c r="GN244" s="105">
        <f t="shared" si="111"/>
        <v>0</v>
      </c>
      <c r="GO244" s="105">
        <f t="shared" si="111"/>
        <v>0</v>
      </c>
      <c r="GP244" s="105">
        <f t="shared" si="111"/>
        <v>0</v>
      </c>
      <c r="GQ244" s="105">
        <f t="shared" si="111"/>
        <v>0</v>
      </c>
      <c r="GR244" s="105">
        <f t="shared" si="111"/>
        <v>0</v>
      </c>
      <c r="GS244" s="105">
        <f t="shared" si="111"/>
        <v>0</v>
      </c>
      <c r="GT244" s="105">
        <f t="shared" si="111"/>
        <v>0</v>
      </c>
    </row>
    <row r="245" spans="1:202" s="105" customFormat="1" hidden="1" x14ac:dyDescent="0.25">
      <c r="A245" s="106" t="s">
        <v>156</v>
      </c>
      <c r="B245" s="107">
        <v>0</v>
      </c>
      <c r="C245" s="105">
        <f t="shared" si="127"/>
        <v>0</v>
      </c>
      <c r="D245" s="105">
        <f t="shared" si="127"/>
        <v>0</v>
      </c>
      <c r="E245" s="105">
        <f t="shared" si="127"/>
        <v>0</v>
      </c>
      <c r="F245" s="105">
        <f t="shared" si="127"/>
        <v>0</v>
      </c>
      <c r="G245" s="105">
        <f t="shared" si="127"/>
        <v>0</v>
      </c>
      <c r="H245" s="105">
        <f t="shared" si="127"/>
        <v>0</v>
      </c>
      <c r="I245" s="105">
        <f t="shared" si="127"/>
        <v>0</v>
      </c>
      <c r="J245" s="105">
        <f t="shared" si="127"/>
        <v>0</v>
      </c>
      <c r="K245" s="105">
        <f t="shared" si="127"/>
        <v>0</v>
      </c>
      <c r="L245" s="105">
        <f t="shared" si="127"/>
        <v>0</v>
      </c>
      <c r="M245" s="105">
        <f t="shared" si="127"/>
        <v>0</v>
      </c>
      <c r="N245" s="105">
        <f t="shared" si="127"/>
        <v>0</v>
      </c>
      <c r="O245" s="105">
        <f t="shared" si="127"/>
        <v>0</v>
      </c>
      <c r="P245" s="105">
        <f t="shared" si="127"/>
        <v>0</v>
      </c>
      <c r="Q245" s="105">
        <f t="shared" si="127"/>
        <v>0</v>
      </c>
      <c r="R245" s="105">
        <f t="shared" si="127"/>
        <v>0</v>
      </c>
      <c r="S245" s="105">
        <f t="shared" si="127"/>
        <v>0</v>
      </c>
      <c r="T245" s="105">
        <f t="shared" si="127"/>
        <v>0</v>
      </c>
      <c r="U245" s="105">
        <f t="shared" si="127"/>
        <v>0</v>
      </c>
      <c r="V245" s="105">
        <f t="shared" si="127"/>
        <v>0</v>
      </c>
      <c r="W245" s="105">
        <f t="shared" si="127"/>
        <v>0</v>
      </c>
      <c r="X245" s="105">
        <f t="shared" si="127"/>
        <v>0</v>
      </c>
      <c r="Y245" s="105">
        <f t="shared" si="127"/>
        <v>0</v>
      </c>
      <c r="Z245" s="105">
        <f t="shared" si="127"/>
        <v>0</v>
      </c>
      <c r="AA245" s="105">
        <f t="shared" si="127"/>
        <v>0</v>
      </c>
      <c r="AB245" s="105">
        <f t="shared" si="127"/>
        <v>0</v>
      </c>
      <c r="AC245" s="105">
        <f t="shared" si="127"/>
        <v>0</v>
      </c>
      <c r="AD245" s="105">
        <f t="shared" si="127"/>
        <v>0</v>
      </c>
      <c r="AE245" s="105">
        <f t="shared" si="127"/>
        <v>0</v>
      </c>
      <c r="AF245" s="105">
        <f t="shared" si="127"/>
        <v>0</v>
      </c>
      <c r="AG245" s="105">
        <f t="shared" si="127"/>
        <v>0</v>
      </c>
      <c r="AH245" s="105">
        <f t="shared" si="127"/>
        <v>0</v>
      </c>
      <c r="AI245" s="105">
        <f t="shared" si="127"/>
        <v>0</v>
      </c>
      <c r="AJ245" s="105">
        <f t="shared" si="127"/>
        <v>0</v>
      </c>
      <c r="AK245" s="105">
        <f t="shared" si="127"/>
        <v>0</v>
      </c>
      <c r="AL245" s="105">
        <f t="shared" si="127"/>
        <v>0</v>
      </c>
      <c r="AM245" s="105">
        <f t="shared" si="127"/>
        <v>0</v>
      </c>
      <c r="AN245" s="105">
        <f t="shared" si="127"/>
        <v>0</v>
      </c>
      <c r="AO245" s="105">
        <f t="shared" si="127"/>
        <v>0</v>
      </c>
      <c r="AP245" s="105">
        <f t="shared" si="127"/>
        <v>0</v>
      </c>
      <c r="AQ245" s="105">
        <f t="shared" si="127"/>
        <v>0</v>
      </c>
      <c r="AR245" s="105">
        <f t="shared" si="127"/>
        <v>0</v>
      </c>
      <c r="AS245" s="105">
        <f t="shared" si="127"/>
        <v>0</v>
      </c>
      <c r="AT245" s="105">
        <f t="shared" si="127"/>
        <v>0</v>
      </c>
      <c r="AU245" s="105">
        <f t="shared" si="127"/>
        <v>0</v>
      </c>
      <c r="AV245" s="105">
        <f t="shared" si="127"/>
        <v>0</v>
      </c>
      <c r="AW245" s="105">
        <f t="shared" si="127"/>
        <v>0</v>
      </c>
      <c r="AX245" s="105">
        <f t="shared" si="127"/>
        <v>0</v>
      </c>
      <c r="AY245" s="105">
        <f t="shared" si="127"/>
        <v>0</v>
      </c>
      <c r="AZ245" s="105">
        <f t="shared" si="127"/>
        <v>0</v>
      </c>
      <c r="BA245" s="105">
        <f t="shared" si="127"/>
        <v>0</v>
      </c>
      <c r="BB245" s="105">
        <f t="shared" si="127"/>
        <v>0</v>
      </c>
      <c r="BC245" s="105">
        <f t="shared" si="127"/>
        <v>0</v>
      </c>
      <c r="BD245" s="105">
        <f t="shared" si="127"/>
        <v>0</v>
      </c>
      <c r="BE245" s="105">
        <f t="shared" si="127"/>
        <v>0</v>
      </c>
      <c r="BF245" s="105">
        <f t="shared" si="127"/>
        <v>0</v>
      </c>
      <c r="BG245" s="105">
        <f t="shared" si="127"/>
        <v>0</v>
      </c>
      <c r="BH245" s="105">
        <f t="shared" si="127"/>
        <v>0</v>
      </c>
      <c r="BI245" s="105">
        <f t="shared" si="127"/>
        <v>0</v>
      </c>
      <c r="BJ245" s="105">
        <f t="shared" si="127"/>
        <v>0</v>
      </c>
      <c r="BK245" s="105">
        <f t="shared" si="127"/>
        <v>0</v>
      </c>
      <c r="BL245" s="105">
        <f t="shared" si="127"/>
        <v>0</v>
      </c>
      <c r="BM245" s="105">
        <f t="shared" si="127"/>
        <v>0</v>
      </c>
      <c r="BN245" s="105">
        <f t="shared" ref="BN245" si="130">BN91*$B245</f>
        <v>0</v>
      </c>
      <c r="BO245" s="105">
        <f t="shared" si="128"/>
        <v>0</v>
      </c>
      <c r="BP245" s="105">
        <f t="shared" si="128"/>
        <v>0</v>
      </c>
      <c r="BQ245" s="105">
        <f t="shared" si="128"/>
        <v>0</v>
      </c>
      <c r="BR245" s="105">
        <f t="shared" si="128"/>
        <v>0</v>
      </c>
      <c r="BS245" s="105">
        <f t="shared" si="128"/>
        <v>0</v>
      </c>
      <c r="BT245" s="105">
        <f t="shared" si="128"/>
        <v>0</v>
      </c>
      <c r="BU245" s="105">
        <f t="shared" si="128"/>
        <v>0</v>
      </c>
      <c r="BV245" s="105">
        <f t="shared" si="128"/>
        <v>0</v>
      </c>
      <c r="BW245" s="105">
        <f t="shared" si="128"/>
        <v>0</v>
      </c>
      <c r="BX245" s="105">
        <f t="shared" si="128"/>
        <v>0</v>
      </c>
      <c r="BY245" s="105">
        <f t="shared" si="128"/>
        <v>0</v>
      </c>
      <c r="BZ245" s="105">
        <f t="shared" si="128"/>
        <v>0</v>
      </c>
      <c r="CA245" s="105">
        <f t="shared" si="128"/>
        <v>0</v>
      </c>
      <c r="CB245" s="105">
        <f t="shared" si="128"/>
        <v>0</v>
      </c>
      <c r="CC245" s="105">
        <f t="shared" si="128"/>
        <v>0</v>
      </c>
      <c r="CD245" s="105">
        <f t="shared" si="128"/>
        <v>0</v>
      </c>
      <c r="CE245" s="105">
        <f t="shared" si="128"/>
        <v>0</v>
      </c>
      <c r="CF245" s="105">
        <f t="shared" si="128"/>
        <v>0</v>
      </c>
      <c r="CG245" s="105">
        <f t="shared" si="128"/>
        <v>0</v>
      </c>
      <c r="CH245" s="105">
        <f t="shared" si="128"/>
        <v>0</v>
      </c>
      <c r="CI245" s="105">
        <f t="shared" si="128"/>
        <v>0</v>
      </c>
      <c r="CJ245" s="105">
        <f t="shared" si="128"/>
        <v>0</v>
      </c>
      <c r="CK245" s="105">
        <f t="shared" si="128"/>
        <v>0</v>
      </c>
      <c r="CL245" s="105">
        <f t="shared" si="128"/>
        <v>0</v>
      </c>
      <c r="CM245" s="105">
        <f t="shared" si="128"/>
        <v>0</v>
      </c>
      <c r="CN245" s="105">
        <f t="shared" si="128"/>
        <v>0</v>
      </c>
      <c r="CO245" s="105">
        <f t="shared" si="128"/>
        <v>0</v>
      </c>
      <c r="CP245" s="105">
        <f t="shared" si="128"/>
        <v>0</v>
      </c>
      <c r="CQ245" s="105">
        <f t="shared" si="128"/>
        <v>0</v>
      </c>
      <c r="CR245" s="105">
        <f t="shared" si="128"/>
        <v>0</v>
      </c>
      <c r="CS245" s="105">
        <f t="shared" si="128"/>
        <v>0</v>
      </c>
      <c r="CT245" s="105">
        <f t="shared" si="128"/>
        <v>0</v>
      </c>
      <c r="CU245" s="105">
        <f t="shared" si="128"/>
        <v>0</v>
      </c>
      <c r="CV245" s="105">
        <f t="shared" si="128"/>
        <v>0</v>
      </c>
      <c r="CW245" s="105">
        <f t="shared" si="128"/>
        <v>0</v>
      </c>
      <c r="CX245" s="105">
        <f t="shared" si="128"/>
        <v>0</v>
      </c>
      <c r="CY245" s="105">
        <f t="shared" si="128"/>
        <v>0</v>
      </c>
      <c r="CZ245" s="105">
        <f t="shared" si="128"/>
        <v>0</v>
      </c>
      <c r="DA245" s="105">
        <f t="shared" si="128"/>
        <v>0</v>
      </c>
      <c r="DB245" s="105">
        <f t="shared" si="128"/>
        <v>0</v>
      </c>
      <c r="DC245" s="105">
        <f t="shared" si="128"/>
        <v>0</v>
      </c>
      <c r="DD245" s="105">
        <f t="shared" si="128"/>
        <v>0</v>
      </c>
      <c r="DE245" s="105">
        <f t="shared" si="128"/>
        <v>0</v>
      </c>
      <c r="DF245" s="105">
        <f t="shared" si="128"/>
        <v>0</v>
      </c>
      <c r="DG245" s="105">
        <f t="shared" si="128"/>
        <v>0</v>
      </c>
      <c r="DH245" s="105">
        <f t="shared" si="128"/>
        <v>0</v>
      </c>
      <c r="DI245" s="105">
        <f t="shared" si="128"/>
        <v>0</v>
      </c>
      <c r="DJ245" s="105">
        <f t="shared" si="128"/>
        <v>0</v>
      </c>
      <c r="DK245" s="105">
        <f t="shared" si="128"/>
        <v>0</v>
      </c>
      <c r="DL245" s="105">
        <f t="shared" si="128"/>
        <v>0</v>
      </c>
      <c r="DM245" s="105">
        <f t="shared" si="128"/>
        <v>0</v>
      </c>
      <c r="DN245" s="105">
        <f t="shared" si="128"/>
        <v>0</v>
      </c>
      <c r="DO245" s="105">
        <f t="shared" si="128"/>
        <v>0</v>
      </c>
      <c r="DP245" s="105">
        <f t="shared" si="128"/>
        <v>0</v>
      </c>
      <c r="DQ245" s="105">
        <f t="shared" si="128"/>
        <v>0</v>
      </c>
      <c r="DR245" s="105">
        <f t="shared" si="128"/>
        <v>0</v>
      </c>
      <c r="DS245" s="105">
        <f t="shared" si="128"/>
        <v>0</v>
      </c>
      <c r="DT245" s="105">
        <f t="shared" si="128"/>
        <v>0</v>
      </c>
      <c r="DU245" s="105">
        <f t="shared" si="128"/>
        <v>0</v>
      </c>
      <c r="DV245" s="105">
        <f t="shared" si="128"/>
        <v>0</v>
      </c>
      <c r="DW245" s="105">
        <f t="shared" si="128"/>
        <v>0</v>
      </c>
      <c r="DX245" s="105">
        <f t="shared" si="128"/>
        <v>0</v>
      </c>
      <c r="DY245" s="105">
        <f t="shared" si="128"/>
        <v>0</v>
      </c>
      <c r="DZ245" s="105">
        <f t="shared" ref="DZ245" si="131">DZ91*$B245</f>
        <v>0</v>
      </c>
      <c r="EA245" s="105">
        <f t="shared" si="129"/>
        <v>0</v>
      </c>
      <c r="EB245" s="105">
        <f t="shared" si="129"/>
        <v>0</v>
      </c>
      <c r="EC245" s="105">
        <f t="shared" si="129"/>
        <v>0</v>
      </c>
      <c r="ED245" s="105">
        <f t="shared" si="129"/>
        <v>0</v>
      </c>
      <c r="EE245" s="105">
        <f t="shared" si="129"/>
        <v>0</v>
      </c>
      <c r="EF245" s="105">
        <f t="shared" si="129"/>
        <v>0</v>
      </c>
      <c r="EG245" s="105">
        <f t="shared" si="129"/>
        <v>0</v>
      </c>
      <c r="EH245" s="105">
        <f t="shared" si="129"/>
        <v>0</v>
      </c>
      <c r="EI245" s="105">
        <f t="shared" si="129"/>
        <v>0</v>
      </c>
      <c r="EJ245" s="105">
        <f t="shared" si="129"/>
        <v>0</v>
      </c>
      <c r="EK245" s="105">
        <f t="shared" si="129"/>
        <v>0</v>
      </c>
      <c r="EL245" s="105">
        <f t="shared" si="129"/>
        <v>0</v>
      </c>
      <c r="EM245" s="105">
        <f t="shared" si="129"/>
        <v>0</v>
      </c>
      <c r="EN245" s="105">
        <f t="shared" si="129"/>
        <v>0</v>
      </c>
      <c r="EO245" s="105">
        <f t="shared" si="129"/>
        <v>0</v>
      </c>
      <c r="EP245" s="105">
        <f t="shared" si="129"/>
        <v>0</v>
      </c>
      <c r="EQ245" s="105">
        <f t="shared" si="129"/>
        <v>0</v>
      </c>
      <c r="ER245" s="105">
        <f t="shared" si="129"/>
        <v>0</v>
      </c>
      <c r="ES245" s="105">
        <f t="shared" si="129"/>
        <v>0</v>
      </c>
      <c r="ET245" s="105">
        <f t="shared" si="129"/>
        <v>0</v>
      </c>
      <c r="EU245" s="105">
        <f t="shared" si="129"/>
        <v>0</v>
      </c>
      <c r="EV245" s="105">
        <f t="shared" si="129"/>
        <v>0</v>
      </c>
      <c r="EW245" s="105">
        <f t="shared" si="129"/>
        <v>0</v>
      </c>
      <c r="EX245" s="105">
        <f t="shared" si="129"/>
        <v>0</v>
      </c>
      <c r="EY245" s="105">
        <f t="shared" si="129"/>
        <v>0</v>
      </c>
      <c r="EZ245" s="105">
        <f t="shared" si="129"/>
        <v>0</v>
      </c>
      <c r="FA245" s="105">
        <f t="shared" si="129"/>
        <v>0</v>
      </c>
      <c r="FB245" s="105">
        <f t="shared" si="129"/>
        <v>0</v>
      </c>
      <c r="FC245" s="105">
        <f t="shared" si="129"/>
        <v>0</v>
      </c>
      <c r="FD245" s="105">
        <f t="shared" si="129"/>
        <v>0</v>
      </c>
      <c r="FE245" s="105">
        <f t="shared" si="129"/>
        <v>0</v>
      </c>
      <c r="FF245" s="105">
        <f t="shared" si="129"/>
        <v>0</v>
      </c>
      <c r="FG245" s="105">
        <f t="shared" si="129"/>
        <v>0</v>
      </c>
      <c r="FH245" s="105">
        <f t="shared" si="129"/>
        <v>0</v>
      </c>
      <c r="FI245" s="105">
        <f t="shared" si="129"/>
        <v>0</v>
      </c>
      <c r="FJ245" s="105">
        <f t="shared" si="129"/>
        <v>0</v>
      </c>
      <c r="FK245" s="105">
        <f t="shared" si="129"/>
        <v>0</v>
      </c>
      <c r="FL245" s="105">
        <f t="shared" si="129"/>
        <v>0</v>
      </c>
      <c r="FM245" s="105">
        <f t="shared" si="129"/>
        <v>0</v>
      </c>
      <c r="FN245" s="105">
        <f t="shared" si="129"/>
        <v>0</v>
      </c>
      <c r="FO245" s="105">
        <f t="shared" si="129"/>
        <v>0</v>
      </c>
      <c r="FP245" s="105">
        <f t="shared" si="129"/>
        <v>0</v>
      </c>
      <c r="FQ245" s="105">
        <f t="shared" si="129"/>
        <v>0</v>
      </c>
      <c r="FR245" s="105">
        <f t="shared" si="129"/>
        <v>0</v>
      </c>
      <c r="FS245" s="105">
        <f t="shared" si="129"/>
        <v>0</v>
      </c>
      <c r="FT245" s="105">
        <f t="shared" si="129"/>
        <v>0</v>
      </c>
      <c r="FU245" s="105">
        <f t="shared" si="129"/>
        <v>0</v>
      </c>
      <c r="FV245" s="105">
        <f t="shared" si="129"/>
        <v>0</v>
      </c>
      <c r="FW245" s="105">
        <f t="shared" si="129"/>
        <v>0</v>
      </c>
      <c r="FX245" s="105">
        <f t="shared" si="129"/>
        <v>0</v>
      </c>
      <c r="FY245" s="105">
        <f t="shared" si="129"/>
        <v>0</v>
      </c>
      <c r="FZ245" s="105">
        <f t="shared" si="129"/>
        <v>0</v>
      </c>
      <c r="GA245" s="105">
        <f t="shared" si="129"/>
        <v>0</v>
      </c>
      <c r="GB245" s="105">
        <f t="shared" si="129"/>
        <v>0</v>
      </c>
      <c r="GC245" s="105">
        <f t="shared" si="129"/>
        <v>0</v>
      </c>
      <c r="GD245" s="105">
        <f t="shared" si="129"/>
        <v>0</v>
      </c>
      <c r="GE245" s="105">
        <f t="shared" si="129"/>
        <v>0</v>
      </c>
      <c r="GF245" s="105">
        <f t="shared" si="129"/>
        <v>0</v>
      </c>
      <c r="GG245" s="105">
        <f t="shared" si="129"/>
        <v>0</v>
      </c>
      <c r="GH245" s="105">
        <f t="shared" si="129"/>
        <v>0</v>
      </c>
      <c r="GI245" s="105">
        <f t="shared" si="129"/>
        <v>0</v>
      </c>
      <c r="GJ245" s="105">
        <f t="shared" si="129"/>
        <v>0</v>
      </c>
      <c r="GK245" s="105">
        <f t="shared" si="129"/>
        <v>0</v>
      </c>
      <c r="GL245" s="105">
        <f t="shared" ref="GL245" si="132">GL91*$B245</f>
        <v>0</v>
      </c>
      <c r="GM245" s="105">
        <f t="shared" si="111"/>
        <v>0</v>
      </c>
      <c r="GN245" s="105">
        <f t="shared" si="111"/>
        <v>0</v>
      </c>
      <c r="GO245" s="105">
        <f t="shared" si="111"/>
        <v>0</v>
      </c>
      <c r="GP245" s="105">
        <f t="shared" si="111"/>
        <v>0</v>
      </c>
      <c r="GQ245" s="105">
        <f t="shared" si="111"/>
        <v>0</v>
      </c>
      <c r="GR245" s="105">
        <f t="shared" si="111"/>
        <v>0</v>
      </c>
      <c r="GS245" s="105">
        <f t="shared" si="111"/>
        <v>0</v>
      </c>
      <c r="GT245" s="105">
        <f t="shared" si="111"/>
        <v>0</v>
      </c>
    </row>
    <row r="246" spans="1:202" s="105" customFormat="1" hidden="1" x14ac:dyDescent="0.25">
      <c r="A246" s="106" t="s">
        <v>157</v>
      </c>
      <c r="B246" s="107">
        <v>0</v>
      </c>
      <c r="C246" s="105">
        <f t="shared" ref="C246:BN249" si="133">C92*$B246</f>
        <v>0</v>
      </c>
      <c r="D246" s="105">
        <f t="shared" si="133"/>
        <v>0</v>
      </c>
      <c r="E246" s="105">
        <f t="shared" si="133"/>
        <v>0</v>
      </c>
      <c r="F246" s="105">
        <f t="shared" si="133"/>
        <v>0</v>
      </c>
      <c r="G246" s="105">
        <f t="shared" si="133"/>
        <v>0</v>
      </c>
      <c r="H246" s="105">
        <f t="shared" si="133"/>
        <v>0</v>
      </c>
      <c r="I246" s="105">
        <f t="shared" si="133"/>
        <v>0</v>
      </c>
      <c r="J246" s="105">
        <f t="shared" si="133"/>
        <v>0</v>
      </c>
      <c r="K246" s="105">
        <f t="shared" si="133"/>
        <v>0</v>
      </c>
      <c r="L246" s="105">
        <f t="shared" si="133"/>
        <v>0</v>
      </c>
      <c r="M246" s="105">
        <f t="shared" si="133"/>
        <v>0</v>
      </c>
      <c r="N246" s="105">
        <f t="shared" si="133"/>
        <v>0</v>
      </c>
      <c r="O246" s="105">
        <f t="shared" si="133"/>
        <v>0</v>
      </c>
      <c r="P246" s="105">
        <f t="shared" si="133"/>
        <v>0</v>
      </c>
      <c r="Q246" s="105">
        <f t="shared" si="133"/>
        <v>0</v>
      </c>
      <c r="R246" s="105">
        <f t="shared" si="133"/>
        <v>0</v>
      </c>
      <c r="S246" s="105">
        <f t="shared" si="133"/>
        <v>0</v>
      </c>
      <c r="T246" s="105">
        <f t="shared" si="133"/>
        <v>0</v>
      </c>
      <c r="U246" s="105">
        <f t="shared" si="133"/>
        <v>0</v>
      </c>
      <c r="V246" s="105">
        <f t="shared" si="133"/>
        <v>0</v>
      </c>
      <c r="W246" s="105">
        <f t="shared" si="133"/>
        <v>0</v>
      </c>
      <c r="X246" s="105">
        <f t="shared" si="133"/>
        <v>0</v>
      </c>
      <c r="Y246" s="105">
        <f t="shared" si="133"/>
        <v>0</v>
      </c>
      <c r="Z246" s="105">
        <f t="shared" si="133"/>
        <v>0</v>
      </c>
      <c r="AA246" s="105">
        <f t="shared" si="133"/>
        <v>0</v>
      </c>
      <c r="AB246" s="105">
        <f t="shared" si="133"/>
        <v>0</v>
      </c>
      <c r="AC246" s="105">
        <f t="shared" si="133"/>
        <v>0</v>
      </c>
      <c r="AD246" s="105">
        <f t="shared" si="133"/>
        <v>0</v>
      </c>
      <c r="AE246" s="105">
        <f t="shared" si="133"/>
        <v>0</v>
      </c>
      <c r="AF246" s="105">
        <f t="shared" si="133"/>
        <v>0</v>
      </c>
      <c r="AG246" s="105">
        <f t="shared" si="133"/>
        <v>0</v>
      </c>
      <c r="AH246" s="105">
        <f t="shared" si="133"/>
        <v>0</v>
      </c>
      <c r="AI246" s="105">
        <f t="shared" si="133"/>
        <v>0</v>
      </c>
      <c r="AJ246" s="105">
        <f t="shared" si="133"/>
        <v>0</v>
      </c>
      <c r="AK246" s="105">
        <f t="shared" si="133"/>
        <v>0</v>
      </c>
      <c r="AL246" s="105">
        <f t="shared" si="133"/>
        <v>0</v>
      </c>
      <c r="AM246" s="105">
        <f t="shared" si="133"/>
        <v>0</v>
      </c>
      <c r="AN246" s="105">
        <f t="shared" si="133"/>
        <v>0</v>
      </c>
      <c r="AO246" s="105">
        <f t="shared" si="133"/>
        <v>0</v>
      </c>
      <c r="AP246" s="105">
        <f t="shared" si="133"/>
        <v>0</v>
      </c>
      <c r="AQ246" s="105">
        <f t="shared" si="133"/>
        <v>0</v>
      </c>
      <c r="AR246" s="105">
        <f t="shared" si="133"/>
        <v>0</v>
      </c>
      <c r="AS246" s="105">
        <f t="shared" si="133"/>
        <v>0</v>
      </c>
      <c r="AT246" s="105">
        <f t="shared" si="133"/>
        <v>0</v>
      </c>
      <c r="AU246" s="105">
        <f t="shared" si="133"/>
        <v>0</v>
      </c>
      <c r="AV246" s="105">
        <f t="shared" si="133"/>
        <v>0</v>
      </c>
      <c r="AW246" s="105">
        <f t="shared" si="133"/>
        <v>0</v>
      </c>
      <c r="AX246" s="105">
        <f t="shared" si="133"/>
        <v>0</v>
      </c>
      <c r="AY246" s="105">
        <f t="shared" si="133"/>
        <v>0</v>
      </c>
      <c r="AZ246" s="105">
        <f t="shared" si="133"/>
        <v>0</v>
      </c>
      <c r="BA246" s="105">
        <f t="shared" si="133"/>
        <v>0</v>
      </c>
      <c r="BB246" s="105">
        <f t="shared" si="133"/>
        <v>0</v>
      </c>
      <c r="BC246" s="105">
        <f t="shared" si="133"/>
        <v>0</v>
      </c>
      <c r="BD246" s="105">
        <f t="shared" si="133"/>
        <v>0</v>
      </c>
      <c r="BE246" s="105">
        <f t="shared" si="133"/>
        <v>0</v>
      </c>
      <c r="BF246" s="105">
        <f t="shared" si="133"/>
        <v>0</v>
      </c>
      <c r="BG246" s="105">
        <f t="shared" si="133"/>
        <v>0</v>
      </c>
      <c r="BH246" s="105">
        <f t="shared" si="133"/>
        <v>0</v>
      </c>
      <c r="BI246" s="105">
        <f t="shared" si="133"/>
        <v>0</v>
      </c>
      <c r="BJ246" s="105">
        <f t="shared" si="133"/>
        <v>0</v>
      </c>
      <c r="BK246" s="105">
        <f t="shared" si="133"/>
        <v>0</v>
      </c>
      <c r="BL246" s="105">
        <f t="shared" si="133"/>
        <v>0</v>
      </c>
      <c r="BM246" s="105">
        <f t="shared" si="133"/>
        <v>0</v>
      </c>
      <c r="BN246" s="105">
        <f t="shared" si="133"/>
        <v>0</v>
      </c>
      <c r="BO246" s="105">
        <f t="shared" ref="BO246:DZ249" si="134">BO92*$B246</f>
        <v>0</v>
      </c>
      <c r="BP246" s="105">
        <f t="shared" si="134"/>
        <v>0</v>
      </c>
      <c r="BQ246" s="105">
        <f t="shared" si="134"/>
        <v>0</v>
      </c>
      <c r="BR246" s="105">
        <f t="shared" si="134"/>
        <v>0</v>
      </c>
      <c r="BS246" s="105">
        <f t="shared" si="134"/>
        <v>0</v>
      </c>
      <c r="BT246" s="105">
        <f t="shared" si="134"/>
        <v>0</v>
      </c>
      <c r="BU246" s="105">
        <f t="shared" si="134"/>
        <v>0</v>
      </c>
      <c r="BV246" s="105">
        <f t="shared" si="134"/>
        <v>0</v>
      </c>
      <c r="BW246" s="105">
        <f t="shared" si="134"/>
        <v>0</v>
      </c>
      <c r="BX246" s="105">
        <f t="shared" si="134"/>
        <v>0</v>
      </c>
      <c r="BY246" s="105">
        <f t="shared" si="134"/>
        <v>0</v>
      </c>
      <c r="BZ246" s="105">
        <f t="shared" si="134"/>
        <v>0</v>
      </c>
      <c r="CA246" s="105">
        <f t="shared" si="134"/>
        <v>0</v>
      </c>
      <c r="CB246" s="105">
        <f t="shared" si="134"/>
        <v>0</v>
      </c>
      <c r="CC246" s="105">
        <f t="shared" si="134"/>
        <v>0</v>
      </c>
      <c r="CD246" s="105">
        <f t="shared" si="134"/>
        <v>0</v>
      </c>
      <c r="CE246" s="105">
        <f t="shared" si="134"/>
        <v>0</v>
      </c>
      <c r="CF246" s="105">
        <f t="shared" si="134"/>
        <v>0</v>
      </c>
      <c r="CG246" s="105">
        <f t="shared" si="134"/>
        <v>0</v>
      </c>
      <c r="CH246" s="105">
        <f t="shared" si="134"/>
        <v>0</v>
      </c>
      <c r="CI246" s="105">
        <f t="shared" si="134"/>
        <v>0</v>
      </c>
      <c r="CJ246" s="105">
        <f t="shared" si="134"/>
        <v>0</v>
      </c>
      <c r="CK246" s="105">
        <f t="shared" si="134"/>
        <v>0</v>
      </c>
      <c r="CL246" s="105">
        <f t="shared" si="134"/>
        <v>0</v>
      </c>
      <c r="CM246" s="105">
        <f t="shared" si="134"/>
        <v>0</v>
      </c>
      <c r="CN246" s="105">
        <f t="shared" si="134"/>
        <v>0</v>
      </c>
      <c r="CO246" s="105">
        <f t="shared" si="134"/>
        <v>0</v>
      </c>
      <c r="CP246" s="105">
        <f t="shared" si="134"/>
        <v>0</v>
      </c>
      <c r="CQ246" s="105">
        <f t="shared" si="134"/>
        <v>0</v>
      </c>
      <c r="CR246" s="105">
        <f t="shared" si="134"/>
        <v>0</v>
      </c>
      <c r="CS246" s="105">
        <f t="shared" si="134"/>
        <v>0</v>
      </c>
      <c r="CT246" s="105">
        <f t="shared" si="134"/>
        <v>0</v>
      </c>
      <c r="CU246" s="105">
        <f t="shared" si="134"/>
        <v>0</v>
      </c>
      <c r="CV246" s="105">
        <f t="shared" si="134"/>
        <v>0</v>
      </c>
      <c r="CW246" s="105">
        <f t="shared" si="134"/>
        <v>0</v>
      </c>
      <c r="CX246" s="105">
        <f t="shared" si="134"/>
        <v>0</v>
      </c>
      <c r="CY246" s="105">
        <f t="shared" si="134"/>
        <v>0</v>
      </c>
      <c r="CZ246" s="105">
        <f t="shared" si="134"/>
        <v>0</v>
      </c>
      <c r="DA246" s="105">
        <f t="shared" si="134"/>
        <v>0</v>
      </c>
      <c r="DB246" s="105">
        <f t="shared" si="134"/>
        <v>0</v>
      </c>
      <c r="DC246" s="105">
        <f t="shared" si="134"/>
        <v>0</v>
      </c>
      <c r="DD246" s="105">
        <f t="shared" si="134"/>
        <v>0</v>
      </c>
      <c r="DE246" s="105">
        <f t="shared" si="134"/>
        <v>0</v>
      </c>
      <c r="DF246" s="105">
        <f t="shared" si="134"/>
        <v>0</v>
      </c>
      <c r="DG246" s="105">
        <f t="shared" si="134"/>
        <v>0</v>
      </c>
      <c r="DH246" s="105">
        <f t="shared" si="134"/>
        <v>0</v>
      </c>
      <c r="DI246" s="105">
        <f t="shared" si="134"/>
        <v>0</v>
      </c>
      <c r="DJ246" s="105">
        <f t="shared" si="134"/>
        <v>0</v>
      </c>
      <c r="DK246" s="105">
        <f t="shared" si="134"/>
        <v>0</v>
      </c>
      <c r="DL246" s="105">
        <f t="shared" si="134"/>
        <v>0</v>
      </c>
      <c r="DM246" s="105">
        <f t="shared" si="134"/>
        <v>0</v>
      </c>
      <c r="DN246" s="105">
        <f t="shared" si="134"/>
        <v>0</v>
      </c>
      <c r="DO246" s="105">
        <f t="shared" si="134"/>
        <v>0</v>
      </c>
      <c r="DP246" s="105">
        <f t="shared" si="134"/>
        <v>0</v>
      </c>
      <c r="DQ246" s="105">
        <f t="shared" si="134"/>
        <v>0</v>
      </c>
      <c r="DR246" s="105">
        <f t="shared" si="134"/>
        <v>0</v>
      </c>
      <c r="DS246" s="105">
        <f t="shared" si="134"/>
        <v>0</v>
      </c>
      <c r="DT246" s="105">
        <f t="shared" si="134"/>
        <v>0</v>
      </c>
      <c r="DU246" s="105">
        <f t="shared" si="134"/>
        <v>0</v>
      </c>
      <c r="DV246" s="105">
        <f t="shared" si="134"/>
        <v>0</v>
      </c>
      <c r="DW246" s="105">
        <f t="shared" si="134"/>
        <v>0</v>
      </c>
      <c r="DX246" s="105">
        <f t="shared" si="134"/>
        <v>0</v>
      </c>
      <c r="DY246" s="105">
        <f t="shared" si="134"/>
        <v>0</v>
      </c>
      <c r="DZ246" s="105">
        <f t="shared" si="134"/>
        <v>0</v>
      </c>
      <c r="EA246" s="105">
        <f t="shared" ref="EA246:GL249" si="135">EA92*$B246</f>
        <v>0</v>
      </c>
      <c r="EB246" s="105">
        <f t="shared" si="135"/>
        <v>0</v>
      </c>
      <c r="EC246" s="105">
        <f t="shared" si="135"/>
        <v>0</v>
      </c>
      <c r="ED246" s="105">
        <f t="shared" si="135"/>
        <v>0</v>
      </c>
      <c r="EE246" s="105">
        <f t="shared" si="135"/>
        <v>0</v>
      </c>
      <c r="EF246" s="105">
        <f t="shared" si="135"/>
        <v>0</v>
      </c>
      <c r="EG246" s="105">
        <f t="shared" si="135"/>
        <v>0</v>
      </c>
      <c r="EH246" s="105">
        <f t="shared" si="135"/>
        <v>0</v>
      </c>
      <c r="EI246" s="105">
        <f t="shared" si="135"/>
        <v>0</v>
      </c>
      <c r="EJ246" s="105">
        <f t="shared" si="135"/>
        <v>0</v>
      </c>
      <c r="EK246" s="105">
        <f t="shared" si="135"/>
        <v>0</v>
      </c>
      <c r="EL246" s="105">
        <f t="shared" si="135"/>
        <v>0</v>
      </c>
      <c r="EM246" s="105">
        <f t="shared" si="135"/>
        <v>0</v>
      </c>
      <c r="EN246" s="105">
        <f t="shared" si="135"/>
        <v>0</v>
      </c>
      <c r="EO246" s="105">
        <f t="shared" si="135"/>
        <v>0</v>
      </c>
      <c r="EP246" s="105">
        <f t="shared" si="135"/>
        <v>0</v>
      </c>
      <c r="EQ246" s="105">
        <f t="shared" si="135"/>
        <v>0</v>
      </c>
      <c r="ER246" s="105">
        <f t="shared" si="135"/>
        <v>0</v>
      </c>
      <c r="ES246" s="105">
        <f t="shared" si="135"/>
        <v>0</v>
      </c>
      <c r="ET246" s="105">
        <f t="shared" si="135"/>
        <v>0</v>
      </c>
      <c r="EU246" s="105">
        <f t="shared" si="135"/>
        <v>0</v>
      </c>
      <c r="EV246" s="105">
        <f t="shared" si="135"/>
        <v>0</v>
      </c>
      <c r="EW246" s="105">
        <f t="shared" si="135"/>
        <v>0</v>
      </c>
      <c r="EX246" s="105">
        <f t="shared" si="135"/>
        <v>0</v>
      </c>
      <c r="EY246" s="105">
        <f t="shared" si="135"/>
        <v>0</v>
      </c>
      <c r="EZ246" s="105">
        <f t="shared" si="135"/>
        <v>0</v>
      </c>
      <c r="FA246" s="105">
        <f t="shared" si="135"/>
        <v>0</v>
      </c>
      <c r="FB246" s="105">
        <f t="shared" si="135"/>
        <v>0</v>
      </c>
      <c r="FC246" s="105">
        <f t="shared" si="135"/>
        <v>0</v>
      </c>
      <c r="FD246" s="105">
        <f t="shared" si="135"/>
        <v>0</v>
      </c>
      <c r="FE246" s="105">
        <f t="shared" si="135"/>
        <v>0</v>
      </c>
      <c r="FF246" s="105">
        <f t="shared" si="135"/>
        <v>0</v>
      </c>
      <c r="FG246" s="105">
        <f t="shared" si="135"/>
        <v>0</v>
      </c>
      <c r="FH246" s="105">
        <f t="shared" si="135"/>
        <v>0</v>
      </c>
      <c r="FI246" s="105">
        <f t="shared" si="135"/>
        <v>0</v>
      </c>
      <c r="FJ246" s="105">
        <f t="shared" si="135"/>
        <v>0</v>
      </c>
      <c r="FK246" s="105">
        <f t="shared" si="135"/>
        <v>0</v>
      </c>
      <c r="FL246" s="105">
        <f t="shared" si="135"/>
        <v>0</v>
      </c>
      <c r="FM246" s="105">
        <f t="shared" si="135"/>
        <v>0</v>
      </c>
      <c r="FN246" s="105">
        <f t="shared" si="135"/>
        <v>0</v>
      </c>
      <c r="FO246" s="105">
        <f t="shared" si="135"/>
        <v>0</v>
      </c>
      <c r="FP246" s="105">
        <f t="shared" si="135"/>
        <v>0</v>
      </c>
      <c r="FQ246" s="105">
        <f t="shared" si="135"/>
        <v>0</v>
      </c>
      <c r="FR246" s="105">
        <f t="shared" si="135"/>
        <v>0</v>
      </c>
      <c r="FS246" s="105">
        <f t="shared" si="135"/>
        <v>0</v>
      </c>
      <c r="FT246" s="105">
        <f t="shared" si="135"/>
        <v>0</v>
      </c>
      <c r="FU246" s="105">
        <f t="shared" si="135"/>
        <v>0</v>
      </c>
      <c r="FV246" s="105">
        <f t="shared" si="135"/>
        <v>0</v>
      </c>
      <c r="FW246" s="105">
        <f t="shared" si="135"/>
        <v>0</v>
      </c>
      <c r="FX246" s="105">
        <f t="shared" si="135"/>
        <v>0</v>
      </c>
      <c r="FY246" s="105">
        <f t="shared" si="135"/>
        <v>0</v>
      </c>
      <c r="FZ246" s="105">
        <f t="shared" si="135"/>
        <v>0</v>
      </c>
      <c r="GA246" s="105">
        <f t="shared" si="135"/>
        <v>0</v>
      </c>
      <c r="GB246" s="105">
        <f t="shared" si="135"/>
        <v>0</v>
      </c>
      <c r="GC246" s="105">
        <f t="shared" si="135"/>
        <v>0</v>
      </c>
      <c r="GD246" s="105">
        <f t="shared" si="135"/>
        <v>0</v>
      </c>
      <c r="GE246" s="105">
        <f t="shared" si="135"/>
        <v>0</v>
      </c>
      <c r="GF246" s="105">
        <f t="shared" si="135"/>
        <v>0</v>
      </c>
      <c r="GG246" s="105">
        <f t="shared" si="135"/>
        <v>0</v>
      </c>
      <c r="GH246" s="105">
        <f t="shared" si="135"/>
        <v>0</v>
      </c>
      <c r="GI246" s="105">
        <f t="shared" si="135"/>
        <v>0</v>
      </c>
      <c r="GJ246" s="105">
        <f t="shared" si="135"/>
        <v>0</v>
      </c>
      <c r="GK246" s="105">
        <f t="shared" si="135"/>
        <v>0</v>
      </c>
      <c r="GL246" s="105">
        <f t="shared" si="135"/>
        <v>0</v>
      </c>
      <c r="GM246" s="105">
        <f t="shared" ref="GM246:GT261" si="136">GM92*$B246</f>
        <v>0</v>
      </c>
      <c r="GN246" s="105">
        <f t="shared" si="136"/>
        <v>0</v>
      </c>
      <c r="GO246" s="105">
        <f t="shared" si="136"/>
        <v>0</v>
      </c>
      <c r="GP246" s="105">
        <f t="shared" si="136"/>
        <v>0</v>
      </c>
      <c r="GQ246" s="105">
        <f t="shared" si="136"/>
        <v>0</v>
      </c>
      <c r="GR246" s="105">
        <f t="shared" si="136"/>
        <v>0</v>
      </c>
      <c r="GS246" s="105">
        <f t="shared" si="136"/>
        <v>0</v>
      </c>
      <c r="GT246" s="105">
        <f t="shared" si="136"/>
        <v>0</v>
      </c>
    </row>
    <row r="247" spans="1:202" s="105" customFormat="1" hidden="1" x14ac:dyDescent="0.25">
      <c r="A247" s="106" t="s">
        <v>158</v>
      </c>
      <c r="B247" s="107">
        <v>0</v>
      </c>
      <c r="C247" s="105">
        <f t="shared" si="133"/>
        <v>0</v>
      </c>
      <c r="D247" s="105">
        <f t="shared" si="133"/>
        <v>0</v>
      </c>
      <c r="E247" s="105">
        <f t="shared" si="133"/>
        <v>0</v>
      </c>
      <c r="F247" s="105">
        <f t="shared" si="133"/>
        <v>0</v>
      </c>
      <c r="G247" s="105">
        <f t="shared" si="133"/>
        <v>0</v>
      </c>
      <c r="H247" s="105">
        <f t="shared" si="133"/>
        <v>0</v>
      </c>
      <c r="I247" s="105">
        <f t="shared" si="133"/>
        <v>0</v>
      </c>
      <c r="J247" s="105">
        <f t="shared" si="133"/>
        <v>0</v>
      </c>
      <c r="K247" s="105">
        <f t="shared" si="133"/>
        <v>0</v>
      </c>
      <c r="L247" s="105">
        <f t="shared" si="133"/>
        <v>0</v>
      </c>
      <c r="M247" s="105">
        <f t="shared" si="133"/>
        <v>0</v>
      </c>
      <c r="N247" s="105">
        <f t="shared" si="133"/>
        <v>0</v>
      </c>
      <c r="O247" s="105">
        <f t="shared" si="133"/>
        <v>0</v>
      </c>
      <c r="P247" s="105">
        <f t="shared" si="133"/>
        <v>0</v>
      </c>
      <c r="Q247" s="105">
        <f t="shared" si="133"/>
        <v>0</v>
      </c>
      <c r="R247" s="105">
        <f t="shared" si="133"/>
        <v>0</v>
      </c>
      <c r="S247" s="105">
        <f t="shared" si="133"/>
        <v>0</v>
      </c>
      <c r="T247" s="105">
        <f t="shared" si="133"/>
        <v>0</v>
      </c>
      <c r="U247" s="105">
        <f t="shared" si="133"/>
        <v>0</v>
      </c>
      <c r="V247" s="105">
        <f t="shared" si="133"/>
        <v>0</v>
      </c>
      <c r="W247" s="105">
        <f t="shared" si="133"/>
        <v>0</v>
      </c>
      <c r="X247" s="105">
        <f t="shared" si="133"/>
        <v>0</v>
      </c>
      <c r="Y247" s="105">
        <f t="shared" si="133"/>
        <v>0</v>
      </c>
      <c r="Z247" s="105">
        <f t="shared" si="133"/>
        <v>0</v>
      </c>
      <c r="AA247" s="105">
        <f t="shared" si="133"/>
        <v>0</v>
      </c>
      <c r="AB247" s="105">
        <f t="shared" si="133"/>
        <v>0</v>
      </c>
      <c r="AC247" s="105">
        <f t="shared" si="133"/>
        <v>0</v>
      </c>
      <c r="AD247" s="105">
        <f t="shared" si="133"/>
        <v>0</v>
      </c>
      <c r="AE247" s="105">
        <f t="shared" si="133"/>
        <v>0</v>
      </c>
      <c r="AF247" s="105">
        <f t="shared" si="133"/>
        <v>0</v>
      </c>
      <c r="AG247" s="105">
        <f t="shared" si="133"/>
        <v>0</v>
      </c>
      <c r="AH247" s="105">
        <f t="shared" si="133"/>
        <v>0</v>
      </c>
      <c r="AI247" s="105">
        <f t="shared" si="133"/>
        <v>0</v>
      </c>
      <c r="AJ247" s="105">
        <f t="shared" si="133"/>
        <v>0</v>
      </c>
      <c r="AK247" s="105">
        <f t="shared" si="133"/>
        <v>0</v>
      </c>
      <c r="AL247" s="105">
        <f t="shared" si="133"/>
        <v>0</v>
      </c>
      <c r="AM247" s="105">
        <f t="shared" si="133"/>
        <v>0</v>
      </c>
      <c r="AN247" s="105">
        <f t="shared" si="133"/>
        <v>0</v>
      </c>
      <c r="AO247" s="105">
        <f t="shared" si="133"/>
        <v>0</v>
      </c>
      <c r="AP247" s="105">
        <f t="shared" si="133"/>
        <v>0</v>
      </c>
      <c r="AQ247" s="105">
        <f t="shared" si="133"/>
        <v>0</v>
      </c>
      <c r="AR247" s="105">
        <f t="shared" si="133"/>
        <v>0</v>
      </c>
      <c r="AS247" s="105">
        <f t="shared" si="133"/>
        <v>0</v>
      </c>
      <c r="AT247" s="105">
        <f t="shared" si="133"/>
        <v>0</v>
      </c>
      <c r="AU247" s="105">
        <f t="shared" si="133"/>
        <v>0</v>
      </c>
      <c r="AV247" s="105">
        <f t="shared" si="133"/>
        <v>0</v>
      </c>
      <c r="AW247" s="105">
        <f t="shared" si="133"/>
        <v>0</v>
      </c>
      <c r="AX247" s="105">
        <f t="shared" si="133"/>
        <v>0</v>
      </c>
      <c r="AY247" s="105">
        <f t="shared" si="133"/>
        <v>0</v>
      </c>
      <c r="AZ247" s="105">
        <f t="shared" si="133"/>
        <v>0</v>
      </c>
      <c r="BA247" s="105">
        <f t="shared" si="133"/>
        <v>0</v>
      </c>
      <c r="BB247" s="105">
        <f t="shared" si="133"/>
        <v>0</v>
      </c>
      <c r="BC247" s="105">
        <f t="shared" si="133"/>
        <v>0</v>
      </c>
      <c r="BD247" s="105">
        <f t="shared" si="133"/>
        <v>0</v>
      </c>
      <c r="BE247" s="105">
        <f t="shared" si="133"/>
        <v>0</v>
      </c>
      <c r="BF247" s="105">
        <f t="shared" si="133"/>
        <v>0</v>
      </c>
      <c r="BG247" s="105">
        <f t="shared" si="133"/>
        <v>0</v>
      </c>
      <c r="BH247" s="105">
        <f t="shared" si="133"/>
        <v>0</v>
      </c>
      <c r="BI247" s="105">
        <f t="shared" si="133"/>
        <v>0</v>
      </c>
      <c r="BJ247" s="105">
        <f t="shared" si="133"/>
        <v>0</v>
      </c>
      <c r="BK247" s="105">
        <f t="shared" si="133"/>
        <v>0</v>
      </c>
      <c r="BL247" s="105">
        <f t="shared" si="133"/>
        <v>0</v>
      </c>
      <c r="BM247" s="105">
        <f t="shared" si="133"/>
        <v>0</v>
      </c>
      <c r="BN247" s="105">
        <f t="shared" si="133"/>
        <v>0</v>
      </c>
      <c r="BO247" s="105">
        <f t="shared" si="134"/>
        <v>0</v>
      </c>
      <c r="BP247" s="105">
        <f t="shared" si="134"/>
        <v>0</v>
      </c>
      <c r="BQ247" s="105">
        <f t="shared" si="134"/>
        <v>0</v>
      </c>
      <c r="BR247" s="105">
        <f t="shared" si="134"/>
        <v>0</v>
      </c>
      <c r="BS247" s="105">
        <f t="shared" si="134"/>
        <v>0</v>
      </c>
      <c r="BT247" s="105">
        <f t="shared" si="134"/>
        <v>0</v>
      </c>
      <c r="BU247" s="105">
        <f t="shared" si="134"/>
        <v>0</v>
      </c>
      <c r="BV247" s="105">
        <f t="shared" si="134"/>
        <v>0</v>
      </c>
      <c r="BW247" s="105">
        <f t="shared" si="134"/>
        <v>0</v>
      </c>
      <c r="BX247" s="105">
        <f t="shared" si="134"/>
        <v>0</v>
      </c>
      <c r="BY247" s="105">
        <f t="shared" si="134"/>
        <v>0</v>
      </c>
      <c r="BZ247" s="105">
        <f t="shared" si="134"/>
        <v>0</v>
      </c>
      <c r="CA247" s="105">
        <f t="shared" si="134"/>
        <v>0</v>
      </c>
      <c r="CB247" s="105">
        <f t="shared" si="134"/>
        <v>0</v>
      </c>
      <c r="CC247" s="105">
        <f t="shared" si="134"/>
        <v>0</v>
      </c>
      <c r="CD247" s="105">
        <f t="shared" si="134"/>
        <v>0</v>
      </c>
      <c r="CE247" s="105">
        <f t="shared" si="134"/>
        <v>0</v>
      </c>
      <c r="CF247" s="105">
        <f t="shared" si="134"/>
        <v>0</v>
      </c>
      <c r="CG247" s="105">
        <f t="shared" si="134"/>
        <v>0</v>
      </c>
      <c r="CH247" s="105">
        <f t="shared" si="134"/>
        <v>0</v>
      </c>
      <c r="CI247" s="105">
        <f t="shared" si="134"/>
        <v>0</v>
      </c>
      <c r="CJ247" s="105">
        <f t="shared" si="134"/>
        <v>0</v>
      </c>
      <c r="CK247" s="105">
        <f t="shared" si="134"/>
        <v>0</v>
      </c>
      <c r="CL247" s="105">
        <f t="shared" si="134"/>
        <v>0</v>
      </c>
      <c r="CM247" s="105">
        <f t="shared" si="134"/>
        <v>0</v>
      </c>
      <c r="CN247" s="105">
        <f t="shared" si="134"/>
        <v>0</v>
      </c>
      <c r="CO247" s="105">
        <f t="shared" si="134"/>
        <v>0</v>
      </c>
      <c r="CP247" s="105">
        <f t="shared" si="134"/>
        <v>0</v>
      </c>
      <c r="CQ247" s="105">
        <f t="shared" si="134"/>
        <v>0</v>
      </c>
      <c r="CR247" s="105">
        <f t="shared" si="134"/>
        <v>0</v>
      </c>
      <c r="CS247" s="105">
        <f t="shared" si="134"/>
        <v>0</v>
      </c>
      <c r="CT247" s="105">
        <f t="shared" si="134"/>
        <v>0</v>
      </c>
      <c r="CU247" s="105">
        <f t="shared" si="134"/>
        <v>0</v>
      </c>
      <c r="CV247" s="105">
        <f t="shared" si="134"/>
        <v>0</v>
      </c>
      <c r="CW247" s="105">
        <f t="shared" si="134"/>
        <v>0</v>
      </c>
      <c r="CX247" s="105">
        <f t="shared" si="134"/>
        <v>0</v>
      </c>
      <c r="CY247" s="105">
        <f t="shared" si="134"/>
        <v>0</v>
      </c>
      <c r="CZ247" s="105">
        <f t="shared" si="134"/>
        <v>0</v>
      </c>
      <c r="DA247" s="105">
        <f t="shared" si="134"/>
        <v>0</v>
      </c>
      <c r="DB247" s="105">
        <f t="shared" si="134"/>
        <v>0</v>
      </c>
      <c r="DC247" s="105">
        <f t="shared" si="134"/>
        <v>0</v>
      </c>
      <c r="DD247" s="105">
        <f t="shared" si="134"/>
        <v>0</v>
      </c>
      <c r="DE247" s="105">
        <f t="shared" si="134"/>
        <v>0</v>
      </c>
      <c r="DF247" s="105">
        <f t="shared" si="134"/>
        <v>0</v>
      </c>
      <c r="DG247" s="105">
        <f t="shared" si="134"/>
        <v>0</v>
      </c>
      <c r="DH247" s="105">
        <f t="shared" si="134"/>
        <v>0</v>
      </c>
      <c r="DI247" s="105">
        <f t="shared" si="134"/>
        <v>0</v>
      </c>
      <c r="DJ247" s="105">
        <f t="shared" si="134"/>
        <v>0</v>
      </c>
      <c r="DK247" s="105">
        <f t="shared" si="134"/>
        <v>0</v>
      </c>
      <c r="DL247" s="105">
        <f t="shared" si="134"/>
        <v>0</v>
      </c>
      <c r="DM247" s="105">
        <f t="shared" si="134"/>
        <v>0</v>
      </c>
      <c r="DN247" s="105">
        <f t="shared" si="134"/>
        <v>0</v>
      </c>
      <c r="DO247" s="105">
        <f t="shared" si="134"/>
        <v>0</v>
      </c>
      <c r="DP247" s="105">
        <f t="shared" si="134"/>
        <v>0</v>
      </c>
      <c r="DQ247" s="105">
        <f t="shared" si="134"/>
        <v>0</v>
      </c>
      <c r="DR247" s="105">
        <f t="shared" si="134"/>
        <v>0</v>
      </c>
      <c r="DS247" s="105">
        <f t="shared" si="134"/>
        <v>0</v>
      </c>
      <c r="DT247" s="105">
        <f t="shared" si="134"/>
        <v>0</v>
      </c>
      <c r="DU247" s="105">
        <f t="shared" si="134"/>
        <v>0</v>
      </c>
      <c r="DV247" s="105">
        <f t="shared" si="134"/>
        <v>0</v>
      </c>
      <c r="DW247" s="105">
        <f t="shared" si="134"/>
        <v>0</v>
      </c>
      <c r="DX247" s="105">
        <f t="shared" si="134"/>
        <v>0</v>
      </c>
      <c r="DY247" s="105">
        <f t="shared" si="134"/>
        <v>0</v>
      </c>
      <c r="DZ247" s="105">
        <f t="shared" si="134"/>
        <v>0</v>
      </c>
      <c r="EA247" s="105">
        <f t="shared" si="135"/>
        <v>0</v>
      </c>
      <c r="EB247" s="105">
        <f t="shared" si="135"/>
        <v>0</v>
      </c>
      <c r="EC247" s="105">
        <f t="shared" si="135"/>
        <v>0</v>
      </c>
      <c r="ED247" s="105">
        <f t="shared" si="135"/>
        <v>0</v>
      </c>
      <c r="EE247" s="105">
        <f t="shared" si="135"/>
        <v>0</v>
      </c>
      <c r="EF247" s="105">
        <f t="shared" si="135"/>
        <v>0</v>
      </c>
      <c r="EG247" s="105">
        <f t="shared" si="135"/>
        <v>0</v>
      </c>
      <c r="EH247" s="105">
        <f t="shared" si="135"/>
        <v>0</v>
      </c>
      <c r="EI247" s="105">
        <f t="shared" si="135"/>
        <v>0</v>
      </c>
      <c r="EJ247" s="105">
        <f t="shared" si="135"/>
        <v>0</v>
      </c>
      <c r="EK247" s="105">
        <f t="shared" si="135"/>
        <v>0</v>
      </c>
      <c r="EL247" s="105">
        <f t="shared" si="135"/>
        <v>0</v>
      </c>
      <c r="EM247" s="105">
        <f t="shared" si="135"/>
        <v>0</v>
      </c>
      <c r="EN247" s="105">
        <f t="shared" si="135"/>
        <v>0</v>
      </c>
      <c r="EO247" s="105">
        <f t="shared" si="135"/>
        <v>0</v>
      </c>
      <c r="EP247" s="105">
        <f t="shared" si="135"/>
        <v>0</v>
      </c>
      <c r="EQ247" s="105">
        <f t="shared" si="135"/>
        <v>0</v>
      </c>
      <c r="ER247" s="105">
        <f t="shared" si="135"/>
        <v>0</v>
      </c>
      <c r="ES247" s="105">
        <f t="shared" si="135"/>
        <v>0</v>
      </c>
      <c r="ET247" s="105">
        <f t="shared" si="135"/>
        <v>0</v>
      </c>
      <c r="EU247" s="105">
        <f t="shared" si="135"/>
        <v>0</v>
      </c>
      <c r="EV247" s="105">
        <f t="shared" si="135"/>
        <v>0</v>
      </c>
      <c r="EW247" s="105">
        <f t="shared" si="135"/>
        <v>0</v>
      </c>
      <c r="EX247" s="105">
        <f t="shared" si="135"/>
        <v>0</v>
      </c>
      <c r="EY247" s="105">
        <f t="shared" si="135"/>
        <v>0</v>
      </c>
      <c r="EZ247" s="105">
        <f t="shared" si="135"/>
        <v>0</v>
      </c>
      <c r="FA247" s="105">
        <f t="shared" si="135"/>
        <v>0</v>
      </c>
      <c r="FB247" s="105">
        <f t="shared" si="135"/>
        <v>0</v>
      </c>
      <c r="FC247" s="105">
        <f t="shared" si="135"/>
        <v>0</v>
      </c>
      <c r="FD247" s="105">
        <f t="shared" si="135"/>
        <v>0</v>
      </c>
      <c r="FE247" s="105">
        <f t="shared" si="135"/>
        <v>0</v>
      </c>
      <c r="FF247" s="105">
        <f t="shared" si="135"/>
        <v>0</v>
      </c>
      <c r="FG247" s="105">
        <f t="shared" si="135"/>
        <v>0</v>
      </c>
      <c r="FH247" s="105">
        <f t="shared" si="135"/>
        <v>0</v>
      </c>
      <c r="FI247" s="105">
        <f t="shared" si="135"/>
        <v>0</v>
      </c>
      <c r="FJ247" s="105">
        <f t="shared" si="135"/>
        <v>0</v>
      </c>
      <c r="FK247" s="105">
        <f t="shared" si="135"/>
        <v>0</v>
      </c>
      <c r="FL247" s="105">
        <f t="shared" si="135"/>
        <v>0</v>
      </c>
      <c r="FM247" s="105">
        <f t="shared" si="135"/>
        <v>0</v>
      </c>
      <c r="FN247" s="105">
        <f t="shared" si="135"/>
        <v>0</v>
      </c>
      <c r="FO247" s="105">
        <f t="shared" si="135"/>
        <v>0</v>
      </c>
      <c r="FP247" s="105">
        <f t="shared" si="135"/>
        <v>0</v>
      </c>
      <c r="FQ247" s="105">
        <f t="shared" si="135"/>
        <v>0</v>
      </c>
      <c r="FR247" s="105">
        <f t="shared" si="135"/>
        <v>0</v>
      </c>
      <c r="FS247" s="105">
        <f t="shared" si="135"/>
        <v>0</v>
      </c>
      <c r="FT247" s="105">
        <f t="shared" si="135"/>
        <v>0</v>
      </c>
      <c r="FU247" s="105">
        <f t="shared" si="135"/>
        <v>0</v>
      </c>
      <c r="FV247" s="105">
        <f t="shared" si="135"/>
        <v>0</v>
      </c>
      <c r="FW247" s="105">
        <f t="shared" si="135"/>
        <v>0</v>
      </c>
      <c r="FX247" s="105">
        <f t="shared" si="135"/>
        <v>0</v>
      </c>
      <c r="FY247" s="105">
        <f t="shared" si="135"/>
        <v>0</v>
      </c>
      <c r="FZ247" s="105">
        <f t="shared" si="135"/>
        <v>0</v>
      </c>
      <c r="GA247" s="105">
        <f t="shared" si="135"/>
        <v>0</v>
      </c>
      <c r="GB247" s="105">
        <f t="shared" si="135"/>
        <v>0</v>
      </c>
      <c r="GC247" s="105">
        <f t="shared" si="135"/>
        <v>0</v>
      </c>
      <c r="GD247" s="105">
        <f t="shared" si="135"/>
        <v>0</v>
      </c>
      <c r="GE247" s="105">
        <f t="shared" si="135"/>
        <v>0</v>
      </c>
      <c r="GF247" s="105">
        <f t="shared" si="135"/>
        <v>0</v>
      </c>
      <c r="GG247" s="105">
        <f t="shared" si="135"/>
        <v>0</v>
      </c>
      <c r="GH247" s="105">
        <f t="shared" si="135"/>
        <v>0</v>
      </c>
      <c r="GI247" s="105">
        <f t="shared" si="135"/>
        <v>0</v>
      </c>
      <c r="GJ247" s="105">
        <f t="shared" si="135"/>
        <v>0</v>
      </c>
      <c r="GK247" s="105">
        <f t="shared" si="135"/>
        <v>0</v>
      </c>
      <c r="GL247" s="105">
        <f t="shared" si="135"/>
        <v>0</v>
      </c>
      <c r="GM247" s="105">
        <f t="shared" si="136"/>
        <v>0</v>
      </c>
      <c r="GN247" s="105">
        <f t="shared" si="136"/>
        <v>0</v>
      </c>
      <c r="GO247" s="105">
        <f t="shared" si="136"/>
        <v>0</v>
      </c>
      <c r="GP247" s="105">
        <f t="shared" si="136"/>
        <v>0</v>
      </c>
      <c r="GQ247" s="105">
        <f t="shared" si="136"/>
        <v>0</v>
      </c>
      <c r="GR247" s="105">
        <f t="shared" si="136"/>
        <v>0</v>
      </c>
      <c r="GS247" s="105">
        <f t="shared" si="136"/>
        <v>0</v>
      </c>
      <c r="GT247" s="105">
        <f t="shared" si="136"/>
        <v>0</v>
      </c>
    </row>
    <row r="248" spans="1:202" s="105" customFormat="1" hidden="1" x14ac:dyDescent="0.25">
      <c r="A248" s="106" t="s">
        <v>159</v>
      </c>
      <c r="B248" s="107">
        <v>0</v>
      </c>
      <c r="C248" s="105">
        <f t="shared" si="133"/>
        <v>0</v>
      </c>
      <c r="D248" s="105">
        <f t="shared" si="133"/>
        <v>0</v>
      </c>
      <c r="E248" s="105">
        <f t="shared" si="133"/>
        <v>0</v>
      </c>
      <c r="F248" s="105">
        <f t="shared" si="133"/>
        <v>0</v>
      </c>
      <c r="G248" s="105">
        <f t="shared" si="133"/>
        <v>0</v>
      </c>
      <c r="H248" s="105">
        <f t="shared" si="133"/>
        <v>0</v>
      </c>
      <c r="I248" s="105">
        <f t="shared" si="133"/>
        <v>0</v>
      </c>
      <c r="J248" s="105">
        <f t="shared" si="133"/>
        <v>0</v>
      </c>
      <c r="K248" s="105">
        <f t="shared" si="133"/>
        <v>0</v>
      </c>
      <c r="L248" s="105">
        <f t="shared" si="133"/>
        <v>0</v>
      </c>
      <c r="M248" s="105">
        <f t="shared" si="133"/>
        <v>0</v>
      </c>
      <c r="N248" s="105">
        <f t="shared" si="133"/>
        <v>0</v>
      </c>
      <c r="O248" s="105">
        <f t="shared" si="133"/>
        <v>0</v>
      </c>
      <c r="P248" s="105">
        <f t="shared" si="133"/>
        <v>0</v>
      </c>
      <c r="Q248" s="105">
        <f t="shared" si="133"/>
        <v>0</v>
      </c>
      <c r="R248" s="105">
        <f t="shared" si="133"/>
        <v>0</v>
      </c>
      <c r="S248" s="105">
        <f t="shared" si="133"/>
        <v>0</v>
      </c>
      <c r="T248" s="105">
        <f t="shared" si="133"/>
        <v>0</v>
      </c>
      <c r="U248" s="105">
        <f t="shared" si="133"/>
        <v>0</v>
      </c>
      <c r="V248" s="105">
        <f t="shared" si="133"/>
        <v>0</v>
      </c>
      <c r="W248" s="105">
        <f t="shared" si="133"/>
        <v>0</v>
      </c>
      <c r="X248" s="105">
        <f t="shared" si="133"/>
        <v>0</v>
      </c>
      <c r="Y248" s="105">
        <f t="shared" si="133"/>
        <v>0</v>
      </c>
      <c r="Z248" s="105">
        <f t="shared" si="133"/>
        <v>0</v>
      </c>
      <c r="AA248" s="105">
        <f t="shared" si="133"/>
        <v>0</v>
      </c>
      <c r="AB248" s="105">
        <f t="shared" si="133"/>
        <v>0</v>
      </c>
      <c r="AC248" s="105">
        <f t="shared" si="133"/>
        <v>0</v>
      </c>
      <c r="AD248" s="105">
        <f t="shared" si="133"/>
        <v>0</v>
      </c>
      <c r="AE248" s="105">
        <f t="shared" si="133"/>
        <v>0</v>
      </c>
      <c r="AF248" s="105">
        <f t="shared" si="133"/>
        <v>0</v>
      </c>
      <c r="AG248" s="105">
        <f t="shared" si="133"/>
        <v>0</v>
      </c>
      <c r="AH248" s="105">
        <f t="shared" si="133"/>
        <v>0</v>
      </c>
      <c r="AI248" s="105">
        <f t="shared" si="133"/>
        <v>0</v>
      </c>
      <c r="AJ248" s="105">
        <f t="shared" si="133"/>
        <v>0</v>
      </c>
      <c r="AK248" s="105">
        <f t="shared" si="133"/>
        <v>0</v>
      </c>
      <c r="AL248" s="105">
        <f t="shared" si="133"/>
        <v>0</v>
      </c>
      <c r="AM248" s="105">
        <f t="shared" si="133"/>
        <v>0</v>
      </c>
      <c r="AN248" s="105">
        <f t="shared" si="133"/>
        <v>0</v>
      </c>
      <c r="AO248" s="105">
        <f t="shared" si="133"/>
        <v>0</v>
      </c>
      <c r="AP248" s="105">
        <f t="shared" si="133"/>
        <v>0</v>
      </c>
      <c r="AQ248" s="105">
        <f t="shared" si="133"/>
        <v>0</v>
      </c>
      <c r="AR248" s="105">
        <f t="shared" si="133"/>
        <v>0</v>
      </c>
      <c r="AS248" s="105">
        <f t="shared" si="133"/>
        <v>0</v>
      </c>
      <c r="AT248" s="105">
        <f t="shared" si="133"/>
        <v>0</v>
      </c>
      <c r="AU248" s="105">
        <f t="shared" si="133"/>
        <v>0</v>
      </c>
      <c r="AV248" s="105">
        <f t="shared" si="133"/>
        <v>0</v>
      </c>
      <c r="AW248" s="105">
        <f t="shared" si="133"/>
        <v>0</v>
      </c>
      <c r="AX248" s="105">
        <f t="shared" si="133"/>
        <v>0</v>
      </c>
      <c r="AY248" s="105">
        <f t="shared" si="133"/>
        <v>0</v>
      </c>
      <c r="AZ248" s="105">
        <f t="shared" si="133"/>
        <v>0</v>
      </c>
      <c r="BA248" s="105">
        <f t="shared" si="133"/>
        <v>0</v>
      </c>
      <c r="BB248" s="105">
        <f t="shared" si="133"/>
        <v>0</v>
      </c>
      <c r="BC248" s="105">
        <f t="shared" si="133"/>
        <v>0</v>
      </c>
      <c r="BD248" s="105">
        <f t="shared" si="133"/>
        <v>0</v>
      </c>
      <c r="BE248" s="105">
        <f t="shared" si="133"/>
        <v>0</v>
      </c>
      <c r="BF248" s="105">
        <f t="shared" si="133"/>
        <v>0</v>
      </c>
      <c r="BG248" s="105">
        <f t="shared" si="133"/>
        <v>0</v>
      </c>
      <c r="BH248" s="105">
        <f t="shared" si="133"/>
        <v>0</v>
      </c>
      <c r="BI248" s="105">
        <f t="shared" si="133"/>
        <v>0</v>
      </c>
      <c r="BJ248" s="105">
        <f t="shared" si="133"/>
        <v>0</v>
      </c>
      <c r="BK248" s="105">
        <f t="shared" si="133"/>
        <v>0</v>
      </c>
      <c r="BL248" s="105">
        <f t="shared" si="133"/>
        <v>0</v>
      </c>
      <c r="BM248" s="105">
        <f t="shared" si="133"/>
        <v>0</v>
      </c>
      <c r="BN248" s="105">
        <f t="shared" si="133"/>
        <v>0</v>
      </c>
      <c r="BO248" s="105">
        <f t="shared" si="134"/>
        <v>0</v>
      </c>
      <c r="BP248" s="105">
        <f t="shared" si="134"/>
        <v>0</v>
      </c>
      <c r="BQ248" s="105">
        <f t="shared" si="134"/>
        <v>0</v>
      </c>
      <c r="BR248" s="105">
        <f t="shared" si="134"/>
        <v>0</v>
      </c>
      <c r="BS248" s="105">
        <f t="shared" si="134"/>
        <v>0</v>
      </c>
      <c r="BT248" s="105">
        <f t="shared" si="134"/>
        <v>0</v>
      </c>
      <c r="BU248" s="105">
        <f t="shared" si="134"/>
        <v>0</v>
      </c>
      <c r="BV248" s="105">
        <f t="shared" si="134"/>
        <v>0</v>
      </c>
      <c r="BW248" s="105">
        <f t="shared" si="134"/>
        <v>0</v>
      </c>
      <c r="BX248" s="105">
        <f t="shared" si="134"/>
        <v>0</v>
      </c>
      <c r="BY248" s="105">
        <f t="shared" si="134"/>
        <v>0</v>
      </c>
      <c r="BZ248" s="105">
        <f t="shared" si="134"/>
        <v>0</v>
      </c>
      <c r="CA248" s="105">
        <f t="shared" si="134"/>
        <v>0</v>
      </c>
      <c r="CB248" s="105">
        <f t="shared" si="134"/>
        <v>0</v>
      </c>
      <c r="CC248" s="105">
        <f t="shared" si="134"/>
        <v>0</v>
      </c>
      <c r="CD248" s="105">
        <f t="shared" si="134"/>
        <v>0</v>
      </c>
      <c r="CE248" s="105">
        <f t="shared" si="134"/>
        <v>0</v>
      </c>
      <c r="CF248" s="105">
        <f t="shared" si="134"/>
        <v>0</v>
      </c>
      <c r="CG248" s="105">
        <f t="shared" si="134"/>
        <v>0</v>
      </c>
      <c r="CH248" s="105">
        <f t="shared" si="134"/>
        <v>0</v>
      </c>
      <c r="CI248" s="105">
        <f t="shared" si="134"/>
        <v>0</v>
      </c>
      <c r="CJ248" s="105">
        <f t="shared" si="134"/>
        <v>0</v>
      </c>
      <c r="CK248" s="105">
        <f t="shared" si="134"/>
        <v>0</v>
      </c>
      <c r="CL248" s="105">
        <f t="shared" si="134"/>
        <v>0</v>
      </c>
      <c r="CM248" s="105">
        <f t="shared" si="134"/>
        <v>0</v>
      </c>
      <c r="CN248" s="105">
        <f t="shared" si="134"/>
        <v>0</v>
      </c>
      <c r="CO248" s="105">
        <f t="shared" si="134"/>
        <v>0</v>
      </c>
      <c r="CP248" s="105">
        <f t="shared" si="134"/>
        <v>0</v>
      </c>
      <c r="CQ248" s="105">
        <f t="shared" si="134"/>
        <v>0</v>
      </c>
      <c r="CR248" s="105">
        <f t="shared" si="134"/>
        <v>0</v>
      </c>
      <c r="CS248" s="105">
        <f t="shared" si="134"/>
        <v>0</v>
      </c>
      <c r="CT248" s="105">
        <f t="shared" si="134"/>
        <v>0</v>
      </c>
      <c r="CU248" s="105">
        <f t="shared" si="134"/>
        <v>0</v>
      </c>
      <c r="CV248" s="105">
        <f t="shared" si="134"/>
        <v>0</v>
      </c>
      <c r="CW248" s="105">
        <f t="shared" si="134"/>
        <v>0</v>
      </c>
      <c r="CX248" s="105">
        <f t="shared" si="134"/>
        <v>0</v>
      </c>
      <c r="CY248" s="105">
        <f t="shared" si="134"/>
        <v>0</v>
      </c>
      <c r="CZ248" s="105">
        <f t="shared" si="134"/>
        <v>0</v>
      </c>
      <c r="DA248" s="105">
        <f t="shared" si="134"/>
        <v>0</v>
      </c>
      <c r="DB248" s="105">
        <f t="shared" si="134"/>
        <v>0</v>
      </c>
      <c r="DC248" s="105">
        <f t="shared" si="134"/>
        <v>0</v>
      </c>
      <c r="DD248" s="105">
        <f t="shared" si="134"/>
        <v>0</v>
      </c>
      <c r="DE248" s="105">
        <f t="shared" si="134"/>
        <v>0</v>
      </c>
      <c r="DF248" s="105">
        <f t="shared" si="134"/>
        <v>0</v>
      </c>
      <c r="DG248" s="105">
        <f t="shared" si="134"/>
        <v>0</v>
      </c>
      <c r="DH248" s="105">
        <f t="shared" si="134"/>
        <v>0</v>
      </c>
      <c r="DI248" s="105">
        <f t="shared" si="134"/>
        <v>0</v>
      </c>
      <c r="DJ248" s="105">
        <f t="shared" si="134"/>
        <v>0</v>
      </c>
      <c r="DK248" s="105">
        <f t="shared" si="134"/>
        <v>0</v>
      </c>
      <c r="DL248" s="105">
        <f t="shared" si="134"/>
        <v>0</v>
      </c>
      <c r="DM248" s="105">
        <f t="shared" si="134"/>
        <v>0</v>
      </c>
      <c r="DN248" s="105">
        <f t="shared" si="134"/>
        <v>0</v>
      </c>
      <c r="DO248" s="105">
        <f t="shared" si="134"/>
        <v>0</v>
      </c>
      <c r="DP248" s="105">
        <f t="shared" si="134"/>
        <v>0</v>
      </c>
      <c r="DQ248" s="105">
        <f t="shared" si="134"/>
        <v>0</v>
      </c>
      <c r="DR248" s="105">
        <f t="shared" si="134"/>
        <v>0</v>
      </c>
      <c r="DS248" s="105">
        <f t="shared" si="134"/>
        <v>0</v>
      </c>
      <c r="DT248" s="105">
        <f t="shared" si="134"/>
        <v>0</v>
      </c>
      <c r="DU248" s="105">
        <f t="shared" si="134"/>
        <v>0</v>
      </c>
      <c r="DV248" s="105">
        <f t="shared" si="134"/>
        <v>0</v>
      </c>
      <c r="DW248" s="105">
        <f t="shared" si="134"/>
        <v>0</v>
      </c>
      <c r="DX248" s="105">
        <f t="shared" si="134"/>
        <v>0</v>
      </c>
      <c r="DY248" s="105">
        <f t="shared" si="134"/>
        <v>0</v>
      </c>
      <c r="DZ248" s="105">
        <f t="shared" si="134"/>
        <v>0</v>
      </c>
      <c r="EA248" s="105">
        <f t="shared" si="135"/>
        <v>0</v>
      </c>
      <c r="EB248" s="105">
        <f t="shared" si="135"/>
        <v>0</v>
      </c>
      <c r="EC248" s="105">
        <f t="shared" si="135"/>
        <v>0</v>
      </c>
      <c r="ED248" s="105">
        <f t="shared" si="135"/>
        <v>0</v>
      </c>
      <c r="EE248" s="105">
        <f t="shared" si="135"/>
        <v>0</v>
      </c>
      <c r="EF248" s="105">
        <f t="shared" si="135"/>
        <v>0</v>
      </c>
      <c r="EG248" s="105">
        <f t="shared" si="135"/>
        <v>0</v>
      </c>
      <c r="EH248" s="105">
        <f t="shared" si="135"/>
        <v>0</v>
      </c>
      <c r="EI248" s="105">
        <f t="shared" si="135"/>
        <v>0</v>
      </c>
      <c r="EJ248" s="105">
        <f t="shared" si="135"/>
        <v>0</v>
      </c>
      <c r="EK248" s="105">
        <f t="shared" si="135"/>
        <v>0</v>
      </c>
      <c r="EL248" s="105">
        <f t="shared" si="135"/>
        <v>0</v>
      </c>
      <c r="EM248" s="105">
        <f t="shared" si="135"/>
        <v>0</v>
      </c>
      <c r="EN248" s="105">
        <f t="shared" si="135"/>
        <v>0</v>
      </c>
      <c r="EO248" s="105">
        <f t="shared" si="135"/>
        <v>0</v>
      </c>
      <c r="EP248" s="105">
        <f t="shared" si="135"/>
        <v>0</v>
      </c>
      <c r="EQ248" s="105">
        <f t="shared" si="135"/>
        <v>0</v>
      </c>
      <c r="ER248" s="105">
        <f t="shared" si="135"/>
        <v>0</v>
      </c>
      <c r="ES248" s="105">
        <f t="shared" si="135"/>
        <v>0</v>
      </c>
      <c r="ET248" s="105">
        <f t="shared" si="135"/>
        <v>0</v>
      </c>
      <c r="EU248" s="105">
        <f t="shared" si="135"/>
        <v>0</v>
      </c>
      <c r="EV248" s="105">
        <f t="shared" si="135"/>
        <v>0</v>
      </c>
      <c r="EW248" s="105">
        <f t="shared" si="135"/>
        <v>0</v>
      </c>
      <c r="EX248" s="105">
        <f t="shared" si="135"/>
        <v>0</v>
      </c>
      <c r="EY248" s="105">
        <f t="shared" si="135"/>
        <v>0</v>
      </c>
      <c r="EZ248" s="105">
        <f t="shared" si="135"/>
        <v>0</v>
      </c>
      <c r="FA248" s="105">
        <f t="shared" si="135"/>
        <v>0</v>
      </c>
      <c r="FB248" s="105">
        <f t="shared" si="135"/>
        <v>0</v>
      </c>
      <c r="FC248" s="105">
        <f t="shared" si="135"/>
        <v>0</v>
      </c>
      <c r="FD248" s="105">
        <f t="shared" si="135"/>
        <v>0</v>
      </c>
      <c r="FE248" s="105">
        <f t="shared" si="135"/>
        <v>0</v>
      </c>
      <c r="FF248" s="105">
        <f t="shared" si="135"/>
        <v>0</v>
      </c>
      <c r="FG248" s="105">
        <f t="shared" si="135"/>
        <v>0</v>
      </c>
      <c r="FH248" s="105">
        <f t="shared" si="135"/>
        <v>0</v>
      </c>
      <c r="FI248" s="105">
        <f t="shared" si="135"/>
        <v>0</v>
      </c>
      <c r="FJ248" s="105">
        <f t="shared" si="135"/>
        <v>0</v>
      </c>
      <c r="FK248" s="105">
        <f t="shared" si="135"/>
        <v>0</v>
      </c>
      <c r="FL248" s="105">
        <f t="shared" si="135"/>
        <v>0</v>
      </c>
      <c r="FM248" s="105">
        <f t="shared" si="135"/>
        <v>0</v>
      </c>
      <c r="FN248" s="105">
        <f t="shared" si="135"/>
        <v>0</v>
      </c>
      <c r="FO248" s="105">
        <f t="shared" si="135"/>
        <v>0</v>
      </c>
      <c r="FP248" s="105">
        <f t="shared" si="135"/>
        <v>0</v>
      </c>
      <c r="FQ248" s="105">
        <f t="shared" si="135"/>
        <v>0</v>
      </c>
      <c r="FR248" s="105">
        <f t="shared" si="135"/>
        <v>0</v>
      </c>
      <c r="FS248" s="105">
        <f t="shared" si="135"/>
        <v>0</v>
      </c>
      <c r="FT248" s="105">
        <f t="shared" si="135"/>
        <v>0</v>
      </c>
      <c r="FU248" s="105">
        <f t="shared" si="135"/>
        <v>0</v>
      </c>
      <c r="FV248" s="105">
        <f t="shared" si="135"/>
        <v>0</v>
      </c>
      <c r="FW248" s="105">
        <f t="shared" si="135"/>
        <v>0</v>
      </c>
      <c r="FX248" s="105">
        <f t="shared" si="135"/>
        <v>0</v>
      </c>
      <c r="FY248" s="105">
        <f t="shared" si="135"/>
        <v>0</v>
      </c>
      <c r="FZ248" s="105">
        <f t="shared" si="135"/>
        <v>0</v>
      </c>
      <c r="GA248" s="105">
        <f t="shared" si="135"/>
        <v>0</v>
      </c>
      <c r="GB248" s="105">
        <f t="shared" si="135"/>
        <v>0</v>
      </c>
      <c r="GC248" s="105">
        <f t="shared" si="135"/>
        <v>0</v>
      </c>
      <c r="GD248" s="105">
        <f t="shared" si="135"/>
        <v>0</v>
      </c>
      <c r="GE248" s="105">
        <f t="shared" si="135"/>
        <v>0</v>
      </c>
      <c r="GF248" s="105">
        <f t="shared" si="135"/>
        <v>0</v>
      </c>
      <c r="GG248" s="105">
        <f t="shared" si="135"/>
        <v>0</v>
      </c>
      <c r="GH248" s="105">
        <f t="shared" si="135"/>
        <v>0</v>
      </c>
      <c r="GI248" s="105">
        <f t="shared" si="135"/>
        <v>0</v>
      </c>
      <c r="GJ248" s="105">
        <f t="shared" si="135"/>
        <v>0</v>
      </c>
      <c r="GK248" s="105">
        <f t="shared" si="135"/>
        <v>0</v>
      </c>
      <c r="GL248" s="105">
        <f t="shared" si="135"/>
        <v>0</v>
      </c>
      <c r="GM248" s="105">
        <f t="shared" si="136"/>
        <v>0</v>
      </c>
      <c r="GN248" s="105">
        <f t="shared" si="136"/>
        <v>0</v>
      </c>
      <c r="GO248" s="105">
        <f t="shared" si="136"/>
        <v>0</v>
      </c>
      <c r="GP248" s="105">
        <f t="shared" si="136"/>
        <v>0</v>
      </c>
      <c r="GQ248" s="105">
        <f t="shared" si="136"/>
        <v>0</v>
      </c>
      <c r="GR248" s="105">
        <f t="shared" si="136"/>
        <v>0</v>
      </c>
      <c r="GS248" s="105">
        <f t="shared" si="136"/>
        <v>0</v>
      </c>
      <c r="GT248" s="105">
        <f t="shared" si="136"/>
        <v>0</v>
      </c>
    </row>
    <row r="249" spans="1:202" s="105" customFormat="1" hidden="1" x14ac:dyDescent="0.25">
      <c r="A249" s="106" t="s">
        <v>160</v>
      </c>
      <c r="B249" s="107">
        <v>0</v>
      </c>
      <c r="C249" s="105">
        <f t="shared" si="133"/>
        <v>0</v>
      </c>
      <c r="D249" s="105">
        <f t="shared" si="133"/>
        <v>0</v>
      </c>
      <c r="E249" s="105">
        <f t="shared" si="133"/>
        <v>0</v>
      </c>
      <c r="F249" s="105">
        <f t="shared" si="133"/>
        <v>0</v>
      </c>
      <c r="G249" s="105">
        <f t="shared" si="133"/>
        <v>0</v>
      </c>
      <c r="H249" s="105">
        <f t="shared" si="133"/>
        <v>0</v>
      </c>
      <c r="I249" s="105">
        <f t="shared" si="133"/>
        <v>0</v>
      </c>
      <c r="J249" s="105">
        <f t="shared" si="133"/>
        <v>0</v>
      </c>
      <c r="K249" s="105">
        <f t="shared" si="133"/>
        <v>0</v>
      </c>
      <c r="L249" s="105">
        <f t="shared" si="133"/>
        <v>0</v>
      </c>
      <c r="M249" s="105">
        <f t="shared" si="133"/>
        <v>0</v>
      </c>
      <c r="N249" s="105">
        <f t="shared" si="133"/>
        <v>0</v>
      </c>
      <c r="O249" s="105">
        <f t="shared" si="133"/>
        <v>0</v>
      </c>
      <c r="P249" s="105">
        <f t="shared" si="133"/>
        <v>0</v>
      </c>
      <c r="Q249" s="105">
        <f t="shared" si="133"/>
        <v>0</v>
      </c>
      <c r="R249" s="105">
        <f t="shared" si="133"/>
        <v>0</v>
      </c>
      <c r="S249" s="105">
        <f t="shared" si="133"/>
        <v>0</v>
      </c>
      <c r="T249" s="105">
        <f t="shared" si="133"/>
        <v>0</v>
      </c>
      <c r="U249" s="105">
        <f t="shared" si="133"/>
        <v>0</v>
      </c>
      <c r="V249" s="105">
        <f t="shared" si="133"/>
        <v>0</v>
      </c>
      <c r="W249" s="105">
        <f t="shared" si="133"/>
        <v>0</v>
      </c>
      <c r="X249" s="105">
        <f t="shared" si="133"/>
        <v>0</v>
      </c>
      <c r="Y249" s="105">
        <f t="shared" si="133"/>
        <v>0</v>
      </c>
      <c r="Z249" s="105">
        <f t="shared" si="133"/>
        <v>0</v>
      </c>
      <c r="AA249" s="105">
        <f t="shared" si="133"/>
        <v>0</v>
      </c>
      <c r="AB249" s="105">
        <f t="shared" si="133"/>
        <v>0</v>
      </c>
      <c r="AC249" s="105">
        <f t="shared" si="133"/>
        <v>0</v>
      </c>
      <c r="AD249" s="105">
        <f t="shared" si="133"/>
        <v>0</v>
      </c>
      <c r="AE249" s="105">
        <f t="shared" si="133"/>
        <v>0</v>
      </c>
      <c r="AF249" s="105">
        <f t="shared" si="133"/>
        <v>0</v>
      </c>
      <c r="AG249" s="105">
        <f t="shared" si="133"/>
        <v>0</v>
      </c>
      <c r="AH249" s="105">
        <f t="shared" si="133"/>
        <v>0</v>
      </c>
      <c r="AI249" s="105">
        <f t="shared" si="133"/>
        <v>0</v>
      </c>
      <c r="AJ249" s="105">
        <f t="shared" si="133"/>
        <v>0</v>
      </c>
      <c r="AK249" s="105">
        <f t="shared" si="133"/>
        <v>0</v>
      </c>
      <c r="AL249" s="105">
        <f t="shared" si="133"/>
        <v>0</v>
      </c>
      <c r="AM249" s="105">
        <f t="shared" si="133"/>
        <v>0</v>
      </c>
      <c r="AN249" s="105">
        <f t="shared" si="133"/>
        <v>0</v>
      </c>
      <c r="AO249" s="105">
        <f t="shared" si="133"/>
        <v>0</v>
      </c>
      <c r="AP249" s="105">
        <f t="shared" si="133"/>
        <v>0</v>
      </c>
      <c r="AQ249" s="105">
        <f t="shared" si="133"/>
        <v>0</v>
      </c>
      <c r="AR249" s="105">
        <f t="shared" si="133"/>
        <v>0</v>
      </c>
      <c r="AS249" s="105">
        <f t="shared" si="133"/>
        <v>0</v>
      </c>
      <c r="AT249" s="105">
        <f t="shared" si="133"/>
        <v>0</v>
      </c>
      <c r="AU249" s="105">
        <f t="shared" si="133"/>
        <v>0</v>
      </c>
      <c r="AV249" s="105">
        <f t="shared" si="133"/>
        <v>0</v>
      </c>
      <c r="AW249" s="105">
        <f t="shared" si="133"/>
        <v>0</v>
      </c>
      <c r="AX249" s="105">
        <f t="shared" si="133"/>
        <v>0</v>
      </c>
      <c r="AY249" s="105">
        <f t="shared" si="133"/>
        <v>0</v>
      </c>
      <c r="AZ249" s="105">
        <f t="shared" si="133"/>
        <v>0</v>
      </c>
      <c r="BA249" s="105">
        <f t="shared" si="133"/>
        <v>0</v>
      </c>
      <c r="BB249" s="105">
        <f t="shared" si="133"/>
        <v>0</v>
      </c>
      <c r="BC249" s="105">
        <f t="shared" si="133"/>
        <v>0</v>
      </c>
      <c r="BD249" s="105">
        <f t="shared" si="133"/>
        <v>0</v>
      </c>
      <c r="BE249" s="105">
        <f t="shared" si="133"/>
        <v>0</v>
      </c>
      <c r="BF249" s="105">
        <f t="shared" si="133"/>
        <v>0</v>
      </c>
      <c r="BG249" s="105">
        <f t="shared" si="133"/>
        <v>0</v>
      </c>
      <c r="BH249" s="105">
        <f t="shared" si="133"/>
        <v>0</v>
      </c>
      <c r="BI249" s="105">
        <f t="shared" si="133"/>
        <v>0</v>
      </c>
      <c r="BJ249" s="105">
        <f t="shared" si="133"/>
        <v>0</v>
      </c>
      <c r="BK249" s="105">
        <f t="shared" si="133"/>
        <v>0</v>
      </c>
      <c r="BL249" s="105">
        <f t="shared" si="133"/>
        <v>0</v>
      </c>
      <c r="BM249" s="105">
        <f t="shared" si="133"/>
        <v>0</v>
      </c>
      <c r="BN249" s="105">
        <f t="shared" ref="BN249" si="137">BN95*$B249</f>
        <v>0</v>
      </c>
      <c r="BO249" s="105">
        <f t="shared" si="134"/>
        <v>0</v>
      </c>
      <c r="BP249" s="105">
        <f t="shared" si="134"/>
        <v>0</v>
      </c>
      <c r="BQ249" s="105">
        <f t="shared" si="134"/>
        <v>0</v>
      </c>
      <c r="BR249" s="105">
        <f t="shared" si="134"/>
        <v>0</v>
      </c>
      <c r="BS249" s="105">
        <f t="shared" si="134"/>
        <v>0</v>
      </c>
      <c r="BT249" s="105">
        <f t="shared" si="134"/>
        <v>0</v>
      </c>
      <c r="BU249" s="105">
        <f t="shared" si="134"/>
        <v>0</v>
      </c>
      <c r="BV249" s="105">
        <f t="shared" si="134"/>
        <v>0</v>
      </c>
      <c r="BW249" s="105">
        <f t="shared" si="134"/>
        <v>0</v>
      </c>
      <c r="BX249" s="105">
        <f t="shared" si="134"/>
        <v>0</v>
      </c>
      <c r="BY249" s="105">
        <f t="shared" si="134"/>
        <v>0</v>
      </c>
      <c r="BZ249" s="105">
        <f t="shared" si="134"/>
        <v>0</v>
      </c>
      <c r="CA249" s="105">
        <f t="shared" si="134"/>
        <v>0</v>
      </c>
      <c r="CB249" s="105">
        <f t="shared" si="134"/>
        <v>0</v>
      </c>
      <c r="CC249" s="105">
        <f t="shared" si="134"/>
        <v>0</v>
      </c>
      <c r="CD249" s="105">
        <f t="shared" si="134"/>
        <v>0</v>
      </c>
      <c r="CE249" s="105">
        <f t="shared" si="134"/>
        <v>0</v>
      </c>
      <c r="CF249" s="105">
        <f t="shared" si="134"/>
        <v>0</v>
      </c>
      <c r="CG249" s="105">
        <f t="shared" si="134"/>
        <v>0</v>
      </c>
      <c r="CH249" s="105">
        <f t="shared" si="134"/>
        <v>0</v>
      </c>
      <c r="CI249" s="105">
        <f t="shared" si="134"/>
        <v>0</v>
      </c>
      <c r="CJ249" s="105">
        <f t="shared" si="134"/>
        <v>0</v>
      </c>
      <c r="CK249" s="105">
        <f t="shared" si="134"/>
        <v>0</v>
      </c>
      <c r="CL249" s="105">
        <f t="shared" si="134"/>
        <v>0</v>
      </c>
      <c r="CM249" s="105">
        <f t="shared" si="134"/>
        <v>0</v>
      </c>
      <c r="CN249" s="105">
        <f t="shared" si="134"/>
        <v>0</v>
      </c>
      <c r="CO249" s="105">
        <f t="shared" si="134"/>
        <v>0</v>
      </c>
      <c r="CP249" s="105">
        <f t="shared" si="134"/>
        <v>0</v>
      </c>
      <c r="CQ249" s="105">
        <f t="shared" si="134"/>
        <v>0</v>
      </c>
      <c r="CR249" s="105">
        <f t="shared" si="134"/>
        <v>0</v>
      </c>
      <c r="CS249" s="105">
        <f t="shared" si="134"/>
        <v>0</v>
      </c>
      <c r="CT249" s="105">
        <f t="shared" si="134"/>
        <v>0</v>
      </c>
      <c r="CU249" s="105">
        <f t="shared" si="134"/>
        <v>0</v>
      </c>
      <c r="CV249" s="105">
        <f t="shared" si="134"/>
        <v>0</v>
      </c>
      <c r="CW249" s="105">
        <f t="shared" si="134"/>
        <v>0</v>
      </c>
      <c r="CX249" s="105">
        <f t="shared" si="134"/>
        <v>0</v>
      </c>
      <c r="CY249" s="105">
        <f t="shared" si="134"/>
        <v>0</v>
      </c>
      <c r="CZ249" s="105">
        <f t="shared" si="134"/>
        <v>0</v>
      </c>
      <c r="DA249" s="105">
        <f t="shared" si="134"/>
        <v>0</v>
      </c>
      <c r="DB249" s="105">
        <f t="shared" si="134"/>
        <v>0</v>
      </c>
      <c r="DC249" s="105">
        <f t="shared" si="134"/>
        <v>0</v>
      </c>
      <c r="DD249" s="105">
        <f t="shared" si="134"/>
        <v>0</v>
      </c>
      <c r="DE249" s="105">
        <f t="shared" si="134"/>
        <v>0</v>
      </c>
      <c r="DF249" s="105">
        <f t="shared" si="134"/>
        <v>0</v>
      </c>
      <c r="DG249" s="105">
        <f t="shared" si="134"/>
        <v>0</v>
      </c>
      <c r="DH249" s="105">
        <f t="shared" si="134"/>
        <v>0</v>
      </c>
      <c r="DI249" s="105">
        <f t="shared" si="134"/>
        <v>0</v>
      </c>
      <c r="DJ249" s="105">
        <f t="shared" si="134"/>
        <v>0</v>
      </c>
      <c r="DK249" s="105">
        <f t="shared" si="134"/>
        <v>0</v>
      </c>
      <c r="DL249" s="105">
        <f t="shared" si="134"/>
        <v>0</v>
      </c>
      <c r="DM249" s="105">
        <f t="shared" si="134"/>
        <v>0</v>
      </c>
      <c r="DN249" s="105">
        <f t="shared" si="134"/>
        <v>0</v>
      </c>
      <c r="DO249" s="105">
        <f t="shared" si="134"/>
        <v>0</v>
      </c>
      <c r="DP249" s="105">
        <f t="shared" si="134"/>
        <v>0</v>
      </c>
      <c r="DQ249" s="105">
        <f t="shared" si="134"/>
        <v>0</v>
      </c>
      <c r="DR249" s="105">
        <f t="shared" si="134"/>
        <v>0</v>
      </c>
      <c r="DS249" s="105">
        <f t="shared" si="134"/>
        <v>0</v>
      </c>
      <c r="DT249" s="105">
        <f t="shared" si="134"/>
        <v>0</v>
      </c>
      <c r="DU249" s="105">
        <f t="shared" si="134"/>
        <v>0</v>
      </c>
      <c r="DV249" s="105">
        <f t="shared" si="134"/>
        <v>0</v>
      </c>
      <c r="DW249" s="105">
        <f t="shared" si="134"/>
        <v>0</v>
      </c>
      <c r="DX249" s="105">
        <f t="shared" si="134"/>
        <v>0</v>
      </c>
      <c r="DY249" s="105">
        <f t="shared" si="134"/>
        <v>0</v>
      </c>
      <c r="DZ249" s="105">
        <f t="shared" ref="DZ249" si="138">DZ95*$B249</f>
        <v>0</v>
      </c>
      <c r="EA249" s="105">
        <f t="shared" si="135"/>
        <v>0</v>
      </c>
      <c r="EB249" s="105">
        <f t="shared" si="135"/>
        <v>0</v>
      </c>
      <c r="EC249" s="105">
        <f t="shared" si="135"/>
        <v>0</v>
      </c>
      <c r="ED249" s="105">
        <f t="shared" si="135"/>
        <v>0</v>
      </c>
      <c r="EE249" s="105">
        <f t="shared" si="135"/>
        <v>0</v>
      </c>
      <c r="EF249" s="105">
        <f t="shared" si="135"/>
        <v>0</v>
      </c>
      <c r="EG249" s="105">
        <f t="shared" si="135"/>
        <v>0</v>
      </c>
      <c r="EH249" s="105">
        <f t="shared" si="135"/>
        <v>0</v>
      </c>
      <c r="EI249" s="105">
        <f t="shared" si="135"/>
        <v>0</v>
      </c>
      <c r="EJ249" s="105">
        <f t="shared" si="135"/>
        <v>0</v>
      </c>
      <c r="EK249" s="105">
        <f t="shared" si="135"/>
        <v>0</v>
      </c>
      <c r="EL249" s="105">
        <f t="shared" si="135"/>
        <v>0</v>
      </c>
      <c r="EM249" s="105">
        <f t="shared" si="135"/>
        <v>0</v>
      </c>
      <c r="EN249" s="105">
        <f t="shared" si="135"/>
        <v>0</v>
      </c>
      <c r="EO249" s="105">
        <f t="shared" si="135"/>
        <v>0</v>
      </c>
      <c r="EP249" s="105">
        <f t="shared" si="135"/>
        <v>0</v>
      </c>
      <c r="EQ249" s="105">
        <f t="shared" si="135"/>
        <v>0</v>
      </c>
      <c r="ER249" s="105">
        <f t="shared" si="135"/>
        <v>0</v>
      </c>
      <c r="ES249" s="105">
        <f t="shared" si="135"/>
        <v>0</v>
      </c>
      <c r="ET249" s="105">
        <f t="shared" si="135"/>
        <v>0</v>
      </c>
      <c r="EU249" s="105">
        <f t="shared" si="135"/>
        <v>0</v>
      </c>
      <c r="EV249" s="105">
        <f t="shared" si="135"/>
        <v>0</v>
      </c>
      <c r="EW249" s="105">
        <f t="shared" si="135"/>
        <v>0</v>
      </c>
      <c r="EX249" s="105">
        <f t="shared" si="135"/>
        <v>0</v>
      </c>
      <c r="EY249" s="105">
        <f t="shared" si="135"/>
        <v>0</v>
      </c>
      <c r="EZ249" s="105">
        <f t="shared" si="135"/>
        <v>0</v>
      </c>
      <c r="FA249" s="105">
        <f t="shared" si="135"/>
        <v>0</v>
      </c>
      <c r="FB249" s="105">
        <f t="shared" si="135"/>
        <v>0</v>
      </c>
      <c r="FC249" s="105">
        <f t="shared" si="135"/>
        <v>0</v>
      </c>
      <c r="FD249" s="105">
        <f t="shared" si="135"/>
        <v>0</v>
      </c>
      <c r="FE249" s="105">
        <f t="shared" si="135"/>
        <v>0</v>
      </c>
      <c r="FF249" s="105">
        <f t="shared" si="135"/>
        <v>0</v>
      </c>
      <c r="FG249" s="105">
        <f t="shared" si="135"/>
        <v>0</v>
      </c>
      <c r="FH249" s="105">
        <f t="shared" si="135"/>
        <v>0</v>
      </c>
      <c r="FI249" s="105">
        <f t="shared" si="135"/>
        <v>0</v>
      </c>
      <c r="FJ249" s="105">
        <f t="shared" si="135"/>
        <v>0</v>
      </c>
      <c r="FK249" s="105">
        <f t="shared" si="135"/>
        <v>0</v>
      </c>
      <c r="FL249" s="105">
        <f t="shared" si="135"/>
        <v>0</v>
      </c>
      <c r="FM249" s="105">
        <f t="shared" si="135"/>
        <v>0</v>
      </c>
      <c r="FN249" s="105">
        <f t="shared" si="135"/>
        <v>0</v>
      </c>
      <c r="FO249" s="105">
        <f t="shared" si="135"/>
        <v>0</v>
      </c>
      <c r="FP249" s="105">
        <f t="shared" si="135"/>
        <v>0</v>
      </c>
      <c r="FQ249" s="105">
        <f t="shared" si="135"/>
        <v>0</v>
      </c>
      <c r="FR249" s="105">
        <f t="shared" si="135"/>
        <v>0</v>
      </c>
      <c r="FS249" s="105">
        <f t="shared" si="135"/>
        <v>0</v>
      </c>
      <c r="FT249" s="105">
        <f t="shared" si="135"/>
        <v>0</v>
      </c>
      <c r="FU249" s="105">
        <f t="shared" si="135"/>
        <v>0</v>
      </c>
      <c r="FV249" s="105">
        <f t="shared" si="135"/>
        <v>0</v>
      </c>
      <c r="FW249" s="105">
        <f t="shared" si="135"/>
        <v>0</v>
      </c>
      <c r="FX249" s="105">
        <f t="shared" si="135"/>
        <v>0</v>
      </c>
      <c r="FY249" s="105">
        <f t="shared" si="135"/>
        <v>0</v>
      </c>
      <c r="FZ249" s="105">
        <f t="shared" si="135"/>
        <v>0</v>
      </c>
      <c r="GA249" s="105">
        <f t="shared" si="135"/>
        <v>0</v>
      </c>
      <c r="GB249" s="105">
        <f t="shared" si="135"/>
        <v>0</v>
      </c>
      <c r="GC249" s="105">
        <f t="shared" si="135"/>
        <v>0</v>
      </c>
      <c r="GD249" s="105">
        <f t="shared" si="135"/>
        <v>0</v>
      </c>
      <c r="GE249" s="105">
        <f t="shared" si="135"/>
        <v>0</v>
      </c>
      <c r="GF249" s="105">
        <f t="shared" si="135"/>
        <v>0</v>
      </c>
      <c r="GG249" s="105">
        <f t="shared" si="135"/>
        <v>0</v>
      </c>
      <c r="GH249" s="105">
        <f t="shared" si="135"/>
        <v>0</v>
      </c>
      <c r="GI249" s="105">
        <f t="shared" si="135"/>
        <v>0</v>
      </c>
      <c r="GJ249" s="105">
        <f t="shared" si="135"/>
        <v>0</v>
      </c>
      <c r="GK249" s="105">
        <f t="shared" si="135"/>
        <v>0</v>
      </c>
      <c r="GL249" s="105">
        <f t="shared" ref="GL249" si="139">GL95*$B249</f>
        <v>0</v>
      </c>
      <c r="GM249" s="105">
        <f t="shared" si="136"/>
        <v>0</v>
      </c>
      <c r="GN249" s="105">
        <f t="shared" si="136"/>
        <v>0</v>
      </c>
      <c r="GO249" s="105">
        <f t="shared" si="136"/>
        <v>0</v>
      </c>
      <c r="GP249" s="105">
        <f t="shared" si="136"/>
        <v>0</v>
      </c>
      <c r="GQ249" s="105">
        <f t="shared" si="136"/>
        <v>0</v>
      </c>
      <c r="GR249" s="105">
        <f t="shared" si="136"/>
        <v>0</v>
      </c>
      <c r="GS249" s="105">
        <f t="shared" si="136"/>
        <v>0</v>
      </c>
      <c r="GT249" s="105">
        <f t="shared" si="136"/>
        <v>0</v>
      </c>
    </row>
    <row r="250" spans="1:202" s="105" customFormat="1" hidden="1" x14ac:dyDescent="0.25">
      <c r="A250" s="106" t="s">
        <v>161</v>
      </c>
      <c r="B250" s="107">
        <v>0</v>
      </c>
      <c r="C250" s="105">
        <f t="shared" ref="C250:BN253" si="140">C96*$B250</f>
        <v>0</v>
      </c>
      <c r="D250" s="105">
        <f t="shared" si="140"/>
        <v>0</v>
      </c>
      <c r="E250" s="105">
        <f t="shared" si="140"/>
        <v>0</v>
      </c>
      <c r="F250" s="105">
        <f t="shared" si="140"/>
        <v>0</v>
      </c>
      <c r="G250" s="105">
        <f t="shared" si="140"/>
        <v>0</v>
      </c>
      <c r="H250" s="105">
        <f t="shared" si="140"/>
        <v>0</v>
      </c>
      <c r="I250" s="105">
        <f t="shared" si="140"/>
        <v>0</v>
      </c>
      <c r="J250" s="105">
        <f t="shared" si="140"/>
        <v>0</v>
      </c>
      <c r="K250" s="105">
        <f t="shared" si="140"/>
        <v>0</v>
      </c>
      <c r="L250" s="105">
        <f t="shared" si="140"/>
        <v>0</v>
      </c>
      <c r="M250" s="105">
        <f t="shared" si="140"/>
        <v>0</v>
      </c>
      <c r="N250" s="105">
        <f t="shared" si="140"/>
        <v>0</v>
      </c>
      <c r="O250" s="105">
        <f t="shared" si="140"/>
        <v>0</v>
      </c>
      <c r="P250" s="105">
        <f t="shared" si="140"/>
        <v>0</v>
      </c>
      <c r="Q250" s="105">
        <f t="shared" si="140"/>
        <v>0</v>
      </c>
      <c r="R250" s="105">
        <f t="shared" si="140"/>
        <v>0</v>
      </c>
      <c r="S250" s="105">
        <f t="shared" si="140"/>
        <v>0</v>
      </c>
      <c r="T250" s="105">
        <f t="shared" si="140"/>
        <v>0</v>
      </c>
      <c r="U250" s="105">
        <f t="shared" si="140"/>
        <v>0</v>
      </c>
      <c r="V250" s="105">
        <f t="shared" si="140"/>
        <v>0</v>
      </c>
      <c r="W250" s="105">
        <f t="shared" si="140"/>
        <v>0</v>
      </c>
      <c r="X250" s="105">
        <f t="shared" si="140"/>
        <v>0</v>
      </c>
      <c r="Y250" s="105">
        <f t="shared" si="140"/>
        <v>0</v>
      </c>
      <c r="Z250" s="105">
        <f t="shared" si="140"/>
        <v>0</v>
      </c>
      <c r="AA250" s="105">
        <f t="shared" si="140"/>
        <v>0</v>
      </c>
      <c r="AB250" s="105">
        <f t="shared" si="140"/>
        <v>0</v>
      </c>
      <c r="AC250" s="105">
        <f t="shared" si="140"/>
        <v>0</v>
      </c>
      <c r="AD250" s="105">
        <f t="shared" si="140"/>
        <v>0</v>
      </c>
      <c r="AE250" s="105">
        <f t="shared" si="140"/>
        <v>0</v>
      </c>
      <c r="AF250" s="105">
        <f t="shared" si="140"/>
        <v>0</v>
      </c>
      <c r="AG250" s="105">
        <f t="shared" si="140"/>
        <v>0</v>
      </c>
      <c r="AH250" s="105">
        <f t="shared" si="140"/>
        <v>0</v>
      </c>
      <c r="AI250" s="105">
        <f t="shared" si="140"/>
        <v>0</v>
      </c>
      <c r="AJ250" s="105">
        <f t="shared" si="140"/>
        <v>0</v>
      </c>
      <c r="AK250" s="105">
        <f t="shared" si="140"/>
        <v>0</v>
      </c>
      <c r="AL250" s="105">
        <f t="shared" si="140"/>
        <v>0</v>
      </c>
      <c r="AM250" s="105">
        <f t="shared" si="140"/>
        <v>0</v>
      </c>
      <c r="AN250" s="105">
        <f t="shared" si="140"/>
        <v>0</v>
      </c>
      <c r="AO250" s="105">
        <f t="shared" si="140"/>
        <v>0</v>
      </c>
      <c r="AP250" s="105">
        <f t="shared" si="140"/>
        <v>0</v>
      </c>
      <c r="AQ250" s="105">
        <f t="shared" si="140"/>
        <v>0</v>
      </c>
      <c r="AR250" s="105">
        <f t="shared" si="140"/>
        <v>0</v>
      </c>
      <c r="AS250" s="105">
        <f t="shared" si="140"/>
        <v>0</v>
      </c>
      <c r="AT250" s="105">
        <f t="shared" si="140"/>
        <v>0</v>
      </c>
      <c r="AU250" s="105">
        <f t="shared" si="140"/>
        <v>0</v>
      </c>
      <c r="AV250" s="105">
        <f t="shared" si="140"/>
        <v>0</v>
      </c>
      <c r="AW250" s="105">
        <f t="shared" si="140"/>
        <v>0</v>
      </c>
      <c r="AX250" s="105">
        <f t="shared" si="140"/>
        <v>0</v>
      </c>
      <c r="AY250" s="105">
        <f t="shared" si="140"/>
        <v>0</v>
      </c>
      <c r="AZ250" s="105">
        <f t="shared" si="140"/>
        <v>0</v>
      </c>
      <c r="BA250" s="105">
        <f t="shared" si="140"/>
        <v>0</v>
      </c>
      <c r="BB250" s="105">
        <f t="shared" si="140"/>
        <v>0</v>
      </c>
      <c r="BC250" s="105">
        <f t="shared" si="140"/>
        <v>0</v>
      </c>
      <c r="BD250" s="105">
        <f t="shared" si="140"/>
        <v>0</v>
      </c>
      <c r="BE250" s="105">
        <f t="shared" si="140"/>
        <v>0</v>
      </c>
      <c r="BF250" s="105">
        <f t="shared" si="140"/>
        <v>0</v>
      </c>
      <c r="BG250" s="105">
        <f t="shared" si="140"/>
        <v>0</v>
      </c>
      <c r="BH250" s="105">
        <f t="shared" si="140"/>
        <v>0</v>
      </c>
      <c r="BI250" s="105">
        <f t="shared" si="140"/>
        <v>0</v>
      </c>
      <c r="BJ250" s="105">
        <f t="shared" si="140"/>
        <v>0</v>
      </c>
      <c r="BK250" s="105">
        <f t="shared" si="140"/>
        <v>0</v>
      </c>
      <c r="BL250" s="105">
        <f t="shared" si="140"/>
        <v>0</v>
      </c>
      <c r="BM250" s="105">
        <f t="shared" si="140"/>
        <v>0</v>
      </c>
      <c r="BN250" s="105">
        <f t="shared" si="140"/>
        <v>0</v>
      </c>
      <c r="BO250" s="105">
        <f t="shared" ref="BO250:DZ253" si="141">BO96*$B250</f>
        <v>0</v>
      </c>
      <c r="BP250" s="105">
        <f t="shared" si="141"/>
        <v>0</v>
      </c>
      <c r="BQ250" s="105">
        <f t="shared" si="141"/>
        <v>0</v>
      </c>
      <c r="BR250" s="105">
        <f t="shared" si="141"/>
        <v>0</v>
      </c>
      <c r="BS250" s="105">
        <f t="shared" si="141"/>
        <v>0</v>
      </c>
      <c r="BT250" s="105">
        <f t="shared" si="141"/>
        <v>0</v>
      </c>
      <c r="BU250" s="105">
        <f t="shared" si="141"/>
        <v>0</v>
      </c>
      <c r="BV250" s="105">
        <f t="shared" si="141"/>
        <v>0</v>
      </c>
      <c r="BW250" s="105">
        <f t="shared" si="141"/>
        <v>0</v>
      </c>
      <c r="BX250" s="105">
        <f t="shared" si="141"/>
        <v>0</v>
      </c>
      <c r="BY250" s="105">
        <f t="shared" si="141"/>
        <v>0</v>
      </c>
      <c r="BZ250" s="105">
        <f t="shared" si="141"/>
        <v>0</v>
      </c>
      <c r="CA250" s="105">
        <f t="shared" si="141"/>
        <v>0</v>
      </c>
      <c r="CB250" s="105">
        <f t="shared" si="141"/>
        <v>0</v>
      </c>
      <c r="CC250" s="105">
        <f t="shared" si="141"/>
        <v>0</v>
      </c>
      <c r="CD250" s="105">
        <f t="shared" si="141"/>
        <v>0</v>
      </c>
      <c r="CE250" s="105">
        <f t="shared" si="141"/>
        <v>0</v>
      </c>
      <c r="CF250" s="105">
        <f t="shared" si="141"/>
        <v>0</v>
      </c>
      <c r="CG250" s="105">
        <f t="shared" si="141"/>
        <v>0</v>
      </c>
      <c r="CH250" s="105">
        <f t="shared" si="141"/>
        <v>0</v>
      </c>
      <c r="CI250" s="105">
        <f t="shared" si="141"/>
        <v>0</v>
      </c>
      <c r="CJ250" s="105">
        <f t="shared" si="141"/>
        <v>0</v>
      </c>
      <c r="CK250" s="105">
        <f t="shared" si="141"/>
        <v>0</v>
      </c>
      <c r="CL250" s="105">
        <f t="shared" si="141"/>
        <v>0</v>
      </c>
      <c r="CM250" s="105">
        <f t="shared" si="141"/>
        <v>0</v>
      </c>
      <c r="CN250" s="105">
        <f t="shared" si="141"/>
        <v>0</v>
      </c>
      <c r="CO250" s="105">
        <f t="shared" si="141"/>
        <v>0</v>
      </c>
      <c r="CP250" s="105">
        <f t="shared" si="141"/>
        <v>0</v>
      </c>
      <c r="CQ250" s="105">
        <f t="shared" si="141"/>
        <v>0</v>
      </c>
      <c r="CR250" s="105">
        <f t="shared" si="141"/>
        <v>0</v>
      </c>
      <c r="CS250" s="105">
        <f t="shared" si="141"/>
        <v>0</v>
      </c>
      <c r="CT250" s="105">
        <f t="shared" si="141"/>
        <v>0</v>
      </c>
      <c r="CU250" s="105">
        <f t="shared" si="141"/>
        <v>0</v>
      </c>
      <c r="CV250" s="105">
        <f t="shared" si="141"/>
        <v>0</v>
      </c>
      <c r="CW250" s="105">
        <f t="shared" si="141"/>
        <v>0</v>
      </c>
      <c r="CX250" s="105">
        <f t="shared" si="141"/>
        <v>0</v>
      </c>
      <c r="CY250" s="105">
        <f t="shared" si="141"/>
        <v>0</v>
      </c>
      <c r="CZ250" s="105">
        <f t="shared" si="141"/>
        <v>0</v>
      </c>
      <c r="DA250" s="105">
        <f t="shared" si="141"/>
        <v>0</v>
      </c>
      <c r="DB250" s="105">
        <f t="shared" si="141"/>
        <v>0</v>
      </c>
      <c r="DC250" s="105">
        <f t="shared" si="141"/>
        <v>0</v>
      </c>
      <c r="DD250" s="105">
        <f t="shared" si="141"/>
        <v>0</v>
      </c>
      <c r="DE250" s="105">
        <f t="shared" si="141"/>
        <v>0</v>
      </c>
      <c r="DF250" s="105">
        <f t="shared" si="141"/>
        <v>0</v>
      </c>
      <c r="DG250" s="105">
        <f t="shared" si="141"/>
        <v>0</v>
      </c>
      <c r="DH250" s="105">
        <f t="shared" si="141"/>
        <v>0</v>
      </c>
      <c r="DI250" s="105">
        <f t="shared" si="141"/>
        <v>0</v>
      </c>
      <c r="DJ250" s="105">
        <f t="shared" si="141"/>
        <v>0</v>
      </c>
      <c r="DK250" s="105">
        <f t="shared" si="141"/>
        <v>0</v>
      </c>
      <c r="DL250" s="105">
        <f t="shared" si="141"/>
        <v>0</v>
      </c>
      <c r="DM250" s="105">
        <f t="shared" si="141"/>
        <v>0</v>
      </c>
      <c r="DN250" s="105">
        <f t="shared" si="141"/>
        <v>0</v>
      </c>
      <c r="DO250" s="105">
        <f t="shared" si="141"/>
        <v>0</v>
      </c>
      <c r="DP250" s="105">
        <f t="shared" si="141"/>
        <v>0</v>
      </c>
      <c r="DQ250" s="105">
        <f t="shared" si="141"/>
        <v>0</v>
      </c>
      <c r="DR250" s="105">
        <f t="shared" si="141"/>
        <v>0</v>
      </c>
      <c r="DS250" s="105">
        <f t="shared" si="141"/>
        <v>0</v>
      </c>
      <c r="DT250" s="105">
        <f t="shared" si="141"/>
        <v>0</v>
      </c>
      <c r="DU250" s="105">
        <f t="shared" si="141"/>
        <v>0</v>
      </c>
      <c r="DV250" s="105">
        <f t="shared" si="141"/>
        <v>0</v>
      </c>
      <c r="DW250" s="105">
        <f t="shared" si="141"/>
        <v>0</v>
      </c>
      <c r="DX250" s="105">
        <f t="shared" si="141"/>
        <v>0</v>
      </c>
      <c r="DY250" s="105">
        <f t="shared" si="141"/>
        <v>0</v>
      </c>
      <c r="DZ250" s="105">
        <f t="shared" si="141"/>
        <v>0</v>
      </c>
      <c r="EA250" s="105">
        <f t="shared" ref="EA250:GL253" si="142">EA96*$B250</f>
        <v>0</v>
      </c>
      <c r="EB250" s="105">
        <f t="shared" si="142"/>
        <v>0</v>
      </c>
      <c r="EC250" s="105">
        <f t="shared" si="142"/>
        <v>0</v>
      </c>
      <c r="ED250" s="105">
        <f t="shared" si="142"/>
        <v>0</v>
      </c>
      <c r="EE250" s="105">
        <f t="shared" si="142"/>
        <v>0</v>
      </c>
      <c r="EF250" s="105">
        <f t="shared" si="142"/>
        <v>0</v>
      </c>
      <c r="EG250" s="105">
        <f t="shared" si="142"/>
        <v>0</v>
      </c>
      <c r="EH250" s="105">
        <f t="shared" si="142"/>
        <v>0</v>
      </c>
      <c r="EI250" s="105">
        <f t="shared" si="142"/>
        <v>0</v>
      </c>
      <c r="EJ250" s="105">
        <f t="shared" si="142"/>
        <v>0</v>
      </c>
      <c r="EK250" s="105">
        <f t="shared" si="142"/>
        <v>0</v>
      </c>
      <c r="EL250" s="105">
        <f t="shared" si="142"/>
        <v>0</v>
      </c>
      <c r="EM250" s="105">
        <f t="shared" si="142"/>
        <v>0</v>
      </c>
      <c r="EN250" s="105">
        <f t="shared" si="142"/>
        <v>0</v>
      </c>
      <c r="EO250" s="105">
        <f t="shared" si="142"/>
        <v>0</v>
      </c>
      <c r="EP250" s="105">
        <f t="shared" si="142"/>
        <v>0</v>
      </c>
      <c r="EQ250" s="105">
        <f t="shared" si="142"/>
        <v>0</v>
      </c>
      <c r="ER250" s="105">
        <f t="shared" si="142"/>
        <v>0</v>
      </c>
      <c r="ES250" s="105">
        <f t="shared" si="142"/>
        <v>0</v>
      </c>
      <c r="ET250" s="105">
        <f t="shared" si="142"/>
        <v>0</v>
      </c>
      <c r="EU250" s="105">
        <f t="shared" si="142"/>
        <v>0</v>
      </c>
      <c r="EV250" s="105">
        <f t="shared" si="142"/>
        <v>0</v>
      </c>
      <c r="EW250" s="105">
        <f t="shared" si="142"/>
        <v>0</v>
      </c>
      <c r="EX250" s="105">
        <f t="shared" si="142"/>
        <v>0</v>
      </c>
      <c r="EY250" s="105">
        <f t="shared" si="142"/>
        <v>0</v>
      </c>
      <c r="EZ250" s="105">
        <f t="shared" si="142"/>
        <v>0</v>
      </c>
      <c r="FA250" s="105">
        <f t="shared" si="142"/>
        <v>0</v>
      </c>
      <c r="FB250" s="105">
        <f t="shared" si="142"/>
        <v>0</v>
      </c>
      <c r="FC250" s="105">
        <f t="shared" si="142"/>
        <v>0</v>
      </c>
      <c r="FD250" s="105">
        <f t="shared" si="142"/>
        <v>0</v>
      </c>
      <c r="FE250" s="105">
        <f t="shared" si="142"/>
        <v>0</v>
      </c>
      <c r="FF250" s="105">
        <f t="shared" si="142"/>
        <v>0</v>
      </c>
      <c r="FG250" s="105">
        <f t="shared" si="142"/>
        <v>0</v>
      </c>
      <c r="FH250" s="105">
        <f t="shared" si="142"/>
        <v>0</v>
      </c>
      <c r="FI250" s="105">
        <f t="shared" si="142"/>
        <v>0</v>
      </c>
      <c r="FJ250" s="105">
        <f t="shared" si="142"/>
        <v>0</v>
      </c>
      <c r="FK250" s="105">
        <f t="shared" si="142"/>
        <v>0</v>
      </c>
      <c r="FL250" s="105">
        <f t="shared" si="142"/>
        <v>0</v>
      </c>
      <c r="FM250" s="105">
        <f t="shared" si="142"/>
        <v>0</v>
      </c>
      <c r="FN250" s="105">
        <f t="shared" si="142"/>
        <v>0</v>
      </c>
      <c r="FO250" s="105">
        <f t="shared" si="142"/>
        <v>0</v>
      </c>
      <c r="FP250" s="105">
        <f t="shared" si="142"/>
        <v>0</v>
      </c>
      <c r="FQ250" s="105">
        <f t="shared" si="142"/>
        <v>0</v>
      </c>
      <c r="FR250" s="105">
        <f t="shared" si="142"/>
        <v>0</v>
      </c>
      <c r="FS250" s="105">
        <f t="shared" si="142"/>
        <v>0</v>
      </c>
      <c r="FT250" s="105">
        <f t="shared" si="142"/>
        <v>0</v>
      </c>
      <c r="FU250" s="105">
        <f t="shared" si="142"/>
        <v>0</v>
      </c>
      <c r="FV250" s="105">
        <f t="shared" si="142"/>
        <v>0</v>
      </c>
      <c r="FW250" s="105">
        <f t="shared" si="142"/>
        <v>0</v>
      </c>
      <c r="FX250" s="105">
        <f t="shared" si="142"/>
        <v>0</v>
      </c>
      <c r="FY250" s="105">
        <f t="shared" si="142"/>
        <v>0</v>
      </c>
      <c r="FZ250" s="105">
        <f t="shared" si="142"/>
        <v>0</v>
      </c>
      <c r="GA250" s="105">
        <f t="shared" si="142"/>
        <v>0</v>
      </c>
      <c r="GB250" s="105">
        <f t="shared" si="142"/>
        <v>0</v>
      </c>
      <c r="GC250" s="105">
        <f t="shared" si="142"/>
        <v>0</v>
      </c>
      <c r="GD250" s="105">
        <f t="shared" si="142"/>
        <v>0</v>
      </c>
      <c r="GE250" s="105">
        <f t="shared" si="142"/>
        <v>0</v>
      </c>
      <c r="GF250" s="105">
        <f t="shared" si="142"/>
        <v>0</v>
      </c>
      <c r="GG250" s="105">
        <f t="shared" si="142"/>
        <v>0</v>
      </c>
      <c r="GH250" s="105">
        <f t="shared" si="142"/>
        <v>0</v>
      </c>
      <c r="GI250" s="105">
        <f t="shared" si="142"/>
        <v>0</v>
      </c>
      <c r="GJ250" s="105">
        <f t="shared" si="142"/>
        <v>0</v>
      </c>
      <c r="GK250" s="105">
        <f t="shared" si="142"/>
        <v>0</v>
      </c>
      <c r="GL250" s="105">
        <f t="shared" si="142"/>
        <v>0</v>
      </c>
      <c r="GM250" s="105">
        <f t="shared" si="136"/>
        <v>0</v>
      </c>
      <c r="GN250" s="105">
        <f t="shared" si="136"/>
        <v>0</v>
      </c>
      <c r="GO250" s="105">
        <f t="shared" si="136"/>
        <v>0</v>
      </c>
      <c r="GP250" s="105">
        <f t="shared" si="136"/>
        <v>0</v>
      </c>
      <c r="GQ250" s="105">
        <f t="shared" si="136"/>
        <v>0</v>
      </c>
      <c r="GR250" s="105">
        <f t="shared" si="136"/>
        <v>0</v>
      </c>
      <c r="GS250" s="105">
        <f t="shared" si="136"/>
        <v>0</v>
      </c>
      <c r="GT250" s="105">
        <f t="shared" si="136"/>
        <v>0</v>
      </c>
    </row>
    <row r="251" spans="1:202" s="105" customFormat="1" hidden="1" x14ac:dyDescent="0.25">
      <c r="A251" s="106" t="s">
        <v>162</v>
      </c>
      <c r="B251" s="107">
        <v>0</v>
      </c>
      <c r="C251" s="105">
        <f t="shared" si="140"/>
        <v>0</v>
      </c>
      <c r="D251" s="105">
        <f t="shared" si="140"/>
        <v>0</v>
      </c>
      <c r="E251" s="105">
        <f t="shared" si="140"/>
        <v>0</v>
      </c>
      <c r="F251" s="105">
        <f t="shared" si="140"/>
        <v>0</v>
      </c>
      <c r="G251" s="105">
        <f t="shared" si="140"/>
        <v>0</v>
      </c>
      <c r="H251" s="105">
        <f t="shared" si="140"/>
        <v>0</v>
      </c>
      <c r="I251" s="105">
        <f t="shared" si="140"/>
        <v>0</v>
      </c>
      <c r="J251" s="105">
        <f t="shared" si="140"/>
        <v>0</v>
      </c>
      <c r="K251" s="105">
        <f t="shared" si="140"/>
        <v>0</v>
      </c>
      <c r="L251" s="105">
        <f t="shared" si="140"/>
        <v>0</v>
      </c>
      <c r="M251" s="105">
        <f t="shared" si="140"/>
        <v>0</v>
      </c>
      <c r="N251" s="105">
        <f t="shared" si="140"/>
        <v>0</v>
      </c>
      <c r="O251" s="105">
        <f t="shared" si="140"/>
        <v>0</v>
      </c>
      <c r="P251" s="105">
        <f t="shared" si="140"/>
        <v>0</v>
      </c>
      <c r="Q251" s="105">
        <f t="shared" si="140"/>
        <v>0</v>
      </c>
      <c r="R251" s="105">
        <f t="shared" si="140"/>
        <v>0</v>
      </c>
      <c r="S251" s="105">
        <f t="shared" si="140"/>
        <v>0</v>
      </c>
      <c r="T251" s="105">
        <f t="shared" si="140"/>
        <v>0</v>
      </c>
      <c r="U251" s="105">
        <f t="shared" si="140"/>
        <v>0</v>
      </c>
      <c r="V251" s="105">
        <f t="shared" si="140"/>
        <v>0</v>
      </c>
      <c r="W251" s="105">
        <f t="shared" si="140"/>
        <v>0</v>
      </c>
      <c r="X251" s="105">
        <f t="shared" si="140"/>
        <v>0</v>
      </c>
      <c r="Y251" s="105">
        <f t="shared" si="140"/>
        <v>0</v>
      </c>
      <c r="Z251" s="105">
        <f t="shared" si="140"/>
        <v>0</v>
      </c>
      <c r="AA251" s="105">
        <f t="shared" si="140"/>
        <v>0</v>
      </c>
      <c r="AB251" s="105">
        <f t="shared" si="140"/>
        <v>0</v>
      </c>
      <c r="AC251" s="105">
        <f t="shared" si="140"/>
        <v>0</v>
      </c>
      <c r="AD251" s="105">
        <f t="shared" si="140"/>
        <v>0</v>
      </c>
      <c r="AE251" s="105">
        <f t="shared" si="140"/>
        <v>0</v>
      </c>
      <c r="AF251" s="105">
        <f t="shared" si="140"/>
        <v>0</v>
      </c>
      <c r="AG251" s="105">
        <f t="shared" si="140"/>
        <v>0</v>
      </c>
      <c r="AH251" s="105">
        <f t="shared" si="140"/>
        <v>0</v>
      </c>
      <c r="AI251" s="105">
        <f t="shared" si="140"/>
        <v>0</v>
      </c>
      <c r="AJ251" s="105">
        <f t="shared" si="140"/>
        <v>0</v>
      </c>
      <c r="AK251" s="105">
        <f t="shared" si="140"/>
        <v>0</v>
      </c>
      <c r="AL251" s="105">
        <f t="shared" si="140"/>
        <v>0</v>
      </c>
      <c r="AM251" s="105">
        <f t="shared" si="140"/>
        <v>0</v>
      </c>
      <c r="AN251" s="105">
        <f t="shared" si="140"/>
        <v>0</v>
      </c>
      <c r="AO251" s="105">
        <f t="shared" si="140"/>
        <v>0</v>
      </c>
      <c r="AP251" s="105">
        <f t="shared" si="140"/>
        <v>0</v>
      </c>
      <c r="AQ251" s="105">
        <f t="shared" si="140"/>
        <v>0</v>
      </c>
      <c r="AR251" s="105">
        <f t="shared" si="140"/>
        <v>0</v>
      </c>
      <c r="AS251" s="105">
        <f t="shared" si="140"/>
        <v>0</v>
      </c>
      <c r="AT251" s="105">
        <f t="shared" si="140"/>
        <v>0</v>
      </c>
      <c r="AU251" s="105">
        <f t="shared" si="140"/>
        <v>0</v>
      </c>
      <c r="AV251" s="105">
        <f t="shared" si="140"/>
        <v>0</v>
      </c>
      <c r="AW251" s="105">
        <f t="shared" si="140"/>
        <v>0</v>
      </c>
      <c r="AX251" s="105">
        <f t="shared" si="140"/>
        <v>0</v>
      </c>
      <c r="AY251" s="105">
        <f t="shared" si="140"/>
        <v>0</v>
      </c>
      <c r="AZ251" s="105">
        <f t="shared" si="140"/>
        <v>0</v>
      </c>
      <c r="BA251" s="105">
        <f t="shared" si="140"/>
        <v>0</v>
      </c>
      <c r="BB251" s="105">
        <f t="shared" si="140"/>
        <v>0</v>
      </c>
      <c r="BC251" s="105">
        <f t="shared" si="140"/>
        <v>0</v>
      </c>
      <c r="BD251" s="105">
        <f t="shared" si="140"/>
        <v>0</v>
      </c>
      <c r="BE251" s="105">
        <f t="shared" si="140"/>
        <v>0</v>
      </c>
      <c r="BF251" s="105">
        <f t="shared" si="140"/>
        <v>0</v>
      </c>
      <c r="BG251" s="105">
        <f t="shared" si="140"/>
        <v>0</v>
      </c>
      <c r="BH251" s="105">
        <f t="shared" si="140"/>
        <v>0</v>
      </c>
      <c r="BI251" s="105">
        <f t="shared" si="140"/>
        <v>0</v>
      </c>
      <c r="BJ251" s="105">
        <f t="shared" si="140"/>
        <v>0</v>
      </c>
      <c r="BK251" s="105">
        <f t="shared" si="140"/>
        <v>0</v>
      </c>
      <c r="BL251" s="105">
        <f t="shared" si="140"/>
        <v>0</v>
      </c>
      <c r="BM251" s="105">
        <f t="shared" si="140"/>
        <v>0</v>
      </c>
      <c r="BN251" s="105">
        <f t="shared" si="140"/>
        <v>0</v>
      </c>
      <c r="BO251" s="105">
        <f t="shared" si="141"/>
        <v>0</v>
      </c>
      <c r="BP251" s="105">
        <f t="shared" si="141"/>
        <v>0</v>
      </c>
      <c r="BQ251" s="105">
        <f t="shared" si="141"/>
        <v>0</v>
      </c>
      <c r="BR251" s="105">
        <f t="shared" si="141"/>
        <v>0</v>
      </c>
      <c r="BS251" s="105">
        <f t="shared" si="141"/>
        <v>0</v>
      </c>
      <c r="BT251" s="105">
        <f t="shared" si="141"/>
        <v>0</v>
      </c>
      <c r="BU251" s="105">
        <f t="shared" si="141"/>
        <v>0</v>
      </c>
      <c r="BV251" s="105">
        <f t="shared" si="141"/>
        <v>0</v>
      </c>
      <c r="BW251" s="105">
        <f t="shared" si="141"/>
        <v>0</v>
      </c>
      <c r="BX251" s="105">
        <f t="shared" si="141"/>
        <v>0</v>
      </c>
      <c r="BY251" s="105">
        <f t="shared" si="141"/>
        <v>0</v>
      </c>
      <c r="BZ251" s="105">
        <f t="shared" si="141"/>
        <v>0</v>
      </c>
      <c r="CA251" s="105">
        <f t="shared" si="141"/>
        <v>0</v>
      </c>
      <c r="CB251" s="105">
        <f t="shared" si="141"/>
        <v>0</v>
      </c>
      <c r="CC251" s="105">
        <f t="shared" si="141"/>
        <v>0</v>
      </c>
      <c r="CD251" s="105">
        <f t="shared" si="141"/>
        <v>0</v>
      </c>
      <c r="CE251" s="105">
        <f t="shared" si="141"/>
        <v>0</v>
      </c>
      <c r="CF251" s="105">
        <f t="shared" si="141"/>
        <v>0</v>
      </c>
      <c r="CG251" s="105">
        <f t="shared" si="141"/>
        <v>0</v>
      </c>
      <c r="CH251" s="105">
        <f t="shared" si="141"/>
        <v>0</v>
      </c>
      <c r="CI251" s="105">
        <f t="shared" si="141"/>
        <v>0</v>
      </c>
      <c r="CJ251" s="105">
        <f t="shared" si="141"/>
        <v>0</v>
      </c>
      <c r="CK251" s="105">
        <f t="shared" si="141"/>
        <v>0</v>
      </c>
      <c r="CL251" s="105">
        <f t="shared" si="141"/>
        <v>0</v>
      </c>
      <c r="CM251" s="105">
        <f t="shared" si="141"/>
        <v>0</v>
      </c>
      <c r="CN251" s="105">
        <f t="shared" si="141"/>
        <v>0</v>
      </c>
      <c r="CO251" s="105">
        <f t="shared" si="141"/>
        <v>0</v>
      </c>
      <c r="CP251" s="105">
        <f t="shared" si="141"/>
        <v>0</v>
      </c>
      <c r="CQ251" s="105">
        <f t="shared" si="141"/>
        <v>0</v>
      </c>
      <c r="CR251" s="105">
        <f t="shared" si="141"/>
        <v>0</v>
      </c>
      <c r="CS251" s="105">
        <f t="shared" si="141"/>
        <v>0</v>
      </c>
      <c r="CT251" s="105">
        <f t="shared" si="141"/>
        <v>0</v>
      </c>
      <c r="CU251" s="105">
        <f t="shared" si="141"/>
        <v>0</v>
      </c>
      <c r="CV251" s="105">
        <f t="shared" si="141"/>
        <v>0</v>
      </c>
      <c r="CW251" s="105">
        <f t="shared" si="141"/>
        <v>0</v>
      </c>
      <c r="CX251" s="105">
        <f t="shared" si="141"/>
        <v>0</v>
      </c>
      <c r="CY251" s="105">
        <f t="shared" si="141"/>
        <v>0</v>
      </c>
      <c r="CZ251" s="105">
        <f t="shared" si="141"/>
        <v>0</v>
      </c>
      <c r="DA251" s="105">
        <f t="shared" si="141"/>
        <v>0</v>
      </c>
      <c r="DB251" s="105">
        <f t="shared" si="141"/>
        <v>0</v>
      </c>
      <c r="DC251" s="105">
        <f t="shared" si="141"/>
        <v>0</v>
      </c>
      <c r="DD251" s="105">
        <f t="shared" si="141"/>
        <v>0</v>
      </c>
      <c r="DE251" s="105">
        <f t="shared" si="141"/>
        <v>0</v>
      </c>
      <c r="DF251" s="105">
        <f t="shared" si="141"/>
        <v>0</v>
      </c>
      <c r="DG251" s="105">
        <f t="shared" si="141"/>
        <v>0</v>
      </c>
      <c r="DH251" s="105">
        <f t="shared" si="141"/>
        <v>0</v>
      </c>
      <c r="DI251" s="105">
        <f t="shared" si="141"/>
        <v>0</v>
      </c>
      <c r="DJ251" s="105">
        <f t="shared" si="141"/>
        <v>0</v>
      </c>
      <c r="DK251" s="105">
        <f t="shared" si="141"/>
        <v>0</v>
      </c>
      <c r="DL251" s="105">
        <f t="shared" si="141"/>
        <v>0</v>
      </c>
      <c r="DM251" s="105">
        <f t="shared" si="141"/>
        <v>0</v>
      </c>
      <c r="DN251" s="105">
        <f t="shared" si="141"/>
        <v>0</v>
      </c>
      <c r="DO251" s="105">
        <f t="shared" si="141"/>
        <v>0</v>
      </c>
      <c r="DP251" s="105">
        <f t="shared" si="141"/>
        <v>0</v>
      </c>
      <c r="DQ251" s="105">
        <f t="shared" si="141"/>
        <v>0</v>
      </c>
      <c r="DR251" s="105">
        <f t="shared" si="141"/>
        <v>0</v>
      </c>
      <c r="DS251" s="105">
        <f t="shared" si="141"/>
        <v>0</v>
      </c>
      <c r="DT251" s="105">
        <f t="shared" si="141"/>
        <v>0</v>
      </c>
      <c r="DU251" s="105">
        <f t="shared" si="141"/>
        <v>0</v>
      </c>
      <c r="DV251" s="105">
        <f t="shared" si="141"/>
        <v>0</v>
      </c>
      <c r="DW251" s="105">
        <f t="shared" si="141"/>
        <v>0</v>
      </c>
      <c r="DX251" s="105">
        <f t="shared" si="141"/>
        <v>0</v>
      </c>
      <c r="DY251" s="105">
        <f t="shared" si="141"/>
        <v>0</v>
      </c>
      <c r="DZ251" s="105">
        <f t="shared" si="141"/>
        <v>0</v>
      </c>
      <c r="EA251" s="105">
        <f t="shared" si="142"/>
        <v>0</v>
      </c>
      <c r="EB251" s="105">
        <f t="shared" si="142"/>
        <v>0</v>
      </c>
      <c r="EC251" s="105">
        <f t="shared" si="142"/>
        <v>0</v>
      </c>
      <c r="ED251" s="105">
        <f t="shared" si="142"/>
        <v>0</v>
      </c>
      <c r="EE251" s="105">
        <f t="shared" si="142"/>
        <v>0</v>
      </c>
      <c r="EF251" s="105">
        <f t="shared" si="142"/>
        <v>0</v>
      </c>
      <c r="EG251" s="105">
        <f t="shared" si="142"/>
        <v>0</v>
      </c>
      <c r="EH251" s="105">
        <f t="shared" si="142"/>
        <v>0</v>
      </c>
      <c r="EI251" s="105">
        <f t="shared" si="142"/>
        <v>0</v>
      </c>
      <c r="EJ251" s="105">
        <f t="shared" si="142"/>
        <v>0</v>
      </c>
      <c r="EK251" s="105">
        <f t="shared" si="142"/>
        <v>0</v>
      </c>
      <c r="EL251" s="105">
        <f t="shared" si="142"/>
        <v>0</v>
      </c>
      <c r="EM251" s="105">
        <f t="shared" si="142"/>
        <v>0</v>
      </c>
      <c r="EN251" s="105">
        <f t="shared" si="142"/>
        <v>0</v>
      </c>
      <c r="EO251" s="105">
        <f t="shared" si="142"/>
        <v>0</v>
      </c>
      <c r="EP251" s="105">
        <f t="shared" si="142"/>
        <v>0</v>
      </c>
      <c r="EQ251" s="105">
        <f t="shared" si="142"/>
        <v>0</v>
      </c>
      <c r="ER251" s="105">
        <f t="shared" si="142"/>
        <v>0</v>
      </c>
      <c r="ES251" s="105">
        <f t="shared" si="142"/>
        <v>0</v>
      </c>
      <c r="ET251" s="105">
        <f t="shared" si="142"/>
        <v>0</v>
      </c>
      <c r="EU251" s="105">
        <f t="shared" si="142"/>
        <v>0</v>
      </c>
      <c r="EV251" s="105">
        <f t="shared" si="142"/>
        <v>0</v>
      </c>
      <c r="EW251" s="105">
        <f t="shared" si="142"/>
        <v>0</v>
      </c>
      <c r="EX251" s="105">
        <f t="shared" si="142"/>
        <v>0</v>
      </c>
      <c r="EY251" s="105">
        <f t="shared" si="142"/>
        <v>0</v>
      </c>
      <c r="EZ251" s="105">
        <f t="shared" si="142"/>
        <v>0</v>
      </c>
      <c r="FA251" s="105">
        <f t="shared" si="142"/>
        <v>0</v>
      </c>
      <c r="FB251" s="105">
        <f t="shared" si="142"/>
        <v>0</v>
      </c>
      <c r="FC251" s="105">
        <f t="shared" si="142"/>
        <v>0</v>
      </c>
      <c r="FD251" s="105">
        <f t="shared" si="142"/>
        <v>0</v>
      </c>
      <c r="FE251" s="105">
        <f t="shared" si="142"/>
        <v>0</v>
      </c>
      <c r="FF251" s="105">
        <f t="shared" si="142"/>
        <v>0</v>
      </c>
      <c r="FG251" s="105">
        <f t="shared" si="142"/>
        <v>0</v>
      </c>
      <c r="FH251" s="105">
        <f t="shared" si="142"/>
        <v>0</v>
      </c>
      <c r="FI251" s="105">
        <f t="shared" si="142"/>
        <v>0</v>
      </c>
      <c r="FJ251" s="105">
        <f t="shared" si="142"/>
        <v>0</v>
      </c>
      <c r="FK251" s="105">
        <f t="shared" si="142"/>
        <v>0</v>
      </c>
      <c r="FL251" s="105">
        <f t="shared" si="142"/>
        <v>0</v>
      </c>
      <c r="FM251" s="105">
        <f t="shared" si="142"/>
        <v>0</v>
      </c>
      <c r="FN251" s="105">
        <f t="shared" si="142"/>
        <v>0</v>
      </c>
      <c r="FO251" s="105">
        <f t="shared" si="142"/>
        <v>0</v>
      </c>
      <c r="FP251" s="105">
        <f t="shared" si="142"/>
        <v>0</v>
      </c>
      <c r="FQ251" s="105">
        <f t="shared" si="142"/>
        <v>0</v>
      </c>
      <c r="FR251" s="105">
        <f t="shared" si="142"/>
        <v>0</v>
      </c>
      <c r="FS251" s="105">
        <f t="shared" si="142"/>
        <v>0</v>
      </c>
      <c r="FT251" s="105">
        <f t="shared" si="142"/>
        <v>0</v>
      </c>
      <c r="FU251" s="105">
        <f t="shared" si="142"/>
        <v>0</v>
      </c>
      <c r="FV251" s="105">
        <f t="shared" si="142"/>
        <v>0</v>
      </c>
      <c r="FW251" s="105">
        <f t="shared" si="142"/>
        <v>0</v>
      </c>
      <c r="FX251" s="105">
        <f t="shared" si="142"/>
        <v>0</v>
      </c>
      <c r="FY251" s="105">
        <f t="shared" si="142"/>
        <v>0</v>
      </c>
      <c r="FZ251" s="105">
        <f t="shared" si="142"/>
        <v>0</v>
      </c>
      <c r="GA251" s="105">
        <f t="shared" si="142"/>
        <v>0</v>
      </c>
      <c r="GB251" s="105">
        <f t="shared" si="142"/>
        <v>0</v>
      </c>
      <c r="GC251" s="105">
        <f t="shared" si="142"/>
        <v>0</v>
      </c>
      <c r="GD251" s="105">
        <f t="shared" si="142"/>
        <v>0</v>
      </c>
      <c r="GE251" s="105">
        <f t="shared" si="142"/>
        <v>0</v>
      </c>
      <c r="GF251" s="105">
        <f t="shared" si="142"/>
        <v>0</v>
      </c>
      <c r="GG251" s="105">
        <f t="shared" si="142"/>
        <v>0</v>
      </c>
      <c r="GH251" s="105">
        <f t="shared" si="142"/>
        <v>0</v>
      </c>
      <c r="GI251" s="105">
        <f t="shared" si="142"/>
        <v>0</v>
      </c>
      <c r="GJ251" s="105">
        <f t="shared" si="142"/>
        <v>0</v>
      </c>
      <c r="GK251" s="105">
        <f t="shared" si="142"/>
        <v>0</v>
      </c>
      <c r="GL251" s="105">
        <f t="shared" si="142"/>
        <v>0</v>
      </c>
      <c r="GM251" s="105">
        <f t="shared" si="136"/>
        <v>0</v>
      </c>
      <c r="GN251" s="105">
        <f t="shared" si="136"/>
        <v>0</v>
      </c>
      <c r="GO251" s="105">
        <f t="shared" si="136"/>
        <v>0</v>
      </c>
      <c r="GP251" s="105">
        <f t="shared" si="136"/>
        <v>0</v>
      </c>
      <c r="GQ251" s="105">
        <f t="shared" si="136"/>
        <v>0</v>
      </c>
      <c r="GR251" s="105">
        <f t="shared" si="136"/>
        <v>0</v>
      </c>
      <c r="GS251" s="105">
        <f t="shared" si="136"/>
        <v>0</v>
      </c>
      <c r="GT251" s="105">
        <f t="shared" si="136"/>
        <v>0</v>
      </c>
    </row>
    <row r="252" spans="1:202" s="105" customFormat="1" hidden="1" x14ac:dyDescent="0.25">
      <c r="A252" s="106" t="s">
        <v>163</v>
      </c>
      <c r="B252" s="107">
        <v>0</v>
      </c>
      <c r="C252" s="105">
        <f t="shared" si="140"/>
        <v>0</v>
      </c>
      <c r="D252" s="105">
        <f t="shared" si="140"/>
        <v>0</v>
      </c>
      <c r="E252" s="105">
        <f t="shared" si="140"/>
        <v>0</v>
      </c>
      <c r="F252" s="105">
        <f t="shared" si="140"/>
        <v>0</v>
      </c>
      <c r="G252" s="105">
        <f t="shared" si="140"/>
        <v>0</v>
      </c>
      <c r="H252" s="105">
        <f t="shared" si="140"/>
        <v>0</v>
      </c>
      <c r="I252" s="105">
        <f t="shared" si="140"/>
        <v>0</v>
      </c>
      <c r="J252" s="105">
        <f t="shared" si="140"/>
        <v>0</v>
      </c>
      <c r="K252" s="105">
        <f t="shared" si="140"/>
        <v>0</v>
      </c>
      <c r="L252" s="105">
        <f t="shared" si="140"/>
        <v>0</v>
      </c>
      <c r="M252" s="105">
        <f t="shared" si="140"/>
        <v>0</v>
      </c>
      <c r="N252" s="105">
        <f t="shared" si="140"/>
        <v>0</v>
      </c>
      <c r="O252" s="105">
        <f t="shared" si="140"/>
        <v>0</v>
      </c>
      <c r="P252" s="105">
        <f t="shared" si="140"/>
        <v>0</v>
      </c>
      <c r="Q252" s="105">
        <f t="shared" si="140"/>
        <v>0</v>
      </c>
      <c r="R252" s="105">
        <f t="shared" si="140"/>
        <v>0</v>
      </c>
      <c r="S252" s="105">
        <f t="shared" si="140"/>
        <v>0</v>
      </c>
      <c r="T252" s="105">
        <f t="shared" si="140"/>
        <v>0</v>
      </c>
      <c r="U252" s="105">
        <f t="shared" si="140"/>
        <v>0</v>
      </c>
      <c r="V252" s="105">
        <f t="shared" si="140"/>
        <v>0</v>
      </c>
      <c r="W252" s="105">
        <f t="shared" si="140"/>
        <v>0</v>
      </c>
      <c r="X252" s="105">
        <f t="shared" si="140"/>
        <v>0</v>
      </c>
      <c r="Y252" s="105">
        <f t="shared" si="140"/>
        <v>0</v>
      </c>
      <c r="Z252" s="105">
        <f t="shared" si="140"/>
        <v>0</v>
      </c>
      <c r="AA252" s="105">
        <f t="shared" si="140"/>
        <v>0</v>
      </c>
      <c r="AB252" s="105">
        <f t="shared" si="140"/>
        <v>0</v>
      </c>
      <c r="AC252" s="105">
        <f t="shared" si="140"/>
        <v>0</v>
      </c>
      <c r="AD252" s="105">
        <f t="shared" si="140"/>
        <v>0</v>
      </c>
      <c r="AE252" s="105">
        <f t="shared" si="140"/>
        <v>0</v>
      </c>
      <c r="AF252" s="105">
        <f t="shared" si="140"/>
        <v>0</v>
      </c>
      <c r="AG252" s="105">
        <f t="shared" si="140"/>
        <v>0</v>
      </c>
      <c r="AH252" s="105">
        <f t="shared" si="140"/>
        <v>0</v>
      </c>
      <c r="AI252" s="105">
        <f t="shared" si="140"/>
        <v>0</v>
      </c>
      <c r="AJ252" s="105">
        <f t="shared" si="140"/>
        <v>0</v>
      </c>
      <c r="AK252" s="105">
        <f t="shared" si="140"/>
        <v>0</v>
      </c>
      <c r="AL252" s="105">
        <f t="shared" si="140"/>
        <v>0</v>
      </c>
      <c r="AM252" s="105">
        <f t="shared" si="140"/>
        <v>0</v>
      </c>
      <c r="AN252" s="105">
        <f t="shared" si="140"/>
        <v>0</v>
      </c>
      <c r="AO252" s="105">
        <f t="shared" si="140"/>
        <v>0</v>
      </c>
      <c r="AP252" s="105">
        <f t="shared" si="140"/>
        <v>0</v>
      </c>
      <c r="AQ252" s="105">
        <f t="shared" si="140"/>
        <v>0</v>
      </c>
      <c r="AR252" s="105">
        <f t="shared" si="140"/>
        <v>0</v>
      </c>
      <c r="AS252" s="105">
        <f t="shared" si="140"/>
        <v>0</v>
      </c>
      <c r="AT252" s="105">
        <f t="shared" si="140"/>
        <v>0</v>
      </c>
      <c r="AU252" s="105">
        <f t="shared" si="140"/>
        <v>0</v>
      </c>
      <c r="AV252" s="105">
        <f t="shared" si="140"/>
        <v>0</v>
      </c>
      <c r="AW252" s="105">
        <f t="shared" si="140"/>
        <v>0</v>
      </c>
      <c r="AX252" s="105">
        <f t="shared" si="140"/>
        <v>0</v>
      </c>
      <c r="AY252" s="105">
        <f t="shared" si="140"/>
        <v>0</v>
      </c>
      <c r="AZ252" s="105">
        <f t="shared" si="140"/>
        <v>0</v>
      </c>
      <c r="BA252" s="105">
        <f t="shared" si="140"/>
        <v>0</v>
      </c>
      <c r="BB252" s="105">
        <f t="shared" si="140"/>
        <v>0</v>
      </c>
      <c r="BC252" s="105">
        <f t="shared" si="140"/>
        <v>0</v>
      </c>
      <c r="BD252" s="105">
        <f t="shared" si="140"/>
        <v>0</v>
      </c>
      <c r="BE252" s="105">
        <f t="shared" si="140"/>
        <v>0</v>
      </c>
      <c r="BF252" s="105">
        <f t="shared" si="140"/>
        <v>0</v>
      </c>
      <c r="BG252" s="105">
        <f t="shared" si="140"/>
        <v>0</v>
      </c>
      <c r="BH252" s="105">
        <f t="shared" si="140"/>
        <v>0</v>
      </c>
      <c r="BI252" s="105">
        <f t="shared" si="140"/>
        <v>0</v>
      </c>
      <c r="BJ252" s="105">
        <f t="shared" si="140"/>
        <v>0</v>
      </c>
      <c r="BK252" s="105">
        <f t="shared" si="140"/>
        <v>0</v>
      </c>
      <c r="BL252" s="105">
        <f t="shared" si="140"/>
        <v>0</v>
      </c>
      <c r="BM252" s="105">
        <f t="shared" si="140"/>
        <v>0</v>
      </c>
      <c r="BN252" s="105">
        <f t="shared" si="140"/>
        <v>0</v>
      </c>
      <c r="BO252" s="105">
        <f t="shared" si="141"/>
        <v>0</v>
      </c>
      <c r="BP252" s="105">
        <f t="shared" si="141"/>
        <v>0</v>
      </c>
      <c r="BQ252" s="105">
        <f t="shared" si="141"/>
        <v>0</v>
      </c>
      <c r="BR252" s="105">
        <f t="shared" si="141"/>
        <v>0</v>
      </c>
      <c r="BS252" s="105">
        <f t="shared" si="141"/>
        <v>0</v>
      </c>
      <c r="BT252" s="105">
        <f t="shared" si="141"/>
        <v>0</v>
      </c>
      <c r="BU252" s="105">
        <f t="shared" si="141"/>
        <v>0</v>
      </c>
      <c r="BV252" s="105">
        <f t="shared" si="141"/>
        <v>0</v>
      </c>
      <c r="BW252" s="105">
        <f t="shared" si="141"/>
        <v>0</v>
      </c>
      <c r="BX252" s="105">
        <f t="shared" si="141"/>
        <v>0</v>
      </c>
      <c r="BY252" s="105">
        <f t="shared" si="141"/>
        <v>0</v>
      </c>
      <c r="BZ252" s="105">
        <f t="shared" si="141"/>
        <v>0</v>
      </c>
      <c r="CA252" s="105">
        <f t="shared" si="141"/>
        <v>0</v>
      </c>
      <c r="CB252" s="105">
        <f t="shared" si="141"/>
        <v>0</v>
      </c>
      <c r="CC252" s="105">
        <f t="shared" si="141"/>
        <v>0</v>
      </c>
      <c r="CD252" s="105">
        <f t="shared" si="141"/>
        <v>0</v>
      </c>
      <c r="CE252" s="105">
        <f t="shared" si="141"/>
        <v>0</v>
      </c>
      <c r="CF252" s="105">
        <f t="shared" si="141"/>
        <v>0</v>
      </c>
      <c r="CG252" s="105">
        <f t="shared" si="141"/>
        <v>0</v>
      </c>
      <c r="CH252" s="105">
        <f t="shared" si="141"/>
        <v>0</v>
      </c>
      <c r="CI252" s="105">
        <f t="shared" si="141"/>
        <v>0</v>
      </c>
      <c r="CJ252" s="105">
        <f t="shared" si="141"/>
        <v>0</v>
      </c>
      <c r="CK252" s="105">
        <f t="shared" si="141"/>
        <v>0</v>
      </c>
      <c r="CL252" s="105">
        <f t="shared" si="141"/>
        <v>0</v>
      </c>
      <c r="CM252" s="105">
        <f t="shared" si="141"/>
        <v>0</v>
      </c>
      <c r="CN252" s="105">
        <f t="shared" si="141"/>
        <v>0</v>
      </c>
      <c r="CO252" s="105">
        <f t="shared" si="141"/>
        <v>0</v>
      </c>
      <c r="CP252" s="105">
        <f t="shared" si="141"/>
        <v>0</v>
      </c>
      <c r="CQ252" s="105">
        <f t="shared" si="141"/>
        <v>0</v>
      </c>
      <c r="CR252" s="105">
        <f t="shared" si="141"/>
        <v>0</v>
      </c>
      <c r="CS252" s="105">
        <f t="shared" si="141"/>
        <v>0</v>
      </c>
      <c r="CT252" s="105">
        <f t="shared" si="141"/>
        <v>0</v>
      </c>
      <c r="CU252" s="105">
        <f t="shared" si="141"/>
        <v>0</v>
      </c>
      <c r="CV252" s="105">
        <f t="shared" si="141"/>
        <v>0</v>
      </c>
      <c r="CW252" s="105">
        <f t="shared" si="141"/>
        <v>0</v>
      </c>
      <c r="CX252" s="105">
        <f t="shared" si="141"/>
        <v>0</v>
      </c>
      <c r="CY252" s="105">
        <f t="shared" si="141"/>
        <v>0</v>
      </c>
      <c r="CZ252" s="105">
        <f t="shared" si="141"/>
        <v>0</v>
      </c>
      <c r="DA252" s="105">
        <f t="shared" si="141"/>
        <v>0</v>
      </c>
      <c r="DB252" s="105">
        <f t="shared" si="141"/>
        <v>0</v>
      </c>
      <c r="DC252" s="105">
        <f t="shared" si="141"/>
        <v>0</v>
      </c>
      <c r="DD252" s="105">
        <f t="shared" si="141"/>
        <v>0</v>
      </c>
      <c r="DE252" s="105">
        <f t="shared" si="141"/>
        <v>0</v>
      </c>
      <c r="DF252" s="105">
        <f t="shared" si="141"/>
        <v>0</v>
      </c>
      <c r="DG252" s="105">
        <f t="shared" si="141"/>
        <v>0</v>
      </c>
      <c r="DH252" s="105">
        <f t="shared" si="141"/>
        <v>0</v>
      </c>
      <c r="DI252" s="105">
        <f t="shared" si="141"/>
        <v>0</v>
      </c>
      <c r="DJ252" s="105">
        <f t="shared" si="141"/>
        <v>0</v>
      </c>
      <c r="DK252" s="105">
        <f t="shared" si="141"/>
        <v>0</v>
      </c>
      <c r="DL252" s="105">
        <f t="shared" si="141"/>
        <v>0</v>
      </c>
      <c r="DM252" s="105">
        <f t="shared" si="141"/>
        <v>0</v>
      </c>
      <c r="DN252" s="105">
        <f t="shared" si="141"/>
        <v>0</v>
      </c>
      <c r="DO252" s="105">
        <f t="shared" si="141"/>
        <v>0</v>
      </c>
      <c r="DP252" s="105">
        <f t="shared" si="141"/>
        <v>0</v>
      </c>
      <c r="DQ252" s="105">
        <f t="shared" si="141"/>
        <v>0</v>
      </c>
      <c r="DR252" s="105">
        <f t="shared" si="141"/>
        <v>0</v>
      </c>
      <c r="DS252" s="105">
        <f t="shared" si="141"/>
        <v>0</v>
      </c>
      <c r="DT252" s="105">
        <f t="shared" si="141"/>
        <v>0</v>
      </c>
      <c r="DU252" s="105">
        <f t="shared" si="141"/>
        <v>0</v>
      </c>
      <c r="DV252" s="105">
        <f t="shared" si="141"/>
        <v>0</v>
      </c>
      <c r="DW252" s="105">
        <f t="shared" si="141"/>
        <v>0</v>
      </c>
      <c r="DX252" s="105">
        <f t="shared" si="141"/>
        <v>0</v>
      </c>
      <c r="DY252" s="105">
        <f t="shared" si="141"/>
        <v>0</v>
      </c>
      <c r="DZ252" s="105">
        <f t="shared" si="141"/>
        <v>0</v>
      </c>
      <c r="EA252" s="105">
        <f t="shared" si="142"/>
        <v>0</v>
      </c>
      <c r="EB252" s="105">
        <f t="shared" si="142"/>
        <v>0</v>
      </c>
      <c r="EC252" s="105">
        <f t="shared" si="142"/>
        <v>0</v>
      </c>
      <c r="ED252" s="105">
        <f t="shared" si="142"/>
        <v>0</v>
      </c>
      <c r="EE252" s="105">
        <f t="shared" si="142"/>
        <v>0</v>
      </c>
      <c r="EF252" s="105">
        <f t="shared" si="142"/>
        <v>0</v>
      </c>
      <c r="EG252" s="105">
        <f t="shared" si="142"/>
        <v>0</v>
      </c>
      <c r="EH252" s="105">
        <f t="shared" si="142"/>
        <v>0</v>
      </c>
      <c r="EI252" s="105">
        <f t="shared" si="142"/>
        <v>0</v>
      </c>
      <c r="EJ252" s="105">
        <f t="shared" si="142"/>
        <v>0</v>
      </c>
      <c r="EK252" s="105">
        <f t="shared" si="142"/>
        <v>0</v>
      </c>
      <c r="EL252" s="105">
        <f t="shared" si="142"/>
        <v>0</v>
      </c>
      <c r="EM252" s="105">
        <f t="shared" si="142"/>
        <v>0</v>
      </c>
      <c r="EN252" s="105">
        <f t="shared" si="142"/>
        <v>0</v>
      </c>
      <c r="EO252" s="105">
        <f t="shared" si="142"/>
        <v>0</v>
      </c>
      <c r="EP252" s="105">
        <f t="shared" si="142"/>
        <v>0</v>
      </c>
      <c r="EQ252" s="105">
        <f t="shared" si="142"/>
        <v>0</v>
      </c>
      <c r="ER252" s="105">
        <f t="shared" si="142"/>
        <v>0</v>
      </c>
      <c r="ES252" s="105">
        <f t="shared" si="142"/>
        <v>0</v>
      </c>
      <c r="ET252" s="105">
        <f t="shared" si="142"/>
        <v>0</v>
      </c>
      <c r="EU252" s="105">
        <f t="shared" si="142"/>
        <v>0</v>
      </c>
      <c r="EV252" s="105">
        <f t="shared" si="142"/>
        <v>0</v>
      </c>
      <c r="EW252" s="105">
        <f t="shared" si="142"/>
        <v>0</v>
      </c>
      <c r="EX252" s="105">
        <f t="shared" si="142"/>
        <v>0</v>
      </c>
      <c r="EY252" s="105">
        <f t="shared" si="142"/>
        <v>0</v>
      </c>
      <c r="EZ252" s="105">
        <f t="shared" si="142"/>
        <v>0</v>
      </c>
      <c r="FA252" s="105">
        <f t="shared" si="142"/>
        <v>0</v>
      </c>
      <c r="FB252" s="105">
        <f t="shared" si="142"/>
        <v>0</v>
      </c>
      <c r="FC252" s="105">
        <f t="shared" si="142"/>
        <v>0</v>
      </c>
      <c r="FD252" s="105">
        <f t="shared" si="142"/>
        <v>0</v>
      </c>
      <c r="FE252" s="105">
        <f t="shared" si="142"/>
        <v>0</v>
      </c>
      <c r="FF252" s="105">
        <f t="shared" si="142"/>
        <v>0</v>
      </c>
      <c r="FG252" s="105">
        <f t="shared" si="142"/>
        <v>0</v>
      </c>
      <c r="FH252" s="105">
        <f t="shared" si="142"/>
        <v>0</v>
      </c>
      <c r="FI252" s="105">
        <f t="shared" si="142"/>
        <v>0</v>
      </c>
      <c r="FJ252" s="105">
        <f t="shared" si="142"/>
        <v>0</v>
      </c>
      <c r="FK252" s="105">
        <f t="shared" si="142"/>
        <v>0</v>
      </c>
      <c r="FL252" s="105">
        <f t="shared" si="142"/>
        <v>0</v>
      </c>
      <c r="FM252" s="105">
        <f t="shared" si="142"/>
        <v>0</v>
      </c>
      <c r="FN252" s="105">
        <f t="shared" si="142"/>
        <v>0</v>
      </c>
      <c r="FO252" s="105">
        <f t="shared" si="142"/>
        <v>0</v>
      </c>
      <c r="FP252" s="105">
        <f t="shared" si="142"/>
        <v>0</v>
      </c>
      <c r="FQ252" s="105">
        <f t="shared" si="142"/>
        <v>0</v>
      </c>
      <c r="FR252" s="105">
        <f t="shared" si="142"/>
        <v>0</v>
      </c>
      <c r="FS252" s="105">
        <f t="shared" si="142"/>
        <v>0</v>
      </c>
      <c r="FT252" s="105">
        <f t="shared" si="142"/>
        <v>0</v>
      </c>
      <c r="FU252" s="105">
        <f t="shared" si="142"/>
        <v>0</v>
      </c>
      <c r="FV252" s="105">
        <f t="shared" si="142"/>
        <v>0</v>
      </c>
      <c r="FW252" s="105">
        <f t="shared" si="142"/>
        <v>0</v>
      </c>
      <c r="FX252" s="105">
        <f t="shared" si="142"/>
        <v>0</v>
      </c>
      <c r="FY252" s="105">
        <f t="shared" si="142"/>
        <v>0</v>
      </c>
      <c r="FZ252" s="105">
        <f t="shared" si="142"/>
        <v>0</v>
      </c>
      <c r="GA252" s="105">
        <f t="shared" si="142"/>
        <v>0</v>
      </c>
      <c r="GB252" s="105">
        <f t="shared" si="142"/>
        <v>0</v>
      </c>
      <c r="GC252" s="105">
        <f t="shared" si="142"/>
        <v>0</v>
      </c>
      <c r="GD252" s="105">
        <f t="shared" si="142"/>
        <v>0</v>
      </c>
      <c r="GE252" s="105">
        <f t="shared" si="142"/>
        <v>0</v>
      </c>
      <c r="GF252" s="105">
        <f t="shared" si="142"/>
        <v>0</v>
      </c>
      <c r="GG252" s="105">
        <f t="shared" si="142"/>
        <v>0</v>
      </c>
      <c r="GH252" s="105">
        <f t="shared" si="142"/>
        <v>0</v>
      </c>
      <c r="GI252" s="105">
        <f t="shared" si="142"/>
        <v>0</v>
      </c>
      <c r="GJ252" s="105">
        <f t="shared" si="142"/>
        <v>0</v>
      </c>
      <c r="GK252" s="105">
        <f t="shared" si="142"/>
        <v>0</v>
      </c>
      <c r="GL252" s="105">
        <f t="shared" si="142"/>
        <v>0</v>
      </c>
      <c r="GM252" s="105">
        <f t="shared" si="136"/>
        <v>0</v>
      </c>
      <c r="GN252" s="105">
        <f t="shared" si="136"/>
        <v>0</v>
      </c>
      <c r="GO252" s="105">
        <f t="shared" si="136"/>
        <v>0</v>
      </c>
      <c r="GP252" s="105">
        <f t="shared" si="136"/>
        <v>0</v>
      </c>
      <c r="GQ252" s="105">
        <f t="shared" si="136"/>
        <v>0</v>
      </c>
      <c r="GR252" s="105">
        <f t="shared" si="136"/>
        <v>0</v>
      </c>
      <c r="GS252" s="105">
        <f t="shared" si="136"/>
        <v>0</v>
      </c>
      <c r="GT252" s="105">
        <f t="shared" si="136"/>
        <v>0</v>
      </c>
    </row>
    <row r="253" spans="1:202" s="105" customFormat="1" hidden="1" x14ac:dyDescent="0.25">
      <c r="A253" s="106" t="s">
        <v>164</v>
      </c>
      <c r="B253" s="107">
        <v>0</v>
      </c>
      <c r="C253" s="105">
        <f t="shared" si="140"/>
        <v>0</v>
      </c>
      <c r="D253" s="105">
        <f t="shared" si="140"/>
        <v>0</v>
      </c>
      <c r="E253" s="105">
        <f t="shared" si="140"/>
        <v>0</v>
      </c>
      <c r="F253" s="105">
        <f t="shared" si="140"/>
        <v>0</v>
      </c>
      <c r="G253" s="105">
        <f t="shared" si="140"/>
        <v>0</v>
      </c>
      <c r="H253" s="105">
        <f t="shared" si="140"/>
        <v>0</v>
      </c>
      <c r="I253" s="105">
        <f t="shared" si="140"/>
        <v>0</v>
      </c>
      <c r="J253" s="105">
        <f t="shared" si="140"/>
        <v>0</v>
      </c>
      <c r="K253" s="105">
        <f t="shared" si="140"/>
        <v>0</v>
      </c>
      <c r="L253" s="105">
        <f t="shared" si="140"/>
        <v>0</v>
      </c>
      <c r="M253" s="105">
        <f t="shared" si="140"/>
        <v>0</v>
      </c>
      <c r="N253" s="105">
        <f t="shared" si="140"/>
        <v>0</v>
      </c>
      <c r="O253" s="105">
        <f t="shared" si="140"/>
        <v>0</v>
      </c>
      <c r="P253" s="105">
        <f t="shared" si="140"/>
        <v>0</v>
      </c>
      <c r="Q253" s="105">
        <f t="shared" si="140"/>
        <v>0</v>
      </c>
      <c r="R253" s="105">
        <f t="shared" si="140"/>
        <v>0</v>
      </c>
      <c r="S253" s="105">
        <f t="shared" si="140"/>
        <v>0</v>
      </c>
      <c r="T253" s="105">
        <f t="shared" si="140"/>
        <v>0</v>
      </c>
      <c r="U253" s="105">
        <f t="shared" si="140"/>
        <v>0</v>
      </c>
      <c r="V253" s="105">
        <f t="shared" si="140"/>
        <v>0</v>
      </c>
      <c r="W253" s="105">
        <f t="shared" si="140"/>
        <v>0</v>
      </c>
      <c r="X253" s="105">
        <f t="shared" si="140"/>
        <v>0</v>
      </c>
      <c r="Y253" s="105">
        <f t="shared" si="140"/>
        <v>0</v>
      </c>
      <c r="Z253" s="105">
        <f t="shared" si="140"/>
        <v>0</v>
      </c>
      <c r="AA253" s="105">
        <f t="shared" si="140"/>
        <v>0</v>
      </c>
      <c r="AB253" s="105">
        <f t="shared" si="140"/>
        <v>0</v>
      </c>
      <c r="AC253" s="105">
        <f t="shared" si="140"/>
        <v>0</v>
      </c>
      <c r="AD253" s="105">
        <f t="shared" si="140"/>
        <v>0</v>
      </c>
      <c r="AE253" s="105">
        <f t="shared" si="140"/>
        <v>0</v>
      </c>
      <c r="AF253" s="105">
        <f t="shared" si="140"/>
        <v>0</v>
      </c>
      <c r="AG253" s="105">
        <f t="shared" si="140"/>
        <v>0</v>
      </c>
      <c r="AH253" s="105">
        <f t="shared" si="140"/>
        <v>0</v>
      </c>
      <c r="AI253" s="105">
        <f t="shared" si="140"/>
        <v>0</v>
      </c>
      <c r="AJ253" s="105">
        <f t="shared" si="140"/>
        <v>0</v>
      </c>
      <c r="AK253" s="105">
        <f t="shared" si="140"/>
        <v>0</v>
      </c>
      <c r="AL253" s="105">
        <f t="shared" si="140"/>
        <v>0</v>
      </c>
      <c r="AM253" s="105">
        <f t="shared" si="140"/>
        <v>0</v>
      </c>
      <c r="AN253" s="105">
        <f t="shared" si="140"/>
        <v>0</v>
      </c>
      <c r="AO253" s="105">
        <f t="shared" si="140"/>
        <v>0</v>
      </c>
      <c r="AP253" s="105">
        <f t="shared" si="140"/>
        <v>0</v>
      </c>
      <c r="AQ253" s="105">
        <f t="shared" si="140"/>
        <v>0</v>
      </c>
      <c r="AR253" s="105">
        <f t="shared" si="140"/>
        <v>0</v>
      </c>
      <c r="AS253" s="105">
        <f t="shared" si="140"/>
        <v>0</v>
      </c>
      <c r="AT253" s="105">
        <f t="shared" si="140"/>
        <v>0</v>
      </c>
      <c r="AU253" s="105">
        <f t="shared" si="140"/>
        <v>0</v>
      </c>
      <c r="AV253" s="105">
        <f t="shared" si="140"/>
        <v>0</v>
      </c>
      <c r="AW253" s="105">
        <f t="shared" si="140"/>
        <v>0</v>
      </c>
      <c r="AX253" s="105">
        <f t="shared" si="140"/>
        <v>0</v>
      </c>
      <c r="AY253" s="105">
        <f t="shared" si="140"/>
        <v>0</v>
      </c>
      <c r="AZ253" s="105">
        <f t="shared" si="140"/>
        <v>0</v>
      </c>
      <c r="BA253" s="105">
        <f t="shared" si="140"/>
        <v>0</v>
      </c>
      <c r="BB253" s="105">
        <f t="shared" si="140"/>
        <v>0</v>
      </c>
      <c r="BC253" s="105">
        <f t="shared" si="140"/>
        <v>0</v>
      </c>
      <c r="BD253" s="105">
        <f t="shared" si="140"/>
        <v>0</v>
      </c>
      <c r="BE253" s="105">
        <f t="shared" si="140"/>
        <v>0</v>
      </c>
      <c r="BF253" s="105">
        <f t="shared" si="140"/>
        <v>0</v>
      </c>
      <c r="BG253" s="105">
        <f t="shared" si="140"/>
        <v>0</v>
      </c>
      <c r="BH253" s="105">
        <f t="shared" si="140"/>
        <v>0</v>
      </c>
      <c r="BI253" s="105">
        <f t="shared" si="140"/>
        <v>0</v>
      </c>
      <c r="BJ253" s="105">
        <f t="shared" si="140"/>
        <v>0</v>
      </c>
      <c r="BK253" s="105">
        <f t="shared" si="140"/>
        <v>0</v>
      </c>
      <c r="BL253" s="105">
        <f t="shared" si="140"/>
        <v>0</v>
      </c>
      <c r="BM253" s="105">
        <f t="shared" si="140"/>
        <v>0</v>
      </c>
      <c r="BN253" s="105">
        <f t="shared" ref="BN253" si="143">BN99*$B253</f>
        <v>0</v>
      </c>
      <c r="BO253" s="105">
        <f t="shared" si="141"/>
        <v>0</v>
      </c>
      <c r="BP253" s="105">
        <f t="shared" si="141"/>
        <v>0</v>
      </c>
      <c r="BQ253" s="105">
        <f t="shared" si="141"/>
        <v>0</v>
      </c>
      <c r="BR253" s="105">
        <f t="shared" si="141"/>
        <v>0</v>
      </c>
      <c r="BS253" s="105">
        <f t="shared" si="141"/>
        <v>0</v>
      </c>
      <c r="BT253" s="105">
        <f t="shared" si="141"/>
        <v>0</v>
      </c>
      <c r="BU253" s="105">
        <f t="shared" si="141"/>
        <v>0</v>
      </c>
      <c r="BV253" s="105">
        <f t="shared" si="141"/>
        <v>0</v>
      </c>
      <c r="BW253" s="105">
        <f t="shared" si="141"/>
        <v>0</v>
      </c>
      <c r="BX253" s="105">
        <f t="shared" si="141"/>
        <v>0</v>
      </c>
      <c r="BY253" s="105">
        <f t="shared" si="141"/>
        <v>0</v>
      </c>
      <c r="BZ253" s="105">
        <f t="shared" si="141"/>
        <v>0</v>
      </c>
      <c r="CA253" s="105">
        <f t="shared" si="141"/>
        <v>0</v>
      </c>
      <c r="CB253" s="105">
        <f t="shared" si="141"/>
        <v>0</v>
      </c>
      <c r="CC253" s="105">
        <f t="shared" si="141"/>
        <v>0</v>
      </c>
      <c r="CD253" s="105">
        <f t="shared" si="141"/>
        <v>0</v>
      </c>
      <c r="CE253" s="105">
        <f t="shared" si="141"/>
        <v>0</v>
      </c>
      <c r="CF253" s="105">
        <f t="shared" si="141"/>
        <v>0</v>
      </c>
      <c r="CG253" s="105">
        <f t="shared" si="141"/>
        <v>0</v>
      </c>
      <c r="CH253" s="105">
        <f t="shared" si="141"/>
        <v>0</v>
      </c>
      <c r="CI253" s="105">
        <f t="shared" si="141"/>
        <v>0</v>
      </c>
      <c r="CJ253" s="105">
        <f t="shared" si="141"/>
        <v>0</v>
      </c>
      <c r="CK253" s="105">
        <f t="shared" si="141"/>
        <v>0</v>
      </c>
      <c r="CL253" s="105">
        <f t="shared" si="141"/>
        <v>0</v>
      </c>
      <c r="CM253" s="105">
        <f t="shared" si="141"/>
        <v>0</v>
      </c>
      <c r="CN253" s="105">
        <f t="shared" si="141"/>
        <v>0</v>
      </c>
      <c r="CO253" s="105">
        <f t="shared" si="141"/>
        <v>0</v>
      </c>
      <c r="CP253" s="105">
        <f t="shared" si="141"/>
        <v>0</v>
      </c>
      <c r="CQ253" s="105">
        <f t="shared" si="141"/>
        <v>0</v>
      </c>
      <c r="CR253" s="105">
        <f t="shared" si="141"/>
        <v>0</v>
      </c>
      <c r="CS253" s="105">
        <f t="shared" si="141"/>
        <v>0</v>
      </c>
      <c r="CT253" s="105">
        <f t="shared" si="141"/>
        <v>0</v>
      </c>
      <c r="CU253" s="105">
        <f t="shared" si="141"/>
        <v>0</v>
      </c>
      <c r="CV253" s="105">
        <f t="shared" si="141"/>
        <v>0</v>
      </c>
      <c r="CW253" s="105">
        <f t="shared" si="141"/>
        <v>0</v>
      </c>
      <c r="CX253" s="105">
        <f t="shared" si="141"/>
        <v>0</v>
      </c>
      <c r="CY253" s="105">
        <f t="shared" si="141"/>
        <v>0</v>
      </c>
      <c r="CZ253" s="105">
        <f t="shared" si="141"/>
        <v>0</v>
      </c>
      <c r="DA253" s="105">
        <f t="shared" si="141"/>
        <v>0</v>
      </c>
      <c r="DB253" s="105">
        <f t="shared" si="141"/>
        <v>0</v>
      </c>
      <c r="DC253" s="105">
        <f t="shared" si="141"/>
        <v>0</v>
      </c>
      <c r="DD253" s="105">
        <f t="shared" si="141"/>
        <v>0</v>
      </c>
      <c r="DE253" s="105">
        <f t="shared" si="141"/>
        <v>0</v>
      </c>
      <c r="DF253" s="105">
        <f t="shared" si="141"/>
        <v>0</v>
      </c>
      <c r="DG253" s="105">
        <f t="shared" si="141"/>
        <v>0</v>
      </c>
      <c r="DH253" s="105">
        <f t="shared" si="141"/>
        <v>0</v>
      </c>
      <c r="DI253" s="105">
        <f t="shared" si="141"/>
        <v>0</v>
      </c>
      <c r="DJ253" s="105">
        <f t="shared" si="141"/>
        <v>0</v>
      </c>
      <c r="DK253" s="105">
        <f t="shared" si="141"/>
        <v>0</v>
      </c>
      <c r="DL253" s="105">
        <f t="shared" si="141"/>
        <v>0</v>
      </c>
      <c r="DM253" s="105">
        <f t="shared" si="141"/>
        <v>0</v>
      </c>
      <c r="DN253" s="105">
        <f t="shared" si="141"/>
        <v>0</v>
      </c>
      <c r="DO253" s="105">
        <f t="shared" si="141"/>
        <v>0</v>
      </c>
      <c r="DP253" s="105">
        <f t="shared" si="141"/>
        <v>0</v>
      </c>
      <c r="DQ253" s="105">
        <f t="shared" si="141"/>
        <v>0</v>
      </c>
      <c r="DR253" s="105">
        <f t="shared" si="141"/>
        <v>0</v>
      </c>
      <c r="DS253" s="105">
        <f t="shared" si="141"/>
        <v>0</v>
      </c>
      <c r="DT253" s="105">
        <f t="shared" si="141"/>
        <v>0</v>
      </c>
      <c r="DU253" s="105">
        <f t="shared" si="141"/>
        <v>0</v>
      </c>
      <c r="DV253" s="105">
        <f t="shared" si="141"/>
        <v>0</v>
      </c>
      <c r="DW253" s="105">
        <f t="shared" si="141"/>
        <v>0</v>
      </c>
      <c r="DX253" s="105">
        <f t="shared" si="141"/>
        <v>0</v>
      </c>
      <c r="DY253" s="105">
        <f t="shared" si="141"/>
        <v>0</v>
      </c>
      <c r="DZ253" s="105">
        <f t="shared" ref="DZ253" si="144">DZ99*$B253</f>
        <v>0</v>
      </c>
      <c r="EA253" s="105">
        <f t="shared" si="142"/>
        <v>0</v>
      </c>
      <c r="EB253" s="105">
        <f t="shared" si="142"/>
        <v>0</v>
      </c>
      <c r="EC253" s="105">
        <f t="shared" si="142"/>
        <v>0</v>
      </c>
      <c r="ED253" s="105">
        <f t="shared" si="142"/>
        <v>0</v>
      </c>
      <c r="EE253" s="105">
        <f t="shared" si="142"/>
        <v>0</v>
      </c>
      <c r="EF253" s="105">
        <f t="shared" si="142"/>
        <v>0</v>
      </c>
      <c r="EG253" s="105">
        <f t="shared" si="142"/>
        <v>0</v>
      </c>
      <c r="EH253" s="105">
        <f t="shared" si="142"/>
        <v>0</v>
      </c>
      <c r="EI253" s="105">
        <f t="shared" si="142"/>
        <v>0</v>
      </c>
      <c r="EJ253" s="105">
        <f t="shared" si="142"/>
        <v>0</v>
      </c>
      <c r="EK253" s="105">
        <f t="shared" si="142"/>
        <v>0</v>
      </c>
      <c r="EL253" s="105">
        <f t="shared" si="142"/>
        <v>0</v>
      </c>
      <c r="EM253" s="105">
        <f t="shared" si="142"/>
        <v>0</v>
      </c>
      <c r="EN253" s="105">
        <f t="shared" si="142"/>
        <v>0</v>
      </c>
      <c r="EO253" s="105">
        <f t="shared" si="142"/>
        <v>0</v>
      </c>
      <c r="EP253" s="105">
        <f t="shared" si="142"/>
        <v>0</v>
      </c>
      <c r="EQ253" s="105">
        <f t="shared" si="142"/>
        <v>0</v>
      </c>
      <c r="ER253" s="105">
        <f t="shared" si="142"/>
        <v>0</v>
      </c>
      <c r="ES253" s="105">
        <f t="shared" si="142"/>
        <v>0</v>
      </c>
      <c r="ET253" s="105">
        <f t="shared" si="142"/>
        <v>0</v>
      </c>
      <c r="EU253" s="105">
        <f t="shared" si="142"/>
        <v>0</v>
      </c>
      <c r="EV253" s="105">
        <f t="shared" si="142"/>
        <v>0</v>
      </c>
      <c r="EW253" s="105">
        <f t="shared" si="142"/>
        <v>0</v>
      </c>
      <c r="EX253" s="105">
        <f t="shared" si="142"/>
        <v>0</v>
      </c>
      <c r="EY253" s="105">
        <f t="shared" si="142"/>
        <v>0</v>
      </c>
      <c r="EZ253" s="105">
        <f t="shared" si="142"/>
        <v>0</v>
      </c>
      <c r="FA253" s="105">
        <f t="shared" si="142"/>
        <v>0</v>
      </c>
      <c r="FB253" s="105">
        <f t="shared" si="142"/>
        <v>0</v>
      </c>
      <c r="FC253" s="105">
        <f t="shared" si="142"/>
        <v>0</v>
      </c>
      <c r="FD253" s="105">
        <f t="shared" si="142"/>
        <v>0</v>
      </c>
      <c r="FE253" s="105">
        <f t="shared" si="142"/>
        <v>0</v>
      </c>
      <c r="FF253" s="105">
        <f t="shared" si="142"/>
        <v>0</v>
      </c>
      <c r="FG253" s="105">
        <f t="shared" si="142"/>
        <v>0</v>
      </c>
      <c r="FH253" s="105">
        <f t="shared" si="142"/>
        <v>0</v>
      </c>
      <c r="FI253" s="105">
        <f t="shared" si="142"/>
        <v>0</v>
      </c>
      <c r="FJ253" s="105">
        <f t="shared" si="142"/>
        <v>0</v>
      </c>
      <c r="FK253" s="105">
        <f t="shared" si="142"/>
        <v>0</v>
      </c>
      <c r="FL253" s="105">
        <f t="shared" si="142"/>
        <v>0</v>
      </c>
      <c r="FM253" s="105">
        <f t="shared" si="142"/>
        <v>0</v>
      </c>
      <c r="FN253" s="105">
        <f t="shared" si="142"/>
        <v>0</v>
      </c>
      <c r="FO253" s="105">
        <f t="shared" si="142"/>
        <v>0</v>
      </c>
      <c r="FP253" s="105">
        <f t="shared" si="142"/>
        <v>0</v>
      </c>
      <c r="FQ253" s="105">
        <f t="shared" si="142"/>
        <v>0</v>
      </c>
      <c r="FR253" s="105">
        <f t="shared" si="142"/>
        <v>0</v>
      </c>
      <c r="FS253" s="105">
        <f t="shared" si="142"/>
        <v>0</v>
      </c>
      <c r="FT253" s="105">
        <f t="shared" si="142"/>
        <v>0</v>
      </c>
      <c r="FU253" s="105">
        <f t="shared" si="142"/>
        <v>0</v>
      </c>
      <c r="FV253" s="105">
        <f t="shared" si="142"/>
        <v>0</v>
      </c>
      <c r="FW253" s="105">
        <f t="shared" si="142"/>
        <v>0</v>
      </c>
      <c r="FX253" s="105">
        <f t="shared" si="142"/>
        <v>0</v>
      </c>
      <c r="FY253" s="105">
        <f t="shared" si="142"/>
        <v>0</v>
      </c>
      <c r="FZ253" s="105">
        <f t="shared" si="142"/>
        <v>0</v>
      </c>
      <c r="GA253" s="105">
        <f t="shared" si="142"/>
        <v>0</v>
      </c>
      <c r="GB253" s="105">
        <f t="shared" si="142"/>
        <v>0</v>
      </c>
      <c r="GC253" s="105">
        <f t="shared" si="142"/>
        <v>0</v>
      </c>
      <c r="GD253" s="105">
        <f t="shared" si="142"/>
        <v>0</v>
      </c>
      <c r="GE253" s="105">
        <f t="shared" si="142"/>
        <v>0</v>
      </c>
      <c r="GF253" s="105">
        <f t="shared" si="142"/>
        <v>0</v>
      </c>
      <c r="GG253" s="105">
        <f t="shared" si="142"/>
        <v>0</v>
      </c>
      <c r="GH253" s="105">
        <f t="shared" si="142"/>
        <v>0</v>
      </c>
      <c r="GI253" s="105">
        <f t="shared" si="142"/>
        <v>0</v>
      </c>
      <c r="GJ253" s="105">
        <f t="shared" si="142"/>
        <v>0</v>
      </c>
      <c r="GK253" s="105">
        <f t="shared" si="142"/>
        <v>0</v>
      </c>
      <c r="GL253" s="105">
        <f t="shared" ref="GL253" si="145">GL99*$B253</f>
        <v>0</v>
      </c>
      <c r="GM253" s="105">
        <f t="shared" si="136"/>
        <v>0</v>
      </c>
      <c r="GN253" s="105">
        <f t="shared" si="136"/>
        <v>0</v>
      </c>
      <c r="GO253" s="105">
        <f t="shared" si="136"/>
        <v>0</v>
      </c>
      <c r="GP253" s="105">
        <f t="shared" si="136"/>
        <v>0</v>
      </c>
      <c r="GQ253" s="105">
        <f t="shared" si="136"/>
        <v>0</v>
      </c>
      <c r="GR253" s="105">
        <f t="shared" si="136"/>
        <v>0</v>
      </c>
      <c r="GS253" s="105">
        <f t="shared" si="136"/>
        <v>0</v>
      </c>
      <c r="GT253" s="105">
        <f t="shared" si="136"/>
        <v>0</v>
      </c>
    </row>
    <row r="254" spans="1:202" s="105" customFormat="1" hidden="1" x14ac:dyDescent="0.25">
      <c r="A254" s="106" t="s">
        <v>165</v>
      </c>
      <c r="B254" s="107">
        <v>0</v>
      </c>
      <c r="C254" s="105">
        <f t="shared" ref="C254:BN257" si="146">C100*$B254</f>
        <v>0</v>
      </c>
      <c r="D254" s="105">
        <f t="shared" si="146"/>
        <v>0</v>
      </c>
      <c r="E254" s="105">
        <f t="shared" si="146"/>
        <v>0</v>
      </c>
      <c r="F254" s="105">
        <f t="shared" si="146"/>
        <v>0</v>
      </c>
      <c r="G254" s="105">
        <f t="shared" si="146"/>
        <v>0</v>
      </c>
      <c r="H254" s="105">
        <f t="shared" si="146"/>
        <v>0</v>
      </c>
      <c r="I254" s="105">
        <f t="shared" si="146"/>
        <v>0</v>
      </c>
      <c r="J254" s="105">
        <f t="shared" si="146"/>
        <v>0</v>
      </c>
      <c r="K254" s="105">
        <f t="shared" si="146"/>
        <v>0</v>
      </c>
      <c r="L254" s="105">
        <f t="shared" si="146"/>
        <v>0</v>
      </c>
      <c r="M254" s="105">
        <f t="shared" si="146"/>
        <v>0</v>
      </c>
      <c r="N254" s="105">
        <f t="shared" si="146"/>
        <v>0</v>
      </c>
      <c r="O254" s="105">
        <f t="shared" si="146"/>
        <v>0</v>
      </c>
      <c r="P254" s="105">
        <f t="shared" si="146"/>
        <v>0</v>
      </c>
      <c r="Q254" s="105">
        <f t="shared" si="146"/>
        <v>0</v>
      </c>
      <c r="R254" s="105">
        <f t="shared" si="146"/>
        <v>0</v>
      </c>
      <c r="S254" s="105">
        <f t="shared" si="146"/>
        <v>0</v>
      </c>
      <c r="T254" s="105">
        <f t="shared" si="146"/>
        <v>0</v>
      </c>
      <c r="U254" s="105">
        <f t="shared" si="146"/>
        <v>0</v>
      </c>
      <c r="V254" s="105">
        <f t="shared" si="146"/>
        <v>0</v>
      </c>
      <c r="W254" s="105">
        <f t="shared" si="146"/>
        <v>0</v>
      </c>
      <c r="X254" s="105">
        <f t="shared" si="146"/>
        <v>0</v>
      </c>
      <c r="Y254" s="105">
        <f t="shared" si="146"/>
        <v>0</v>
      </c>
      <c r="Z254" s="105">
        <f t="shared" si="146"/>
        <v>0</v>
      </c>
      <c r="AA254" s="105">
        <f t="shared" si="146"/>
        <v>0</v>
      </c>
      <c r="AB254" s="105">
        <f t="shared" si="146"/>
        <v>0</v>
      </c>
      <c r="AC254" s="105">
        <f t="shared" si="146"/>
        <v>0</v>
      </c>
      <c r="AD254" s="105">
        <f t="shared" si="146"/>
        <v>0</v>
      </c>
      <c r="AE254" s="105">
        <f t="shared" si="146"/>
        <v>0</v>
      </c>
      <c r="AF254" s="105">
        <f t="shared" si="146"/>
        <v>0</v>
      </c>
      <c r="AG254" s="105">
        <f t="shared" si="146"/>
        <v>0</v>
      </c>
      <c r="AH254" s="105">
        <f t="shared" si="146"/>
        <v>0</v>
      </c>
      <c r="AI254" s="105">
        <f t="shared" si="146"/>
        <v>0</v>
      </c>
      <c r="AJ254" s="105">
        <f t="shared" si="146"/>
        <v>0</v>
      </c>
      <c r="AK254" s="105">
        <f t="shared" si="146"/>
        <v>0</v>
      </c>
      <c r="AL254" s="105">
        <f t="shared" si="146"/>
        <v>0</v>
      </c>
      <c r="AM254" s="105">
        <f t="shared" si="146"/>
        <v>0</v>
      </c>
      <c r="AN254" s="105">
        <f t="shared" si="146"/>
        <v>0</v>
      </c>
      <c r="AO254" s="105">
        <f t="shared" si="146"/>
        <v>0</v>
      </c>
      <c r="AP254" s="105">
        <f t="shared" si="146"/>
        <v>0</v>
      </c>
      <c r="AQ254" s="105">
        <f t="shared" si="146"/>
        <v>0</v>
      </c>
      <c r="AR254" s="105">
        <f t="shared" si="146"/>
        <v>0</v>
      </c>
      <c r="AS254" s="105">
        <f t="shared" si="146"/>
        <v>0</v>
      </c>
      <c r="AT254" s="105">
        <f t="shared" si="146"/>
        <v>0</v>
      </c>
      <c r="AU254" s="105">
        <f t="shared" si="146"/>
        <v>0</v>
      </c>
      <c r="AV254" s="105">
        <f t="shared" si="146"/>
        <v>0</v>
      </c>
      <c r="AW254" s="105">
        <f t="shared" si="146"/>
        <v>0</v>
      </c>
      <c r="AX254" s="105">
        <f t="shared" si="146"/>
        <v>0</v>
      </c>
      <c r="AY254" s="105">
        <f t="shared" si="146"/>
        <v>0</v>
      </c>
      <c r="AZ254" s="105">
        <f t="shared" si="146"/>
        <v>0</v>
      </c>
      <c r="BA254" s="105">
        <f t="shared" si="146"/>
        <v>0</v>
      </c>
      <c r="BB254" s="105">
        <f t="shared" si="146"/>
        <v>0</v>
      </c>
      <c r="BC254" s="105">
        <f t="shared" si="146"/>
        <v>0</v>
      </c>
      <c r="BD254" s="105">
        <f t="shared" si="146"/>
        <v>0</v>
      </c>
      <c r="BE254" s="105">
        <f t="shared" si="146"/>
        <v>0</v>
      </c>
      <c r="BF254" s="105">
        <f t="shared" si="146"/>
        <v>0</v>
      </c>
      <c r="BG254" s="105">
        <f t="shared" si="146"/>
        <v>0</v>
      </c>
      <c r="BH254" s="105">
        <f t="shared" si="146"/>
        <v>0</v>
      </c>
      <c r="BI254" s="105">
        <f t="shared" si="146"/>
        <v>0</v>
      </c>
      <c r="BJ254" s="105">
        <f t="shared" si="146"/>
        <v>0</v>
      </c>
      <c r="BK254" s="105">
        <f t="shared" si="146"/>
        <v>0</v>
      </c>
      <c r="BL254" s="105">
        <f t="shared" si="146"/>
        <v>0</v>
      </c>
      <c r="BM254" s="105">
        <f t="shared" si="146"/>
        <v>0</v>
      </c>
      <c r="BN254" s="105">
        <f t="shared" si="146"/>
        <v>0</v>
      </c>
      <c r="BO254" s="105">
        <f t="shared" ref="BO254:DZ257" si="147">BO100*$B254</f>
        <v>0</v>
      </c>
      <c r="BP254" s="105">
        <f t="shared" si="147"/>
        <v>0</v>
      </c>
      <c r="BQ254" s="105">
        <f t="shared" si="147"/>
        <v>0</v>
      </c>
      <c r="BR254" s="105">
        <f t="shared" si="147"/>
        <v>0</v>
      </c>
      <c r="BS254" s="105">
        <f t="shared" si="147"/>
        <v>0</v>
      </c>
      <c r="BT254" s="105">
        <f t="shared" si="147"/>
        <v>0</v>
      </c>
      <c r="BU254" s="105">
        <f t="shared" si="147"/>
        <v>0</v>
      </c>
      <c r="BV254" s="105">
        <f t="shared" si="147"/>
        <v>0</v>
      </c>
      <c r="BW254" s="105">
        <f t="shared" si="147"/>
        <v>0</v>
      </c>
      <c r="BX254" s="105">
        <f t="shared" si="147"/>
        <v>0</v>
      </c>
      <c r="BY254" s="105">
        <f t="shared" si="147"/>
        <v>0</v>
      </c>
      <c r="BZ254" s="105">
        <f t="shared" si="147"/>
        <v>0</v>
      </c>
      <c r="CA254" s="105">
        <f t="shared" si="147"/>
        <v>0</v>
      </c>
      <c r="CB254" s="105">
        <f t="shared" si="147"/>
        <v>0</v>
      </c>
      <c r="CC254" s="105">
        <f t="shared" si="147"/>
        <v>0</v>
      </c>
      <c r="CD254" s="105">
        <f t="shared" si="147"/>
        <v>0</v>
      </c>
      <c r="CE254" s="105">
        <f t="shared" si="147"/>
        <v>0</v>
      </c>
      <c r="CF254" s="105">
        <f t="shared" si="147"/>
        <v>0</v>
      </c>
      <c r="CG254" s="105">
        <f t="shared" si="147"/>
        <v>0</v>
      </c>
      <c r="CH254" s="105">
        <f t="shared" si="147"/>
        <v>0</v>
      </c>
      <c r="CI254" s="105">
        <f t="shared" si="147"/>
        <v>0</v>
      </c>
      <c r="CJ254" s="105">
        <f t="shared" si="147"/>
        <v>0</v>
      </c>
      <c r="CK254" s="105">
        <f t="shared" si="147"/>
        <v>0</v>
      </c>
      <c r="CL254" s="105">
        <f t="shared" si="147"/>
        <v>0</v>
      </c>
      <c r="CM254" s="105">
        <f t="shared" si="147"/>
        <v>0</v>
      </c>
      <c r="CN254" s="105">
        <f t="shared" si="147"/>
        <v>0</v>
      </c>
      <c r="CO254" s="105">
        <f t="shared" si="147"/>
        <v>0</v>
      </c>
      <c r="CP254" s="105">
        <f t="shared" si="147"/>
        <v>0</v>
      </c>
      <c r="CQ254" s="105">
        <f t="shared" si="147"/>
        <v>0</v>
      </c>
      <c r="CR254" s="105">
        <f t="shared" si="147"/>
        <v>0</v>
      </c>
      <c r="CS254" s="105">
        <f t="shared" si="147"/>
        <v>0</v>
      </c>
      <c r="CT254" s="105">
        <f t="shared" si="147"/>
        <v>0</v>
      </c>
      <c r="CU254" s="105">
        <f t="shared" si="147"/>
        <v>0</v>
      </c>
      <c r="CV254" s="105">
        <f t="shared" si="147"/>
        <v>0</v>
      </c>
      <c r="CW254" s="105">
        <f t="shared" si="147"/>
        <v>0</v>
      </c>
      <c r="CX254" s="105">
        <f t="shared" si="147"/>
        <v>0</v>
      </c>
      <c r="CY254" s="105">
        <f t="shared" si="147"/>
        <v>0</v>
      </c>
      <c r="CZ254" s="105">
        <f t="shared" si="147"/>
        <v>0</v>
      </c>
      <c r="DA254" s="105">
        <f t="shared" si="147"/>
        <v>0</v>
      </c>
      <c r="DB254" s="105">
        <f t="shared" si="147"/>
        <v>0</v>
      </c>
      <c r="DC254" s="105">
        <f t="shared" si="147"/>
        <v>0</v>
      </c>
      <c r="DD254" s="105">
        <f t="shared" si="147"/>
        <v>0</v>
      </c>
      <c r="DE254" s="105">
        <f t="shared" si="147"/>
        <v>0</v>
      </c>
      <c r="DF254" s="105">
        <f t="shared" si="147"/>
        <v>0</v>
      </c>
      <c r="DG254" s="105">
        <f t="shared" si="147"/>
        <v>0</v>
      </c>
      <c r="DH254" s="105">
        <f t="shared" si="147"/>
        <v>0</v>
      </c>
      <c r="DI254" s="105">
        <f t="shared" si="147"/>
        <v>0</v>
      </c>
      <c r="DJ254" s="105">
        <f t="shared" si="147"/>
        <v>0</v>
      </c>
      <c r="DK254" s="105">
        <f t="shared" si="147"/>
        <v>0</v>
      </c>
      <c r="DL254" s="105">
        <f t="shared" si="147"/>
        <v>0</v>
      </c>
      <c r="DM254" s="105">
        <f t="shared" si="147"/>
        <v>0</v>
      </c>
      <c r="DN254" s="105">
        <f t="shared" si="147"/>
        <v>0</v>
      </c>
      <c r="DO254" s="105">
        <f t="shared" si="147"/>
        <v>0</v>
      </c>
      <c r="DP254" s="105">
        <f t="shared" si="147"/>
        <v>0</v>
      </c>
      <c r="DQ254" s="105">
        <f t="shared" si="147"/>
        <v>0</v>
      </c>
      <c r="DR254" s="105">
        <f t="shared" si="147"/>
        <v>0</v>
      </c>
      <c r="DS254" s="105">
        <f t="shared" si="147"/>
        <v>0</v>
      </c>
      <c r="DT254" s="105">
        <f t="shared" si="147"/>
        <v>0</v>
      </c>
      <c r="DU254" s="105">
        <f t="shared" si="147"/>
        <v>0</v>
      </c>
      <c r="DV254" s="105">
        <f t="shared" si="147"/>
        <v>0</v>
      </c>
      <c r="DW254" s="105">
        <f t="shared" si="147"/>
        <v>0</v>
      </c>
      <c r="DX254" s="105">
        <f t="shared" si="147"/>
        <v>0</v>
      </c>
      <c r="DY254" s="105">
        <f t="shared" si="147"/>
        <v>0</v>
      </c>
      <c r="DZ254" s="105">
        <f t="shared" si="147"/>
        <v>0</v>
      </c>
      <c r="EA254" s="105">
        <f t="shared" ref="EA254:GL257" si="148">EA100*$B254</f>
        <v>0</v>
      </c>
      <c r="EB254" s="105">
        <f t="shared" si="148"/>
        <v>0</v>
      </c>
      <c r="EC254" s="105">
        <f t="shared" si="148"/>
        <v>0</v>
      </c>
      <c r="ED254" s="105">
        <f t="shared" si="148"/>
        <v>0</v>
      </c>
      <c r="EE254" s="105">
        <f t="shared" si="148"/>
        <v>0</v>
      </c>
      <c r="EF254" s="105">
        <f t="shared" si="148"/>
        <v>0</v>
      </c>
      <c r="EG254" s="105">
        <f t="shared" si="148"/>
        <v>0</v>
      </c>
      <c r="EH254" s="105">
        <f t="shared" si="148"/>
        <v>0</v>
      </c>
      <c r="EI254" s="105">
        <f t="shared" si="148"/>
        <v>0</v>
      </c>
      <c r="EJ254" s="105">
        <f t="shared" si="148"/>
        <v>0</v>
      </c>
      <c r="EK254" s="105">
        <f t="shared" si="148"/>
        <v>0</v>
      </c>
      <c r="EL254" s="105">
        <f t="shared" si="148"/>
        <v>0</v>
      </c>
      <c r="EM254" s="105">
        <f t="shared" si="148"/>
        <v>0</v>
      </c>
      <c r="EN254" s="105">
        <f t="shared" si="148"/>
        <v>0</v>
      </c>
      <c r="EO254" s="105">
        <f t="shared" si="148"/>
        <v>0</v>
      </c>
      <c r="EP254" s="105">
        <f t="shared" si="148"/>
        <v>0</v>
      </c>
      <c r="EQ254" s="105">
        <f t="shared" si="148"/>
        <v>0</v>
      </c>
      <c r="ER254" s="105">
        <f t="shared" si="148"/>
        <v>0</v>
      </c>
      <c r="ES254" s="105">
        <f t="shared" si="148"/>
        <v>0</v>
      </c>
      <c r="ET254" s="105">
        <f t="shared" si="148"/>
        <v>0</v>
      </c>
      <c r="EU254" s="105">
        <f t="shared" si="148"/>
        <v>0</v>
      </c>
      <c r="EV254" s="105">
        <f t="shared" si="148"/>
        <v>0</v>
      </c>
      <c r="EW254" s="105">
        <f t="shared" si="148"/>
        <v>0</v>
      </c>
      <c r="EX254" s="105">
        <f t="shared" si="148"/>
        <v>0</v>
      </c>
      <c r="EY254" s="105">
        <f t="shared" si="148"/>
        <v>0</v>
      </c>
      <c r="EZ254" s="105">
        <f t="shared" si="148"/>
        <v>0</v>
      </c>
      <c r="FA254" s="105">
        <f t="shared" si="148"/>
        <v>0</v>
      </c>
      <c r="FB254" s="105">
        <f t="shared" si="148"/>
        <v>0</v>
      </c>
      <c r="FC254" s="105">
        <f t="shared" si="148"/>
        <v>0</v>
      </c>
      <c r="FD254" s="105">
        <f t="shared" si="148"/>
        <v>0</v>
      </c>
      <c r="FE254" s="105">
        <f t="shared" si="148"/>
        <v>0</v>
      </c>
      <c r="FF254" s="105">
        <f t="shared" si="148"/>
        <v>0</v>
      </c>
      <c r="FG254" s="105">
        <f t="shared" si="148"/>
        <v>0</v>
      </c>
      <c r="FH254" s="105">
        <f t="shared" si="148"/>
        <v>0</v>
      </c>
      <c r="FI254" s="105">
        <f t="shared" si="148"/>
        <v>0</v>
      </c>
      <c r="FJ254" s="105">
        <f t="shared" si="148"/>
        <v>0</v>
      </c>
      <c r="FK254" s="105">
        <f t="shared" si="148"/>
        <v>0</v>
      </c>
      <c r="FL254" s="105">
        <f t="shared" si="148"/>
        <v>0</v>
      </c>
      <c r="FM254" s="105">
        <f t="shared" si="148"/>
        <v>0</v>
      </c>
      <c r="FN254" s="105">
        <f t="shared" si="148"/>
        <v>0</v>
      </c>
      <c r="FO254" s="105">
        <f t="shared" si="148"/>
        <v>0</v>
      </c>
      <c r="FP254" s="105">
        <f t="shared" si="148"/>
        <v>0</v>
      </c>
      <c r="FQ254" s="105">
        <f t="shared" si="148"/>
        <v>0</v>
      </c>
      <c r="FR254" s="105">
        <f t="shared" si="148"/>
        <v>0</v>
      </c>
      <c r="FS254" s="105">
        <f t="shared" si="148"/>
        <v>0</v>
      </c>
      <c r="FT254" s="105">
        <f t="shared" si="148"/>
        <v>0</v>
      </c>
      <c r="FU254" s="105">
        <f t="shared" si="148"/>
        <v>0</v>
      </c>
      <c r="FV254" s="105">
        <f t="shared" si="148"/>
        <v>0</v>
      </c>
      <c r="FW254" s="105">
        <f t="shared" si="148"/>
        <v>0</v>
      </c>
      <c r="FX254" s="105">
        <f t="shared" si="148"/>
        <v>0</v>
      </c>
      <c r="FY254" s="105">
        <f t="shared" si="148"/>
        <v>0</v>
      </c>
      <c r="FZ254" s="105">
        <f t="shared" si="148"/>
        <v>0</v>
      </c>
      <c r="GA254" s="105">
        <f t="shared" si="148"/>
        <v>0</v>
      </c>
      <c r="GB254" s="105">
        <f t="shared" si="148"/>
        <v>0</v>
      </c>
      <c r="GC254" s="105">
        <f t="shared" si="148"/>
        <v>0</v>
      </c>
      <c r="GD254" s="105">
        <f t="shared" si="148"/>
        <v>0</v>
      </c>
      <c r="GE254" s="105">
        <f t="shared" si="148"/>
        <v>0</v>
      </c>
      <c r="GF254" s="105">
        <f t="shared" si="148"/>
        <v>0</v>
      </c>
      <c r="GG254" s="105">
        <f t="shared" si="148"/>
        <v>0</v>
      </c>
      <c r="GH254" s="105">
        <f t="shared" si="148"/>
        <v>0</v>
      </c>
      <c r="GI254" s="105">
        <f t="shared" si="148"/>
        <v>0</v>
      </c>
      <c r="GJ254" s="105">
        <f t="shared" si="148"/>
        <v>0</v>
      </c>
      <c r="GK254" s="105">
        <f t="shared" si="148"/>
        <v>0</v>
      </c>
      <c r="GL254" s="105">
        <f t="shared" si="148"/>
        <v>0</v>
      </c>
      <c r="GM254" s="105">
        <f t="shared" si="136"/>
        <v>0</v>
      </c>
      <c r="GN254" s="105">
        <f t="shared" si="136"/>
        <v>0</v>
      </c>
      <c r="GO254" s="105">
        <f t="shared" si="136"/>
        <v>0</v>
      </c>
      <c r="GP254" s="105">
        <f t="shared" si="136"/>
        <v>0</v>
      </c>
      <c r="GQ254" s="105">
        <f t="shared" si="136"/>
        <v>0</v>
      </c>
      <c r="GR254" s="105">
        <f t="shared" si="136"/>
        <v>0</v>
      </c>
      <c r="GS254" s="105">
        <f t="shared" si="136"/>
        <v>0</v>
      </c>
      <c r="GT254" s="105">
        <f t="shared" si="136"/>
        <v>0</v>
      </c>
    </row>
    <row r="255" spans="1:202" s="105" customFormat="1" hidden="1" x14ac:dyDescent="0.25">
      <c r="A255" s="106" t="s">
        <v>166</v>
      </c>
      <c r="B255" s="107">
        <v>0</v>
      </c>
      <c r="C255" s="105">
        <f t="shared" si="146"/>
        <v>0</v>
      </c>
      <c r="D255" s="105">
        <f t="shared" si="146"/>
        <v>0</v>
      </c>
      <c r="E255" s="105">
        <f t="shared" si="146"/>
        <v>0</v>
      </c>
      <c r="F255" s="105">
        <f t="shared" si="146"/>
        <v>0</v>
      </c>
      <c r="G255" s="105">
        <f t="shared" si="146"/>
        <v>0</v>
      </c>
      <c r="H255" s="105">
        <f t="shared" si="146"/>
        <v>0</v>
      </c>
      <c r="I255" s="105">
        <f t="shared" si="146"/>
        <v>0</v>
      </c>
      <c r="J255" s="105">
        <f t="shared" si="146"/>
        <v>0</v>
      </c>
      <c r="K255" s="105">
        <f t="shared" si="146"/>
        <v>0</v>
      </c>
      <c r="L255" s="105">
        <f t="shared" si="146"/>
        <v>0</v>
      </c>
      <c r="M255" s="105">
        <f t="shared" si="146"/>
        <v>0</v>
      </c>
      <c r="N255" s="105">
        <f t="shared" si="146"/>
        <v>0</v>
      </c>
      <c r="O255" s="105">
        <f t="shared" si="146"/>
        <v>0</v>
      </c>
      <c r="P255" s="105">
        <f t="shared" si="146"/>
        <v>0</v>
      </c>
      <c r="Q255" s="105">
        <f t="shared" si="146"/>
        <v>0</v>
      </c>
      <c r="R255" s="105">
        <f t="shared" si="146"/>
        <v>0</v>
      </c>
      <c r="S255" s="105">
        <f t="shared" si="146"/>
        <v>0</v>
      </c>
      <c r="T255" s="105">
        <f t="shared" si="146"/>
        <v>0</v>
      </c>
      <c r="U255" s="105">
        <f t="shared" si="146"/>
        <v>0</v>
      </c>
      <c r="V255" s="105">
        <f t="shared" si="146"/>
        <v>0</v>
      </c>
      <c r="W255" s="105">
        <f t="shared" si="146"/>
        <v>0</v>
      </c>
      <c r="X255" s="105">
        <f t="shared" si="146"/>
        <v>0</v>
      </c>
      <c r="Y255" s="105">
        <f t="shared" si="146"/>
        <v>0</v>
      </c>
      <c r="Z255" s="105">
        <f t="shared" si="146"/>
        <v>0</v>
      </c>
      <c r="AA255" s="105">
        <f t="shared" si="146"/>
        <v>0</v>
      </c>
      <c r="AB255" s="105">
        <f t="shared" si="146"/>
        <v>0</v>
      </c>
      <c r="AC255" s="105">
        <f t="shared" si="146"/>
        <v>0</v>
      </c>
      <c r="AD255" s="105">
        <f t="shared" si="146"/>
        <v>0</v>
      </c>
      <c r="AE255" s="105">
        <f t="shared" si="146"/>
        <v>0</v>
      </c>
      <c r="AF255" s="105">
        <f t="shared" si="146"/>
        <v>0</v>
      </c>
      <c r="AG255" s="105">
        <f t="shared" si="146"/>
        <v>0</v>
      </c>
      <c r="AH255" s="105">
        <f t="shared" si="146"/>
        <v>0</v>
      </c>
      <c r="AI255" s="105">
        <f t="shared" si="146"/>
        <v>0</v>
      </c>
      <c r="AJ255" s="105">
        <f t="shared" si="146"/>
        <v>0</v>
      </c>
      <c r="AK255" s="105">
        <f t="shared" si="146"/>
        <v>0</v>
      </c>
      <c r="AL255" s="105">
        <f t="shared" si="146"/>
        <v>0</v>
      </c>
      <c r="AM255" s="105">
        <f t="shared" si="146"/>
        <v>0</v>
      </c>
      <c r="AN255" s="105">
        <f t="shared" si="146"/>
        <v>0</v>
      </c>
      <c r="AO255" s="105">
        <f t="shared" si="146"/>
        <v>0</v>
      </c>
      <c r="AP255" s="105">
        <f t="shared" si="146"/>
        <v>0</v>
      </c>
      <c r="AQ255" s="105">
        <f t="shared" si="146"/>
        <v>0</v>
      </c>
      <c r="AR255" s="105">
        <f t="shared" si="146"/>
        <v>0</v>
      </c>
      <c r="AS255" s="105">
        <f t="shared" si="146"/>
        <v>0</v>
      </c>
      <c r="AT255" s="105">
        <f t="shared" si="146"/>
        <v>0</v>
      </c>
      <c r="AU255" s="105">
        <f t="shared" si="146"/>
        <v>0</v>
      </c>
      <c r="AV255" s="105">
        <f t="shared" si="146"/>
        <v>0</v>
      </c>
      <c r="AW255" s="105">
        <f t="shared" si="146"/>
        <v>0</v>
      </c>
      <c r="AX255" s="105">
        <f t="shared" si="146"/>
        <v>0</v>
      </c>
      <c r="AY255" s="105">
        <f t="shared" si="146"/>
        <v>0</v>
      </c>
      <c r="AZ255" s="105">
        <f t="shared" si="146"/>
        <v>0</v>
      </c>
      <c r="BA255" s="105">
        <f t="shared" si="146"/>
        <v>0</v>
      </c>
      <c r="BB255" s="105">
        <f t="shared" si="146"/>
        <v>0</v>
      </c>
      <c r="BC255" s="105">
        <f t="shared" si="146"/>
        <v>0</v>
      </c>
      <c r="BD255" s="105">
        <f t="shared" si="146"/>
        <v>0</v>
      </c>
      <c r="BE255" s="105">
        <f t="shared" si="146"/>
        <v>0</v>
      </c>
      <c r="BF255" s="105">
        <f t="shared" si="146"/>
        <v>0</v>
      </c>
      <c r="BG255" s="105">
        <f t="shared" si="146"/>
        <v>0</v>
      </c>
      <c r="BH255" s="105">
        <f t="shared" si="146"/>
        <v>0</v>
      </c>
      <c r="BI255" s="105">
        <f t="shared" si="146"/>
        <v>0</v>
      </c>
      <c r="BJ255" s="105">
        <f t="shared" si="146"/>
        <v>0</v>
      </c>
      <c r="BK255" s="105">
        <f t="shared" si="146"/>
        <v>0</v>
      </c>
      <c r="BL255" s="105">
        <f t="shared" si="146"/>
        <v>0</v>
      </c>
      <c r="BM255" s="105">
        <f t="shared" si="146"/>
        <v>0</v>
      </c>
      <c r="BN255" s="105">
        <f t="shared" si="146"/>
        <v>0</v>
      </c>
      <c r="BO255" s="105">
        <f t="shared" si="147"/>
        <v>0</v>
      </c>
      <c r="BP255" s="105">
        <f t="shared" si="147"/>
        <v>0</v>
      </c>
      <c r="BQ255" s="105">
        <f t="shared" si="147"/>
        <v>0</v>
      </c>
      <c r="BR255" s="105">
        <f t="shared" si="147"/>
        <v>0</v>
      </c>
      <c r="BS255" s="105">
        <f t="shared" si="147"/>
        <v>0</v>
      </c>
      <c r="BT255" s="105">
        <f t="shared" si="147"/>
        <v>0</v>
      </c>
      <c r="BU255" s="105">
        <f t="shared" si="147"/>
        <v>0</v>
      </c>
      <c r="BV255" s="105">
        <f t="shared" si="147"/>
        <v>0</v>
      </c>
      <c r="BW255" s="105">
        <f t="shared" si="147"/>
        <v>0</v>
      </c>
      <c r="BX255" s="105">
        <f t="shared" si="147"/>
        <v>0</v>
      </c>
      <c r="BY255" s="105">
        <f t="shared" si="147"/>
        <v>0</v>
      </c>
      <c r="BZ255" s="105">
        <f t="shared" si="147"/>
        <v>0</v>
      </c>
      <c r="CA255" s="105">
        <f t="shared" si="147"/>
        <v>0</v>
      </c>
      <c r="CB255" s="105">
        <f t="shared" si="147"/>
        <v>0</v>
      </c>
      <c r="CC255" s="105">
        <f t="shared" si="147"/>
        <v>0</v>
      </c>
      <c r="CD255" s="105">
        <f t="shared" si="147"/>
        <v>0</v>
      </c>
      <c r="CE255" s="105">
        <f t="shared" si="147"/>
        <v>0</v>
      </c>
      <c r="CF255" s="105">
        <f t="shared" si="147"/>
        <v>0</v>
      </c>
      <c r="CG255" s="105">
        <f t="shared" si="147"/>
        <v>0</v>
      </c>
      <c r="CH255" s="105">
        <f t="shared" si="147"/>
        <v>0</v>
      </c>
      <c r="CI255" s="105">
        <f t="shared" si="147"/>
        <v>0</v>
      </c>
      <c r="CJ255" s="105">
        <f t="shared" si="147"/>
        <v>0</v>
      </c>
      <c r="CK255" s="105">
        <f t="shared" si="147"/>
        <v>0</v>
      </c>
      <c r="CL255" s="105">
        <f t="shared" si="147"/>
        <v>0</v>
      </c>
      <c r="CM255" s="105">
        <f t="shared" si="147"/>
        <v>0</v>
      </c>
      <c r="CN255" s="105">
        <f t="shared" si="147"/>
        <v>0</v>
      </c>
      <c r="CO255" s="105">
        <f t="shared" si="147"/>
        <v>0</v>
      </c>
      <c r="CP255" s="105">
        <f t="shared" si="147"/>
        <v>0</v>
      </c>
      <c r="CQ255" s="105">
        <f t="shared" si="147"/>
        <v>0</v>
      </c>
      <c r="CR255" s="105">
        <f t="shared" si="147"/>
        <v>0</v>
      </c>
      <c r="CS255" s="105">
        <f t="shared" si="147"/>
        <v>0</v>
      </c>
      <c r="CT255" s="105">
        <f t="shared" si="147"/>
        <v>0</v>
      </c>
      <c r="CU255" s="105">
        <f t="shared" si="147"/>
        <v>0</v>
      </c>
      <c r="CV255" s="105">
        <f t="shared" si="147"/>
        <v>0</v>
      </c>
      <c r="CW255" s="105">
        <f t="shared" si="147"/>
        <v>0</v>
      </c>
      <c r="CX255" s="105">
        <f t="shared" si="147"/>
        <v>0</v>
      </c>
      <c r="CY255" s="105">
        <f t="shared" si="147"/>
        <v>0</v>
      </c>
      <c r="CZ255" s="105">
        <f t="shared" si="147"/>
        <v>0</v>
      </c>
      <c r="DA255" s="105">
        <f t="shared" si="147"/>
        <v>0</v>
      </c>
      <c r="DB255" s="105">
        <f t="shared" si="147"/>
        <v>0</v>
      </c>
      <c r="DC255" s="105">
        <f t="shared" si="147"/>
        <v>0</v>
      </c>
      <c r="DD255" s="105">
        <f t="shared" si="147"/>
        <v>0</v>
      </c>
      <c r="DE255" s="105">
        <f t="shared" si="147"/>
        <v>0</v>
      </c>
      <c r="DF255" s="105">
        <f t="shared" si="147"/>
        <v>0</v>
      </c>
      <c r="DG255" s="105">
        <f t="shared" si="147"/>
        <v>0</v>
      </c>
      <c r="DH255" s="105">
        <f t="shared" si="147"/>
        <v>0</v>
      </c>
      <c r="DI255" s="105">
        <f t="shared" si="147"/>
        <v>0</v>
      </c>
      <c r="DJ255" s="105">
        <f t="shared" si="147"/>
        <v>0</v>
      </c>
      <c r="DK255" s="105">
        <f t="shared" si="147"/>
        <v>0</v>
      </c>
      <c r="DL255" s="105">
        <f t="shared" si="147"/>
        <v>0</v>
      </c>
      <c r="DM255" s="105">
        <f t="shared" si="147"/>
        <v>0</v>
      </c>
      <c r="DN255" s="105">
        <f t="shared" si="147"/>
        <v>0</v>
      </c>
      <c r="DO255" s="105">
        <f t="shared" si="147"/>
        <v>0</v>
      </c>
      <c r="DP255" s="105">
        <f t="shared" si="147"/>
        <v>0</v>
      </c>
      <c r="DQ255" s="105">
        <f t="shared" si="147"/>
        <v>0</v>
      </c>
      <c r="DR255" s="105">
        <f t="shared" si="147"/>
        <v>0</v>
      </c>
      <c r="DS255" s="105">
        <f t="shared" si="147"/>
        <v>0</v>
      </c>
      <c r="DT255" s="105">
        <f t="shared" si="147"/>
        <v>0</v>
      </c>
      <c r="DU255" s="105">
        <f t="shared" si="147"/>
        <v>0</v>
      </c>
      <c r="DV255" s="105">
        <f t="shared" si="147"/>
        <v>0</v>
      </c>
      <c r="DW255" s="105">
        <f t="shared" si="147"/>
        <v>0</v>
      </c>
      <c r="DX255" s="105">
        <f t="shared" si="147"/>
        <v>0</v>
      </c>
      <c r="DY255" s="105">
        <f t="shared" si="147"/>
        <v>0</v>
      </c>
      <c r="DZ255" s="105">
        <f t="shared" si="147"/>
        <v>0</v>
      </c>
      <c r="EA255" s="105">
        <f t="shared" si="148"/>
        <v>0</v>
      </c>
      <c r="EB255" s="105">
        <f t="shared" si="148"/>
        <v>0</v>
      </c>
      <c r="EC255" s="105">
        <f t="shared" si="148"/>
        <v>0</v>
      </c>
      <c r="ED255" s="105">
        <f t="shared" si="148"/>
        <v>0</v>
      </c>
      <c r="EE255" s="105">
        <f t="shared" si="148"/>
        <v>0</v>
      </c>
      <c r="EF255" s="105">
        <f t="shared" si="148"/>
        <v>0</v>
      </c>
      <c r="EG255" s="105">
        <f t="shared" si="148"/>
        <v>0</v>
      </c>
      <c r="EH255" s="105">
        <f t="shared" si="148"/>
        <v>0</v>
      </c>
      <c r="EI255" s="105">
        <f t="shared" si="148"/>
        <v>0</v>
      </c>
      <c r="EJ255" s="105">
        <f t="shared" si="148"/>
        <v>0</v>
      </c>
      <c r="EK255" s="105">
        <f t="shared" si="148"/>
        <v>0</v>
      </c>
      <c r="EL255" s="105">
        <f t="shared" si="148"/>
        <v>0</v>
      </c>
      <c r="EM255" s="105">
        <f t="shared" si="148"/>
        <v>0</v>
      </c>
      <c r="EN255" s="105">
        <f t="shared" si="148"/>
        <v>0</v>
      </c>
      <c r="EO255" s="105">
        <f t="shared" si="148"/>
        <v>0</v>
      </c>
      <c r="EP255" s="105">
        <f t="shared" si="148"/>
        <v>0</v>
      </c>
      <c r="EQ255" s="105">
        <f t="shared" si="148"/>
        <v>0</v>
      </c>
      <c r="ER255" s="105">
        <f t="shared" si="148"/>
        <v>0</v>
      </c>
      <c r="ES255" s="105">
        <f t="shared" si="148"/>
        <v>0</v>
      </c>
      <c r="ET255" s="105">
        <f t="shared" si="148"/>
        <v>0</v>
      </c>
      <c r="EU255" s="105">
        <f t="shared" si="148"/>
        <v>0</v>
      </c>
      <c r="EV255" s="105">
        <f t="shared" si="148"/>
        <v>0</v>
      </c>
      <c r="EW255" s="105">
        <f t="shared" si="148"/>
        <v>0</v>
      </c>
      <c r="EX255" s="105">
        <f t="shared" si="148"/>
        <v>0</v>
      </c>
      <c r="EY255" s="105">
        <f t="shared" si="148"/>
        <v>0</v>
      </c>
      <c r="EZ255" s="105">
        <f t="shared" si="148"/>
        <v>0</v>
      </c>
      <c r="FA255" s="105">
        <f t="shared" si="148"/>
        <v>0</v>
      </c>
      <c r="FB255" s="105">
        <f t="shared" si="148"/>
        <v>0</v>
      </c>
      <c r="FC255" s="105">
        <f t="shared" si="148"/>
        <v>0</v>
      </c>
      <c r="FD255" s="105">
        <f t="shared" si="148"/>
        <v>0</v>
      </c>
      <c r="FE255" s="105">
        <f t="shared" si="148"/>
        <v>0</v>
      </c>
      <c r="FF255" s="105">
        <f t="shared" si="148"/>
        <v>0</v>
      </c>
      <c r="FG255" s="105">
        <f t="shared" si="148"/>
        <v>0</v>
      </c>
      <c r="FH255" s="105">
        <f t="shared" si="148"/>
        <v>0</v>
      </c>
      <c r="FI255" s="105">
        <f t="shared" si="148"/>
        <v>0</v>
      </c>
      <c r="FJ255" s="105">
        <f t="shared" si="148"/>
        <v>0</v>
      </c>
      <c r="FK255" s="105">
        <f t="shared" si="148"/>
        <v>0</v>
      </c>
      <c r="FL255" s="105">
        <f t="shared" si="148"/>
        <v>0</v>
      </c>
      <c r="FM255" s="105">
        <f t="shared" si="148"/>
        <v>0</v>
      </c>
      <c r="FN255" s="105">
        <f t="shared" si="148"/>
        <v>0</v>
      </c>
      <c r="FO255" s="105">
        <f t="shared" si="148"/>
        <v>0</v>
      </c>
      <c r="FP255" s="105">
        <f t="shared" si="148"/>
        <v>0</v>
      </c>
      <c r="FQ255" s="105">
        <f t="shared" si="148"/>
        <v>0</v>
      </c>
      <c r="FR255" s="105">
        <f t="shared" si="148"/>
        <v>0</v>
      </c>
      <c r="FS255" s="105">
        <f t="shared" si="148"/>
        <v>0</v>
      </c>
      <c r="FT255" s="105">
        <f t="shared" si="148"/>
        <v>0</v>
      </c>
      <c r="FU255" s="105">
        <f t="shared" si="148"/>
        <v>0</v>
      </c>
      <c r="FV255" s="105">
        <f t="shared" si="148"/>
        <v>0</v>
      </c>
      <c r="FW255" s="105">
        <f t="shared" si="148"/>
        <v>0</v>
      </c>
      <c r="FX255" s="105">
        <f t="shared" si="148"/>
        <v>0</v>
      </c>
      <c r="FY255" s="105">
        <f t="shared" si="148"/>
        <v>0</v>
      </c>
      <c r="FZ255" s="105">
        <f t="shared" si="148"/>
        <v>0</v>
      </c>
      <c r="GA255" s="105">
        <f t="shared" si="148"/>
        <v>0</v>
      </c>
      <c r="GB255" s="105">
        <f t="shared" si="148"/>
        <v>0</v>
      </c>
      <c r="GC255" s="105">
        <f t="shared" si="148"/>
        <v>0</v>
      </c>
      <c r="GD255" s="105">
        <f t="shared" si="148"/>
        <v>0</v>
      </c>
      <c r="GE255" s="105">
        <f t="shared" si="148"/>
        <v>0</v>
      </c>
      <c r="GF255" s="105">
        <f t="shared" si="148"/>
        <v>0</v>
      </c>
      <c r="GG255" s="105">
        <f t="shared" si="148"/>
        <v>0</v>
      </c>
      <c r="GH255" s="105">
        <f t="shared" si="148"/>
        <v>0</v>
      </c>
      <c r="GI255" s="105">
        <f t="shared" si="148"/>
        <v>0</v>
      </c>
      <c r="GJ255" s="105">
        <f t="shared" si="148"/>
        <v>0</v>
      </c>
      <c r="GK255" s="105">
        <f t="shared" si="148"/>
        <v>0</v>
      </c>
      <c r="GL255" s="105">
        <f t="shared" si="148"/>
        <v>0</v>
      </c>
      <c r="GM255" s="105">
        <f t="shared" si="136"/>
        <v>0</v>
      </c>
      <c r="GN255" s="105">
        <f t="shared" si="136"/>
        <v>0</v>
      </c>
      <c r="GO255" s="105">
        <f t="shared" si="136"/>
        <v>0</v>
      </c>
      <c r="GP255" s="105">
        <f t="shared" si="136"/>
        <v>0</v>
      </c>
      <c r="GQ255" s="105">
        <f t="shared" si="136"/>
        <v>0</v>
      </c>
      <c r="GR255" s="105">
        <f t="shared" si="136"/>
        <v>0</v>
      </c>
      <c r="GS255" s="105">
        <f t="shared" si="136"/>
        <v>0</v>
      </c>
      <c r="GT255" s="105">
        <f t="shared" si="136"/>
        <v>0</v>
      </c>
    </row>
    <row r="256" spans="1:202" s="105" customFormat="1" hidden="1" x14ac:dyDescent="0.25">
      <c r="A256" s="106" t="s">
        <v>167</v>
      </c>
      <c r="B256" s="107">
        <v>0</v>
      </c>
      <c r="C256" s="105">
        <f t="shared" si="146"/>
        <v>0</v>
      </c>
      <c r="D256" s="105">
        <f t="shared" si="146"/>
        <v>0</v>
      </c>
      <c r="E256" s="105">
        <f t="shared" si="146"/>
        <v>0</v>
      </c>
      <c r="F256" s="105">
        <f t="shared" si="146"/>
        <v>0</v>
      </c>
      <c r="G256" s="105">
        <f t="shared" si="146"/>
        <v>0</v>
      </c>
      <c r="H256" s="105">
        <f t="shared" si="146"/>
        <v>0</v>
      </c>
      <c r="I256" s="105">
        <f t="shared" si="146"/>
        <v>0</v>
      </c>
      <c r="J256" s="105">
        <f t="shared" si="146"/>
        <v>0</v>
      </c>
      <c r="K256" s="105">
        <f t="shared" si="146"/>
        <v>0</v>
      </c>
      <c r="L256" s="105">
        <f t="shared" si="146"/>
        <v>0</v>
      </c>
      <c r="M256" s="105">
        <f t="shared" si="146"/>
        <v>0</v>
      </c>
      <c r="N256" s="105">
        <f t="shared" si="146"/>
        <v>0</v>
      </c>
      <c r="O256" s="105">
        <f t="shared" si="146"/>
        <v>0</v>
      </c>
      <c r="P256" s="105">
        <f t="shared" si="146"/>
        <v>0</v>
      </c>
      <c r="Q256" s="105">
        <f t="shared" si="146"/>
        <v>0</v>
      </c>
      <c r="R256" s="105">
        <f t="shared" si="146"/>
        <v>0</v>
      </c>
      <c r="S256" s="105">
        <f t="shared" si="146"/>
        <v>0</v>
      </c>
      <c r="T256" s="105">
        <f t="shared" si="146"/>
        <v>0</v>
      </c>
      <c r="U256" s="105">
        <f t="shared" si="146"/>
        <v>0</v>
      </c>
      <c r="V256" s="105">
        <f t="shared" si="146"/>
        <v>0</v>
      </c>
      <c r="W256" s="105">
        <f t="shared" si="146"/>
        <v>0</v>
      </c>
      <c r="X256" s="105">
        <f t="shared" si="146"/>
        <v>0</v>
      </c>
      <c r="Y256" s="105">
        <f t="shared" si="146"/>
        <v>0</v>
      </c>
      <c r="Z256" s="105">
        <f t="shared" si="146"/>
        <v>0</v>
      </c>
      <c r="AA256" s="105">
        <f t="shared" si="146"/>
        <v>0</v>
      </c>
      <c r="AB256" s="105">
        <f t="shared" si="146"/>
        <v>0</v>
      </c>
      <c r="AC256" s="105">
        <f t="shared" si="146"/>
        <v>0</v>
      </c>
      <c r="AD256" s="105">
        <f t="shared" si="146"/>
        <v>0</v>
      </c>
      <c r="AE256" s="105">
        <f t="shared" si="146"/>
        <v>0</v>
      </c>
      <c r="AF256" s="105">
        <f t="shared" si="146"/>
        <v>0</v>
      </c>
      <c r="AG256" s="105">
        <f t="shared" si="146"/>
        <v>0</v>
      </c>
      <c r="AH256" s="105">
        <f t="shared" si="146"/>
        <v>0</v>
      </c>
      <c r="AI256" s="105">
        <f t="shared" si="146"/>
        <v>0</v>
      </c>
      <c r="AJ256" s="105">
        <f t="shared" si="146"/>
        <v>0</v>
      </c>
      <c r="AK256" s="105">
        <f t="shared" si="146"/>
        <v>0</v>
      </c>
      <c r="AL256" s="105">
        <f t="shared" si="146"/>
        <v>0</v>
      </c>
      <c r="AM256" s="105">
        <f t="shared" si="146"/>
        <v>0</v>
      </c>
      <c r="AN256" s="105">
        <f t="shared" si="146"/>
        <v>0</v>
      </c>
      <c r="AO256" s="105">
        <f t="shared" si="146"/>
        <v>0</v>
      </c>
      <c r="AP256" s="105">
        <f t="shared" si="146"/>
        <v>0</v>
      </c>
      <c r="AQ256" s="105">
        <f t="shared" si="146"/>
        <v>0</v>
      </c>
      <c r="AR256" s="105">
        <f t="shared" si="146"/>
        <v>0</v>
      </c>
      <c r="AS256" s="105">
        <f t="shared" si="146"/>
        <v>0</v>
      </c>
      <c r="AT256" s="105">
        <f t="shared" si="146"/>
        <v>0</v>
      </c>
      <c r="AU256" s="105">
        <f t="shared" si="146"/>
        <v>0</v>
      </c>
      <c r="AV256" s="105">
        <f t="shared" si="146"/>
        <v>0</v>
      </c>
      <c r="AW256" s="105">
        <f t="shared" si="146"/>
        <v>0</v>
      </c>
      <c r="AX256" s="105">
        <f t="shared" si="146"/>
        <v>0</v>
      </c>
      <c r="AY256" s="105">
        <f t="shared" si="146"/>
        <v>0</v>
      </c>
      <c r="AZ256" s="105">
        <f t="shared" si="146"/>
        <v>0</v>
      </c>
      <c r="BA256" s="105">
        <f t="shared" si="146"/>
        <v>0</v>
      </c>
      <c r="BB256" s="105">
        <f t="shared" si="146"/>
        <v>0</v>
      </c>
      <c r="BC256" s="105">
        <f t="shared" si="146"/>
        <v>0</v>
      </c>
      <c r="BD256" s="105">
        <f t="shared" si="146"/>
        <v>0</v>
      </c>
      <c r="BE256" s="105">
        <f t="shared" si="146"/>
        <v>0</v>
      </c>
      <c r="BF256" s="105">
        <f t="shared" si="146"/>
        <v>0</v>
      </c>
      <c r="BG256" s="105">
        <f t="shared" si="146"/>
        <v>0</v>
      </c>
      <c r="BH256" s="105">
        <f t="shared" si="146"/>
        <v>0</v>
      </c>
      <c r="BI256" s="105">
        <f t="shared" si="146"/>
        <v>0</v>
      </c>
      <c r="BJ256" s="105">
        <f t="shared" si="146"/>
        <v>0</v>
      </c>
      <c r="BK256" s="105">
        <f t="shared" si="146"/>
        <v>0</v>
      </c>
      <c r="BL256" s="105">
        <f t="shared" si="146"/>
        <v>0</v>
      </c>
      <c r="BM256" s="105">
        <f t="shared" si="146"/>
        <v>0</v>
      </c>
      <c r="BN256" s="105">
        <f t="shared" si="146"/>
        <v>0</v>
      </c>
      <c r="BO256" s="105">
        <f t="shared" si="147"/>
        <v>0</v>
      </c>
      <c r="BP256" s="105">
        <f t="shared" si="147"/>
        <v>0</v>
      </c>
      <c r="BQ256" s="105">
        <f t="shared" si="147"/>
        <v>0</v>
      </c>
      <c r="BR256" s="105">
        <f t="shared" si="147"/>
        <v>0</v>
      </c>
      <c r="BS256" s="105">
        <f t="shared" si="147"/>
        <v>0</v>
      </c>
      <c r="BT256" s="105">
        <f t="shared" si="147"/>
        <v>0</v>
      </c>
      <c r="BU256" s="105">
        <f t="shared" si="147"/>
        <v>0</v>
      </c>
      <c r="BV256" s="105">
        <f t="shared" si="147"/>
        <v>0</v>
      </c>
      <c r="BW256" s="105">
        <f t="shared" si="147"/>
        <v>0</v>
      </c>
      <c r="BX256" s="105">
        <f t="shared" si="147"/>
        <v>0</v>
      </c>
      <c r="BY256" s="105">
        <f t="shared" si="147"/>
        <v>0</v>
      </c>
      <c r="BZ256" s="105">
        <f t="shared" si="147"/>
        <v>0</v>
      </c>
      <c r="CA256" s="105">
        <f t="shared" si="147"/>
        <v>0</v>
      </c>
      <c r="CB256" s="105">
        <f t="shared" si="147"/>
        <v>0</v>
      </c>
      <c r="CC256" s="105">
        <f t="shared" si="147"/>
        <v>0</v>
      </c>
      <c r="CD256" s="105">
        <f t="shared" si="147"/>
        <v>0</v>
      </c>
      <c r="CE256" s="105">
        <f t="shared" si="147"/>
        <v>0</v>
      </c>
      <c r="CF256" s="105">
        <f t="shared" si="147"/>
        <v>0</v>
      </c>
      <c r="CG256" s="105">
        <f t="shared" si="147"/>
        <v>0</v>
      </c>
      <c r="CH256" s="105">
        <f t="shared" si="147"/>
        <v>0</v>
      </c>
      <c r="CI256" s="105">
        <f t="shared" si="147"/>
        <v>0</v>
      </c>
      <c r="CJ256" s="105">
        <f t="shared" si="147"/>
        <v>0</v>
      </c>
      <c r="CK256" s="105">
        <f t="shared" si="147"/>
        <v>0</v>
      </c>
      <c r="CL256" s="105">
        <f t="shared" si="147"/>
        <v>0</v>
      </c>
      <c r="CM256" s="105">
        <f t="shared" si="147"/>
        <v>0</v>
      </c>
      <c r="CN256" s="105">
        <f t="shared" si="147"/>
        <v>0</v>
      </c>
      <c r="CO256" s="105">
        <f t="shared" si="147"/>
        <v>0</v>
      </c>
      <c r="CP256" s="105">
        <f t="shared" si="147"/>
        <v>0</v>
      </c>
      <c r="CQ256" s="105">
        <f t="shared" si="147"/>
        <v>0</v>
      </c>
      <c r="CR256" s="105">
        <f t="shared" si="147"/>
        <v>0</v>
      </c>
      <c r="CS256" s="105">
        <f t="shared" si="147"/>
        <v>0</v>
      </c>
      <c r="CT256" s="105">
        <f t="shared" si="147"/>
        <v>0</v>
      </c>
      <c r="CU256" s="105">
        <f t="shared" si="147"/>
        <v>0</v>
      </c>
      <c r="CV256" s="105">
        <f t="shared" si="147"/>
        <v>0</v>
      </c>
      <c r="CW256" s="105">
        <f t="shared" si="147"/>
        <v>0</v>
      </c>
      <c r="CX256" s="105">
        <f t="shared" si="147"/>
        <v>0</v>
      </c>
      <c r="CY256" s="105">
        <f t="shared" si="147"/>
        <v>0</v>
      </c>
      <c r="CZ256" s="105">
        <f t="shared" si="147"/>
        <v>0</v>
      </c>
      <c r="DA256" s="105">
        <f t="shared" si="147"/>
        <v>0</v>
      </c>
      <c r="DB256" s="105">
        <f t="shared" si="147"/>
        <v>0</v>
      </c>
      <c r="DC256" s="105">
        <f t="shared" si="147"/>
        <v>0</v>
      </c>
      <c r="DD256" s="105">
        <f t="shared" si="147"/>
        <v>0</v>
      </c>
      <c r="DE256" s="105">
        <f t="shared" si="147"/>
        <v>0</v>
      </c>
      <c r="DF256" s="105">
        <f t="shared" si="147"/>
        <v>0</v>
      </c>
      <c r="DG256" s="105">
        <f t="shared" si="147"/>
        <v>0</v>
      </c>
      <c r="DH256" s="105">
        <f t="shared" si="147"/>
        <v>0</v>
      </c>
      <c r="DI256" s="105">
        <f t="shared" si="147"/>
        <v>0</v>
      </c>
      <c r="DJ256" s="105">
        <f t="shared" si="147"/>
        <v>0</v>
      </c>
      <c r="DK256" s="105">
        <f t="shared" si="147"/>
        <v>0</v>
      </c>
      <c r="DL256" s="105">
        <f t="shared" si="147"/>
        <v>0</v>
      </c>
      <c r="DM256" s="105">
        <f t="shared" si="147"/>
        <v>0</v>
      </c>
      <c r="DN256" s="105">
        <f t="shared" si="147"/>
        <v>0</v>
      </c>
      <c r="DO256" s="105">
        <f t="shared" si="147"/>
        <v>0</v>
      </c>
      <c r="DP256" s="105">
        <f t="shared" si="147"/>
        <v>0</v>
      </c>
      <c r="DQ256" s="105">
        <f t="shared" si="147"/>
        <v>0</v>
      </c>
      <c r="DR256" s="105">
        <f t="shared" si="147"/>
        <v>0</v>
      </c>
      <c r="DS256" s="105">
        <f t="shared" si="147"/>
        <v>0</v>
      </c>
      <c r="DT256" s="105">
        <f t="shared" si="147"/>
        <v>0</v>
      </c>
      <c r="DU256" s="105">
        <f t="shared" si="147"/>
        <v>0</v>
      </c>
      <c r="DV256" s="105">
        <f t="shared" si="147"/>
        <v>0</v>
      </c>
      <c r="DW256" s="105">
        <f t="shared" si="147"/>
        <v>0</v>
      </c>
      <c r="DX256" s="105">
        <f t="shared" si="147"/>
        <v>0</v>
      </c>
      <c r="DY256" s="105">
        <f t="shared" si="147"/>
        <v>0</v>
      </c>
      <c r="DZ256" s="105">
        <f t="shared" si="147"/>
        <v>0</v>
      </c>
      <c r="EA256" s="105">
        <f t="shared" si="148"/>
        <v>0</v>
      </c>
      <c r="EB256" s="105">
        <f t="shared" si="148"/>
        <v>0</v>
      </c>
      <c r="EC256" s="105">
        <f t="shared" si="148"/>
        <v>0</v>
      </c>
      <c r="ED256" s="105">
        <f t="shared" si="148"/>
        <v>0</v>
      </c>
      <c r="EE256" s="105">
        <f t="shared" si="148"/>
        <v>0</v>
      </c>
      <c r="EF256" s="105">
        <f t="shared" si="148"/>
        <v>0</v>
      </c>
      <c r="EG256" s="105">
        <f t="shared" si="148"/>
        <v>0</v>
      </c>
      <c r="EH256" s="105">
        <f t="shared" si="148"/>
        <v>0</v>
      </c>
      <c r="EI256" s="105">
        <f t="shared" si="148"/>
        <v>0</v>
      </c>
      <c r="EJ256" s="105">
        <f t="shared" si="148"/>
        <v>0</v>
      </c>
      <c r="EK256" s="105">
        <f t="shared" si="148"/>
        <v>0</v>
      </c>
      <c r="EL256" s="105">
        <f t="shared" si="148"/>
        <v>0</v>
      </c>
      <c r="EM256" s="105">
        <f t="shared" si="148"/>
        <v>0</v>
      </c>
      <c r="EN256" s="105">
        <f t="shared" si="148"/>
        <v>0</v>
      </c>
      <c r="EO256" s="105">
        <f t="shared" si="148"/>
        <v>0</v>
      </c>
      <c r="EP256" s="105">
        <f t="shared" si="148"/>
        <v>0</v>
      </c>
      <c r="EQ256" s="105">
        <f t="shared" si="148"/>
        <v>0</v>
      </c>
      <c r="ER256" s="105">
        <f t="shared" si="148"/>
        <v>0</v>
      </c>
      <c r="ES256" s="105">
        <f t="shared" si="148"/>
        <v>0</v>
      </c>
      <c r="ET256" s="105">
        <f t="shared" si="148"/>
        <v>0</v>
      </c>
      <c r="EU256" s="105">
        <f t="shared" si="148"/>
        <v>0</v>
      </c>
      <c r="EV256" s="105">
        <f t="shared" si="148"/>
        <v>0</v>
      </c>
      <c r="EW256" s="105">
        <f t="shared" si="148"/>
        <v>0</v>
      </c>
      <c r="EX256" s="105">
        <f t="shared" si="148"/>
        <v>0</v>
      </c>
      <c r="EY256" s="105">
        <f t="shared" si="148"/>
        <v>0</v>
      </c>
      <c r="EZ256" s="105">
        <f t="shared" si="148"/>
        <v>0</v>
      </c>
      <c r="FA256" s="105">
        <f t="shared" si="148"/>
        <v>0</v>
      </c>
      <c r="FB256" s="105">
        <f t="shared" si="148"/>
        <v>0</v>
      </c>
      <c r="FC256" s="105">
        <f t="shared" si="148"/>
        <v>0</v>
      </c>
      <c r="FD256" s="105">
        <f t="shared" si="148"/>
        <v>0</v>
      </c>
      <c r="FE256" s="105">
        <f t="shared" si="148"/>
        <v>0</v>
      </c>
      <c r="FF256" s="105">
        <f t="shared" si="148"/>
        <v>0</v>
      </c>
      <c r="FG256" s="105">
        <f t="shared" si="148"/>
        <v>0</v>
      </c>
      <c r="FH256" s="105">
        <f t="shared" si="148"/>
        <v>0</v>
      </c>
      <c r="FI256" s="105">
        <f t="shared" si="148"/>
        <v>0</v>
      </c>
      <c r="FJ256" s="105">
        <f t="shared" si="148"/>
        <v>0</v>
      </c>
      <c r="FK256" s="105">
        <f t="shared" si="148"/>
        <v>0</v>
      </c>
      <c r="FL256" s="105">
        <f t="shared" si="148"/>
        <v>0</v>
      </c>
      <c r="FM256" s="105">
        <f t="shared" si="148"/>
        <v>0</v>
      </c>
      <c r="FN256" s="105">
        <f t="shared" si="148"/>
        <v>0</v>
      </c>
      <c r="FO256" s="105">
        <f t="shared" si="148"/>
        <v>0</v>
      </c>
      <c r="FP256" s="105">
        <f t="shared" si="148"/>
        <v>0</v>
      </c>
      <c r="FQ256" s="105">
        <f t="shared" si="148"/>
        <v>0</v>
      </c>
      <c r="FR256" s="105">
        <f t="shared" si="148"/>
        <v>0</v>
      </c>
      <c r="FS256" s="105">
        <f t="shared" si="148"/>
        <v>0</v>
      </c>
      <c r="FT256" s="105">
        <f t="shared" si="148"/>
        <v>0</v>
      </c>
      <c r="FU256" s="105">
        <f t="shared" si="148"/>
        <v>0</v>
      </c>
      <c r="FV256" s="105">
        <f t="shared" si="148"/>
        <v>0</v>
      </c>
      <c r="FW256" s="105">
        <f t="shared" si="148"/>
        <v>0</v>
      </c>
      <c r="FX256" s="105">
        <f t="shared" si="148"/>
        <v>0</v>
      </c>
      <c r="FY256" s="105">
        <f t="shared" si="148"/>
        <v>0</v>
      </c>
      <c r="FZ256" s="105">
        <f t="shared" si="148"/>
        <v>0</v>
      </c>
      <c r="GA256" s="105">
        <f t="shared" si="148"/>
        <v>0</v>
      </c>
      <c r="GB256" s="105">
        <f t="shared" si="148"/>
        <v>0</v>
      </c>
      <c r="GC256" s="105">
        <f t="shared" si="148"/>
        <v>0</v>
      </c>
      <c r="GD256" s="105">
        <f t="shared" si="148"/>
        <v>0</v>
      </c>
      <c r="GE256" s="105">
        <f t="shared" si="148"/>
        <v>0</v>
      </c>
      <c r="GF256" s="105">
        <f t="shared" si="148"/>
        <v>0</v>
      </c>
      <c r="GG256" s="105">
        <f t="shared" si="148"/>
        <v>0</v>
      </c>
      <c r="GH256" s="105">
        <f t="shared" si="148"/>
        <v>0</v>
      </c>
      <c r="GI256" s="105">
        <f t="shared" si="148"/>
        <v>0</v>
      </c>
      <c r="GJ256" s="105">
        <f t="shared" si="148"/>
        <v>0</v>
      </c>
      <c r="GK256" s="105">
        <f t="shared" si="148"/>
        <v>0</v>
      </c>
      <c r="GL256" s="105">
        <f t="shared" si="148"/>
        <v>0</v>
      </c>
      <c r="GM256" s="105">
        <f t="shared" si="136"/>
        <v>0</v>
      </c>
      <c r="GN256" s="105">
        <f t="shared" si="136"/>
        <v>0</v>
      </c>
      <c r="GO256" s="105">
        <f t="shared" si="136"/>
        <v>0</v>
      </c>
      <c r="GP256" s="105">
        <f t="shared" si="136"/>
        <v>0</v>
      </c>
      <c r="GQ256" s="105">
        <f t="shared" si="136"/>
        <v>0</v>
      </c>
      <c r="GR256" s="105">
        <f t="shared" si="136"/>
        <v>0</v>
      </c>
      <c r="GS256" s="105">
        <f t="shared" si="136"/>
        <v>0</v>
      </c>
      <c r="GT256" s="105">
        <f t="shared" si="136"/>
        <v>0</v>
      </c>
    </row>
    <row r="257" spans="1:202" s="105" customFormat="1" hidden="1" x14ac:dyDescent="0.25">
      <c r="A257" s="106" t="s">
        <v>168</v>
      </c>
      <c r="B257" s="107">
        <v>0</v>
      </c>
      <c r="C257" s="105">
        <f t="shared" si="146"/>
        <v>0</v>
      </c>
      <c r="D257" s="105">
        <f t="shared" si="146"/>
        <v>0</v>
      </c>
      <c r="E257" s="105">
        <f t="shared" si="146"/>
        <v>0</v>
      </c>
      <c r="F257" s="105">
        <f t="shared" si="146"/>
        <v>0</v>
      </c>
      <c r="G257" s="105">
        <f t="shared" si="146"/>
        <v>0</v>
      </c>
      <c r="H257" s="105">
        <f t="shared" si="146"/>
        <v>0</v>
      </c>
      <c r="I257" s="105">
        <f t="shared" si="146"/>
        <v>0</v>
      </c>
      <c r="J257" s="105">
        <f t="shared" si="146"/>
        <v>0</v>
      </c>
      <c r="K257" s="105">
        <f t="shared" si="146"/>
        <v>0</v>
      </c>
      <c r="L257" s="105">
        <f t="shared" si="146"/>
        <v>0</v>
      </c>
      <c r="M257" s="105">
        <f t="shared" si="146"/>
        <v>0</v>
      </c>
      <c r="N257" s="105">
        <f t="shared" si="146"/>
        <v>0</v>
      </c>
      <c r="O257" s="105">
        <f t="shared" si="146"/>
        <v>0</v>
      </c>
      <c r="P257" s="105">
        <f t="shared" si="146"/>
        <v>0</v>
      </c>
      <c r="Q257" s="105">
        <f t="shared" si="146"/>
        <v>0</v>
      </c>
      <c r="R257" s="105">
        <f t="shared" si="146"/>
        <v>0</v>
      </c>
      <c r="S257" s="105">
        <f t="shared" si="146"/>
        <v>0</v>
      </c>
      <c r="T257" s="105">
        <f t="shared" si="146"/>
        <v>0</v>
      </c>
      <c r="U257" s="105">
        <f t="shared" si="146"/>
        <v>0</v>
      </c>
      <c r="V257" s="105">
        <f t="shared" si="146"/>
        <v>0</v>
      </c>
      <c r="W257" s="105">
        <f t="shared" si="146"/>
        <v>0</v>
      </c>
      <c r="X257" s="105">
        <f t="shared" si="146"/>
        <v>0</v>
      </c>
      <c r="Y257" s="105">
        <f t="shared" si="146"/>
        <v>0</v>
      </c>
      <c r="Z257" s="105">
        <f t="shared" si="146"/>
        <v>0</v>
      </c>
      <c r="AA257" s="105">
        <f t="shared" si="146"/>
        <v>0</v>
      </c>
      <c r="AB257" s="105">
        <f t="shared" si="146"/>
        <v>0</v>
      </c>
      <c r="AC257" s="105">
        <f t="shared" si="146"/>
        <v>0</v>
      </c>
      <c r="AD257" s="105">
        <f t="shared" si="146"/>
        <v>0</v>
      </c>
      <c r="AE257" s="105">
        <f t="shared" si="146"/>
        <v>0</v>
      </c>
      <c r="AF257" s="105">
        <f t="shared" si="146"/>
        <v>0</v>
      </c>
      <c r="AG257" s="105">
        <f t="shared" si="146"/>
        <v>0</v>
      </c>
      <c r="AH257" s="105">
        <f t="shared" si="146"/>
        <v>0</v>
      </c>
      <c r="AI257" s="105">
        <f t="shared" si="146"/>
        <v>0</v>
      </c>
      <c r="AJ257" s="105">
        <f t="shared" si="146"/>
        <v>0</v>
      </c>
      <c r="AK257" s="105">
        <f t="shared" si="146"/>
        <v>0</v>
      </c>
      <c r="AL257" s="105">
        <f t="shared" si="146"/>
        <v>0</v>
      </c>
      <c r="AM257" s="105">
        <f t="shared" si="146"/>
        <v>0</v>
      </c>
      <c r="AN257" s="105">
        <f t="shared" si="146"/>
        <v>0</v>
      </c>
      <c r="AO257" s="105">
        <f t="shared" si="146"/>
        <v>0</v>
      </c>
      <c r="AP257" s="105">
        <f t="shared" si="146"/>
        <v>0</v>
      </c>
      <c r="AQ257" s="105">
        <f t="shared" si="146"/>
        <v>0</v>
      </c>
      <c r="AR257" s="105">
        <f t="shared" si="146"/>
        <v>0</v>
      </c>
      <c r="AS257" s="105">
        <f t="shared" si="146"/>
        <v>0</v>
      </c>
      <c r="AT257" s="105">
        <f t="shared" si="146"/>
        <v>0</v>
      </c>
      <c r="AU257" s="105">
        <f t="shared" si="146"/>
        <v>0</v>
      </c>
      <c r="AV257" s="105">
        <f t="shared" si="146"/>
        <v>0</v>
      </c>
      <c r="AW257" s="105">
        <f t="shared" si="146"/>
        <v>0</v>
      </c>
      <c r="AX257" s="105">
        <f t="shared" si="146"/>
        <v>0</v>
      </c>
      <c r="AY257" s="105">
        <f t="shared" si="146"/>
        <v>0</v>
      </c>
      <c r="AZ257" s="105">
        <f t="shared" si="146"/>
        <v>0</v>
      </c>
      <c r="BA257" s="105">
        <f t="shared" si="146"/>
        <v>0</v>
      </c>
      <c r="BB257" s="105">
        <f t="shared" si="146"/>
        <v>0</v>
      </c>
      <c r="BC257" s="105">
        <f t="shared" si="146"/>
        <v>0</v>
      </c>
      <c r="BD257" s="105">
        <f t="shared" si="146"/>
        <v>0</v>
      </c>
      <c r="BE257" s="105">
        <f t="shared" si="146"/>
        <v>0</v>
      </c>
      <c r="BF257" s="105">
        <f t="shared" si="146"/>
        <v>0</v>
      </c>
      <c r="BG257" s="105">
        <f t="shared" si="146"/>
        <v>0</v>
      </c>
      <c r="BH257" s="105">
        <f t="shared" si="146"/>
        <v>0</v>
      </c>
      <c r="BI257" s="105">
        <f t="shared" si="146"/>
        <v>0</v>
      </c>
      <c r="BJ257" s="105">
        <f t="shared" si="146"/>
        <v>0</v>
      </c>
      <c r="BK257" s="105">
        <f t="shared" si="146"/>
        <v>0</v>
      </c>
      <c r="BL257" s="105">
        <f t="shared" si="146"/>
        <v>0</v>
      </c>
      <c r="BM257" s="105">
        <f t="shared" si="146"/>
        <v>0</v>
      </c>
      <c r="BN257" s="105">
        <f t="shared" ref="BN257" si="149">BN103*$B257</f>
        <v>0</v>
      </c>
      <c r="BO257" s="105">
        <f t="shared" si="147"/>
        <v>0</v>
      </c>
      <c r="BP257" s="105">
        <f t="shared" si="147"/>
        <v>0</v>
      </c>
      <c r="BQ257" s="105">
        <f t="shared" si="147"/>
        <v>0</v>
      </c>
      <c r="BR257" s="105">
        <f t="shared" si="147"/>
        <v>0</v>
      </c>
      <c r="BS257" s="105">
        <f t="shared" si="147"/>
        <v>0</v>
      </c>
      <c r="BT257" s="105">
        <f t="shared" si="147"/>
        <v>0</v>
      </c>
      <c r="BU257" s="105">
        <f t="shared" si="147"/>
        <v>0</v>
      </c>
      <c r="BV257" s="105">
        <f t="shared" si="147"/>
        <v>0</v>
      </c>
      <c r="BW257" s="105">
        <f t="shared" si="147"/>
        <v>0</v>
      </c>
      <c r="BX257" s="105">
        <f t="shared" si="147"/>
        <v>0</v>
      </c>
      <c r="BY257" s="105">
        <f t="shared" si="147"/>
        <v>0</v>
      </c>
      <c r="BZ257" s="105">
        <f t="shared" si="147"/>
        <v>0</v>
      </c>
      <c r="CA257" s="105">
        <f t="shared" si="147"/>
        <v>0</v>
      </c>
      <c r="CB257" s="105">
        <f t="shared" si="147"/>
        <v>0</v>
      </c>
      <c r="CC257" s="105">
        <f t="shared" si="147"/>
        <v>0</v>
      </c>
      <c r="CD257" s="105">
        <f t="shared" si="147"/>
        <v>0</v>
      </c>
      <c r="CE257" s="105">
        <f t="shared" si="147"/>
        <v>0</v>
      </c>
      <c r="CF257" s="105">
        <f t="shared" si="147"/>
        <v>0</v>
      </c>
      <c r="CG257" s="105">
        <f t="shared" si="147"/>
        <v>0</v>
      </c>
      <c r="CH257" s="105">
        <f t="shared" si="147"/>
        <v>0</v>
      </c>
      <c r="CI257" s="105">
        <f t="shared" si="147"/>
        <v>0</v>
      </c>
      <c r="CJ257" s="105">
        <f t="shared" si="147"/>
        <v>0</v>
      </c>
      <c r="CK257" s="105">
        <f t="shared" si="147"/>
        <v>0</v>
      </c>
      <c r="CL257" s="105">
        <f t="shared" si="147"/>
        <v>0</v>
      </c>
      <c r="CM257" s="105">
        <f t="shared" si="147"/>
        <v>0</v>
      </c>
      <c r="CN257" s="105">
        <f t="shared" si="147"/>
        <v>0</v>
      </c>
      <c r="CO257" s="105">
        <f t="shared" si="147"/>
        <v>0</v>
      </c>
      <c r="CP257" s="105">
        <f t="shared" si="147"/>
        <v>0</v>
      </c>
      <c r="CQ257" s="105">
        <f t="shared" si="147"/>
        <v>0</v>
      </c>
      <c r="CR257" s="105">
        <f t="shared" si="147"/>
        <v>0</v>
      </c>
      <c r="CS257" s="105">
        <f t="shared" si="147"/>
        <v>0</v>
      </c>
      <c r="CT257" s="105">
        <f t="shared" si="147"/>
        <v>0</v>
      </c>
      <c r="CU257" s="105">
        <f t="shared" si="147"/>
        <v>0</v>
      </c>
      <c r="CV257" s="105">
        <f t="shared" si="147"/>
        <v>0</v>
      </c>
      <c r="CW257" s="105">
        <f t="shared" si="147"/>
        <v>0</v>
      </c>
      <c r="CX257" s="105">
        <f t="shared" si="147"/>
        <v>0</v>
      </c>
      <c r="CY257" s="105">
        <f t="shared" si="147"/>
        <v>0</v>
      </c>
      <c r="CZ257" s="105">
        <f t="shared" si="147"/>
        <v>0</v>
      </c>
      <c r="DA257" s="105">
        <f t="shared" si="147"/>
        <v>0</v>
      </c>
      <c r="DB257" s="105">
        <f t="shared" si="147"/>
        <v>0</v>
      </c>
      <c r="DC257" s="105">
        <f t="shared" si="147"/>
        <v>0</v>
      </c>
      <c r="DD257" s="105">
        <f t="shared" si="147"/>
        <v>0</v>
      </c>
      <c r="DE257" s="105">
        <f t="shared" si="147"/>
        <v>0</v>
      </c>
      <c r="DF257" s="105">
        <f t="shared" si="147"/>
        <v>0</v>
      </c>
      <c r="DG257" s="105">
        <f t="shared" si="147"/>
        <v>0</v>
      </c>
      <c r="DH257" s="105">
        <f t="shared" si="147"/>
        <v>0</v>
      </c>
      <c r="DI257" s="105">
        <f t="shared" si="147"/>
        <v>0</v>
      </c>
      <c r="DJ257" s="105">
        <f t="shared" si="147"/>
        <v>0</v>
      </c>
      <c r="DK257" s="105">
        <f t="shared" si="147"/>
        <v>0</v>
      </c>
      <c r="DL257" s="105">
        <f t="shared" si="147"/>
        <v>0</v>
      </c>
      <c r="DM257" s="105">
        <f t="shared" si="147"/>
        <v>0</v>
      </c>
      <c r="DN257" s="105">
        <f t="shared" si="147"/>
        <v>0</v>
      </c>
      <c r="DO257" s="105">
        <f t="shared" si="147"/>
        <v>0</v>
      </c>
      <c r="DP257" s="105">
        <f t="shared" si="147"/>
        <v>0</v>
      </c>
      <c r="DQ257" s="105">
        <f t="shared" si="147"/>
        <v>0</v>
      </c>
      <c r="DR257" s="105">
        <f t="shared" si="147"/>
        <v>0</v>
      </c>
      <c r="DS257" s="105">
        <f t="shared" si="147"/>
        <v>0</v>
      </c>
      <c r="DT257" s="105">
        <f t="shared" si="147"/>
        <v>0</v>
      </c>
      <c r="DU257" s="105">
        <f t="shared" si="147"/>
        <v>0</v>
      </c>
      <c r="DV257" s="105">
        <f t="shared" si="147"/>
        <v>0</v>
      </c>
      <c r="DW257" s="105">
        <f t="shared" si="147"/>
        <v>0</v>
      </c>
      <c r="DX257" s="105">
        <f t="shared" si="147"/>
        <v>0</v>
      </c>
      <c r="DY257" s="105">
        <f t="shared" si="147"/>
        <v>0</v>
      </c>
      <c r="DZ257" s="105">
        <f t="shared" ref="DZ257" si="150">DZ103*$B257</f>
        <v>0</v>
      </c>
      <c r="EA257" s="105">
        <f t="shared" si="148"/>
        <v>0</v>
      </c>
      <c r="EB257" s="105">
        <f t="shared" si="148"/>
        <v>0</v>
      </c>
      <c r="EC257" s="105">
        <f t="shared" si="148"/>
        <v>0</v>
      </c>
      <c r="ED257" s="105">
        <f t="shared" si="148"/>
        <v>0</v>
      </c>
      <c r="EE257" s="105">
        <f t="shared" si="148"/>
        <v>0</v>
      </c>
      <c r="EF257" s="105">
        <f t="shared" si="148"/>
        <v>0</v>
      </c>
      <c r="EG257" s="105">
        <f t="shared" si="148"/>
        <v>0</v>
      </c>
      <c r="EH257" s="105">
        <f t="shared" si="148"/>
        <v>0</v>
      </c>
      <c r="EI257" s="105">
        <f t="shared" si="148"/>
        <v>0</v>
      </c>
      <c r="EJ257" s="105">
        <f t="shared" si="148"/>
        <v>0</v>
      </c>
      <c r="EK257" s="105">
        <f t="shared" si="148"/>
        <v>0</v>
      </c>
      <c r="EL257" s="105">
        <f t="shared" si="148"/>
        <v>0</v>
      </c>
      <c r="EM257" s="105">
        <f t="shared" si="148"/>
        <v>0</v>
      </c>
      <c r="EN257" s="105">
        <f t="shared" si="148"/>
        <v>0</v>
      </c>
      <c r="EO257" s="105">
        <f t="shared" si="148"/>
        <v>0</v>
      </c>
      <c r="EP257" s="105">
        <f t="shared" si="148"/>
        <v>0</v>
      </c>
      <c r="EQ257" s="105">
        <f t="shared" si="148"/>
        <v>0</v>
      </c>
      <c r="ER257" s="105">
        <f t="shared" si="148"/>
        <v>0</v>
      </c>
      <c r="ES257" s="105">
        <f t="shared" si="148"/>
        <v>0</v>
      </c>
      <c r="ET257" s="105">
        <f t="shared" si="148"/>
        <v>0</v>
      </c>
      <c r="EU257" s="105">
        <f t="shared" si="148"/>
        <v>0</v>
      </c>
      <c r="EV257" s="105">
        <f t="shared" si="148"/>
        <v>0</v>
      </c>
      <c r="EW257" s="105">
        <f t="shared" si="148"/>
        <v>0</v>
      </c>
      <c r="EX257" s="105">
        <f t="shared" si="148"/>
        <v>0</v>
      </c>
      <c r="EY257" s="105">
        <f t="shared" si="148"/>
        <v>0</v>
      </c>
      <c r="EZ257" s="105">
        <f t="shared" si="148"/>
        <v>0</v>
      </c>
      <c r="FA257" s="105">
        <f t="shared" si="148"/>
        <v>0</v>
      </c>
      <c r="FB257" s="105">
        <f t="shared" si="148"/>
        <v>0</v>
      </c>
      <c r="FC257" s="105">
        <f t="shared" si="148"/>
        <v>0</v>
      </c>
      <c r="FD257" s="105">
        <f t="shared" si="148"/>
        <v>0</v>
      </c>
      <c r="FE257" s="105">
        <f t="shared" si="148"/>
        <v>0</v>
      </c>
      <c r="FF257" s="105">
        <f t="shared" si="148"/>
        <v>0</v>
      </c>
      <c r="FG257" s="105">
        <f t="shared" si="148"/>
        <v>0</v>
      </c>
      <c r="FH257" s="105">
        <f t="shared" si="148"/>
        <v>0</v>
      </c>
      <c r="FI257" s="105">
        <f t="shared" si="148"/>
        <v>0</v>
      </c>
      <c r="FJ257" s="105">
        <f t="shared" si="148"/>
        <v>0</v>
      </c>
      <c r="FK257" s="105">
        <f t="shared" si="148"/>
        <v>0</v>
      </c>
      <c r="FL257" s="105">
        <f t="shared" si="148"/>
        <v>0</v>
      </c>
      <c r="FM257" s="105">
        <f t="shared" si="148"/>
        <v>0</v>
      </c>
      <c r="FN257" s="105">
        <f t="shared" si="148"/>
        <v>0</v>
      </c>
      <c r="FO257" s="105">
        <f t="shared" si="148"/>
        <v>0</v>
      </c>
      <c r="FP257" s="105">
        <f t="shared" si="148"/>
        <v>0</v>
      </c>
      <c r="FQ257" s="105">
        <f t="shared" si="148"/>
        <v>0</v>
      </c>
      <c r="FR257" s="105">
        <f t="shared" si="148"/>
        <v>0</v>
      </c>
      <c r="FS257" s="105">
        <f t="shared" si="148"/>
        <v>0</v>
      </c>
      <c r="FT257" s="105">
        <f t="shared" si="148"/>
        <v>0</v>
      </c>
      <c r="FU257" s="105">
        <f t="shared" si="148"/>
        <v>0</v>
      </c>
      <c r="FV257" s="105">
        <f t="shared" si="148"/>
        <v>0</v>
      </c>
      <c r="FW257" s="105">
        <f t="shared" si="148"/>
        <v>0</v>
      </c>
      <c r="FX257" s="105">
        <f t="shared" si="148"/>
        <v>0</v>
      </c>
      <c r="FY257" s="105">
        <f t="shared" si="148"/>
        <v>0</v>
      </c>
      <c r="FZ257" s="105">
        <f t="shared" si="148"/>
        <v>0</v>
      </c>
      <c r="GA257" s="105">
        <f t="shared" si="148"/>
        <v>0</v>
      </c>
      <c r="GB257" s="105">
        <f t="shared" si="148"/>
        <v>0</v>
      </c>
      <c r="GC257" s="105">
        <f t="shared" si="148"/>
        <v>0</v>
      </c>
      <c r="GD257" s="105">
        <f t="shared" si="148"/>
        <v>0</v>
      </c>
      <c r="GE257" s="105">
        <f t="shared" si="148"/>
        <v>0</v>
      </c>
      <c r="GF257" s="105">
        <f t="shared" si="148"/>
        <v>0</v>
      </c>
      <c r="GG257" s="105">
        <f t="shared" si="148"/>
        <v>0</v>
      </c>
      <c r="GH257" s="105">
        <f t="shared" si="148"/>
        <v>0</v>
      </c>
      <c r="GI257" s="105">
        <f t="shared" si="148"/>
        <v>0</v>
      </c>
      <c r="GJ257" s="105">
        <f t="shared" si="148"/>
        <v>0</v>
      </c>
      <c r="GK257" s="105">
        <f t="shared" si="148"/>
        <v>0</v>
      </c>
      <c r="GL257" s="105">
        <f t="shared" ref="GL257" si="151">GL103*$B257</f>
        <v>0</v>
      </c>
      <c r="GM257" s="105">
        <f t="shared" si="136"/>
        <v>0</v>
      </c>
      <c r="GN257" s="105">
        <f t="shared" si="136"/>
        <v>0</v>
      </c>
      <c r="GO257" s="105">
        <f t="shared" si="136"/>
        <v>0</v>
      </c>
      <c r="GP257" s="105">
        <f t="shared" si="136"/>
        <v>0</v>
      </c>
      <c r="GQ257" s="105">
        <f t="shared" si="136"/>
        <v>0</v>
      </c>
      <c r="GR257" s="105">
        <f t="shared" si="136"/>
        <v>0</v>
      </c>
      <c r="GS257" s="105">
        <f t="shared" si="136"/>
        <v>0</v>
      </c>
      <c r="GT257" s="105">
        <f t="shared" si="136"/>
        <v>0</v>
      </c>
    </row>
    <row r="258" spans="1:202" s="105" customFormat="1" hidden="1" x14ac:dyDescent="0.25">
      <c r="A258" s="106" t="s">
        <v>169</v>
      </c>
      <c r="B258" s="107">
        <v>0</v>
      </c>
      <c r="C258" s="105">
        <f t="shared" ref="C258:BN261" si="152">C104*$B258</f>
        <v>0</v>
      </c>
      <c r="D258" s="105">
        <f t="shared" si="152"/>
        <v>0</v>
      </c>
      <c r="E258" s="105">
        <f t="shared" si="152"/>
        <v>0</v>
      </c>
      <c r="F258" s="105">
        <f t="shared" si="152"/>
        <v>0</v>
      </c>
      <c r="G258" s="105">
        <f t="shared" si="152"/>
        <v>0</v>
      </c>
      <c r="H258" s="105">
        <f t="shared" si="152"/>
        <v>0</v>
      </c>
      <c r="I258" s="105">
        <f t="shared" si="152"/>
        <v>0</v>
      </c>
      <c r="J258" s="105">
        <f t="shared" si="152"/>
        <v>0</v>
      </c>
      <c r="K258" s="105">
        <f t="shared" si="152"/>
        <v>0</v>
      </c>
      <c r="L258" s="105">
        <f t="shared" si="152"/>
        <v>0</v>
      </c>
      <c r="M258" s="105">
        <f t="shared" si="152"/>
        <v>0</v>
      </c>
      <c r="N258" s="105">
        <f t="shared" si="152"/>
        <v>0</v>
      </c>
      <c r="O258" s="105">
        <f t="shared" si="152"/>
        <v>0</v>
      </c>
      <c r="P258" s="105">
        <f t="shared" si="152"/>
        <v>0</v>
      </c>
      <c r="Q258" s="105">
        <f t="shared" si="152"/>
        <v>0</v>
      </c>
      <c r="R258" s="105">
        <f t="shared" si="152"/>
        <v>0</v>
      </c>
      <c r="S258" s="105">
        <f t="shared" si="152"/>
        <v>0</v>
      </c>
      <c r="T258" s="105">
        <f t="shared" si="152"/>
        <v>0</v>
      </c>
      <c r="U258" s="105">
        <f t="shared" si="152"/>
        <v>0</v>
      </c>
      <c r="V258" s="105">
        <f t="shared" si="152"/>
        <v>0</v>
      </c>
      <c r="W258" s="105">
        <f t="shared" si="152"/>
        <v>0</v>
      </c>
      <c r="X258" s="105">
        <f t="shared" si="152"/>
        <v>0</v>
      </c>
      <c r="Y258" s="105">
        <f t="shared" si="152"/>
        <v>0</v>
      </c>
      <c r="Z258" s="105">
        <f t="shared" si="152"/>
        <v>0</v>
      </c>
      <c r="AA258" s="105">
        <f t="shared" si="152"/>
        <v>0</v>
      </c>
      <c r="AB258" s="105">
        <f t="shared" si="152"/>
        <v>0</v>
      </c>
      <c r="AC258" s="105">
        <f t="shared" si="152"/>
        <v>0</v>
      </c>
      <c r="AD258" s="105">
        <f t="shared" si="152"/>
        <v>0</v>
      </c>
      <c r="AE258" s="105">
        <f t="shared" si="152"/>
        <v>0</v>
      </c>
      <c r="AF258" s="105">
        <f t="shared" si="152"/>
        <v>0</v>
      </c>
      <c r="AG258" s="105">
        <f t="shared" si="152"/>
        <v>0</v>
      </c>
      <c r="AH258" s="105">
        <f t="shared" si="152"/>
        <v>0</v>
      </c>
      <c r="AI258" s="105">
        <f t="shared" si="152"/>
        <v>0</v>
      </c>
      <c r="AJ258" s="105">
        <f t="shared" si="152"/>
        <v>0</v>
      </c>
      <c r="AK258" s="105">
        <f t="shared" si="152"/>
        <v>0</v>
      </c>
      <c r="AL258" s="105">
        <f t="shared" si="152"/>
        <v>0</v>
      </c>
      <c r="AM258" s="105">
        <f t="shared" si="152"/>
        <v>0</v>
      </c>
      <c r="AN258" s="105">
        <f t="shared" si="152"/>
        <v>0</v>
      </c>
      <c r="AO258" s="105">
        <f t="shared" si="152"/>
        <v>0</v>
      </c>
      <c r="AP258" s="105">
        <f t="shared" si="152"/>
        <v>0</v>
      </c>
      <c r="AQ258" s="105">
        <f t="shared" si="152"/>
        <v>0</v>
      </c>
      <c r="AR258" s="105">
        <f t="shared" si="152"/>
        <v>0</v>
      </c>
      <c r="AS258" s="105">
        <f t="shared" si="152"/>
        <v>0</v>
      </c>
      <c r="AT258" s="105">
        <f t="shared" si="152"/>
        <v>0</v>
      </c>
      <c r="AU258" s="105">
        <f t="shared" si="152"/>
        <v>0</v>
      </c>
      <c r="AV258" s="105">
        <f t="shared" si="152"/>
        <v>0</v>
      </c>
      <c r="AW258" s="105">
        <f t="shared" si="152"/>
        <v>0</v>
      </c>
      <c r="AX258" s="105">
        <f t="shared" si="152"/>
        <v>0</v>
      </c>
      <c r="AY258" s="105">
        <f t="shared" si="152"/>
        <v>0</v>
      </c>
      <c r="AZ258" s="105">
        <f t="shared" si="152"/>
        <v>0</v>
      </c>
      <c r="BA258" s="105">
        <f t="shared" si="152"/>
        <v>0</v>
      </c>
      <c r="BB258" s="105">
        <f t="shared" si="152"/>
        <v>0</v>
      </c>
      <c r="BC258" s="105">
        <f t="shared" si="152"/>
        <v>0</v>
      </c>
      <c r="BD258" s="105">
        <f t="shared" si="152"/>
        <v>0</v>
      </c>
      <c r="BE258" s="105">
        <f t="shared" si="152"/>
        <v>0</v>
      </c>
      <c r="BF258" s="105">
        <f t="shared" si="152"/>
        <v>0</v>
      </c>
      <c r="BG258" s="105">
        <f t="shared" si="152"/>
        <v>0</v>
      </c>
      <c r="BH258" s="105">
        <f t="shared" si="152"/>
        <v>0</v>
      </c>
      <c r="BI258" s="105">
        <f t="shared" si="152"/>
        <v>0</v>
      </c>
      <c r="BJ258" s="105">
        <f t="shared" si="152"/>
        <v>0</v>
      </c>
      <c r="BK258" s="105">
        <f t="shared" si="152"/>
        <v>0</v>
      </c>
      <c r="BL258" s="105">
        <f t="shared" si="152"/>
        <v>0</v>
      </c>
      <c r="BM258" s="105">
        <f t="shared" si="152"/>
        <v>0</v>
      </c>
      <c r="BN258" s="105">
        <f t="shared" si="152"/>
        <v>0</v>
      </c>
      <c r="BO258" s="105">
        <f t="shared" ref="BO258:DZ261" si="153">BO104*$B258</f>
        <v>0</v>
      </c>
      <c r="BP258" s="105">
        <f t="shared" si="153"/>
        <v>0</v>
      </c>
      <c r="BQ258" s="105">
        <f t="shared" si="153"/>
        <v>0</v>
      </c>
      <c r="BR258" s="105">
        <f t="shared" si="153"/>
        <v>0</v>
      </c>
      <c r="BS258" s="105">
        <f t="shared" si="153"/>
        <v>0</v>
      </c>
      <c r="BT258" s="105">
        <f t="shared" si="153"/>
        <v>0</v>
      </c>
      <c r="BU258" s="105">
        <f t="shared" si="153"/>
        <v>0</v>
      </c>
      <c r="BV258" s="105">
        <f t="shared" si="153"/>
        <v>0</v>
      </c>
      <c r="BW258" s="105">
        <f t="shared" si="153"/>
        <v>0</v>
      </c>
      <c r="BX258" s="105">
        <f t="shared" si="153"/>
        <v>0</v>
      </c>
      <c r="BY258" s="105">
        <f t="shared" si="153"/>
        <v>0</v>
      </c>
      <c r="BZ258" s="105">
        <f t="shared" si="153"/>
        <v>0</v>
      </c>
      <c r="CA258" s="105">
        <f t="shared" si="153"/>
        <v>0</v>
      </c>
      <c r="CB258" s="105">
        <f t="shared" si="153"/>
        <v>0</v>
      </c>
      <c r="CC258" s="105">
        <f t="shared" si="153"/>
        <v>0</v>
      </c>
      <c r="CD258" s="105">
        <f t="shared" si="153"/>
        <v>0</v>
      </c>
      <c r="CE258" s="105">
        <f t="shared" si="153"/>
        <v>0</v>
      </c>
      <c r="CF258" s="105">
        <f t="shared" si="153"/>
        <v>0</v>
      </c>
      <c r="CG258" s="105">
        <f t="shared" si="153"/>
        <v>0</v>
      </c>
      <c r="CH258" s="105">
        <f t="shared" si="153"/>
        <v>0</v>
      </c>
      <c r="CI258" s="105">
        <f t="shared" si="153"/>
        <v>0</v>
      </c>
      <c r="CJ258" s="105">
        <f t="shared" si="153"/>
        <v>0</v>
      </c>
      <c r="CK258" s="105">
        <f t="shared" si="153"/>
        <v>0</v>
      </c>
      <c r="CL258" s="105">
        <f t="shared" si="153"/>
        <v>0</v>
      </c>
      <c r="CM258" s="105">
        <f t="shared" si="153"/>
        <v>0</v>
      </c>
      <c r="CN258" s="105">
        <f t="shared" si="153"/>
        <v>0</v>
      </c>
      <c r="CO258" s="105">
        <f t="shared" si="153"/>
        <v>0</v>
      </c>
      <c r="CP258" s="105">
        <f t="shared" si="153"/>
        <v>0</v>
      </c>
      <c r="CQ258" s="105">
        <f t="shared" si="153"/>
        <v>0</v>
      </c>
      <c r="CR258" s="105">
        <f t="shared" si="153"/>
        <v>0</v>
      </c>
      <c r="CS258" s="105">
        <f t="shared" si="153"/>
        <v>0</v>
      </c>
      <c r="CT258" s="105">
        <f t="shared" si="153"/>
        <v>0</v>
      </c>
      <c r="CU258" s="105">
        <f t="shared" si="153"/>
        <v>0</v>
      </c>
      <c r="CV258" s="105">
        <f t="shared" si="153"/>
        <v>0</v>
      </c>
      <c r="CW258" s="105">
        <f t="shared" si="153"/>
        <v>0</v>
      </c>
      <c r="CX258" s="105">
        <f t="shared" si="153"/>
        <v>0</v>
      </c>
      <c r="CY258" s="105">
        <f t="shared" si="153"/>
        <v>0</v>
      </c>
      <c r="CZ258" s="105">
        <f t="shared" si="153"/>
        <v>0</v>
      </c>
      <c r="DA258" s="105">
        <f t="shared" si="153"/>
        <v>0</v>
      </c>
      <c r="DB258" s="105">
        <f t="shared" si="153"/>
        <v>0</v>
      </c>
      <c r="DC258" s="105">
        <f t="shared" si="153"/>
        <v>0</v>
      </c>
      <c r="DD258" s="105">
        <f t="shared" si="153"/>
        <v>0</v>
      </c>
      <c r="DE258" s="105">
        <f t="shared" si="153"/>
        <v>0</v>
      </c>
      <c r="DF258" s="105">
        <f t="shared" si="153"/>
        <v>0</v>
      </c>
      <c r="DG258" s="105">
        <f t="shared" si="153"/>
        <v>0</v>
      </c>
      <c r="DH258" s="105">
        <f t="shared" si="153"/>
        <v>0</v>
      </c>
      <c r="DI258" s="105">
        <f t="shared" si="153"/>
        <v>0</v>
      </c>
      <c r="DJ258" s="105">
        <f t="shared" si="153"/>
        <v>0</v>
      </c>
      <c r="DK258" s="105">
        <f t="shared" si="153"/>
        <v>0</v>
      </c>
      <c r="DL258" s="105">
        <f t="shared" si="153"/>
        <v>0</v>
      </c>
      <c r="DM258" s="105">
        <f t="shared" si="153"/>
        <v>0</v>
      </c>
      <c r="DN258" s="105">
        <f t="shared" si="153"/>
        <v>0</v>
      </c>
      <c r="DO258" s="105">
        <f t="shared" si="153"/>
        <v>0</v>
      </c>
      <c r="DP258" s="105">
        <f t="shared" si="153"/>
        <v>0</v>
      </c>
      <c r="DQ258" s="105">
        <f t="shared" si="153"/>
        <v>0</v>
      </c>
      <c r="DR258" s="105">
        <f t="shared" si="153"/>
        <v>0</v>
      </c>
      <c r="DS258" s="105">
        <f t="shared" si="153"/>
        <v>0</v>
      </c>
      <c r="DT258" s="105">
        <f t="shared" si="153"/>
        <v>0</v>
      </c>
      <c r="DU258" s="105">
        <f t="shared" si="153"/>
        <v>0</v>
      </c>
      <c r="DV258" s="105">
        <f t="shared" si="153"/>
        <v>0</v>
      </c>
      <c r="DW258" s="105">
        <f t="shared" si="153"/>
        <v>0</v>
      </c>
      <c r="DX258" s="105">
        <f t="shared" si="153"/>
        <v>0</v>
      </c>
      <c r="DY258" s="105">
        <f t="shared" si="153"/>
        <v>0</v>
      </c>
      <c r="DZ258" s="105">
        <f t="shared" si="153"/>
        <v>0</v>
      </c>
      <c r="EA258" s="105">
        <f t="shared" ref="EA258:GL261" si="154">EA104*$B258</f>
        <v>0</v>
      </c>
      <c r="EB258" s="105">
        <f t="shared" si="154"/>
        <v>0</v>
      </c>
      <c r="EC258" s="105">
        <f t="shared" si="154"/>
        <v>0</v>
      </c>
      <c r="ED258" s="105">
        <f t="shared" si="154"/>
        <v>0</v>
      </c>
      <c r="EE258" s="105">
        <f t="shared" si="154"/>
        <v>0</v>
      </c>
      <c r="EF258" s="105">
        <f t="shared" si="154"/>
        <v>0</v>
      </c>
      <c r="EG258" s="105">
        <f t="shared" si="154"/>
        <v>0</v>
      </c>
      <c r="EH258" s="105">
        <f t="shared" si="154"/>
        <v>0</v>
      </c>
      <c r="EI258" s="105">
        <f t="shared" si="154"/>
        <v>0</v>
      </c>
      <c r="EJ258" s="105">
        <f t="shared" si="154"/>
        <v>0</v>
      </c>
      <c r="EK258" s="105">
        <f t="shared" si="154"/>
        <v>0</v>
      </c>
      <c r="EL258" s="105">
        <f t="shared" si="154"/>
        <v>0</v>
      </c>
      <c r="EM258" s="105">
        <f t="shared" si="154"/>
        <v>0</v>
      </c>
      <c r="EN258" s="105">
        <f t="shared" si="154"/>
        <v>0</v>
      </c>
      <c r="EO258" s="105">
        <f t="shared" si="154"/>
        <v>0</v>
      </c>
      <c r="EP258" s="105">
        <f t="shared" si="154"/>
        <v>0</v>
      </c>
      <c r="EQ258" s="105">
        <f t="shared" si="154"/>
        <v>0</v>
      </c>
      <c r="ER258" s="105">
        <f t="shared" si="154"/>
        <v>0</v>
      </c>
      <c r="ES258" s="105">
        <f t="shared" si="154"/>
        <v>0</v>
      </c>
      <c r="ET258" s="105">
        <f t="shared" si="154"/>
        <v>0</v>
      </c>
      <c r="EU258" s="105">
        <f t="shared" si="154"/>
        <v>0</v>
      </c>
      <c r="EV258" s="105">
        <f t="shared" si="154"/>
        <v>0</v>
      </c>
      <c r="EW258" s="105">
        <f t="shared" si="154"/>
        <v>0</v>
      </c>
      <c r="EX258" s="105">
        <f t="shared" si="154"/>
        <v>0</v>
      </c>
      <c r="EY258" s="105">
        <f t="shared" si="154"/>
        <v>0</v>
      </c>
      <c r="EZ258" s="105">
        <f t="shared" si="154"/>
        <v>0</v>
      </c>
      <c r="FA258" s="105">
        <f t="shared" si="154"/>
        <v>0</v>
      </c>
      <c r="FB258" s="105">
        <f t="shared" si="154"/>
        <v>0</v>
      </c>
      <c r="FC258" s="105">
        <f t="shared" si="154"/>
        <v>0</v>
      </c>
      <c r="FD258" s="105">
        <f t="shared" si="154"/>
        <v>0</v>
      </c>
      <c r="FE258" s="105">
        <f t="shared" si="154"/>
        <v>0</v>
      </c>
      <c r="FF258" s="105">
        <f t="shared" si="154"/>
        <v>0</v>
      </c>
      <c r="FG258" s="105">
        <f t="shared" si="154"/>
        <v>0</v>
      </c>
      <c r="FH258" s="105">
        <f t="shared" si="154"/>
        <v>0</v>
      </c>
      <c r="FI258" s="105">
        <f t="shared" si="154"/>
        <v>0</v>
      </c>
      <c r="FJ258" s="105">
        <f t="shared" si="154"/>
        <v>0</v>
      </c>
      <c r="FK258" s="105">
        <f t="shared" si="154"/>
        <v>0</v>
      </c>
      <c r="FL258" s="105">
        <f t="shared" si="154"/>
        <v>0</v>
      </c>
      <c r="FM258" s="105">
        <f t="shared" si="154"/>
        <v>0</v>
      </c>
      <c r="FN258" s="105">
        <f t="shared" si="154"/>
        <v>0</v>
      </c>
      <c r="FO258" s="105">
        <f t="shared" si="154"/>
        <v>0</v>
      </c>
      <c r="FP258" s="105">
        <f t="shared" si="154"/>
        <v>0</v>
      </c>
      <c r="FQ258" s="105">
        <f t="shared" si="154"/>
        <v>0</v>
      </c>
      <c r="FR258" s="105">
        <f t="shared" si="154"/>
        <v>0</v>
      </c>
      <c r="FS258" s="105">
        <f t="shared" si="154"/>
        <v>0</v>
      </c>
      <c r="FT258" s="105">
        <f t="shared" si="154"/>
        <v>0</v>
      </c>
      <c r="FU258" s="105">
        <f t="shared" si="154"/>
        <v>0</v>
      </c>
      <c r="FV258" s="105">
        <f t="shared" si="154"/>
        <v>0</v>
      </c>
      <c r="FW258" s="105">
        <f t="shared" si="154"/>
        <v>0</v>
      </c>
      <c r="FX258" s="105">
        <f t="shared" si="154"/>
        <v>0</v>
      </c>
      <c r="FY258" s="105">
        <f t="shared" si="154"/>
        <v>0</v>
      </c>
      <c r="FZ258" s="105">
        <f t="shared" si="154"/>
        <v>0</v>
      </c>
      <c r="GA258" s="105">
        <f t="shared" si="154"/>
        <v>0</v>
      </c>
      <c r="GB258" s="105">
        <f t="shared" si="154"/>
        <v>0</v>
      </c>
      <c r="GC258" s="105">
        <f t="shared" si="154"/>
        <v>0</v>
      </c>
      <c r="GD258" s="105">
        <f t="shared" si="154"/>
        <v>0</v>
      </c>
      <c r="GE258" s="105">
        <f t="shared" si="154"/>
        <v>0</v>
      </c>
      <c r="GF258" s="105">
        <f t="shared" si="154"/>
        <v>0</v>
      </c>
      <c r="GG258" s="105">
        <f t="shared" si="154"/>
        <v>0</v>
      </c>
      <c r="GH258" s="105">
        <f t="shared" si="154"/>
        <v>0</v>
      </c>
      <c r="GI258" s="105">
        <f t="shared" si="154"/>
        <v>0</v>
      </c>
      <c r="GJ258" s="105">
        <f t="shared" si="154"/>
        <v>0</v>
      </c>
      <c r="GK258" s="105">
        <f t="shared" si="154"/>
        <v>0</v>
      </c>
      <c r="GL258" s="105">
        <f t="shared" si="154"/>
        <v>0</v>
      </c>
      <c r="GM258" s="105">
        <f t="shared" si="136"/>
        <v>0</v>
      </c>
      <c r="GN258" s="105">
        <f t="shared" si="136"/>
        <v>0</v>
      </c>
      <c r="GO258" s="105">
        <f t="shared" si="136"/>
        <v>0</v>
      </c>
      <c r="GP258" s="105">
        <f t="shared" si="136"/>
        <v>0</v>
      </c>
      <c r="GQ258" s="105">
        <f t="shared" si="136"/>
        <v>0</v>
      </c>
      <c r="GR258" s="105">
        <f t="shared" si="136"/>
        <v>0</v>
      </c>
      <c r="GS258" s="105">
        <f t="shared" si="136"/>
        <v>0</v>
      </c>
      <c r="GT258" s="105">
        <f t="shared" si="136"/>
        <v>0</v>
      </c>
    </row>
    <row r="259" spans="1:202" s="105" customFormat="1" hidden="1" x14ac:dyDescent="0.25">
      <c r="A259" s="106" t="s">
        <v>170</v>
      </c>
      <c r="B259" s="107">
        <v>0</v>
      </c>
      <c r="C259" s="105">
        <f t="shared" si="152"/>
        <v>0</v>
      </c>
      <c r="D259" s="105">
        <f t="shared" si="152"/>
        <v>0</v>
      </c>
      <c r="E259" s="105">
        <f t="shared" si="152"/>
        <v>0</v>
      </c>
      <c r="F259" s="105">
        <f t="shared" si="152"/>
        <v>0</v>
      </c>
      <c r="G259" s="105">
        <f t="shared" si="152"/>
        <v>0</v>
      </c>
      <c r="H259" s="105">
        <f t="shared" si="152"/>
        <v>0</v>
      </c>
      <c r="I259" s="105">
        <f t="shared" si="152"/>
        <v>0</v>
      </c>
      <c r="J259" s="105">
        <f t="shared" si="152"/>
        <v>0</v>
      </c>
      <c r="K259" s="105">
        <f t="shared" si="152"/>
        <v>0</v>
      </c>
      <c r="L259" s="105">
        <f t="shared" si="152"/>
        <v>0</v>
      </c>
      <c r="M259" s="105">
        <f t="shared" si="152"/>
        <v>0</v>
      </c>
      <c r="N259" s="105">
        <f t="shared" si="152"/>
        <v>0</v>
      </c>
      <c r="O259" s="105">
        <f t="shared" si="152"/>
        <v>0</v>
      </c>
      <c r="P259" s="105">
        <f t="shared" si="152"/>
        <v>0</v>
      </c>
      <c r="Q259" s="105">
        <f t="shared" si="152"/>
        <v>0</v>
      </c>
      <c r="R259" s="105">
        <f t="shared" si="152"/>
        <v>0</v>
      </c>
      <c r="S259" s="105">
        <f t="shared" si="152"/>
        <v>0</v>
      </c>
      <c r="T259" s="105">
        <f t="shared" si="152"/>
        <v>0</v>
      </c>
      <c r="U259" s="105">
        <f t="shared" si="152"/>
        <v>0</v>
      </c>
      <c r="V259" s="105">
        <f t="shared" si="152"/>
        <v>0</v>
      </c>
      <c r="W259" s="105">
        <f t="shared" si="152"/>
        <v>0</v>
      </c>
      <c r="X259" s="105">
        <f t="shared" si="152"/>
        <v>0</v>
      </c>
      <c r="Y259" s="105">
        <f t="shared" si="152"/>
        <v>0</v>
      </c>
      <c r="Z259" s="105">
        <f t="shared" si="152"/>
        <v>0</v>
      </c>
      <c r="AA259" s="105">
        <f t="shared" si="152"/>
        <v>0</v>
      </c>
      <c r="AB259" s="105">
        <f t="shared" si="152"/>
        <v>0</v>
      </c>
      <c r="AC259" s="105">
        <f t="shared" si="152"/>
        <v>0</v>
      </c>
      <c r="AD259" s="105">
        <f t="shared" si="152"/>
        <v>0</v>
      </c>
      <c r="AE259" s="105">
        <f t="shared" si="152"/>
        <v>0</v>
      </c>
      <c r="AF259" s="105">
        <f t="shared" si="152"/>
        <v>0</v>
      </c>
      <c r="AG259" s="105">
        <f t="shared" si="152"/>
        <v>0</v>
      </c>
      <c r="AH259" s="105">
        <f t="shared" si="152"/>
        <v>0</v>
      </c>
      <c r="AI259" s="105">
        <f t="shared" si="152"/>
        <v>0</v>
      </c>
      <c r="AJ259" s="105">
        <f t="shared" si="152"/>
        <v>0</v>
      </c>
      <c r="AK259" s="105">
        <f t="shared" si="152"/>
        <v>0</v>
      </c>
      <c r="AL259" s="105">
        <f t="shared" si="152"/>
        <v>0</v>
      </c>
      <c r="AM259" s="105">
        <f t="shared" si="152"/>
        <v>0</v>
      </c>
      <c r="AN259" s="105">
        <f t="shared" si="152"/>
        <v>0</v>
      </c>
      <c r="AO259" s="105">
        <f t="shared" si="152"/>
        <v>0</v>
      </c>
      <c r="AP259" s="105">
        <f t="shared" si="152"/>
        <v>0</v>
      </c>
      <c r="AQ259" s="105">
        <f t="shared" si="152"/>
        <v>0</v>
      </c>
      <c r="AR259" s="105">
        <f t="shared" si="152"/>
        <v>0</v>
      </c>
      <c r="AS259" s="105">
        <f t="shared" si="152"/>
        <v>0</v>
      </c>
      <c r="AT259" s="105">
        <f t="shared" si="152"/>
        <v>0</v>
      </c>
      <c r="AU259" s="105">
        <f t="shared" si="152"/>
        <v>0</v>
      </c>
      <c r="AV259" s="105">
        <f t="shared" si="152"/>
        <v>0</v>
      </c>
      <c r="AW259" s="105">
        <f t="shared" si="152"/>
        <v>0</v>
      </c>
      <c r="AX259" s="105">
        <f t="shared" si="152"/>
        <v>0</v>
      </c>
      <c r="AY259" s="105">
        <f t="shared" si="152"/>
        <v>0</v>
      </c>
      <c r="AZ259" s="105">
        <f t="shared" si="152"/>
        <v>0</v>
      </c>
      <c r="BA259" s="105">
        <f t="shared" si="152"/>
        <v>0</v>
      </c>
      <c r="BB259" s="105">
        <f t="shared" si="152"/>
        <v>0</v>
      </c>
      <c r="BC259" s="105">
        <f t="shared" si="152"/>
        <v>0</v>
      </c>
      <c r="BD259" s="105">
        <f t="shared" si="152"/>
        <v>0</v>
      </c>
      <c r="BE259" s="105">
        <f t="shared" si="152"/>
        <v>0</v>
      </c>
      <c r="BF259" s="105">
        <f t="shared" si="152"/>
        <v>0</v>
      </c>
      <c r="BG259" s="105">
        <f t="shared" si="152"/>
        <v>0</v>
      </c>
      <c r="BH259" s="105">
        <f t="shared" si="152"/>
        <v>0</v>
      </c>
      <c r="BI259" s="105">
        <f t="shared" si="152"/>
        <v>0</v>
      </c>
      <c r="BJ259" s="105">
        <f t="shared" si="152"/>
        <v>0</v>
      </c>
      <c r="BK259" s="105">
        <f t="shared" si="152"/>
        <v>0</v>
      </c>
      <c r="BL259" s="105">
        <f t="shared" si="152"/>
        <v>0</v>
      </c>
      <c r="BM259" s="105">
        <f t="shared" si="152"/>
        <v>0</v>
      </c>
      <c r="BN259" s="105">
        <f t="shared" si="152"/>
        <v>0</v>
      </c>
      <c r="BO259" s="105">
        <f t="shared" si="153"/>
        <v>0</v>
      </c>
      <c r="BP259" s="105">
        <f t="shared" si="153"/>
        <v>0</v>
      </c>
      <c r="BQ259" s="105">
        <f t="shared" si="153"/>
        <v>0</v>
      </c>
      <c r="BR259" s="105">
        <f t="shared" si="153"/>
        <v>0</v>
      </c>
      <c r="BS259" s="105">
        <f t="shared" si="153"/>
        <v>0</v>
      </c>
      <c r="BT259" s="105">
        <f t="shared" si="153"/>
        <v>0</v>
      </c>
      <c r="BU259" s="105">
        <f t="shared" si="153"/>
        <v>0</v>
      </c>
      <c r="BV259" s="105">
        <f t="shared" si="153"/>
        <v>0</v>
      </c>
      <c r="BW259" s="105">
        <f t="shared" si="153"/>
        <v>0</v>
      </c>
      <c r="BX259" s="105">
        <f t="shared" si="153"/>
        <v>0</v>
      </c>
      <c r="BY259" s="105">
        <f t="shared" si="153"/>
        <v>0</v>
      </c>
      <c r="BZ259" s="105">
        <f t="shared" si="153"/>
        <v>0</v>
      </c>
      <c r="CA259" s="105">
        <f t="shared" si="153"/>
        <v>0</v>
      </c>
      <c r="CB259" s="105">
        <f t="shared" si="153"/>
        <v>0</v>
      </c>
      <c r="CC259" s="105">
        <f t="shared" si="153"/>
        <v>0</v>
      </c>
      <c r="CD259" s="105">
        <f t="shared" si="153"/>
        <v>0</v>
      </c>
      <c r="CE259" s="105">
        <f t="shared" si="153"/>
        <v>0</v>
      </c>
      <c r="CF259" s="105">
        <f t="shared" si="153"/>
        <v>0</v>
      </c>
      <c r="CG259" s="105">
        <f t="shared" si="153"/>
        <v>0</v>
      </c>
      <c r="CH259" s="105">
        <f t="shared" si="153"/>
        <v>0</v>
      </c>
      <c r="CI259" s="105">
        <f t="shared" si="153"/>
        <v>0</v>
      </c>
      <c r="CJ259" s="105">
        <f t="shared" si="153"/>
        <v>0</v>
      </c>
      <c r="CK259" s="105">
        <f t="shared" si="153"/>
        <v>0</v>
      </c>
      <c r="CL259" s="105">
        <f t="shared" si="153"/>
        <v>0</v>
      </c>
      <c r="CM259" s="105">
        <f t="shared" si="153"/>
        <v>0</v>
      </c>
      <c r="CN259" s="105">
        <f t="shared" si="153"/>
        <v>0</v>
      </c>
      <c r="CO259" s="105">
        <f t="shared" si="153"/>
        <v>0</v>
      </c>
      <c r="CP259" s="105">
        <f t="shared" si="153"/>
        <v>0</v>
      </c>
      <c r="CQ259" s="105">
        <f t="shared" si="153"/>
        <v>0</v>
      </c>
      <c r="CR259" s="105">
        <f t="shared" si="153"/>
        <v>0</v>
      </c>
      <c r="CS259" s="105">
        <f t="shared" si="153"/>
        <v>0</v>
      </c>
      <c r="CT259" s="105">
        <f t="shared" si="153"/>
        <v>0</v>
      </c>
      <c r="CU259" s="105">
        <f t="shared" si="153"/>
        <v>0</v>
      </c>
      <c r="CV259" s="105">
        <f t="shared" si="153"/>
        <v>0</v>
      </c>
      <c r="CW259" s="105">
        <f t="shared" si="153"/>
        <v>0</v>
      </c>
      <c r="CX259" s="105">
        <f t="shared" si="153"/>
        <v>0</v>
      </c>
      <c r="CY259" s="105">
        <f t="shared" si="153"/>
        <v>0</v>
      </c>
      <c r="CZ259" s="105">
        <f t="shared" si="153"/>
        <v>0</v>
      </c>
      <c r="DA259" s="105">
        <f t="shared" si="153"/>
        <v>0</v>
      </c>
      <c r="DB259" s="105">
        <f t="shared" si="153"/>
        <v>0</v>
      </c>
      <c r="DC259" s="105">
        <f t="shared" si="153"/>
        <v>0</v>
      </c>
      <c r="DD259" s="105">
        <f t="shared" si="153"/>
        <v>0</v>
      </c>
      <c r="DE259" s="105">
        <f t="shared" si="153"/>
        <v>0</v>
      </c>
      <c r="DF259" s="105">
        <f t="shared" si="153"/>
        <v>0</v>
      </c>
      <c r="DG259" s="105">
        <f t="shared" si="153"/>
        <v>0</v>
      </c>
      <c r="DH259" s="105">
        <f t="shared" si="153"/>
        <v>0</v>
      </c>
      <c r="DI259" s="105">
        <f t="shared" si="153"/>
        <v>0</v>
      </c>
      <c r="DJ259" s="105">
        <f t="shared" si="153"/>
        <v>0</v>
      </c>
      <c r="DK259" s="105">
        <f t="shared" si="153"/>
        <v>0</v>
      </c>
      <c r="DL259" s="105">
        <f t="shared" si="153"/>
        <v>0</v>
      </c>
      <c r="DM259" s="105">
        <f t="shared" si="153"/>
        <v>0</v>
      </c>
      <c r="DN259" s="105">
        <f t="shared" si="153"/>
        <v>0</v>
      </c>
      <c r="DO259" s="105">
        <f t="shared" si="153"/>
        <v>0</v>
      </c>
      <c r="DP259" s="105">
        <f t="shared" si="153"/>
        <v>0</v>
      </c>
      <c r="DQ259" s="105">
        <f t="shared" si="153"/>
        <v>0</v>
      </c>
      <c r="DR259" s="105">
        <f t="shared" si="153"/>
        <v>0</v>
      </c>
      <c r="DS259" s="105">
        <f t="shared" si="153"/>
        <v>0</v>
      </c>
      <c r="DT259" s="105">
        <f t="shared" si="153"/>
        <v>0</v>
      </c>
      <c r="DU259" s="105">
        <f t="shared" si="153"/>
        <v>0</v>
      </c>
      <c r="DV259" s="105">
        <f t="shared" si="153"/>
        <v>0</v>
      </c>
      <c r="DW259" s="105">
        <f t="shared" si="153"/>
        <v>0</v>
      </c>
      <c r="DX259" s="105">
        <f t="shared" si="153"/>
        <v>0</v>
      </c>
      <c r="DY259" s="105">
        <f t="shared" si="153"/>
        <v>0</v>
      </c>
      <c r="DZ259" s="105">
        <f t="shared" si="153"/>
        <v>0</v>
      </c>
      <c r="EA259" s="105">
        <f t="shared" si="154"/>
        <v>0</v>
      </c>
      <c r="EB259" s="105">
        <f t="shared" si="154"/>
        <v>0</v>
      </c>
      <c r="EC259" s="105">
        <f t="shared" si="154"/>
        <v>0</v>
      </c>
      <c r="ED259" s="105">
        <f t="shared" si="154"/>
        <v>0</v>
      </c>
      <c r="EE259" s="105">
        <f t="shared" si="154"/>
        <v>0</v>
      </c>
      <c r="EF259" s="105">
        <f t="shared" si="154"/>
        <v>0</v>
      </c>
      <c r="EG259" s="105">
        <f t="shared" si="154"/>
        <v>0</v>
      </c>
      <c r="EH259" s="105">
        <f t="shared" si="154"/>
        <v>0</v>
      </c>
      <c r="EI259" s="105">
        <f t="shared" si="154"/>
        <v>0</v>
      </c>
      <c r="EJ259" s="105">
        <f t="shared" si="154"/>
        <v>0</v>
      </c>
      <c r="EK259" s="105">
        <f t="shared" si="154"/>
        <v>0</v>
      </c>
      <c r="EL259" s="105">
        <f t="shared" si="154"/>
        <v>0</v>
      </c>
      <c r="EM259" s="105">
        <f t="shared" si="154"/>
        <v>0</v>
      </c>
      <c r="EN259" s="105">
        <f t="shared" si="154"/>
        <v>0</v>
      </c>
      <c r="EO259" s="105">
        <f t="shared" si="154"/>
        <v>0</v>
      </c>
      <c r="EP259" s="105">
        <f t="shared" si="154"/>
        <v>0</v>
      </c>
      <c r="EQ259" s="105">
        <f t="shared" si="154"/>
        <v>0</v>
      </c>
      <c r="ER259" s="105">
        <f t="shared" si="154"/>
        <v>0</v>
      </c>
      <c r="ES259" s="105">
        <f t="shared" si="154"/>
        <v>0</v>
      </c>
      <c r="ET259" s="105">
        <f t="shared" si="154"/>
        <v>0</v>
      </c>
      <c r="EU259" s="105">
        <f t="shared" si="154"/>
        <v>0</v>
      </c>
      <c r="EV259" s="105">
        <f t="shared" si="154"/>
        <v>0</v>
      </c>
      <c r="EW259" s="105">
        <f t="shared" si="154"/>
        <v>0</v>
      </c>
      <c r="EX259" s="105">
        <f t="shared" si="154"/>
        <v>0</v>
      </c>
      <c r="EY259" s="105">
        <f t="shared" si="154"/>
        <v>0</v>
      </c>
      <c r="EZ259" s="105">
        <f t="shared" si="154"/>
        <v>0</v>
      </c>
      <c r="FA259" s="105">
        <f t="shared" si="154"/>
        <v>0</v>
      </c>
      <c r="FB259" s="105">
        <f t="shared" si="154"/>
        <v>0</v>
      </c>
      <c r="FC259" s="105">
        <f t="shared" si="154"/>
        <v>0</v>
      </c>
      <c r="FD259" s="105">
        <f t="shared" si="154"/>
        <v>0</v>
      </c>
      <c r="FE259" s="105">
        <f t="shared" si="154"/>
        <v>0</v>
      </c>
      <c r="FF259" s="105">
        <f t="shared" si="154"/>
        <v>0</v>
      </c>
      <c r="FG259" s="105">
        <f t="shared" si="154"/>
        <v>0</v>
      </c>
      <c r="FH259" s="105">
        <f t="shared" si="154"/>
        <v>0</v>
      </c>
      <c r="FI259" s="105">
        <f t="shared" si="154"/>
        <v>0</v>
      </c>
      <c r="FJ259" s="105">
        <f t="shared" si="154"/>
        <v>0</v>
      </c>
      <c r="FK259" s="105">
        <f t="shared" si="154"/>
        <v>0</v>
      </c>
      <c r="FL259" s="105">
        <f t="shared" si="154"/>
        <v>0</v>
      </c>
      <c r="FM259" s="105">
        <f t="shared" si="154"/>
        <v>0</v>
      </c>
      <c r="FN259" s="105">
        <f t="shared" si="154"/>
        <v>0</v>
      </c>
      <c r="FO259" s="105">
        <f t="shared" si="154"/>
        <v>0</v>
      </c>
      <c r="FP259" s="105">
        <f t="shared" si="154"/>
        <v>0</v>
      </c>
      <c r="FQ259" s="105">
        <f t="shared" si="154"/>
        <v>0</v>
      </c>
      <c r="FR259" s="105">
        <f t="shared" si="154"/>
        <v>0</v>
      </c>
      <c r="FS259" s="105">
        <f t="shared" si="154"/>
        <v>0</v>
      </c>
      <c r="FT259" s="105">
        <f t="shared" si="154"/>
        <v>0</v>
      </c>
      <c r="FU259" s="105">
        <f t="shared" si="154"/>
        <v>0</v>
      </c>
      <c r="FV259" s="105">
        <f t="shared" si="154"/>
        <v>0</v>
      </c>
      <c r="FW259" s="105">
        <f t="shared" si="154"/>
        <v>0</v>
      </c>
      <c r="FX259" s="105">
        <f t="shared" si="154"/>
        <v>0</v>
      </c>
      <c r="FY259" s="105">
        <f t="shared" si="154"/>
        <v>0</v>
      </c>
      <c r="FZ259" s="105">
        <f t="shared" si="154"/>
        <v>0</v>
      </c>
      <c r="GA259" s="105">
        <f t="shared" si="154"/>
        <v>0</v>
      </c>
      <c r="GB259" s="105">
        <f t="shared" si="154"/>
        <v>0</v>
      </c>
      <c r="GC259" s="105">
        <f t="shared" si="154"/>
        <v>0</v>
      </c>
      <c r="GD259" s="105">
        <f t="shared" si="154"/>
        <v>0</v>
      </c>
      <c r="GE259" s="105">
        <f t="shared" si="154"/>
        <v>0</v>
      </c>
      <c r="GF259" s="105">
        <f t="shared" si="154"/>
        <v>0</v>
      </c>
      <c r="GG259" s="105">
        <f t="shared" si="154"/>
        <v>0</v>
      </c>
      <c r="GH259" s="105">
        <f t="shared" si="154"/>
        <v>0</v>
      </c>
      <c r="GI259" s="105">
        <f t="shared" si="154"/>
        <v>0</v>
      </c>
      <c r="GJ259" s="105">
        <f t="shared" si="154"/>
        <v>0</v>
      </c>
      <c r="GK259" s="105">
        <f t="shared" si="154"/>
        <v>0</v>
      </c>
      <c r="GL259" s="105">
        <f t="shared" si="154"/>
        <v>0</v>
      </c>
      <c r="GM259" s="105">
        <f t="shared" si="136"/>
        <v>0</v>
      </c>
      <c r="GN259" s="105">
        <f t="shared" si="136"/>
        <v>0</v>
      </c>
      <c r="GO259" s="105">
        <f t="shared" si="136"/>
        <v>0</v>
      </c>
      <c r="GP259" s="105">
        <f t="shared" si="136"/>
        <v>0</v>
      </c>
      <c r="GQ259" s="105">
        <f t="shared" si="136"/>
        <v>0</v>
      </c>
      <c r="GR259" s="105">
        <f t="shared" si="136"/>
        <v>0</v>
      </c>
      <c r="GS259" s="105">
        <f t="shared" si="136"/>
        <v>0</v>
      </c>
      <c r="GT259" s="105">
        <f t="shared" si="136"/>
        <v>0</v>
      </c>
    </row>
    <row r="260" spans="1:202" s="105" customFormat="1" hidden="1" x14ac:dyDescent="0.25">
      <c r="A260" s="106" t="s">
        <v>171</v>
      </c>
      <c r="B260" s="107">
        <v>0</v>
      </c>
      <c r="C260" s="105">
        <f t="shared" si="152"/>
        <v>0</v>
      </c>
      <c r="D260" s="105">
        <f t="shared" si="152"/>
        <v>0</v>
      </c>
      <c r="E260" s="105">
        <f t="shared" si="152"/>
        <v>0</v>
      </c>
      <c r="F260" s="105">
        <f t="shared" si="152"/>
        <v>0</v>
      </c>
      <c r="G260" s="105">
        <f t="shared" si="152"/>
        <v>0</v>
      </c>
      <c r="H260" s="105">
        <f t="shared" si="152"/>
        <v>0</v>
      </c>
      <c r="I260" s="105">
        <f t="shared" si="152"/>
        <v>0</v>
      </c>
      <c r="J260" s="105">
        <f t="shared" si="152"/>
        <v>0</v>
      </c>
      <c r="K260" s="105">
        <f t="shared" si="152"/>
        <v>0</v>
      </c>
      <c r="L260" s="105">
        <f t="shared" si="152"/>
        <v>0</v>
      </c>
      <c r="M260" s="105">
        <f t="shared" si="152"/>
        <v>0</v>
      </c>
      <c r="N260" s="105">
        <f t="shared" si="152"/>
        <v>0</v>
      </c>
      <c r="O260" s="105">
        <f t="shared" si="152"/>
        <v>0</v>
      </c>
      <c r="P260" s="105">
        <f t="shared" si="152"/>
        <v>0</v>
      </c>
      <c r="Q260" s="105">
        <f t="shared" si="152"/>
        <v>0</v>
      </c>
      <c r="R260" s="105">
        <f t="shared" si="152"/>
        <v>0</v>
      </c>
      <c r="S260" s="105">
        <f t="shared" si="152"/>
        <v>0</v>
      </c>
      <c r="T260" s="105">
        <f t="shared" si="152"/>
        <v>0</v>
      </c>
      <c r="U260" s="105">
        <f t="shared" si="152"/>
        <v>0</v>
      </c>
      <c r="V260" s="105">
        <f t="shared" si="152"/>
        <v>0</v>
      </c>
      <c r="W260" s="105">
        <f t="shared" si="152"/>
        <v>0</v>
      </c>
      <c r="X260" s="105">
        <f t="shared" si="152"/>
        <v>0</v>
      </c>
      <c r="Y260" s="105">
        <f t="shared" si="152"/>
        <v>0</v>
      </c>
      <c r="Z260" s="105">
        <f t="shared" si="152"/>
        <v>0</v>
      </c>
      <c r="AA260" s="105">
        <f t="shared" si="152"/>
        <v>0</v>
      </c>
      <c r="AB260" s="105">
        <f t="shared" si="152"/>
        <v>0</v>
      </c>
      <c r="AC260" s="105">
        <f t="shared" si="152"/>
        <v>0</v>
      </c>
      <c r="AD260" s="105">
        <f t="shared" si="152"/>
        <v>0</v>
      </c>
      <c r="AE260" s="105">
        <f t="shared" si="152"/>
        <v>0</v>
      </c>
      <c r="AF260" s="105">
        <f t="shared" si="152"/>
        <v>0</v>
      </c>
      <c r="AG260" s="105">
        <f t="shared" si="152"/>
        <v>0</v>
      </c>
      <c r="AH260" s="105">
        <f t="shared" si="152"/>
        <v>0</v>
      </c>
      <c r="AI260" s="105">
        <f t="shared" si="152"/>
        <v>0</v>
      </c>
      <c r="AJ260" s="105">
        <f t="shared" si="152"/>
        <v>0</v>
      </c>
      <c r="AK260" s="105">
        <f t="shared" si="152"/>
        <v>0</v>
      </c>
      <c r="AL260" s="105">
        <f t="shared" si="152"/>
        <v>0</v>
      </c>
      <c r="AM260" s="105">
        <f t="shared" si="152"/>
        <v>0</v>
      </c>
      <c r="AN260" s="105">
        <f t="shared" si="152"/>
        <v>0</v>
      </c>
      <c r="AO260" s="105">
        <f t="shared" si="152"/>
        <v>0</v>
      </c>
      <c r="AP260" s="105">
        <f t="shared" si="152"/>
        <v>0</v>
      </c>
      <c r="AQ260" s="105">
        <f t="shared" si="152"/>
        <v>0</v>
      </c>
      <c r="AR260" s="105">
        <f t="shared" si="152"/>
        <v>0</v>
      </c>
      <c r="AS260" s="105">
        <f t="shared" si="152"/>
        <v>0</v>
      </c>
      <c r="AT260" s="105">
        <f t="shared" si="152"/>
        <v>0</v>
      </c>
      <c r="AU260" s="105">
        <f t="shared" si="152"/>
        <v>0</v>
      </c>
      <c r="AV260" s="105">
        <f t="shared" si="152"/>
        <v>0</v>
      </c>
      <c r="AW260" s="105">
        <f t="shared" si="152"/>
        <v>0</v>
      </c>
      <c r="AX260" s="105">
        <f t="shared" si="152"/>
        <v>0</v>
      </c>
      <c r="AY260" s="105">
        <f t="shared" si="152"/>
        <v>0</v>
      </c>
      <c r="AZ260" s="105">
        <f t="shared" si="152"/>
        <v>0</v>
      </c>
      <c r="BA260" s="105">
        <f t="shared" si="152"/>
        <v>0</v>
      </c>
      <c r="BB260" s="105">
        <f t="shared" si="152"/>
        <v>0</v>
      </c>
      <c r="BC260" s="105">
        <f t="shared" si="152"/>
        <v>0</v>
      </c>
      <c r="BD260" s="105">
        <f t="shared" si="152"/>
        <v>0</v>
      </c>
      <c r="BE260" s="105">
        <f t="shared" si="152"/>
        <v>0</v>
      </c>
      <c r="BF260" s="105">
        <f t="shared" si="152"/>
        <v>0</v>
      </c>
      <c r="BG260" s="105">
        <f t="shared" si="152"/>
        <v>0</v>
      </c>
      <c r="BH260" s="105">
        <f t="shared" si="152"/>
        <v>0</v>
      </c>
      <c r="BI260" s="105">
        <f t="shared" si="152"/>
        <v>0</v>
      </c>
      <c r="BJ260" s="105">
        <f t="shared" si="152"/>
        <v>0</v>
      </c>
      <c r="BK260" s="105">
        <f t="shared" si="152"/>
        <v>0</v>
      </c>
      <c r="BL260" s="105">
        <f t="shared" si="152"/>
        <v>0</v>
      </c>
      <c r="BM260" s="105">
        <f t="shared" si="152"/>
        <v>0</v>
      </c>
      <c r="BN260" s="105">
        <f t="shared" si="152"/>
        <v>0</v>
      </c>
      <c r="BO260" s="105">
        <f t="shared" si="153"/>
        <v>0</v>
      </c>
      <c r="BP260" s="105">
        <f t="shared" si="153"/>
        <v>0</v>
      </c>
      <c r="BQ260" s="105">
        <f t="shared" si="153"/>
        <v>0</v>
      </c>
      <c r="BR260" s="105">
        <f t="shared" si="153"/>
        <v>0</v>
      </c>
      <c r="BS260" s="105">
        <f t="shared" si="153"/>
        <v>0</v>
      </c>
      <c r="BT260" s="105">
        <f t="shared" si="153"/>
        <v>0</v>
      </c>
      <c r="BU260" s="105">
        <f t="shared" si="153"/>
        <v>0</v>
      </c>
      <c r="BV260" s="105">
        <f t="shared" si="153"/>
        <v>0</v>
      </c>
      <c r="BW260" s="105">
        <f t="shared" si="153"/>
        <v>0</v>
      </c>
      <c r="BX260" s="105">
        <f t="shared" si="153"/>
        <v>0</v>
      </c>
      <c r="BY260" s="105">
        <f t="shared" si="153"/>
        <v>0</v>
      </c>
      <c r="BZ260" s="105">
        <f t="shared" si="153"/>
        <v>0</v>
      </c>
      <c r="CA260" s="105">
        <f t="shared" si="153"/>
        <v>0</v>
      </c>
      <c r="CB260" s="105">
        <f t="shared" si="153"/>
        <v>0</v>
      </c>
      <c r="CC260" s="105">
        <f t="shared" si="153"/>
        <v>0</v>
      </c>
      <c r="CD260" s="105">
        <f t="shared" si="153"/>
        <v>0</v>
      </c>
      <c r="CE260" s="105">
        <f t="shared" si="153"/>
        <v>0</v>
      </c>
      <c r="CF260" s="105">
        <f t="shared" si="153"/>
        <v>0</v>
      </c>
      <c r="CG260" s="105">
        <f t="shared" si="153"/>
        <v>0</v>
      </c>
      <c r="CH260" s="105">
        <f t="shared" si="153"/>
        <v>0</v>
      </c>
      <c r="CI260" s="105">
        <f t="shared" si="153"/>
        <v>0</v>
      </c>
      <c r="CJ260" s="105">
        <f t="shared" si="153"/>
        <v>0</v>
      </c>
      <c r="CK260" s="105">
        <f t="shared" si="153"/>
        <v>0</v>
      </c>
      <c r="CL260" s="105">
        <f t="shared" si="153"/>
        <v>0</v>
      </c>
      <c r="CM260" s="105">
        <f t="shared" si="153"/>
        <v>0</v>
      </c>
      <c r="CN260" s="105">
        <f t="shared" si="153"/>
        <v>0</v>
      </c>
      <c r="CO260" s="105">
        <f t="shared" si="153"/>
        <v>0</v>
      </c>
      <c r="CP260" s="105">
        <f t="shared" si="153"/>
        <v>0</v>
      </c>
      <c r="CQ260" s="105">
        <f t="shared" si="153"/>
        <v>0</v>
      </c>
      <c r="CR260" s="105">
        <f t="shared" si="153"/>
        <v>0</v>
      </c>
      <c r="CS260" s="105">
        <f t="shared" si="153"/>
        <v>0</v>
      </c>
      <c r="CT260" s="105">
        <f t="shared" si="153"/>
        <v>0</v>
      </c>
      <c r="CU260" s="105">
        <f t="shared" si="153"/>
        <v>0</v>
      </c>
      <c r="CV260" s="105">
        <f t="shared" si="153"/>
        <v>0</v>
      </c>
      <c r="CW260" s="105">
        <f t="shared" si="153"/>
        <v>0</v>
      </c>
      <c r="CX260" s="105">
        <f t="shared" si="153"/>
        <v>0</v>
      </c>
      <c r="CY260" s="105">
        <f t="shared" si="153"/>
        <v>0</v>
      </c>
      <c r="CZ260" s="105">
        <f t="shared" si="153"/>
        <v>0</v>
      </c>
      <c r="DA260" s="105">
        <f t="shared" si="153"/>
        <v>0</v>
      </c>
      <c r="DB260" s="105">
        <f t="shared" si="153"/>
        <v>0</v>
      </c>
      <c r="DC260" s="105">
        <f t="shared" si="153"/>
        <v>0</v>
      </c>
      <c r="DD260" s="105">
        <f t="shared" si="153"/>
        <v>0</v>
      </c>
      <c r="DE260" s="105">
        <f t="shared" si="153"/>
        <v>0</v>
      </c>
      <c r="DF260" s="105">
        <f t="shared" si="153"/>
        <v>0</v>
      </c>
      <c r="DG260" s="105">
        <f t="shared" si="153"/>
        <v>0</v>
      </c>
      <c r="DH260" s="105">
        <f t="shared" si="153"/>
        <v>0</v>
      </c>
      <c r="DI260" s="105">
        <f t="shared" si="153"/>
        <v>0</v>
      </c>
      <c r="DJ260" s="105">
        <f t="shared" si="153"/>
        <v>0</v>
      </c>
      <c r="DK260" s="105">
        <f t="shared" si="153"/>
        <v>0</v>
      </c>
      <c r="DL260" s="105">
        <f t="shared" si="153"/>
        <v>0</v>
      </c>
      <c r="DM260" s="105">
        <f t="shared" si="153"/>
        <v>0</v>
      </c>
      <c r="DN260" s="105">
        <f t="shared" si="153"/>
        <v>0</v>
      </c>
      <c r="DO260" s="105">
        <f t="shared" si="153"/>
        <v>0</v>
      </c>
      <c r="DP260" s="105">
        <f t="shared" si="153"/>
        <v>0</v>
      </c>
      <c r="DQ260" s="105">
        <f t="shared" si="153"/>
        <v>0</v>
      </c>
      <c r="DR260" s="105">
        <f t="shared" si="153"/>
        <v>0</v>
      </c>
      <c r="DS260" s="105">
        <f t="shared" si="153"/>
        <v>0</v>
      </c>
      <c r="DT260" s="105">
        <f t="shared" si="153"/>
        <v>0</v>
      </c>
      <c r="DU260" s="105">
        <f t="shared" si="153"/>
        <v>0</v>
      </c>
      <c r="DV260" s="105">
        <f t="shared" si="153"/>
        <v>0</v>
      </c>
      <c r="DW260" s="105">
        <f t="shared" si="153"/>
        <v>0</v>
      </c>
      <c r="DX260" s="105">
        <f t="shared" si="153"/>
        <v>0</v>
      </c>
      <c r="DY260" s="105">
        <f t="shared" si="153"/>
        <v>0</v>
      </c>
      <c r="DZ260" s="105">
        <f t="shared" si="153"/>
        <v>0</v>
      </c>
      <c r="EA260" s="105">
        <f t="shared" si="154"/>
        <v>0</v>
      </c>
      <c r="EB260" s="105">
        <f t="shared" si="154"/>
        <v>0</v>
      </c>
      <c r="EC260" s="105">
        <f t="shared" si="154"/>
        <v>0</v>
      </c>
      <c r="ED260" s="105">
        <f t="shared" si="154"/>
        <v>0</v>
      </c>
      <c r="EE260" s="105">
        <f t="shared" si="154"/>
        <v>0</v>
      </c>
      <c r="EF260" s="105">
        <f t="shared" si="154"/>
        <v>0</v>
      </c>
      <c r="EG260" s="105">
        <f t="shared" si="154"/>
        <v>0</v>
      </c>
      <c r="EH260" s="105">
        <f t="shared" si="154"/>
        <v>0</v>
      </c>
      <c r="EI260" s="105">
        <f t="shared" si="154"/>
        <v>0</v>
      </c>
      <c r="EJ260" s="105">
        <f t="shared" si="154"/>
        <v>0</v>
      </c>
      <c r="EK260" s="105">
        <f t="shared" si="154"/>
        <v>0</v>
      </c>
      <c r="EL260" s="105">
        <f t="shared" si="154"/>
        <v>0</v>
      </c>
      <c r="EM260" s="105">
        <f t="shared" si="154"/>
        <v>0</v>
      </c>
      <c r="EN260" s="105">
        <f t="shared" si="154"/>
        <v>0</v>
      </c>
      <c r="EO260" s="105">
        <f t="shared" si="154"/>
        <v>0</v>
      </c>
      <c r="EP260" s="105">
        <f t="shared" si="154"/>
        <v>0</v>
      </c>
      <c r="EQ260" s="105">
        <f t="shared" si="154"/>
        <v>0</v>
      </c>
      <c r="ER260" s="105">
        <f t="shared" si="154"/>
        <v>0</v>
      </c>
      <c r="ES260" s="105">
        <f t="shared" si="154"/>
        <v>0</v>
      </c>
      <c r="ET260" s="105">
        <f t="shared" si="154"/>
        <v>0</v>
      </c>
      <c r="EU260" s="105">
        <f t="shared" si="154"/>
        <v>0</v>
      </c>
      <c r="EV260" s="105">
        <f t="shared" si="154"/>
        <v>0</v>
      </c>
      <c r="EW260" s="105">
        <f t="shared" si="154"/>
        <v>0</v>
      </c>
      <c r="EX260" s="105">
        <f t="shared" si="154"/>
        <v>0</v>
      </c>
      <c r="EY260" s="105">
        <f t="shared" si="154"/>
        <v>0</v>
      </c>
      <c r="EZ260" s="105">
        <f t="shared" si="154"/>
        <v>0</v>
      </c>
      <c r="FA260" s="105">
        <f t="shared" si="154"/>
        <v>0</v>
      </c>
      <c r="FB260" s="105">
        <f t="shared" si="154"/>
        <v>0</v>
      </c>
      <c r="FC260" s="105">
        <f t="shared" si="154"/>
        <v>0</v>
      </c>
      <c r="FD260" s="105">
        <f t="shared" si="154"/>
        <v>0</v>
      </c>
      <c r="FE260" s="105">
        <f t="shared" si="154"/>
        <v>0</v>
      </c>
      <c r="FF260" s="105">
        <f t="shared" si="154"/>
        <v>0</v>
      </c>
      <c r="FG260" s="105">
        <f t="shared" si="154"/>
        <v>0</v>
      </c>
      <c r="FH260" s="105">
        <f t="shared" si="154"/>
        <v>0</v>
      </c>
      <c r="FI260" s="105">
        <f t="shared" si="154"/>
        <v>0</v>
      </c>
      <c r="FJ260" s="105">
        <f t="shared" si="154"/>
        <v>0</v>
      </c>
      <c r="FK260" s="105">
        <f t="shared" si="154"/>
        <v>0</v>
      </c>
      <c r="FL260" s="105">
        <f t="shared" si="154"/>
        <v>0</v>
      </c>
      <c r="FM260" s="105">
        <f t="shared" si="154"/>
        <v>0</v>
      </c>
      <c r="FN260" s="105">
        <f t="shared" si="154"/>
        <v>0</v>
      </c>
      <c r="FO260" s="105">
        <f t="shared" si="154"/>
        <v>0</v>
      </c>
      <c r="FP260" s="105">
        <f t="shared" si="154"/>
        <v>0</v>
      </c>
      <c r="FQ260" s="105">
        <f t="shared" si="154"/>
        <v>0</v>
      </c>
      <c r="FR260" s="105">
        <f t="shared" si="154"/>
        <v>0</v>
      </c>
      <c r="FS260" s="105">
        <f t="shared" si="154"/>
        <v>0</v>
      </c>
      <c r="FT260" s="105">
        <f t="shared" si="154"/>
        <v>0</v>
      </c>
      <c r="FU260" s="105">
        <f t="shared" si="154"/>
        <v>0</v>
      </c>
      <c r="FV260" s="105">
        <f t="shared" si="154"/>
        <v>0</v>
      </c>
      <c r="FW260" s="105">
        <f t="shared" si="154"/>
        <v>0</v>
      </c>
      <c r="FX260" s="105">
        <f t="shared" si="154"/>
        <v>0</v>
      </c>
      <c r="FY260" s="105">
        <f t="shared" si="154"/>
        <v>0</v>
      </c>
      <c r="FZ260" s="105">
        <f t="shared" si="154"/>
        <v>0</v>
      </c>
      <c r="GA260" s="105">
        <f t="shared" si="154"/>
        <v>0</v>
      </c>
      <c r="GB260" s="105">
        <f t="shared" si="154"/>
        <v>0</v>
      </c>
      <c r="GC260" s="105">
        <f t="shared" si="154"/>
        <v>0</v>
      </c>
      <c r="GD260" s="105">
        <f t="shared" si="154"/>
        <v>0</v>
      </c>
      <c r="GE260" s="105">
        <f t="shared" si="154"/>
        <v>0</v>
      </c>
      <c r="GF260" s="105">
        <f t="shared" si="154"/>
        <v>0</v>
      </c>
      <c r="GG260" s="105">
        <f t="shared" si="154"/>
        <v>0</v>
      </c>
      <c r="GH260" s="105">
        <f t="shared" si="154"/>
        <v>0</v>
      </c>
      <c r="GI260" s="105">
        <f t="shared" si="154"/>
        <v>0</v>
      </c>
      <c r="GJ260" s="105">
        <f t="shared" si="154"/>
        <v>0</v>
      </c>
      <c r="GK260" s="105">
        <f t="shared" si="154"/>
        <v>0</v>
      </c>
      <c r="GL260" s="105">
        <f t="shared" si="154"/>
        <v>0</v>
      </c>
      <c r="GM260" s="105">
        <f t="shared" si="136"/>
        <v>0</v>
      </c>
      <c r="GN260" s="105">
        <f t="shared" si="136"/>
        <v>0</v>
      </c>
      <c r="GO260" s="105">
        <f t="shared" si="136"/>
        <v>0</v>
      </c>
      <c r="GP260" s="105">
        <f t="shared" si="136"/>
        <v>0</v>
      </c>
      <c r="GQ260" s="105">
        <f t="shared" si="136"/>
        <v>0</v>
      </c>
      <c r="GR260" s="105">
        <f t="shared" si="136"/>
        <v>0</v>
      </c>
      <c r="GS260" s="105">
        <f t="shared" si="136"/>
        <v>0</v>
      </c>
      <c r="GT260" s="105">
        <f t="shared" si="136"/>
        <v>0</v>
      </c>
    </row>
    <row r="261" spans="1:202" s="105" customFormat="1" hidden="1" x14ac:dyDescent="0.25">
      <c r="A261" s="106" t="s">
        <v>172</v>
      </c>
      <c r="B261" s="107">
        <v>0</v>
      </c>
      <c r="C261" s="105">
        <f t="shared" si="152"/>
        <v>0</v>
      </c>
      <c r="D261" s="105">
        <f t="shared" si="152"/>
        <v>0</v>
      </c>
      <c r="E261" s="105">
        <f t="shared" si="152"/>
        <v>0</v>
      </c>
      <c r="F261" s="105">
        <f t="shared" si="152"/>
        <v>0</v>
      </c>
      <c r="G261" s="105">
        <f t="shared" si="152"/>
        <v>0</v>
      </c>
      <c r="H261" s="105">
        <f t="shared" si="152"/>
        <v>0</v>
      </c>
      <c r="I261" s="105">
        <f t="shared" si="152"/>
        <v>0</v>
      </c>
      <c r="J261" s="105">
        <f t="shared" si="152"/>
        <v>0</v>
      </c>
      <c r="K261" s="105">
        <f t="shared" si="152"/>
        <v>0</v>
      </c>
      <c r="L261" s="105">
        <f t="shared" si="152"/>
        <v>0</v>
      </c>
      <c r="M261" s="105">
        <f t="shared" si="152"/>
        <v>0</v>
      </c>
      <c r="N261" s="105">
        <f t="shared" si="152"/>
        <v>0</v>
      </c>
      <c r="O261" s="105">
        <f t="shared" si="152"/>
        <v>0</v>
      </c>
      <c r="P261" s="105">
        <f t="shared" si="152"/>
        <v>0</v>
      </c>
      <c r="Q261" s="105">
        <f t="shared" si="152"/>
        <v>0</v>
      </c>
      <c r="R261" s="105">
        <f t="shared" si="152"/>
        <v>0</v>
      </c>
      <c r="S261" s="105">
        <f t="shared" si="152"/>
        <v>0</v>
      </c>
      <c r="T261" s="105">
        <f t="shared" si="152"/>
        <v>0</v>
      </c>
      <c r="U261" s="105">
        <f t="shared" si="152"/>
        <v>0</v>
      </c>
      <c r="V261" s="105">
        <f t="shared" si="152"/>
        <v>0</v>
      </c>
      <c r="W261" s="105">
        <f t="shared" si="152"/>
        <v>0</v>
      </c>
      <c r="X261" s="105">
        <f t="shared" si="152"/>
        <v>0</v>
      </c>
      <c r="Y261" s="105">
        <f t="shared" si="152"/>
        <v>0</v>
      </c>
      <c r="Z261" s="105">
        <f t="shared" si="152"/>
        <v>0</v>
      </c>
      <c r="AA261" s="105">
        <f t="shared" si="152"/>
        <v>0</v>
      </c>
      <c r="AB261" s="105">
        <f t="shared" si="152"/>
        <v>0</v>
      </c>
      <c r="AC261" s="105">
        <f t="shared" si="152"/>
        <v>0</v>
      </c>
      <c r="AD261" s="105">
        <f t="shared" si="152"/>
        <v>0</v>
      </c>
      <c r="AE261" s="105">
        <f t="shared" si="152"/>
        <v>0</v>
      </c>
      <c r="AF261" s="105">
        <f t="shared" si="152"/>
        <v>0</v>
      </c>
      <c r="AG261" s="105">
        <f t="shared" si="152"/>
        <v>0</v>
      </c>
      <c r="AH261" s="105">
        <f t="shared" si="152"/>
        <v>0</v>
      </c>
      <c r="AI261" s="105">
        <f t="shared" si="152"/>
        <v>0</v>
      </c>
      <c r="AJ261" s="105">
        <f t="shared" si="152"/>
        <v>0</v>
      </c>
      <c r="AK261" s="105">
        <f t="shared" si="152"/>
        <v>0</v>
      </c>
      <c r="AL261" s="105">
        <f t="shared" si="152"/>
        <v>0</v>
      </c>
      <c r="AM261" s="105">
        <f t="shared" si="152"/>
        <v>0</v>
      </c>
      <c r="AN261" s="105">
        <f t="shared" si="152"/>
        <v>0</v>
      </c>
      <c r="AO261" s="105">
        <f t="shared" si="152"/>
        <v>0</v>
      </c>
      <c r="AP261" s="105">
        <f t="shared" si="152"/>
        <v>0</v>
      </c>
      <c r="AQ261" s="105">
        <f t="shared" si="152"/>
        <v>0</v>
      </c>
      <c r="AR261" s="105">
        <f t="shared" si="152"/>
        <v>0</v>
      </c>
      <c r="AS261" s="105">
        <f t="shared" si="152"/>
        <v>0</v>
      </c>
      <c r="AT261" s="105">
        <f t="shared" si="152"/>
        <v>0</v>
      </c>
      <c r="AU261" s="105">
        <f t="shared" si="152"/>
        <v>0</v>
      </c>
      <c r="AV261" s="105">
        <f t="shared" si="152"/>
        <v>0</v>
      </c>
      <c r="AW261" s="105">
        <f t="shared" si="152"/>
        <v>0</v>
      </c>
      <c r="AX261" s="105">
        <f t="shared" si="152"/>
        <v>0</v>
      </c>
      <c r="AY261" s="105">
        <f t="shared" si="152"/>
        <v>0</v>
      </c>
      <c r="AZ261" s="105">
        <f t="shared" si="152"/>
        <v>0</v>
      </c>
      <c r="BA261" s="105">
        <f t="shared" si="152"/>
        <v>0</v>
      </c>
      <c r="BB261" s="105">
        <f t="shared" si="152"/>
        <v>0</v>
      </c>
      <c r="BC261" s="105">
        <f t="shared" si="152"/>
        <v>0</v>
      </c>
      <c r="BD261" s="105">
        <f t="shared" si="152"/>
        <v>0</v>
      </c>
      <c r="BE261" s="105">
        <f t="shared" si="152"/>
        <v>0</v>
      </c>
      <c r="BF261" s="105">
        <f t="shared" si="152"/>
        <v>0</v>
      </c>
      <c r="BG261" s="105">
        <f t="shared" si="152"/>
        <v>0</v>
      </c>
      <c r="BH261" s="105">
        <f t="shared" si="152"/>
        <v>0</v>
      </c>
      <c r="BI261" s="105">
        <f t="shared" si="152"/>
        <v>0</v>
      </c>
      <c r="BJ261" s="105">
        <f t="shared" si="152"/>
        <v>0</v>
      </c>
      <c r="BK261" s="105">
        <f t="shared" si="152"/>
        <v>0</v>
      </c>
      <c r="BL261" s="105">
        <f t="shared" si="152"/>
        <v>0</v>
      </c>
      <c r="BM261" s="105">
        <f t="shared" si="152"/>
        <v>0</v>
      </c>
      <c r="BN261" s="105">
        <f t="shared" ref="BN261" si="155">BN107*$B261</f>
        <v>0</v>
      </c>
      <c r="BO261" s="105">
        <f t="shared" si="153"/>
        <v>0</v>
      </c>
      <c r="BP261" s="105">
        <f t="shared" si="153"/>
        <v>0</v>
      </c>
      <c r="BQ261" s="105">
        <f t="shared" si="153"/>
        <v>0</v>
      </c>
      <c r="BR261" s="105">
        <f t="shared" si="153"/>
        <v>0</v>
      </c>
      <c r="BS261" s="105">
        <f t="shared" si="153"/>
        <v>0</v>
      </c>
      <c r="BT261" s="105">
        <f t="shared" si="153"/>
        <v>0</v>
      </c>
      <c r="BU261" s="105">
        <f t="shared" si="153"/>
        <v>0</v>
      </c>
      <c r="BV261" s="105">
        <f t="shared" si="153"/>
        <v>0</v>
      </c>
      <c r="BW261" s="105">
        <f t="shared" si="153"/>
        <v>0</v>
      </c>
      <c r="BX261" s="105">
        <f t="shared" si="153"/>
        <v>0</v>
      </c>
      <c r="BY261" s="105">
        <f t="shared" si="153"/>
        <v>0</v>
      </c>
      <c r="BZ261" s="105">
        <f t="shared" si="153"/>
        <v>0</v>
      </c>
      <c r="CA261" s="105">
        <f t="shared" si="153"/>
        <v>0</v>
      </c>
      <c r="CB261" s="105">
        <f t="shared" si="153"/>
        <v>0</v>
      </c>
      <c r="CC261" s="105">
        <f t="shared" si="153"/>
        <v>0</v>
      </c>
      <c r="CD261" s="105">
        <f t="shared" si="153"/>
        <v>0</v>
      </c>
      <c r="CE261" s="105">
        <f t="shared" si="153"/>
        <v>0</v>
      </c>
      <c r="CF261" s="105">
        <f t="shared" si="153"/>
        <v>0</v>
      </c>
      <c r="CG261" s="105">
        <f t="shared" si="153"/>
        <v>0</v>
      </c>
      <c r="CH261" s="105">
        <f t="shared" si="153"/>
        <v>0</v>
      </c>
      <c r="CI261" s="105">
        <f t="shared" si="153"/>
        <v>0</v>
      </c>
      <c r="CJ261" s="105">
        <f t="shared" si="153"/>
        <v>0</v>
      </c>
      <c r="CK261" s="105">
        <f t="shared" si="153"/>
        <v>0</v>
      </c>
      <c r="CL261" s="105">
        <f t="shared" si="153"/>
        <v>0</v>
      </c>
      <c r="CM261" s="105">
        <f t="shared" si="153"/>
        <v>0</v>
      </c>
      <c r="CN261" s="105">
        <f t="shared" si="153"/>
        <v>0</v>
      </c>
      <c r="CO261" s="105">
        <f t="shared" si="153"/>
        <v>0</v>
      </c>
      <c r="CP261" s="105">
        <f t="shared" si="153"/>
        <v>0</v>
      </c>
      <c r="CQ261" s="105">
        <f t="shared" si="153"/>
        <v>0</v>
      </c>
      <c r="CR261" s="105">
        <f t="shared" si="153"/>
        <v>0</v>
      </c>
      <c r="CS261" s="105">
        <f t="shared" si="153"/>
        <v>0</v>
      </c>
      <c r="CT261" s="105">
        <f t="shared" si="153"/>
        <v>0</v>
      </c>
      <c r="CU261" s="105">
        <f t="shared" si="153"/>
        <v>0</v>
      </c>
      <c r="CV261" s="105">
        <f t="shared" si="153"/>
        <v>0</v>
      </c>
      <c r="CW261" s="105">
        <f t="shared" si="153"/>
        <v>0</v>
      </c>
      <c r="CX261" s="105">
        <f t="shared" si="153"/>
        <v>0</v>
      </c>
      <c r="CY261" s="105">
        <f t="shared" si="153"/>
        <v>0</v>
      </c>
      <c r="CZ261" s="105">
        <f t="shared" si="153"/>
        <v>0</v>
      </c>
      <c r="DA261" s="105">
        <f t="shared" si="153"/>
        <v>0</v>
      </c>
      <c r="DB261" s="105">
        <f t="shared" si="153"/>
        <v>0</v>
      </c>
      <c r="DC261" s="105">
        <f t="shared" si="153"/>
        <v>0</v>
      </c>
      <c r="DD261" s="105">
        <f t="shared" si="153"/>
        <v>0</v>
      </c>
      <c r="DE261" s="105">
        <f t="shared" si="153"/>
        <v>0</v>
      </c>
      <c r="DF261" s="105">
        <f t="shared" si="153"/>
        <v>0</v>
      </c>
      <c r="DG261" s="105">
        <f t="shared" si="153"/>
        <v>0</v>
      </c>
      <c r="DH261" s="105">
        <f t="shared" si="153"/>
        <v>0</v>
      </c>
      <c r="DI261" s="105">
        <f t="shared" si="153"/>
        <v>0</v>
      </c>
      <c r="DJ261" s="105">
        <f t="shared" si="153"/>
        <v>0</v>
      </c>
      <c r="DK261" s="105">
        <f t="shared" si="153"/>
        <v>0</v>
      </c>
      <c r="DL261" s="105">
        <f t="shared" si="153"/>
        <v>0</v>
      </c>
      <c r="DM261" s="105">
        <f t="shared" si="153"/>
        <v>0</v>
      </c>
      <c r="DN261" s="105">
        <f t="shared" si="153"/>
        <v>0</v>
      </c>
      <c r="DO261" s="105">
        <f t="shared" si="153"/>
        <v>0</v>
      </c>
      <c r="DP261" s="105">
        <f t="shared" si="153"/>
        <v>0</v>
      </c>
      <c r="DQ261" s="105">
        <f t="shared" si="153"/>
        <v>0</v>
      </c>
      <c r="DR261" s="105">
        <f t="shared" si="153"/>
        <v>0</v>
      </c>
      <c r="DS261" s="105">
        <f t="shared" si="153"/>
        <v>0</v>
      </c>
      <c r="DT261" s="105">
        <f t="shared" si="153"/>
        <v>0</v>
      </c>
      <c r="DU261" s="105">
        <f t="shared" si="153"/>
        <v>0</v>
      </c>
      <c r="DV261" s="105">
        <f t="shared" si="153"/>
        <v>0</v>
      </c>
      <c r="DW261" s="105">
        <f t="shared" si="153"/>
        <v>0</v>
      </c>
      <c r="DX261" s="105">
        <f t="shared" si="153"/>
        <v>0</v>
      </c>
      <c r="DY261" s="105">
        <f t="shared" si="153"/>
        <v>0</v>
      </c>
      <c r="DZ261" s="105">
        <f t="shared" ref="DZ261" si="156">DZ107*$B261</f>
        <v>0</v>
      </c>
      <c r="EA261" s="105">
        <f t="shared" si="154"/>
        <v>0</v>
      </c>
      <c r="EB261" s="105">
        <f t="shared" si="154"/>
        <v>0</v>
      </c>
      <c r="EC261" s="105">
        <f t="shared" si="154"/>
        <v>0</v>
      </c>
      <c r="ED261" s="105">
        <f t="shared" si="154"/>
        <v>0</v>
      </c>
      <c r="EE261" s="105">
        <f t="shared" si="154"/>
        <v>0</v>
      </c>
      <c r="EF261" s="105">
        <f t="shared" si="154"/>
        <v>0</v>
      </c>
      <c r="EG261" s="105">
        <f t="shared" si="154"/>
        <v>0</v>
      </c>
      <c r="EH261" s="105">
        <f t="shared" si="154"/>
        <v>0</v>
      </c>
      <c r="EI261" s="105">
        <f t="shared" si="154"/>
        <v>0</v>
      </c>
      <c r="EJ261" s="105">
        <f t="shared" si="154"/>
        <v>0</v>
      </c>
      <c r="EK261" s="105">
        <f t="shared" si="154"/>
        <v>0</v>
      </c>
      <c r="EL261" s="105">
        <f t="shared" si="154"/>
        <v>0</v>
      </c>
      <c r="EM261" s="105">
        <f t="shared" si="154"/>
        <v>0</v>
      </c>
      <c r="EN261" s="105">
        <f t="shared" si="154"/>
        <v>0</v>
      </c>
      <c r="EO261" s="105">
        <f t="shared" si="154"/>
        <v>0</v>
      </c>
      <c r="EP261" s="105">
        <f t="shared" si="154"/>
        <v>0</v>
      </c>
      <c r="EQ261" s="105">
        <f t="shared" si="154"/>
        <v>0</v>
      </c>
      <c r="ER261" s="105">
        <f t="shared" si="154"/>
        <v>0</v>
      </c>
      <c r="ES261" s="105">
        <f t="shared" si="154"/>
        <v>0</v>
      </c>
      <c r="ET261" s="105">
        <f t="shared" si="154"/>
        <v>0</v>
      </c>
      <c r="EU261" s="105">
        <f t="shared" si="154"/>
        <v>0</v>
      </c>
      <c r="EV261" s="105">
        <f t="shared" si="154"/>
        <v>0</v>
      </c>
      <c r="EW261" s="105">
        <f t="shared" si="154"/>
        <v>0</v>
      </c>
      <c r="EX261" s="105">
        <f t="shared" si="154"/>
        <v>0</v>
      </c>
      <c r="EY261" s="105">
        <f t="shared" si="154"/>
        <v>0</v>
      </c>
      <c r="EZ261" s="105">
        <f t="shared" si="154"/>
        <v>0</v>
      </c>
      <c r="FA261" s="105">
        <f t="shared" si="154"/>
        <v>0</v>
      </c>
      <c r="FB261" s="105">
        <f t="shared" si="154"/>
        <v>0</v>
      </c>
      <c r="FC261" s="105">
        <f t="shared" si="154"/>
        <v>0</v>
      </c>
      <c r="FD261" s="105">
        <f t="shared" si="154"/>
        <v>0</v>
      </c>
      <c r="FE261" s="105">
        <f t="shared" si="154"/>
        <v>0</v>
      </c>
      <c r="FF261" s="105">
        <f t="shared" si="154"/>
        <v>0</v>
      </c>
      <c r="FG261" s="105">
        <f t="shared" si="154"/>
        <v>0</v>
      </c>
      <c r="FH261" s="105">
        <f t="shared" si="154"/>
        <v>0</v>
      </c>
      <c r="FI261" s="105">
        <f t="shared" si="154"/>
        <v>0</v>
      </c>
      <c r="FJ261" s="105">
        <f t="shared" si="154"/>
        <v>0</v>
      </c>
      <c r="FK261" s="105">
        <f t="shared" si="154"/>
        <v>0</v>
      </c>
      <c r="FL261" s="105">
        <f t="shared" si="154"/>
        <v>0</v>
      </c>
      <c r="FM261" s="105">
        <f t="shared" si="154"/>
        <v>0</v>
      </c>
      <c r="FN261" s="105">
        <f t="shared" si="154"/>
        <v>0</v>
      </c>
      <c r="FO261" s="105">
        <f t="shared" si="154"/>
        <v>0</v>
      </c>
      <c r="FP261" s="105">
        <f t="shared" si="154"/>
        <v>0</v>
      </c>
      <c r="FQ261" s="105">
        <f t="shared" si="154"/>
        <v>0</v>
      </c>
      <c r="FR261" s="105">
        <f t="shared" si="154"/>
        <v>0</v>
      </c>
      <c r="FS261" s="105">
        <f t="shared" si="154"/>
        <v>0</v>
      </c>
      <c r="FT261" s="105">
        <f t="shared" si="154"/>
        <v>0</v>
      </c>
      <c r="FU261" s="105">
        <f t="shared" si="154"/>
        <v>0</v>
      </c>
      <c r="FV261" s="105">
        <f t="shared" si="154"/>
        <v>0</v>
      </c>
      <c r="FW261" s="105">
        <f t="shared" si="154"/>
        <v>0</v>
      </c>
      <c r="FX261" s="105">
        <f t="shared" si="154"/>
        <v>0</v>
      </c>
      <c r="FY261" s="105">
        <f t="shared" si="154"/>
        <v>0</v>
      </c>
      <c r="FZ261" s="105">
        <f t="shared" si="154"/>
        <v>0</v>
      </c>
      <c r="GA261" s="105">
        <f t="shared" si="154"/>
        <v>0</v>
      </c>
      <c r="GB261" s="105">
        <f t="shared" si="154"/>
        <v>0</v>
      </c>
      <c r="GC261" s="105">
        <f t="shared" si="154"/>
        <v>0</v>
      </c>
      <c r="GD261" s="105">
        <f t="shared" si="154"/>
        <v>0</v>
      </c>
      <c r="GE261" s="105">
        <f t="shared" si="154"/>
        <v>0</v>
      </c>
      <c r="GF261" s="105">
        <f t="shared" si="154"/>
        <v>0</v>
      </c>
      <c r="GG261" s="105">
        <f t="shared" si="154"/>
        <v>0</v>
      </c>
      <c r="GH261" s="105">
        <f t="shared" si="154"/>
        <v>0</v>
      </c>
      <c r="GI261" s="105">
        <f t="shared" si="154"/>
        <v>0</v>
      </c>
      <c r="GJ261" s="105">
        <f t="shared" si="154"/>
        <v>0</v>
      </c>
      <c r="GK261" s="105">
        <f t="shared" si="154"/>
        <v>0</v>
      </c>
      <c r="GL261" s="105">
        <f t="shared" ref="GL261" si="157">GL107*$B261</f>
        <v>0</v>
      </c>
      <c r="GM261" s="105">
        <f t="shared" si="136"/>
        <v>0</v>
      </c>
      <c r="GN261" s="105">
        <f t="shared" si="136"/>
        <v>0</v>
      </c>
      <c r="GO261" s="105">
        <f t="shared" si="136"/>
        <v>0</v>
      </c>
      <c r="GP261" s="105">
        <f t="shared" si="136"/>
        <v>0</v>
      </c>
      <c r="GQ261" s="105">
        <f t="shared" si="136"/>
        <v>0</v>
      </c>
      <c r="GR261" s="105">
        <f t="shared" si="136"/>
        <v>0</v>
      </c>
      <c r="GS261" s="105">
        <f t="shared" si="136"/>
        <v>0</v>
      </c>
      <c r="GT261" s="105">
        <f t="shared" si="136"/>
        <v>0</v>
      </c>
    </row>
    <row r="262" spans="1:202" s="105" customFormat="1" hidden="1" x14ac:dyDescent="0.25">
      <c r="A262" s="106" t="s">
        <v>173</v>
      </c>
      <c r="B262" s="107">
        <v>0</v>
      </c>
      <c r="C262" s="105">
        <f t="shared" ref="C262:BN265" si="158">C108*$B262</f>
        <v>0</v>
      </c>
      <c r="D262" s="105">
        <f t="shared" si="158"/>
        <v>0</v>
      </c>
      <c r="E262" s="105">
        <f t="shared" si="158"/>
        <v>0</v>
      </c>
      <c r="F262" s="105">
        <f t="shared" si="158"/>
        <v>0</v>
      </c>
      <c r="G262" s="105">
        <f t="shared" si="158"/>
        <v>0</v>
      </c>
      <c r="H262" s="105">
        <f t="shared" si="158"/>
        <v>0</v>
      </c>
      <c r="I262" s="105">
        <f t="shared" si="158"/>
        <v>0</v>
      </c>
      <c r="J262" s="105">
        <f t="shared" si="158"/>
        <v>0</v>
      </c>
      <c r="K262" s="105">
        <f t="shared" si="158"/>
        <v>0</v>
      </c>
      <c r="L262" s="105">
        <f t="shared" si="158"/>
        <v>0</v>
      </c>
      <c r="M262" s="105">
        <f t="shared" si="158"/>
        <v>0</v>
      </c>
      <c r="N262" s="105">
        <f t="shared" si="158"/>
        <v>0</v>
      </c>
      <c r="O262" s="105">
        <f t="shared" si="158"/>
        <v>0</v>
      </c>
      <c r="P262" s="105">
        <f t="shared" si="158"/>
        <v>0</v>
      </c>
      <c r="Q262" s="105">
        <f t="shared" si="158"/>
        <v>0</v>
      </c>
      <c r="R262" s="105">
        <f t="shared" si="158"/>
        <v>0</v>
      </c>
      <c r="S262" s="105">
        <f t="shared" si="158"/>
        <v>0</v>
      </c>
      <c r="T262" s="105">
        <f t="shared" si="158"/>
        <v>0</v>
      </c>
      <c r="U262" s="105">
        <f t="shared" si="158"/>
        <v>0</v>
      </c>
      <c r="V262" s="105">
        <f t="shared" si="158"/>
        <v>0</v>
      </c>
      <c r="W262" s="105">
        <f t="shared" si="158"/>
        <v>0</v>
      </c>
      <c r="X262" s="105">
        <f t="shared" si="158"/>
        <v>0</v>
      </c>
      <c r="Y262" s="105">
        <f t="shared" si="158"/>
        <v>0</v>
      </c>
      <c r="Z262" s="105">
        <f t="shared" si="158"/>
        <v>0</v>
      </c>
      <c r="AA262" s="105">
        <f t="shared" si="158"/>
        <v>0</v>
      </c>
      <c r="AB262" s="105">
        <f t="shared" si="158"/>
        <v>0</v>
      </c>
      <c r="AC262" s="105">
        <f t="shared" si="158"/>
        <v>0</v>
      </c>
      <c r="AD262" s="105">
        <f t="shared" si="158"/>
        <v>0</v>
      </c>
      <c r="AE262" s="105">
        <f t="shared" si="158"/>
        <v>0</v>
      </c>
      <c r="AF262" s="105">
        <f t="shared" si="158"/>
        <v>0</v>
      </c>
      <c r="AG262" s="105">
        <f t="shared" si="158"/>
        <v>0</v>
      </c>
      <c r="AH262" s="105">
        <f t="shared" si="158"/>
        <v>0</v>
      </c>
      <c r="AI262" s="105">
        <f t="shared" si="158"/>
        <v>0</v>
      </c>
      <c r="AJ262" s="105">
        <f t="shared" si="158"/>
        <v>0</v>
      </c>
      <c r="AK262" s="105">
        <f t="shared" si="158"/>
        <v>0</v>
      </c>
      <c r="AL262" s="105">
        <f t="shared" si="158"/>
        <v>0</v>
      </c>
      <c r="AM262" s="105">
        <f t="shared" si="158"/>
        <v>0</v>
      </c>
      <c r="AN262" s="105">
        <f t="shared" si="158"/>
        <v>0</v>
      </c>
      <c r="AO262" s="105">
        <f t="shared" si="158"/>
        <v>0</v>
      </c>
      <c r="AP262" s="105">
        <f t="shared" si="158"/>
        <v>0</v>
      </c>
      <c r="AQ262" s="105">
        <f t="shared" si="158"/>
        <v>0</v>
      </c>
      <c r="AR262" s="105">
        <f t="shared" si="158"/>
        <v>0</v>
      </c>
      <c r="AS262" s="105">
        <f t="shared" si="158"/>
        <v>0</v>
      </c>
      <c r="AT262" s="105">
        <f t="shared" si="158"/>
        <v>0</v>
      </c>
      <c r="AU262" s="105">
        <f t="shared" si="158"/>
        <v>0</v>
      </c>
      <c r="AV262" s="105">
        <f t="shared" si="158"/>
        <v>0</v>
      </c>
      <c r="AW262" s="105">
        <f t="shared" si="158"/>
        <v>0</v>
      </c>
      <c r="AX262" s="105">
        <f t="shared" si="158"/>
        <v>0</v>
      </c>
      <c r="AY262" s="105">
        <f t="shared" si="158"/>
        <v>0</v>
      </c>
      <c r="AZ262" s="105">
        <f t="shared" si="158"/>
        <v>0</v>
      </c>
      <c r="BA262" s="105">
        <f t="shared" si="158"/>
        <v>0</v>
      </c>
      <c r="BB262" s="105">
        <f t="shared" si="158"/>
        <v>0</v>
      </c>
      <c r="BC262" s="105">
        <f t="shared" si="158"/>
        <v>0</v>
      </c>
      <c r="BD262" s="105">
        <f t="shared" si="158"/>
        <v>0</v>
      </c>
      <c r="BE262" s="105">
        <f t="shared" si="158"/>
        <v>0</v>
      </c>
      <c r="BF262" s="105">
        <f t="shared" si="158"/>
        <v>0</v>
      </c>
      <c r="BG262" s="105">
        <f t="shared" si="158"/>
        <v>0</v>
      </c>
      <c r="BH262" s="105">
        <f t="shared" si="158"/>
        <v>0</v>
      </c>
      <c r="BI262" s="105">
        <f t="shared" si="158"/>
        <v>0</v>
      </c>
      <c r="BJ262" s="105">
        <f t="shared" si="158"/>
        <v>0</v>
      </c>
      <c r="BK262" s="105">
        <f t="shared" si="158"/>
        <v>0</v>
      </c>
      <c r="BL262" s="105">
        <f t="shared" si="158"/>
        <v>0</v>
      </c>
      <c r="BM262" s="105">
        <f t="shared" si="158"/>
        <v>0</v>
      </c>
      <c r="BN262" s="105">
        <f t="shared" si="158"/>
        <v>0</v>
      </c>
      <c r="BO262" s="105">
        <f t="shared" ref="BO262:DZ265" si="159">BO108*$B262</f>
        <v>0</v>
      </c>
      <c r="BP262" s="105">
        <f t="shared" si="159"/>
        <v>0</v>
      </c>
      <c r="BQ262" s="105">
        <f t="shared" si="159"/>
        <v>0</v>
      </c>
      <c r="BR262" s="105">
        <f t="shared" si="159"/>
        <v>0</v>
      </c>
      <c r="BS262" s="105">
        <f t="shared" si="159"/>
        <v>0</v>
      </c>
      <c r="BT262" s="105">
        <f t="shared" si="159"/>
        <v>0</v>
      </c>
      <c r="BU262" s="105">
        <f t="shared" si="159"/>
        <v>0</v>
      </c>
      <c r="BV262" s="105">
        <f t="shared" si="159"/>
        <v>0</v>
      </c>
      <c r="BW262" s="105">
        <f t="shared" si="159"/>
        <v>0</v>
      </c>
      <c r="BX262" s="105">
        <f t="shared" si="159"/>
        <v>0</v>
      </c>
      <c r="BY262" s="105">
        <f t="shared" si="159"/>
        <v>0</v>
      </c>
      <c r="BZ262" s="105">
        <f t="shared" si="159"/>
        <v>0</v>
      </c>
      <c r="CA262" s="105">
        <f t="shared" si="159"/>
        <v>0</v>
      </c>
      <c r="CB262" s="105">
        <f t="shared" si="159"/>
        <v>0</v>
      </c>
      <c r="CC262" s="105">
        <f t="shared" si="159"/>
        <v>0</v>
      </c>
      <c r="CD262" s="105">
        <f t="shared" si="159"/>
        <v>0</v>
      </c>
      <c r="CE262" s="105">
        <f t="shared" si="159"/>
        <v>0</v>
      </c>
      <c r="CF262" s="105">
        <f t="shared" si="159"/>
        <v>0</v>
      </c>
      <c r="CG262" s="105">
        <f t="shared" si="159"/>
        <v>0</v>
      </c>
      <c r="CH262" s="105">
        <f t="shared" si="159"/>
        <v>0</v>
      </c>
      <c r="CI262" s="105">
        <f t="shared" si="159"/>
        <v>0</v>
      </c>
      <c r="CJ262" s="105">
        <f t="shared" si="159"/>
        <v>0</v>
      </c>
      <c r="CK262" s="105">
        <f t="shared" si="159"/>
        <v>0</v>
      </c>
      <c r="CL262" s="105">
        <f t="shared" si="159"/>
        <v>0</v>
      </c>
      <c r="CM262" s="105">
        <f t="shared" si="159"/>
        <v>0</v>
      </c>
      <c r="CN262" s="105">
        <f t="shared" si="159"/>
        <v>0</v>
      </c>
      <c r="CO262" s="105">
        <f t="shared" si="159"/>
        <v>0</v>
      </c>
      <c r="CP262" s="105">
        <f t="shared" si="159"/>
        <v>0</v>
      </c>
      <c r="CQ262" s="105">
        <f t="shared" si="159"/>
        <v>0</v>
      </c>
      <c r="CR262" s="105">
        <f t="shared" si="159"/>
        <v>0</v>
      </c>
      <c r="CS262" s="105">
        <f t="shared" si="159"/>
        <v>0</v>
      </c>
      <c r="CT262" s="105">
        <f t="shared" si="159"/>
        <v>0</v>
      </c>
      <c r="CU262" s="105">
        <f t="shared" si="159"/>
        <v>0</v>
      </c>
      <c r="CV262" s="105">
        <f t="shared" si="159"/>
        <v>0</v>
      </c>
      <c r="CW262" s="105">
        <f t="shared" si="159"/>
        <v>0</v>
      </c>
      <c r="CX262" s="105">
        <f t="shared" si="159"/>
        <v>0</v>
      </c>
      <c r="CY262" s="105">
        <f t="shared" si="159"/>
        <v>0</v>
      </c>
      <c r="CZ262" s="105">
        <f t="shared" si="159"/>
        <v>0</v>
      </c>
      <c r="DA262" s="105">
        <f t="shared" si="159"/>
        <v>0</v>
      </c>
      <c r="DB262" s="105">
        <f t="shared" si="159"/>
        <v>0</v>
      </c>
      <c r="DC262" s="105">
        <f t="shared" si="159"/>
        <v>0</v>
      </c>
      <c r="DD262" s="105">
        <f t="shared" si="159"/>
        <v>0</v>
      </c>
      <c r="DE262" s="105">
        <f t="shared" si="159"/>
        <v>0</v>
      </c>
      <c r="DF262" s="105">
        <f t="shared" si="159"/>
        <v>0</v>
      </c>
      <c r="DG262" s="105">
        <f t="shared" si="159"/>
        <v>0</v>
      </c>
      <c r="DH262" s="105">
        <f t="shared" si="159"/>
        <v>0</v>
      </c>
      <c r="DI262" s="105">
        <f t="shared" si="159"/>
        <v>0</v>
      </c>
      <c r="DJ262" s="105">
        <f t="shared" si="159"/>
        <v>0</v>
      </c>
      <c r="DK262" s="105">
        <f t="shared" si="159"/>
        <v>0</v>
      </c>
      <c r="DL262" s="105">
        <f t="shared" si="159"/>
        <v>0</v>
      </c>
      <c r="DM262" s="105">
        <f t="shared" si="159"/>
        <v>0</v>
      </c>
      <c r="DN262" s="105">
        <f t="shared" si="159"/>
        <v>0</v>
      </c>
      <c r="DO262" s="105">
        <f t="shared" si="159"/>
        <v>0</v>
      </c>
      <c r="DP262" s="105">
        <f t="shared" si="159"/>
        <v>0</v>
      </c>
      <c r="DQ262" s="105">
        <f t="shared" si="159"/>
        <v>0</v>
      </c>
      <c r="DR262" s="105">
        <f t="shared" si="159"/>
        <v>0</v>
      </c>
      <c r="DS262" s="105">
        <f t="shared" si="159"/>
        <v>0</v>
      </c>
      <c r="DT262" s="105">
        <f t="shared" si="159"/>
        <v>0</v>
      </c>
      <c r="DU262" s="105">
        <f t="shared" si="159"/>
        <v>0</v>
      </c>
      <c r="DV262" s="105">
        <f t="shared" si="159"/>
        <v>0</v>
      </c>
      <c r="DW262" s="105">
        <f t="shared" si="159"/>
        <v>0</v>
      </c>
      <c r="DX262" s="105">
        <f t="shared" si="159"/>
        <v>0</v>
      </c>
      <c r="DY262" s="105">
        <f t="shared" si="159"/>
        <v>0</v>
      </c>
      <c r="DZ262" s="105">
        <f t="shared" si="159"/>
        <v>0</v>
      </c>
      <c r="EA262" s="105">
        <f t="shared" ref="EA262:GL265" si="160">EA108*$B262</f>
        <v>0</v>
      </c>
      <c r="EB262" s="105">
        <f t="shared" si="160"/>
        <v>0</v>
      </c>
      <c r="EC262" s="105">
        <f t="shared" si="160"/>
        <v>0</v>
      </c>
      <c r="ED262" s="105">
        <f t="shared" si="160"/>
        <v>0</v>
      </c>
      <c r="EE262" s="105">
        <f t="shared" si="160"/>
        <v>0</v>
      </c>
      <c r="EF262" s="105">
        <f t="shared" si="160"/>
        <v>0</v>
      </c>
      <c r="EG262" s="105">
        <f t="shared" si="160"/>
        <v>0</v>
      </c>
      <c r="EH262" s="105">
        <f t="shared" si="160"/>
        <v>0</v>
      </c>
      <c r="EI262" s="105">
        <f t="shared" si="160"/>
        <v>0</v>
      </c>
      <c r="EJ262" s="105">
        <f t="shared" si="160"/>
        <v>0</v>
      </c>
      <c r="EK262" s="105">
        <f t="shared" si="160"/>
        <v>0</v>
      </c>
      <c r="EL262" s="105">
        <f t="shared" si="160"/>
        <v>0</v>
      </c>
      <c r="EM262" s="105">
        <f t="shared" si="160"/>
        <v>0</v>
      </c>
      <c r="EN262" s="105">
        <f t="shared" si="160"/>
        <v>0</v>
      </c>
      <c r="EO262" s="105">
        <f t="shared" si="160"/>
        <v>0</v>
      </c>
      <c r="EP262" s="105">
        <f t="shared" si="160"/>
        <v>0</v>
      </c>
      <c r="EQ262" s="105">
        <f t="shared" si="160"/>
        <v>0</v>
      </c>
      <c r="ER262" s="105">
        <f t="shared" si="160"/>
        <v>0</v>
      </c>
      <c r="ES262" s="105">
        <f t="shared" si="160"/>
        <v>0</v>
      </c>
      <c r="ET262" s="105">
        <f t="shared" si="160"/>
        <v>0</v>
      </c>
      <c r="EU262" s="105">
        <f t="shared" si="160"/>
        <v>0</v>
      </c>
      <c r="EV262" s="105">
        <f t="shared" si="160"/>
        <v>0</v>
      </c>
      <c r="EW262" s="105">
        <f t="shared" si="160"/>
        <v>0</v>
      </c>
      <c r="EX262" s="105">
        <f t="shared" si="160"/>
        <v>0</v>
      </c>
      <c r="EY262" s="105">
        <f t="shared" si="160"/>
        <v>0</v>
      </c>
      <c r="EZ262" s="105">
        <f t="shared" si="160"/>
        <v>0</v>
      </c>
      <c r="FA262" s="105">
        <f t="shared" si="160"/>
        <v>0</v>
      </c>
      <c r="FB262" s="105">
        <f t="shared" si="160"/>
        <v>0</v>
      </c>
      <c r="FC262" s="105">
        <f t="shared" si="160"/>
        <v>0</v>
      </c>
      <c r="FD262" s="105">
        <f t="shared" si="160"/>
        <v>0</v>
      </c>
      <c r="FE262" s="105">
        <f t="shared" si="160"/>
        <v>0</v>
      </c>
      <c r="FF262" s="105">
        <f t="shared" si="160"/>
        <v>0</v>
      </c>
      <c r="FG262" s="105">
        <f t="shared" si="160"/>
        <v>0</v>
      </c>
      <c r="FH262" s="105">
        <f t="shared" si="160"/>
        <v>0</v>
      </c>
      <c r="FI262" s="105">
        <f t="shared" si="160"/>
        <v>0</v>
      </c>
      <c r="FJ262" s="105">
        <f t="shared" si="160"/>
        <v>0</v>
      </c>
      <c r="FK262" s="105">
        <f t="shared" si="160"/>
        <v>0</v>
      </c>
      <c r="FL262" s="105">
        <f t="shared" si="160"/>
        <v>0</v>
      </c>
      <c r="FM262" s="105">
        <f t="shared" si="160"/>
        <v>0</v>
      </c>
      <c r="FN262" s="105">
        <f t="shared" si="160"/>
        <v>0</v>
      </c>
      <c r="FO262" s="105">
        <f t="shared" si="160"/>
        <v>0</v>
      </c>
      <c r="FP262" s="105">
        <f t="shared" si="160"/>
        <v>0</v>
      </c>
      <c r="FQ262" s="105">
        <f t="shared" si="160"/>
        <v>0</v>
      </c>
      <c r="FR262" s="105">
        <f t="shared" si="160"/>
        <v>0</v>
      </c>
      <c r="FS262" s="105">
        <f t="shared" si="160"/>
        <v>0</v>
      </c>
      <c r="FT262" s="105">
        <f t="shared" si="160"/>
        <v>0</v>
      </c>
      <c r="FU262" s="105">
        <f t="shared" si="160"/>
        <v>0</v>
      </c>
      <c r="FV262" s="105">
        <f t="shared" si="160"/>
        <v>0</v>
      </c>
      <c r="FW262" s="105">
        <f t="shared" si="160"/>
        <v>0</v>
      </c>
      <c r="FX262" s="105">
        <f t="shared" si="160"/>
        <v>0</v>
      </c>
      <c r="FY262" s="105">
        <f t="shared" si="160"/>
        <v>0</v>
      </c>
      <c r="FZ262" s="105">
        <f t="shared" si="160"/>
        <v>0</v>
      </c>
      <c r="GA262" s="105">
        <f t="shared" si="160"/>
        <v>0</v>
      </c>
      <c r="GB262" s="105">
        <f t="shared" si="160"/>
        <v>0</v>
      </c>
      <c r="GC262" s="105">
        <f t="shared" si="160"/>
        <v>0</v>
      </c>
      <c r="GD262" s="105">
        <f t="shared" si="160"/>
        <v>0</v>
      </c>
      <c r="GE262" s="105">
        <f t="shared" si="160"/>
        <v>0</v>
      </c>
      <c r="GF262" s="105">
        <f t="shared" si="160"/>
        <v>0</v>
      </c>
      <c r="GG262" s="105">
        <f t="shared" si="160"/>
        <v>0</v>
      </c>
      <c r="GH262" s="105">
        <f t="shared" si="160"/>
        <v>0</v>
      </c>
      <c r="GI262" s="105">
        <f t="shared" si="160"/>
        <v>0</v>
      </c>
      <c r="GJ262" s="105">
        <f t="shared" si="160"/>
        <v>0</v>
      </c>
      <c r="GK262" s="105">
        <f t="shared" si="160"/>
        <v>0</v>
      </c>
      <c r="GL262" s="105">
        <f t="shared" si="160"/>
        <v>0</v>
      </c>
      <c r="GM262" s="105">
        <f t="shared" ref="GM262:GT277" si="161">GM108*$B262</f>
        <v>0</v>
      </c>
      <c r="GN262" s="105">
        <f t="shared" si="161"/>
        <v>0</v>
      </c>
      <c r="GO262" s="105">
        <f t="shared" si="161"/>
        <v>0</v>
      </c>
      <c r="GP262" s="105">
        <f t="shared" si="161"/>
        <v>0</v>
      </c>
      <c r="GQ262" s="105">
        <f t="shared" si="161"/>
        <v>0</v>
      </c>
      <c r="GR262" s="105">
        <f t="shared" si="161"/>
        <v>0</v>
      </c>
      <c r="GS262" s="105">
        <f t="shared" si="161"/>
        <v>0</v>
      </c>
      <c r="GT262" s="105">
        <f t="shared" si="161"/>
        <v>0</v>
      </c>
    </row>
    <row r="263" spans="1:202" s="105" customFormat="1" hidden="1" x14ac:dyDescent="0.25">
      <c r="A263" s="106" t="s">
        <v>174</v>
      </c>
      <c r="B263" s="107">
        <v>0</v>
      </c>
      <c r="C263" s="105">
        <f t="shared" si="158"/>
        <v>0</v>
      </c>
      <c r="D263" s="105">
        <f t="shared" si="158"/>
        <v>0</v>
      </c>
      <c r="E263" s="105">
        <f t="shared" si="158"/>
        <v>0</v>
      </c>
      <c r="F263" s="105">
        <f t="shared" si="158"/>
        <v>0</v>
      </c>
      <c r="G263" s="105">
        <f t="shared" si="158"/>
        <v>0</v>
      </c>
      <c r="H263" s="105">
        <f t="shared" si="158"/>
        <v>0</v>
      </c>
      <c r="I263" s="105">
        <f t="shared" si="158"/>
        <v>0</v>
      </c>
      <c r="J263" s="105">
        <f t="shared" si="158"/>
        <v>0</v>
      </c>
      <c r="K263" s="105">
        <f t="shared" si="158"/>
        <v>0</v>
      </c>
      <c r="L263" s="105">
        <f t="shared" si="158"/>
        <v>0</v>
      </c>
      <c r="M263" s="105">
        <f t="shared" si="158"/>
        <v>0</v>
      </c>
      <c r="N263" s="105">
        <f t="shared" si="158"/>
        <v>0</v>
      </c>
      <c r="O263" s="105">
        <f t="shared" si="158"/>
        <v>0</v>
      </c>
      <c r="P263" s="105">
        <f t="shared" si="158"/>
        <v>0</v>
      </c>
      <c r="Q263" s="105">
        <f t="shared" si="158"/>
        <v>0</v>
      </c>
      <c r="R263" s="105">
        <f t="shared" si="158"/>
        <v>0</v>
      </c>
      <c r="S263" s="105">
        <f t="shared" si="158"/>
        <v>0</v>
      </c>
      <c r="T263" s="105">
        <f t="shared" si="158"/>
        <v>0</v>
      </c>
      <c r="U263" s="105">
        <f t="shared" si="158"/>
        <v>0</v>
      </c>
      <c r="V263" s="105">
        <f t="shared" si="158"/>
        <v>0</v>
      </c>
      <c r="W263" s="105">
        <f t="shared" si="158"/>
        <v>0</v>
      </c>
      <c r="X263" s="105">
        <f t="shared" si="158"/>
        <v>0</v>
      </c>
      <c r="Y263" s="105">
        <f t="shared" si="158"/>
        <v>0</v>
      </c>
      <c r="Z263" s="105">
        <f t="shared" si="158"/>
        <v>0</v>
      </c>
      <c r="AA263" s="105">
        <f t="shared" si="158"/>
        <v>0</v>
      </c>
      <c r="AB263" s="105">
        <f t="shared" si="158"/>
        <v>0</v>
      </c>
      <c r="AC263" s="105">
        <f t="shared" si="158"/>
        <v>0</v>
      </c>
      <c r="AD263" s="105">
        <f t="shared" si="158"/>
        <v>0</v>
      </c>
      <c r="AE263" s="105">
        <f t="shared" si="158"/>
        <v>0</v>
      </c>
      <c r="AF263" s="105">
        <f t="shared" si="158"/>
        <v>0</v>
      </c>
      <c r="AG263" s="105">
        <f t="shared" si="158"/>
        <v>0</v>
      </c>
      <c r="AH263" s="105">
        <f t="shared" si="158"/>
        <v>0</v>
      </c>
      <c r="AI263" s="105">
        <f t="shared" si="158"/>
        <v>0</v>
      </c>
      <c r="AJ263" s="105">
        <f t="shared" si="158"/>
        <v>0</v>
      </c>
      <c r="AK263" s="105">
        <f t="shared" si="158"/>
        <v>0</v>
      </c>
      <c r="AL263" s="105">
        <f t="shared" si="158"/>
        <v>0</v>
      </c>
      <c r="AM263" s="105">
        <f t="shared" si="158"/>
        <v>0</v>
      </c>
      <c r="AN263" s="105">
        <f t="shared" si="158"/>
        <v>0</v>
      </c>
      <c r="AO263" s="105">
        <f t="shared" si="158"/>
        <v>0</v>
      </c>
      <c r="AP263" s="105">
        <f t="shared" si="158"/>
        <v>0</v>
      </c>
      <c r="AQ263" s="105">
        <f t="shared" si="158"/>
        <v>0</v>
      </c>
      <c r="AR263" s="105">
        <f t="shared" si="158"/>
        <v>0</v>
      </c>
      <c r="AS263" s="105">
        <f t="shared" si="158"/>
        <v>0</v>
      </c>
      <c r="AT263" s="105">
        <f t="shared" si="158"/>
        <v>0</v>
      </c>
      <c r="AU263" s="105">
        <f t="shared" si="158"/>
        <v>0</v>
      </c>
      <c r="AV263" s="105">
        <f t="shared" si="158"/>
        <v>0</v>
      </c>
      <c r="AW263" s="105">
        <f t="shared" si="158"/>
        <v>0</v>
      </c>
      <c r="AX263" s="105">
        <f t="shared" si="158"/>
        <v>0</v>
      </c>
      <c r="AY263" s="105">
        <f t="shared" si="158"/>
        <v>0</v>
      </c>
      <c r="AZ263" s="105">
        <f t="shared" si="158"/>
        <v>0</v>
      </c>
      <c r="BA263" s="105">
        <f t="shared" si="158"/>
        <v>0</v>
      </c>
      <c r="BB263" s="105">
        <f t="shared" si="158"/>
        <v>0</v>
      </c>
      <c r="BC263" s="105">
        <f t="shared" si="158"/>
        <v>0</v>
      </c>
      <c r="BD263" s="105">
        <f t="shared" si="158"/>
        <v>0</v>
      </c>
      <c r="BE263" s="105">
        <f t="shared" si="158"/>
        <v>0</v>
      </c>
      <c r="BF263" s="105">
        <f t="shared" si="158"/>
        <v>0</v>
      </c>
      <c r="BG263" s="105">
        <f t="shared" si="158"/>
        <v>0</v>
      </c>
      <c r="BH263" s="105">
        <f t="shared" si="158"/>
        <v>0</v>
      </c>
      <c r="BI263" s="105">
        <f t="shared" si="158"/>
        <v>0</v>
      </c>
      <c r="BJ263" s="105">
        <f t="shared" si="158"/>
        <v>0</v>
      </c>
      <c r="BK263" s="105">
        <f t="shared" si="158"/>
        <v>0</v>
      </c>
      <c r="BL263" s="105">
        <f t="shared" si="158"/>
        <v>0</v>
      </c>
      <c r="BM263" s="105">
        <f t="shared" si="158"/>
        <v>0</v>
      </c>
      <c r="BN263" s="105">
        <f t="shared" si="158"/>
        <v>0</v>
      </c>
      <c r="BO263" s="105">
        <f t="shared" si="159"/>
        <v>0</v>
      </c>
      <c r="BP263" s="105">
        <f t="shared" si="159"/>
        <v>0</v>
      </c>
      <c r="BQ263" s="105">
        <f t="shared" si="159"/>
        <v>0</v>
      </c>
      <c r="BR263" s="105">
        <f t="shared" si="159"/>
        <v>0</v>
      </c>
      <c r="BS263" s="105">
        <f t="shared" si="159"/>
        <v>0</v>
      </c>
      <c r="BT263" s="105">
        <f t="shared" si="159"/>
        <v>0</v>
      </c>
      <c r="BU263" s="105">
        <f t="shared" si="159"/>
        <v>0</v>
      </c>
      <c r="BV263" s="105">
        <f t="shared" si="159"/>
        <v>0</v>
      </c>
      <c r="BW263" s="105">
        <f t="shared" si="159"/>
        <v>0</v>
      </c>
      <c r="BX263" s="105">
        <f t="shared" si="159"/>
        <v>0</v>
      </c>
      <c r="BY263" s="105">
        <f t="shared" si="159"/>
        <v>0</v>
      </c>
      <c r="BZ263" s="105">
        <f t="shared" si="159"/>
        <v>0</v>
      </c>
      <c r="CA263" s="105">
        <f t="shared" si="159"/>
        <v>0</v>
      </c>
      <c r="CB263" s="105">
        <f t="shared" si="159"/>
        <v>0</v>
      </c>
      <c r="CC263" s="105">
        <f t="shared" si="159"/>
        <v>0</v>
      </c>
      <c r="CD263" s="105">
        <f t="shared" si="159"/>
        <v>0</v>
      </c>
      <c r="CE263" s="105">
        <f t="shared" si="159"/>
        <v>0</v>
      </c>
      <c r="CF263" s="105">
        <f t="shared" si="159"/>
        <v>0</v>
      </c>
      <c r="CG263" s="105">
        <f t="shared" si="159"/>
        <v>0</v>
      </c>
      <c r="CH263" s="105">
        <f t="shared" si="159"/>
        <v>0</v>
      </c>
      <c r="CI263" s="105">
        <f t="shared" si="159"/>
        <v>0</v>
      </c>
      <c r="CJ263" s="105">
        <f t="shared" si="159"/>
        <v>0</v>
      </c>
      <c r="CK263" s="105">
        <f t="shared" si="159"/>
        <v>0</v>
      </c>
      <c r="CL263" s="105">
        <f t="shared" si="159"/>
        <v>0</v>
      </c>
      <c r="CM263" s="105">
        <f t="shared" si="159"/>
        <v>0</v>
      </c>
      <c r="CN263" s="105">
        <f t="shared" si="159"/>
        <v>0</v>
      </c>
      <c r="CO263" s="105">
        <f t="shared" si="159"/>
        <v>0</v>
      </c>
      <c r="CP263" s="105">
        <f t="shared" si="159"/>
        <v>0</v>
      </c>
      <c r="CQ263" s="105">
        <f t="shared" si="159"/>
        <v>0</v>
      </c>
      <c r="CR263" s="105">
        <f t="shared" si="159"/>
        <v>0</v>
      </c>
      <c r="CS263" s="105">
        <f t="shared" si="159"/>
        <v>0</v>
      </c>
      <c r="CT263" s="105">
        <f t="shared" si="159"/>
        <v>0</v>
      </c>
      <c r="CU263" s="105">
        <f t="shared" si="159"/>
        <v>0</v>
      </c>
      <c r="CV263" s="105">
        <f t="shared" si="159"/>
        <v>0</v>
      </c>
      <c r="CW263" s="105">
        <f t="shared" si="159"/>
        <v>0</v>
      </c>
      <c r="CX263" s="105">
        <f t="shared" si="159"/>
        <v>0</v>
      </c>
      <c r="CY263" s="105">
        <f t="shared" si="159"/>
        <v>0</v>
      </c>
      <c r="CZ263" s="105">
        <f t="shared" si="159"/>
        <v>0</v>
      </c>
      <c r="DA263" s="105">
        <f t="shared" si="159"/>
        <v>0</v>
      </c>
      <c r="DB263" s="105">
        <f t="shared" si="159"/>
        <v>0</v>
      </c>
      <c r="DC263" s="105">
        <f t="shared" si="159"/>
        <v>0</v>
      </c>
      <c r="DD263" s="105">
        <f t="shared" si="159"/>
        <v>0</v>
      </c>
      <c r="DE263" s="105">
        <f t="shared" si="159"/>
        <v>0</v>
      </c>
      <c r="DF263" s="105">
        <f t="shared" si="159"/>
        <v>0</v>
      </c>
      <c r="DG263" s="105">
        <f t="shared" si="159"/>
        <v>0</v>
      </c>
      <c r="DH263" s="105">
        <f t="shared" si="159"/>
        <v>0</v>
      </c>
      <c r="DI263" s="105">
        <f t="shared" si="159"/>
        <v>0</v>
      </c>
      <c r="DJ263" s="105">
        <f t="shared" si="159"/>
        <v>0</v>
      </c>
      <c r="DK263" s="105">
        <f t="shared" si="159"/>
        <v>0</v>
      </c>
      <c r="DL263" s="105">
        <f t="shared" si="159"/>
        <v>0</v>
      </c>
      <c r="DM263" s="105">
        <f t="shared" si="159"/>
        <v>0</v>
      </c>
      <c r="DN263" s="105">
        <f t="shared" si="159"/>
        <v>0</v>
      </c>
      <c r="DO263" s="105">
        <f t="shared" si="159"/>
        <v>0</v>
      </c>
      <c r="DP263" s="105">
        <f t="shared" si="159"/>
        <v>0</v>
      </c>
      <c r="DQ263" s="105">
        <f t="shared" si="159"/>
        <v>0</v>
      </c>
      <c r="DR263" s="105">
        <f t="shared" si="159"/>
        <v>0</v>
      </c>
      <c r="DS263" s="105">
        <f t="shared" si="159"/>
        <v>0</v>
      </c>
      <c r="DT263" s="105">
        <f t="shared" si="159"/>
        <v>0</v>
      </c>
      <c r="DU263" s="105">
        <f t="shared" si="159"/>
        <v>0</v>
      </c>
      <c r="DV263" s="105">
        <f t="shared" si="159"/>
        <v>0</v>
      </c>
      <c r="DW263" s="105">
        <f t="shared" si="159"/>
        <v>0</v>
      </c>
      <c r="DX263" s="105">
        <f t="shared" si="159"/>
        <v>0</v>
      </c>
      <c r="DY263" s="105">
        <f t="shared" si="159"/>
        <v>0</v>
      </c>
      <c r="DZ263" s="105">
        <f t="shared" si="159"/>
        <v>0</v>
      </c>
      <c r="EA263" s="105">
        <f t="shared" si="160"/>
        <v>0</v>
      </c>
      <c r="EB263" s="105">
        <f t="shared" si="160"/>
        <v>0</v>
      </c>
      <c r="EC263" s="105">
        <f t="shared" si="160"/>
        <v>0</v>
      </c>
      <c r="ED263" s="105">
        <f t="shared" si="160"/>
        <v>0</v>
      </c>
      <c r="EE263" s="105">
        <f t="shared" si="160"/>
        <v>0</v>
      </c>
      <c r="EF263" s="105">
        <f t="shared" si="160"/>
        <v>0</v>
      </c>
      <c r="EG263" s="105">
        <f t="shared" si="160"/>
        <v>0</v>
      </c>
      <c r="EH263" s="105">
        <f t="shared" si="160"/>
        <v>0</v>
      </c>
      <c r="EI263" s="105">
        <f t="shared" si="160"/>
        <v>0</v>
      </c>
      <c r="EJ263" s="105">
        <f t="shared" si="160"/>
        <v>0</v>
      </c>
      <c r="EK263" s="105">
        <f t="shared" si="160"/>
        <v>0</v>
      </c>
      <c r="EL263" s="105">
        <f t="shared" si="160"/>
        <v>0</v>
      </c>
      <c r="EM263" s="105">
        <f t="shared" si="160"/>
        <v>0</v>
      </c>
      <c r="EN263" s="105">
        <f t="shared" si="160"/>
        <v>0</v>
      </c>
      <c r="EO263" s="105">
        <f t="shared" si="160"/>
        <v>0</v>
      </c>
      <c r="EP263" s="105">
        <f t="shared" si="160"/>
        <v>0</v>
      </c>
      <c r="EQ263" s="105">
        <f t="shared" si="160"/>
        <v>0</v>
      </c>
      <c r="ER263" s="105">
        <f t="shared" si="160"/>
        <v>0</v>
      </c>
      <c r="ES263" s="105">
        <f t="shared" si="160"/>
        <v>0</v>
      </c>
      <c r="ET263" s="105">
        <f t="shared" si="160"/>
        <v>0</v>
      </c>
      <c r="EU263" s="105">
        <f t="shared" si="160"/>
        <v>0</v>
      </c>
      <c r="EV263" s="105">
        <f t="shared" si="160"/>
        <v>0</v>
      </c>
      <c r="EW263" s="105">
        <f t="shared" si="160"/>
        <v>0</v>
      </c>
      <c r="EX263" s="105">
        <f t="shared" si="160"/>
        <v>0</v>
      </c>
      <c r="EY263" s="105">
        <f t="shared" si="160"/>
        <v>0</v>
      </c>
      <c r="EZ263" s="105">
        <f t="shared" si="160"/>
        <v>0</v>
      </c>
      <c r="FA263" s="105">
        <f t="shared" si="160"/>
        <v>0</v>
      </c>
      <c r="FB263" s="105">
        <f t="shared" si="160"/>
        <v>0</v>
      </c>
      <c r="FC263" s="105">
        <f t="shared" si="160"/>
        <v>0</v>
      </c>
      <c r="FD263" s="105">
        <f t="shared" si="160"/>
        <v>0</v>
      </c>
      <c r="FE263" s="105">
        <f t="shared" si="160"/>
        <v>0</v>
      </c>
      <c r="FF263" s="105">
        <f t="shared" si="160"/>
        <v>0</v>
      </c>
      <c r="FG263" s="105">
        <f t="shared" si="160"/>
        <v>0</v>
      </c>
      <c r="FH263" s="105">
        <f t="shared" si="160"/>
        <v>0</v>
      </c>
      <c r="FI263" s="105">
        <f t="shared" si="160"/>
        <v>0</v>
      </c>
      <c r="FJ263" s="105">
        <f t="shared" si="160"/>
        <v>0</v>
      </c>
      <c r="FK263" s="105">
        <f t="shared" si="160"/>
        <v>0</v>
      </c>
      <c r="FL263" s="105">
        <f t="shared" si="160"/>
        <v>0</v>
      </c>
      <c r="FM263" s="105">
        <f t="shared" si="160"/>
        <v>0</v>
      </c>
      <c r="FN263" s="105">
        <f t="shared" si="160"/>
        <v>0</v>
      </c>
      <c r="FO263" s="105">
        <f t="shared" si="160"/>
        <v>0</v>
      </c>
      <c r="FP263" s="105">
        <f t="shared" si="160"/>
        <v>0</v>
      </c>
      <c r="FQ263" s="105">
        <f t="shared" si="160"/>
        <v>0</v>
      </c>
      <c r="FR263" s="105">
        <f t="shared" si="160"/>
        <v>0</v>
      </c>
      <c r="FS263" s="105">
        <f t="shared" si="160"/>
        <v>0</v>
      </c>
      <c r="FT263" s="105">
        <f t="shared" si="160"/>
        <v>0</v>
      </c>
      <c r="FU263" s="105">
        <f t="shared" si="160"/>
        <v>0</v>
      </c>
      <c r="FV263" s="105">
        <f t="shared" si="160"/>
        <v>0</v>
      </c>
      <c r="FW263" s="105">
        <f t="shared" si="160"/>
        <v>0</v>
      </c>
      <c r="FX263" s="105">
        <f t="shared" si="160"/>
        <v>0</v>
      </c>
      <c r="FY263" s="105">
        <f t="shared" si="160"/>
        <v>0</v>
      </c>
      <c r="FZ263" s="105">
        <f t="shared" si="160"/>
        <v>0</v>
      </c>
      <c r="GA263" s="105">
        <f t="shared" si="160"/>
        <v>0</v>
      </c>
      <c r="GB263" s="105">
        <f t="shared" si="160"/>
        <v>0</v>
      </c>
      <c r="GC263" s="105">
        <f t="shared" si="160"/>
        <v>0</v>
      </c>
      <c r="GD263" s="105">
        <f t="shared" si="160"/>
        <v>0</v>
      </c>
      <c r="GE263" s="105">
        <f t="shared" si="160"/>
        <v>0</v>
      </c>
      <c r="GF263" s="105">
        <f t="shared" si="160"/>
        <v>0</v>
      </c>
      <c r="GG263" s="105">
        <f t="shared" si="160"/>
        <v>0</v>
      </c>
      <c r="GH263" s="105">
        <f t="shared" si="160"/>
        <v>0</v>
      </c>
      <c r="GI263" s="105">
        <f t="shared" si="160"/>
        <v>0</v>
      </c>
      <c r="GJ263" s="105">
        <f t="shared" si="160"/>
        <v>0</v>
      </c>
      <c r="GK263" s="105">
        <f t="shared" si="160"/>
        <v>0</v>
      </c>
      <c r="GL263" s="105">
        <f t="shared" si="160"/>
        <v>0</v>
      </c>
      <c r="GM263" s="105">
        <f t="shared" si="161"/>
        <v>0</v>
      </c>
      <c r="GN263" s="105">
        <f t="shared" si="161"/>
        <v>0</v>
      </c>
      <c r="GO263" s="105">
        <f t="shared" si="161"/>
        <v>0</v>
      </c>
      <c r="GP263" s="105">
        <f t="shared" si="161"/>
        <v>0</v>
      </c>
      <c r="GQ263" s="105">
        <f t="shared" si="161"/>
        <v>0</v>
      </c>
      <c r="GR263" s="105">
        <f t="shared" si="161"/>
        <v>0</v>
      </c>
      <c r="GS263" s="105">
        <f t="shared" si="161"/>
        <v>0</v>
      </c>
      <c r="GT263" s="105">
        <f t="shared" si="161"/>
        <v>0</v>
      </c>
    </row>
    <row r="264" spans="1:202" s="105" customFormat="1" hidden="1" x14ac:dyDescent="0.25">
      <c r="A264" s="106" t="s">
        <v>175</v>
      </c>
      <c r="B264" s="107">
        <v>0</v>
      </c>
      <c r="C264" s="105">
        <f t="shared" si="158"/>
        <v>0</v>
      </c>
      <c r="D264" s="105">
        <f t="shared" si="158"/>
        <v>0</v>
      </c>
      <c r="E264" s="105">
        <f t="shared" si="158"/>
        <v>0</v>
      </c>
      <c r="F264" s="105">
        <f t="shared" si="158"/>
        <v>0</v>
      </c>
      <c r="G264" s="105">
        <f t="shared" si="158"/>
        <v>0</v>
      </c>
      <c r="H264" s="105">
        <f t="shared" si="158"/>
        <v>0</v>
      </c>
      <c r="I264" s="105">
        <f t="shared" si="158"/>
        <v>0</v>
      </c>
      <c r="J264" s="105">
        <f t="shared" si="158"/>
        <v>0</v>
      </c>
      <c r="K264" s="105">
        <f t="shared" si="158"/>
        <v>0</v>
      </c>
      <c r="L264" s="105">
        <f t="shared" si="158"/>
        <v>0</v>
      </c>
      <c r="M264" s="105">
        <f t="shared" si="158"/>
        <v>0</v>
      </c>
      <c r="N264" s="105">
        <f t="shared" si="158"/>
        <v>0</v>
      </c>
      <c r="O264" s="105">
        <f t="shared" si="158"/>
        <v>0</v>
      </c>
      <c r="P264" s="105">
        <f t="shared" si="158"/>
        <v>0</v>
      </c>
      <c r="Q264" s="105">
        <f t="shared" si="158"/>
        <v>0</v>
      </c>
      <c r="R264" s="105">
        <f t="shared" si="158"/>
        <v>0</v>
      </c>
      <c r="S264" s="105">
        <f t="shared" si="158"/>
        <v>0</v>
      </c>
      <c r="T264" s="105">
        <f t="shared" si="158"/>
        <v>0</v>
      </c>
      <c r="U264" s="105">
        <f t="shared" si="158"/>
        <v>0</v>
      </c>
      <c r="V264" s="105">
        <f t="shared" si="158"/>
        <v>0</v>
      </c>
      <c r="W264" s="105">
        <f t="shared" si="158"/>
        <v>0</v>
      </c>
      <c r="X264" s="105">
        <f t="shared" si="158"/>
        <v>0</v>
      </c>
      <c r="Y264" s="105">
        <f t="shared" si="158"/>
        <v>0</v>
      </c>
      <c r="Z264" s="105">
        <f t="shared" si="158"/>
        <v>0</v>
      </c>
      <c r="AA264" s="105">
        <f t="shared" si="158"/>
        <v>0</v>
      </c>
      <c r="AB264" s="105">
        <f t="shared" si="158"/>
        <v>0</v>
      </c>
      <c r="AC264" s="105">
        <f t="shared" si="158"/>
        <v>0</v>
      </c>
      <c r="AD264" s="105">
        <f t="shared" si="158"/>
        <v>0</v>
      </c>
      <c r="AE264" s="105">
        <f t="shared" si="158"/>
        <v>0</v>
      </c>
      <c r="AF264" s="105">
        <f t="shared" si="158"/>
        <v>0</v>
      </c>
      <c r="AG264" s="105">
        <f t="shared" si="158"/>
        <v>0</v>
      </c>
      <c r="AH264" s="105">
        <f t="shared" si="158"/>
        <v>0</v>
      </c>
      <c r="AI264" s="105">
        <f t="shared" si="158"/>
        <v>0</v>
      </c>
      <c r="AJ264" s="105">
        <f t="shared" si="158"/>
        <v>0</v>
      </c>
      <c r="AK264" s="105">
        <f t="shared" si="158"/>
        <v>0</v>
      </c>
      <c r="AL264" s="105">
        <f t="shared" si="158"/>
        <v>0</v>
      </c>
      <c r="AM264" s="105">
        <f t="shared" si="158"/>
        <v>0</v>
      </c>
      <c r="AN264" s="105">
        <f t="shared" si="158"/>
        <v>0</v>
      </c>
      <c r="AO264" s="105">
        <f t="shared" si="158"/>
        <v>0</v>
      </c>
      <c r="AP264" s="105">
        <f t="shared" si="158"/>
        <v>0</v>
      </c>
      <c r="AQ264" s="105">
        <f t="shared" si="158"/>
        <v>0</v>
      </c>
      <c r="AR264" s="105">
        <f t="shared" si="158"/>
        <v>0</v>
      </c>
      <c r="AS264" s="105">
        <f t="shared" si="158"/>
        <v>0</v>
      </c>
      <c r="AT264" s="105">
        <f t="shared" si="158"/>
        <v>0</v>
      </c>
      <c r="AU264" s="105">
        <f t="shared" si="158"/>
        <v>0</v>
      </c>
      <c r="AV264" s="105">
        <f t="shared" si="158"/>
        <v>0</v>
      </c>
      <c r="AW264" s="105">
        <f t="shared" si="158"/>
        <v>0</v>
      </c>
      <c r="AX264" s="105">
        <f t="shared" si="158"/>
        <v>0</v>
      </c>
      <c r="AY264" s="105">
        <f t="shared" si="158"/>
        <v>0</v>
      </c>
      <c r="AZ264" s="105">
        <f t="shared" si="158"/>
        <v>0</v>
      </c>
      <c r="BA264" s="105">
        <f t="shared" si="158"/>
        <v>0</v>
      </c>
      <c r="BB264" s="105">
        <f t="shared" si="158"/>
        <v>0</v>
      </c>
      <c r="BC264" s="105">
        <f t="shared" si="158"/>
        <v>0</v>
      </c>
      <c r="BD264" s="105">
        <f t="shared" si="158"/>
        <v>0</v>
      </c>
      <c r="BE264" s="105">
        <f t="shared" si="158"/>
        <v>0</v>
      </c>
      <c r="BF264" s="105">
        <f t="shared" si="158"/>
        <v>0</v>
      </c>
      <c r="BG264" s="105">
        <f t="shared" si="158"/>
        <v>0</v>
      </c>
      <c r="BH264" s="105">
        <f t="shared" si="158"/>
        <v>0</v>
      </c>
      <c r="BI264" s="105">
        <f t="shared" si="158"/>
        <v>0</v>
      </c>
      <c r="BJ264" s="105">
        <f t="shared" si="158"/>
        <v>0</v>
      </c>
      <c r="BK264" s="105">
        <f t="shared" si="158"/>
        <v>0</v>
      </c>
      <c r="BL264" s="105">
        <f t="shared" si="158"/>
        <v>0</v>
      </c>
      <c r="BM264" s="105">
        <f t="shared" si="158"/>
        <v>0</v>
      </c>
      <c r="BN264" s="105">
        <f t="shared" si="158"/>
        <v>0</v>
      </c>
      <c r="BO264" s="105">
        <f t="shared" si="159"/>
        <v>0</v>
      </c>
      <c r="BP264" s="105">
        <f t="shared" si="159"/>
        <v>0</v>
      </c>
      <c r="BQ264" s="105">
        <f t="shared" si="159"/>
        <v>0</v>
      </c>
      <c r="BR264" s="105">
        <f t="shared" si="159"/>
        <v>0</v>
      </c>
      <c r="BS264" s="105">
        <f t="shared" si="159"/>
        <v>0</v>
      </c>
      <c r="BT264" s="105">
        <f t="shared" si="159"/>
        <v>0</v>
      </c>
      <c r="BU264" s="105">
        <f t="shared" si="159"/>
        <v>0</v>
      </c>
      <c r="BV264" s="105">
        <f t="shared" si="159"/>
        <v>0</v>
      </c>
      <c r="BW264" s="105">
        <f t="shared" si="159"/>
        <v>0</v>
      </c>
      <c r="BX264" s="105">
        <f t="shared" si="159"/>
        <v>0</v>
      </c>
      <c r="BY264" s="105">
        <f t="shared" si="159"/>
        <v>0</v>
      </c>
      <c r="BZ264" s="105">
        <f t="shared" si="159"/>
        <v>0</v>
      </c>
      <c r="CA264" s="105">
        <f t="shared" si="159"/>
        <v>0</v>
      </c>
      <c r="CB264" s="105">
        <f t="shared" si="159"/>
        <v>0</v>
      </c>
      <c r="CC264" s="105">
        <f t="shared" si="159"/>
        <v>0</v>
      </c>
      <c r="CD264" s="105">
        <f t="shared" si="159"/>
        <v>0</v>
      </c>
      <c r="CE264" s="105">
        <f t="shared" si="159"/>
        <v>0</v>
      </c>
      <c r="CF264" s="105">
        <f t="shared" si="159"/>
        <v>0</v>
      </c>
      <c r="CG264" s="105">
        <f t="shared" si="159"/>
        <v>0</v>
      </c>
      <c r="CH264" s="105">
        <f t="shared" si="159"/>
        <v>0</v>
      </c>
      <c r="CI264" s="105">
        <f t="shared" si="159"/>
        <v>0</v>
      </c>
      <c r="CJ264" s="105">
        <f t="shared" si="159"/>
        <v>0</v>
      </c>
      <c r="CK264" s="105">
        <f t="shared" si="159"/>
        <v>0</v>
      </c>
      <c r="CL264" s="105">
        <f t="shared" si="159"/>
        <v>0</v>
      </c>
      <c r="CM264" s="105">
        <f t="shared" si="159"/>
        <v>0</v>
      </c>
      <c r="CN264" s="105">
        <f t="shared" si="159"/>
        <v>0</v>
      </c>
      <c r="CO264" s="105">
        <f t="shared" si="159"/>
        <v>0</v>
      </c>
      <c r="CP264" s="105">
        <f t="shared" si="159"/>
        <v>0</v>
      </c>
      <c r="CQ264" s="105">
        <f t="shared" si="159"/>
        <v>0</v>
      </c>
      <c r="CR264" s="105">
        <f t="shared" si="159"/>
        <v>0</v>
      </c>
      <c r="CS264" s="105">
        <f t="shared" si="159"/>
        <v>0</v>
      </c>
      <c r="CT264" s="105">
        <f t="shared" si="159"/>
        <v>0</v>
      </c>
      <c r="CU264" s="105">
        <f t="shared" si="159"/>
        <v>0</v>
      </c>
      <c r="CV264" s="105">
        <f t="shared" si="159"/>
        <v>0</v>
      </c>
      <c r="CW264" s="105">
        <f t="shared" si="159"/>
        <v>0</v>
      </c>
      <c r="CX264" s="105">
        <f t="shared" si="159"/>
        <v>0</v>
      </c>
      <c r="CY264" s="105">
        <f t="shared" si="159"/>
        <v>0</v>
      </c>
      <c r="CZ264" s="105">
        <f t="shared" si="159"/>
        <v>0</v>
      </c>
      <c r="DA264" s="105">
        <f t="shared" si="159"/>
        <v>0</v>
      </c>
      <c r="DB264" s="105">
        <f t="shared" si="159"/>
        <v>0</v>
      </c>
      <c r="DC264" s="105">
        <f t="shared" si="159"/>
        <v>0</v>
      </c>
      <c r="DD264" s="105">
        <f t="shared" si="159"/>
        <v>0</v>
      </c>
      <c r="DE264" s="105">
        <f t="shared" si="159"/>
        <v>0</v>
      </c>
      <c r="DF264" s="105">
        <f t="shared" si="159"/>
        <v>0</v>
      </c>
      <c r="DG264" s="105">
        <f t="shared" si="159"/>
        <v>0</v>
      </c>
      <c r="DH264" s="105">
        <f t="shared" si="159"/>
        <v>0</v>
      </c>
      <c r="DI264" s="105">
        <f t="shared" si="159"/>
        <v>0</v>
      </c>
      <c r="DJ264" s="105">
        <f t="shared" si="159"/>
        <v>0</v>
      </c>
      <c r="DK264" s="105">
        <f t="shared" si="159"/>
        <v>0</v>
      </c>
      <c r="DL264" s="105">
        <f t="shared" si="159"/>
        <v>0</v>
      </c>
      <c r="DM264" s="105">
        <f t="shared" si="159"/>
        <v>0</v>
      </c>
      <c r="DN264" s="105">
        <f t="shared" si="159"/>
        <v>0</v>
      </c>
      <c r="DO264" s="105">
        <f t="shared" si="159"/>
        <v>0</v>
      </c>
      <c r="DP264" s="105">
        <f t="shared" si="159"/>
        <v>0</v>
      </c>
      <c r="DQ264" s="105">
        <f t="shared" si="159"/>
        <v>0</v>
      </c>
      <c r="DR264" s="105">
        <f t="shared" si="159"/>
        <v>0</v>
      </c>
      <c r="DS264" s="105">
        <f t="shared" si="159"/>
        <v>0</v>
      </c>
      <c r="DT264" s="105">
        <f t="shared" si="159"/>
        <v>0</v>
      </c>
      <c r="DU264" s="105">
        <f t="shared" si="159"/>
        <v>0</v>
      </c>
      <c r="DV264" s="105">
        <f t="shared" si="159"/>
        <v>0</v>
      </c>
      <c r="DW264" s="105">
        <f t="shared" si="159"/>
        <v>0</v>
      </c>
      <c r="DX264" s="105">
        <f t="shared" si="159"/>
        <v>0</v>
      </c>
      <c r="DY264" s="105">
        <f t="shared" si="159"/>
        <v>0</v>
      </c>
      <c r="DZ264" s="105">
        <f t="shared" si="159"/>
        <v>0</v>
      </c>
      <c r="EA264" s="105">
        <f t="shared" si="160"/>
        <v>0</v>
      </c>
      <c r="EB264" s="105">
        <f t="shared" si="160"/>
        <v>0</v>
      </c>
      <c r="EC264" s="105">
        <f t="shared" si="160"/>
        <v>0</v>
      </c>
      <c r="ED264" s="105">
        <f t="shared" si="160"/>
        <v>0</v>
      </c>
      <c r="EE264" s="105">
        <f t="shared" si="160"/>
        <v>0</v>
      </c>
      <c r="EF264" s="105">
        <f t="shared" si="160"/>
        <v>0</v>
      </c>
      <c r="EG264" s="105">
        <f t="shared" si="160"/>
        <v>0</v>
      </c>
      <c r="EH264" s="105">
        <f t="shared" si="160"/>
        <v>0</v>
      </c>
      <c r="EI264" s="105">
        <f t="shared" si="160"/>
        <v>0</v>
      </c>
      <c r="EJ264" s="105">
        <f t="shared" si="160"/>
        <v>0</v>
      </c>
      <c r="EK264" s="105">
        <f t="shared" si="160"/>
        <v>0</v>
      </c>
      <c r="EL264" s="105">
        <f t="shared" si="160"/>
        <v>0</v>
      </c>
      <c r="EM264" s="105">
        <f t="shared" si="160"/>
        <v>0</v>
      </c>
      <c r="EN264" s="105">
        <f t="shared" si="160"/>
        <v>0</v>
      </c>
      <c r="EO264" s="105">
        <f t="shared" si="160"/>
        <v>0</v>
      </c>
      <c r="EP264" s="105">
        <f t="shared" si="160"/>
        <v>0</v>
      </c>
      <c r="EQ264" s="105">
        <f t="shared" si="160"/>
        <v>0</v>
      </c>
      <c r="ER264" s="105">
        <f t="shared" si="160"/>
        <v>0</v>
      </c>
      <c r="ES264" s="105">
        <f t="shared" si="160"/>
        <v>0</v>
      </c>
      <c r="ET264" s="105">
        <f t="shared" si="160"/>
        <v>0</v>
      </c>
      <c r="EU264" s="105">
        <f t="shared" si="160"/>
        <v>0</v>
      </c>
      <c r="EV264" s="105">
        <f t="shared" si="160"/>
        <v>0</v>
      </c>
      <c r="EW264" s="105">
        <f t="shared" si="160"/>
        <v>0</v>
      </c>
      <c r="EX264" s="105">
        <f t="shared" si="160"/>
        <v>0</v>
      </c>
      <c r="EY264" s="105">
        <f t="shared" si="160"/>
        <v>0</v>
      </c>
      <c r="EZ264" s="105">
        <f t="shared" si="160"/>
        <v>0</v>
      </c>
      <c r="FA264" s="105">
        <f t="shared" si="160"/>
        <v>0</v>
      </c>
      <c r="FB264" s="105">
        <f t="shared" si="160"/>
        <v>0</v>
      </c>
      <c r="FC264" s="105">
        <f t="shared" si="160"/>
        <v>0</v>
      </c>
      <c r="FD264" s="105">
        <f t="shared" si="160"/>
        <v>0</v>
      </c>
      <c r="FE264" s="105">
        <f t="shared" si="160"/>
        <v>0</v>
      </c>
      <c r="FF264" s="105">
        <f t="shared" si="160"/>
        <v>0</v>
      </c>
      <c r="FG264" s="105">
        <f t="shared" si="160"/>
        <v>0</v>
      </c>
      <c r="FH264" s="105">
        <f t="shared" si="160"/>
        <v>0</v>
      </c>
      <c r="FI264" s="105">
        <f t="shared" si="160"/>
        <v>0</v>
      </c>
      <c r="FJ264" s="105">
        <f t="shared" si="160"/>
        <v>0</v>
      </c>
      <c r="FK264" s="105">
        <f t="shared" si="160"/>
        <v>0</v>
      </c>
      <c r="FL264" s="105">
        <f t="shared" si="160"/>
        <v>0</v>
      </c>
      <c r="FM264" s="105">
        <f t="shared" si="160"/>
        <v>0</v>
      </c>
      <c r="FN264" s="105">
        <f t="shared" si="160"/>
        <v>0</v>
      </c>
      <c r="FO264" s="105">
        <f t="shared" si="160"/>
        <v>0</v>
      </c>
      <c r="FP264" s="105">
        <f t="shared" si="160"/>
        <v>0</v>
      </c>
      <c r="FQ264" s="105">
        <f t="shared" si="160"/>
        <v>0</v>
      </c>
      <c r="FR264" s="105">
        <f t="shared" si="160"/>
        <v>0</v>
      </c>
      <c r="FS264" s="105">
        <f t="shared" si="160"/>
        <v>0</v>
      </c>
      <c r="FT264" s="105">
        <f t="shared" si="160"/>
        <v>0</v>
      </c>
      <c r="FU264" s="105">
        <f t="shared" si="160"/>
        <v>0</v>
      </c>
      <c r="FV264" s="105">
        <f t="shared" si="160"/>
        <v>0</v>
      </c>
      <c r="FW264" s="105">
        <f t="shared" si="160"/>
        <v>0</v>
      </c>
      <c r="FX264" s="105">
        <f t="shared" si="160"/>
        <v>0</v>
      </c>
      <c r="FY264" s="105">
        <f t="shared" si="160"/>
        <v>0</v>
      </c>
      <c r="FZ264" s="105">
        <f t="shared" si="160"/>
        <v>0</v>
      </c>
      <c r="GA264" s="105">
        <f t="shared" si="160"/>
        <v>0</v>
      </c>
      <c r="GB264" s="105">
        <f t="shared" si="160"/>
        <v>0</v>
      </c>
      <c r="GC264" s="105">
        <f t="shared" si="160"/>
        <v>0</v>
      </c>
      <c r="GD264" s="105">
        <f t="shared" si="160"/>
        <v>0</v>
      </c>
      <c r="GE264" s="105">
        <f t="shared" si="160"/>
        <v>0</v>
      </c>
      <c r="GF264" s="105">
        <f t="shared" si="160"/>
        <v>0</v>
      </c>
      <c r="GG264" s="105">
        <f t="shared" si="160"/>
        <v>0</v>
      </c>
      <c r="GH264" s="105">
        <f t="shared" si="160"/>
        <v>0</v>
      </c>
      <c r="GI264" s="105">
        <f t="shared" si="160"/>
        <v>0</v>
      </c>
      <c r="GJ264" s="105">
        <f t="shared" si="160"/>
        <v>0</v>
      </c>
      <c r="GK264" s="105">
        <f t="shared" si="160"/>
        <v>0</v>
      </c>
      <c r="GL264" s="105">
        <f t="shared" si="160"/>
        <v>0</v>
      </c>
      <c r="GM264" s="105">
        <f t="shared" si="161"/>
        <v>0</v>
      </c>
      <c r="GN264" s="105">
        <f t="shared" si="161"/>
        <v>0</v>
      </c>
      <c r="GO264" s="105">
        <f t="shared" si="161"/>
        <v>0</v>
      </c>
      <c r="GP264" s="105">
        <f t="shared" si="161"/>
        <v>0</v>
      </c>
      <c r="GQ264" s="105">
        <f t="shared" si="161"/>
        <v>0</v>
      </c>
      <c r="GR264" s="105">
        <f t="shared" si="161"/>
        <v>0</v>
      </c>
      <c r="GS264" s="105">
        <f t="shared" si="161"/>
        <v>0</v>
      </c>
      <c r="GT264" s="105">
        <f t="shared" si="161"/>
        <v>0</v>
      </c>
    </row>
    <row r="265" spans="1:202" s="105" customFormat="1" hidden="1" x14ac:dyDescent="0.25">
      <c r="A265" s="106" t="s">
        <v>176</v>
      </c>
      <c r="B265" s="107">
        <v>0</v>
      </c>
      <c r="C265" s="105">
        <f t="shared" si="158"/>
        <v>0</v>
      </c>
      <c r="D265" s="105">
        <f t="shared" si="158"/>
        <v>0</v>
      </c>
      <c r="E265" s="105">
        <f t="shared" si="158"/>
        <v>0</v>
      </c>
      <c r="F265" s="105">
        <f t="shared" si="158"/>
        <v>0</v>
      </c>
      <c r="G265" s="105">
        <f t="shared" si="158"/>
        <v>0</v>
      </c>
      <c r="H265" s="105">
        <f t="shared" si="158"/>
        <v>0</v>
      </c>
      <c r="I265" s="105">
        <f t="shared" si="158"/>
        <v>0</v>
      </c>
      <c r="J265" s="105">
        <f t="shared" si="158"/>
        <v>0</v>
      </c>
      <c r="K265" s="105">
        <f t="shared" si="158"/>
        <v>0</v>
      </c>
      <c r="L265" s="105">
        <f t="shared" si="158"/>
        <v>0</v>
      </c>
      <c r="M265" s="105">
        <f t="shared" si="158"/>
        <v>0</v>
      </c>
      <c r="N265" s="105">
        <f t="shared" si="158"/>
        <v>0</v>
      </c>
      <c r="O265" s="105">
        <f t="shared" si="158"/>
        <v>0</v>
      </c>
      <c r="P265" s="105">
        <f t="shared" si="158"/>
        <v>0</v>
      </c>
      <c r="Q265" s="105">
        <f t="shared" si="158"/>
        <v>0</v>
      </c>
      <c r="R265" s="105">
        <f t="shared" si="158"/>
        <v>0</v>
      </c>
      <c r="S265" s="105">
        <f t="shared" si="158"/>
        <v>0</v>
      </c>
      <c r="T265" s="105">
        <f t="shared" si="158"/>
        <v>0</v>
      </c>
      <c r="U265" s="105">
        <f t="shared" si="158"/>
        <v>0</v>
      </c>
      <c r="V265" s="105">
        <f t="shared" si="158"/>
        <v>0</v>
      </c>
      <c r="W265" s="105">
        <f t="shared" si="158"/>
        <v>0</v>
      </c>
      <c r="X265" s="105">
        <f t="shared" si="158"/>
        <v>0</v>
      </c>
      <c r="Y265" s="105">
        <f t="shared" si="158"/>
        <v>0</v>
      </c>
      <c r="Z265" s="105">
        <f t="shared" si="158"/>
        <v>0</v>
      </c>
      <c r="AA265" s="105">
        <f t="shared" si="158"/>
        <v>0</v>
      </c>
      <c r="AB265" s="105">
        <f t="shared" si="158"/>
        <v>0</v>
      </c>
      <c r="AC265" s="105">
        <f t="shared" si="158"/>
        <v>0</v>
      </c>
      <c r="AD265" s="105">
        <f t="shared" si="158"/>
        <v>0</v>
      </c>
      <c r="AE265" s="105">
        <f t="shared" si="158"/>
        <v>0</v>
      </c>
      <c r="AF265" s="105">
        <f t="shared" si="158"/>
        <v>0</v>
      </c>
      <c r="AG265" s="105">
        <f t="shared" si="158"/>
        <v>0</v>
      </c>
      <c r="AH265" s="105">
        <f t="shared" si="158"/>
        <v>0</v>
      </c>
      <c r="AI265" s="105">
        <f t="shared" si="158"/>
        <v>0</v>
      </c>
      <c r="AJ265" s="105">
        <f t="shared" si="158"/>
        <v>0</v>
      </c>
      <c r="AK265" s="105">
        <f t="shared" si="158"/>
        <v>0</v>
      </c>
      <c r="AL265" s="105">
        <f t="shared" si="158"/>
        <v>0</v>
      </c>
      <c r="AM265" s="105">
        <f t="shared" si="158"/>
        <v>0</v>
      </c>
      <c r="AN265" s="105">
        <f t="shared" si="158"/>
        <v>0</v>
      </c>
      <c r="AO265" s="105">
        <f t="shared" si="158"/>
        <v>0</v>
      </c>
      <c r="AP265" s="105">
        <f t="shared" si="158"/>
        <v>0</v>
      </c>
      <c r="AQ265" s="105">
        <f t="shared" si="158"/>
        <v>0</v>
      </c>
      <c r="AR265" s="105">
        <f t="shared" si="158"/>
        <v>0</v>
      </c>
      <c r="AS265" s="105">
        <f t="shared" si="158"/>
        <v>0</v>
      </c>
      <c r="AT265" s="105">
        <f t="shared" si="158"/>
        <v>0</v>
      </c>
      <c r="AU265" s="105">
        <f t="shared" si="158"/>
        <v>0</v>
      </c>
      <c r="AV265" s="105">
        <f t="shared" si="158"/>
        <v>0</v>
      </c>
      <c r="AW265" s="105">
        <f t="shared" si="158"/>
        <v>0</v>
      </c>
      <c r="AX265" s="105">
        <f t="shared" si="158"/>
        <v>0</v>
      </c>
      <c r="AY265" s="105">
        <f t="shared" si="158"/>
        <v>0</v>
      </c>
      <c r="AZ265" s="105">
        <f t="shared" si="158"/>
        <v>0</v>
      </c>
      <c r="BA265" s="105">
        <f t="shared" si="158"/>
        <v>0</v>
      </c>
      <c r="BB265" s="105">
        <f t="shared" si="158"/>
        <v>0</v>
      </c>
      <c r="BC265" s="105">
        <f t="shared" si="158"/>
        <v>0</v>
      </c>
      <c r="BD265" s="105">
        <f t="shared" si="158"/>
        <v>0</v>
      </c>
      <c r="BE265" s="105">
        <f t="shared" si="158"/>
        <v>0</v>
      </c>
      <c r="BF265" s="105">
        <f t="shared" si="158"/>
        <v>0</v>
      </c>
      <c r="BG265" s="105">
        <f t="shared" si="158"/>
        <v>0</v>
      </c>
      <c r="BH265" s="105">
        <f t="shared" si="158"/>
        <v>0</v>
      </c>
      <c r="BI265" s="105">
        <f t="shared" si="158"/>
        <v>0</v>
      </c>
      <c r="BJ265" s="105">
        <f t="shared" si="158"/>
        <v>0</v>
      </c>
      <c r="BK265" s="105">
        <f t="shared" si="158"/>
        <v>0</v>
      </c>
      <c r="BL265" s="105">
        <f t="shared" si="158"/>
        <v>0</v>
      </c>
      <c r="BM265" s="105">
        <f t="shared" si="158"/>
        <v>0</v>
      </c>
      <c r="BN265" s="105">
        <f t="shared" ref="BN265" si="162">BN111*$B265</f>
        <v>0</v>
      </c>
      <c r="BO265" s="105">
        <f t="shared" si="159"/>
        <v>0</v>
      </c>
      <c r="BP265" s="105">
        <f t="shared" si="159"/>
        <v>0</v>
      </c>
      <c r="BQ265" s="105">
        <f t="shared" si="159"/>
        <v>0</v>
      </c>
      <c r="BR265" s="105">
        <f t="shared" si="159"/>
        <v>0</v>
      </c>
      <c r="BS265" s="105">
        <f t="shared" si="159"/>
        <v>0</v>
      </c>
      <c r="BT265" s="105">
        <f t="shared" si="159"/>
        <v>0</v>
      </c>
      <c r="BU265" s="105">
        <f t="shared" si="159"/>
        <v>0</v>
      </c>
      <c r="BV265" s="105">
        <f t="shared" si="159"/>
        <v>0</v>
      </c>
      <c r="BW265" s="105">
        <f t="shared" si="159"/>
        <v>0</v>
      </c>
      <c r="BX265" s="105">
        <f t="shared" si="159"/>
        <v>0</v>
      </c>
      <c r="BY265" s="105">
        <f t="shared" si="159"/>
        <v>0</v>
      </c>
      <c r="BZ265" s="105">
        <f t="shared" si="159"/>
        <v>0</v>
      </c>
      <c r="CA265" s="105">
        <f t="shared" si="159"/>
        <v>0</v>
      </c>
      <c r="CB265" s="105">
        <f t="shared" si="159"/>
        <v>0</v>
      </c>
      <c r="CC265" s="105">
        <f t="shared" si="159"/>
        <v>0</v>
      </c>
      <c r="CD265" s="105">
        <f t="shared" si="159"/>
        <v>0</v>
      </c>
      <c r="CE265" s="105">
        <f t="shared" si="159"/>
        <v>0</v>
      </c>
      <c r="CF265" s="105">
        <f t="shared" si="159"/>
        <v>0</v>
      </c>
      <c r="CG265" s="105">
        <f t="shared" si="159"/>
        <v>0</v>
      </c>
      <c r="CH265" s="105">
        <f t="shared" si="159"/>
        <v>0</v>
      </c>
      <c r="CI265" s="105">
        <f t="shared" si="159"/>
        <v>0</v>
      </c>
      <c r="CJ265" s="105">
        <f t="shared" si="159"/>
        <v>0</v>
      </c>
      <c r="CK265" s="105">
        <f t="shared" si="159"/>
        <v>0</v>
      </c>
      <c r="CL265" s="105">
        <f t="shared" si="159"/>
        <v>0</v>
      </c>
      <c r="CM265" s="105">
        <f t="shared" si="159"/>
        <v>0</v>
      </c>
      <c r="CN265" s="105">
        <f t="shared" si="159"/>
        <v>0</v>
      </c>
      <c r="CO265" s="105">
        <f t="shared" si="159"/>
        <v>0</v>
      </c>
      <c r="CP265" s="105">
        <f t="shared" si="159"/>
        <v>0</v>
      </c>
      <c r="CQ265" s="105">
        <f t="shared" si="159"/>
        <v>0</v>
      </c>
      <c r="CR265" s="105">
        <f t="shared" si="159"/>
        <v>0</v>
      </c>
      <c r="CS265" s="105">
        <f t="shared" si="159"/>
        <v>0</v>
      </c>
      <c r="CT265" s="105">
        <f t="shared" si="159"/>
        <v>0</v>
      </c>
      <c r="CU265" s="105">
        <f t="shared" si="159"/>
        <v>0</v>
      </c>
      <c r="CV265" s="105">
        <f t="shared" si="159"/>
        <v>0</v>
      </c>
      <c r="CW265" s="105">
        <f t="shared" si="159"/>
        <v>0</v>
      </c>
      <c r="CX265" s="105">
        <f t="shared" si="159"/>
        <v>0</v>
      </c>
      <c r="CY265" s="105">
        <f t="shared" si="159"/>
        <v>0</v>
      </c>
      <c r="CZ265" s="105">
        <f t="shared" si="159"/>
        <v>0</v>
      </c>
      <c r="DA265" s="105">
        <f t="shared" si="159"/>
        <v>0</v>
      </c>
      <c r="DB265" s="105">
        <f t="shared" si="159"/>
        <v>0</v>
      </c>
      <c r="DC265" s="105">
        <f t="shared" si="159"/>
        <v>0</v>
      </c>
      <c r="DD265" s="105">
        <f t="shared" si="159"/>
        <v>0</v>
      </c>
      <c r="DE265" s="105">
        <f t="shared" si="159"/>
        <v>0</v>
      </c>
      <c r="DF265" s="105">
        <f t="shared" si="159"/>
        <v>0</v>
      </c>
      <c r="DG265" s="105">
        <f t="shared" si="159"/>
        <v>0</v>
      </c>
      <c r="DH265" s="105">
        <f t="shared" si="159"/>
        <v>0</v>
      </c>
      <c r="DI265" s="105">
        <f t="shared" si="159"/>
        <v>0</v>
      </c>
      <c r="DJ265" s="105">
        <f t="shared" si="159"/>
        <v>0</v>
      </c>
      <c r="DK265" s="105">
        <f t="shared" si="159"/>
        <v>0</v>
      </c>
      <c r="DL265" s="105">
        <f t="shared" si="159"/>
        <v>0</v>
      </c>
      <c r="DM265" s="105">
        <f t="shared" si="159"/>
        <v>0</v>
      </c>
      <c r="DN265" s="105">
        <f t="shared" si="159"/>
        <v>0</v>
      </c>
      <c r="DO265" s="105">
        <f t="shared" si="159"/>
        <v>0</v>
      </c>
      <c r="DP265" s="105">
        <f t="shared" si="159"/>
        <v>0</v>
      </c>
      <c r="DQ265" s="105">
        <f t="shared" si="159"/>
        <v>0</v>
      </c>
      <c r="DR265" s="105">
        <f t="shared" si="159"/>
        <v>0</v>
      </c>
      <c r="DS265" s="105">
        <f t="shared" si="159"/>
        <v>0</v>
      </c>
      <c r="DT265" s="105">
        <f t="shared" si="159"/>
        <v>0</v>
      </c>
      <c r="DU265" s="105">
        <f t="shared" si="159"/>
        <v>0</v>
      </c>
      <c r="DV265" s="105">
        <f t="shared" si="159"/>
        <v>0</v>
      </c>
      <c r="DW265" s="105">
        <f t="shared" si="159"/>
        <v>0</v>
      </c>
      <c r="DX265" s="105">
        <f t="shared" si="159"/>
        <v>0</v>
      </c>
      <c r="DY265" s="105">
        <f t="shared" si="159"/>
        <v>0</v>
      </c>
      <c r="DZ265" s="105">
        <f t="shared" ref="DZ265" si="163">DZ111*$B265</f>
        <v>0</v>
      </c>
      <c r="EA265" s="105">
        <f t="shared" si="160"/>
        <v>0</v>
      </c>
      <c r="EB265" s="105">
        <f t="shared" si="160"/>
        <v>0</v>
      </c>
      <c r="EC265" s="105">
        <f t="shared" si="160"/>
        <v>0</v>
      </c>
      <c r="ED265" s="105">
        <f t="shared" si="160"/>
        <v>0</v>
      </c>
      <c r="EE265" s="105">
        <f t="shared" si="160"/>
        <v>0</v>
      </c>
      <c r="EF265" s="105">
        <f t="shared" si="160"/>
        <v>0</v>
      </c>
      <c r="EG265" s="105">
        <f t="shared" si="160"/>
        <v>0</v>
      </c>
      <c r="EH265" s="105">
        <f t="shared" si="160"/>
        <v>0</v>
      </c>
      <c r="EI265" s="105">
        <f t="shared" si="160"/>
        <v>0</v>
      </c>
      <c r="EJ265" s="105">
        <f t="shared" si="160"/>
        <v>0</v>
      </c>
      <c r="EK265" s="105">
        <f t="shared" si="160"/>
        <v>0</v>
      </c>
      <c r="EL265" s="105">
        <f t="shared" si="160"/>
        <v>0</v>
      </c>
      <c r="EM265" s="105">
        <f t="shared" si="160"/>
        <v>0</v>
      </c>
      <c r="EN265" s="105">
        <f t="shared" si="160"/>
        <v>0</v>
      </c>
      <c r="EO265" s="105">
        <f t="shared" si="160"/>
        <v>0</v>
      </c>
      <c r="EP265" s="105">
        <f t="shared" si="160"/>
        <v>0</v>
      </c>
      <c r="EQ265" s="105">
        <f t="shared" si="160"/>
        <v>0</v>
      </c>
      <c r="ER265" s="105">
        <f t="shared" si="160"/>
        <v>0</v>
      </c>
      <c r="ES265" s="105">
        <f t="shared" si="160"/>
        <v>0</v>
      </c>
      <c r="ET265" s="105">
        <f t="shared" si="160"/>
        <v>0</v>
      </c>
      <c r="EU265" s="105">
        <f t="shared" si="160"/>
        <v>0</v>
      </c>
      <c r="EV265" s="105">
        <f t="shared" si="160"/>
        <v>0</v>
      </c>
      <c r="EW265" s="105">
        <f t="shared" si="160"/>
        <v>0</v>
      </c>
      <c r="EX265" s="105">
        <f t="shared" si="160"/>
        <v>0</v>
      </c>
      <c r="EY265" s="105">
        <f t="shared" si="160"/>
        <v>0</v>
      </c>
      <c r="EZ265" s="105">
        <f t="shared" si="160"/>
        <v>0</v>
      </c>
      <c r="FA265" s="105">
        <f t="shared" si="160"/>
        <v>0</v>
      </c>
      <c r="FB265" s="105">
        <f t="shared" si="160"/>
        <v>0</v>
      </c>
      <c r="FC265" s="105">
        <f t="shared" si="160"/>
        <v>0</v>
      </c>
      <c r="FD265" s="105">
        <f t="shared" si="160"/>
        <v>0</v>
      </c>
      <c r="FE265" s="105">
        <f t="shared" si="160"/>
        <v>0</v>
      </c>
      <c r="FF265" s="105">
        <f t="shared" si="160"/>
        <v>0</v>
      </c>
      <c r="FG265" s="105">
        <f t="shared" si="160"/>
        <v>0</v>
      </c>
      <c r="FH265" s="105">
        <f t="shared" si="160"/>
        <v>0</v>
      </c>
      <c r="FI265" s="105">
        <f t="shared" si="160"/>
        <v>0</v>
      </c>
      <c r="FJ265" s="105">
        <f t="shared" si="160"/>
        <v>0</v>
      </c>
      <c r="FK265" s="105">
        <f t="shared" si="160"/>
        <v>0</v>
      </c>
      <c r="FL265" s="105">
        <f t="shared" si="160"/>
        <v>0</v>
      </c>
      <c r="FM265" s="105">
        <f t="shared" si="160"/>
        <v>0</v>
      </c>
      <c r="FN265" s="105">
        <f t="shared" si="160"/>
        <v>0</v>
      </c>
      <c r="FO265" s="105">
        <f t="shared" si="160"/>
        <v>0</v>
      </c>
      <c r="FP265" s="105">
        <f t="shared" si="160"/>
        <v>0</v>
      </c>
      <c r="FQ265" s="105">
        <f t="shared" si="160"/>
        <v>0</v>
      </c>
      <c r="FR265" s="105">
        <f t="shared" si="160"/>
        <v>0</v>
      </c>
      <c r="FS265" s="105">
        <f t="shared" si="160"/>
        <v>0</v>
      </c>
      <c r="FT265" s="105">
        <f t="shared" si="160"/>
        <v>0</v>
      </c>
      <c r="FU265" s="105">
        <f t="shared" si="160"/>
        <v>0</v>
      </c>
      <c r="FV265" s="105">
        <f t="shared" si="160"/>
        <v>0</v>
      </c>
      <c r="FW265" s="105">
        <f t="shared" si="160"/>
        <v>0</v>
      </c>
      <c r="FX265" s="105">
        <f t="shared" si="160"/>
        <v>0</v>
      </c>
      <c r="FY265" s="105">
        <f t="shared" si="160"/>
        <v>0</v>
      </c>
      <c r="FZ265" s="105">
        <f t="shared" si="160"/>
        <v>0</v>
      </c>
      <c r="GA265" s="105">
        <f t="shared" si="160"/>
        <v>0</v>
      </c>
      <c r="GB265" s="105">
        <f t="shared" si="160"/>
        <v>0</v>
      </c>
      <c r="GC265" s="105">
        <f t="shared" si="160"/>
        <v>0</v>
      </c>
      <c r="GD265" s="105">
        <f t="shared" si="160"/>
        <v>0</v>
      </c>
      <c r="GE265" s="105">
        <f t="shared" si="160"/>
        <v>0</v>
      </c>
      <c r="GF265" s="105">
        <f t="shared" si="160"/>
        <v>0</v>
      </c>
      <c r="GG265" s="105">
        <f t="shared" si="160"/>
        <v>0</v>
      </c>
      <c r="GH265" s="105">
        <f t="shared" si="160"/>
        <v>0</v>
      </c>
      <c r="GI265" s="105">
        <f t="shared" si="160"/>
        <v>0</v>
      </c>
      <c r="GJ265" s="105">
        <f t="shared" si="160"/>
        <v>0</v>
      </c>
      <c r="GK265" s="105">
        <f t="shared" si="160"/>
        <v>0</v>
      </c>
      <c r="GL265" s="105">
        <f t="shared" ref="GL265" si="164">GL111*$B265</f>
        <v>0</v>
      </c>
      <c r="GM265" s="105">
        <f t="shared" si="161"/>
        <v>0</v>
      </c>
      <c r="GN265" s="105">
        <f t="shared" si="161"/>
        <v>0</v>
      </c>
      <c r="GO265" s="105">
        <f t="shared" si="161"/>
        <v>0</v>
      </c>
      <c r="GP265" s="105">
        <f t="shared" si="161"/>
        <v>0</v>
      </c>
      <c r="GQ265" s="105">
        <f t="shared" si="161"/>
        <v>0</v>
      </c>
      <c r="GR265" s="105">
        <f t="shared" si="161"/>
        <v>0</v>
      </c>
      <c r="GS265" s="105">
        <f t="shared" si="161"/>
        <v>0</v>
      </c>
      <c r="GT265" s="105">
        <f t="shared" si="161"/>
        <v>0</v>
      </c>
    </row>
    <row r="266" spans="1:202" s="105" customFormat="1" hidden="1" x14ac:dyDescent="0.25">
      <c r="A266" s="106" t="s">
        <v>177</v>
      </c>
      <c r="B266" s="107">
        <v>0</v>
      </c>
      <c r="C266" s="105">
        <f t="shared" ref="C266:BN269" si="165">C112*$B266</f>
        <v>0</v>
      </c>
      <c r="D266" s="105">
        <f t="shared" si="165"/>
        <v>0</v>
      </c>
      <c r="E266" s="105">
        <f t="shared" si="165"/>
        <v>0</v>
      </c>
      <c r="F266" s="105">
        <f t="shared" si="165"/>
        <v>0</v>
      </c>
      <c r="G266" s="105">
        <f t="shared" si="165"/>
        <v>0</v>
      </c>
      <c r="H266" s="105">
        <f t="shared" si="165"/>
        <v>0</v>
      </c>
      <c r="I266" s="105">
        <f t="shared" si="165"/>
        <v>0</v>
      </c>
      <c r="J266" s="105">
        <f t="shared" si="165"/>
        <v>0</v>
      </c>
      <c r="K266" s="105">
        <f t="shared" si="165"/>
        <v>0</v>
      </c>
      <c r="L266" s="105">
        <f t="shared" si="165"/>
        <v>0</v>
      </c>
      <c r="M266" s="105">
        <f t="shared" si="165"/>
        <v>0</v>
      </c>
      <c r="N266" s="105">
        <f t="shared" si="165"/>
        <v>0</v>
      </c>
      <c r="O266" s="105">
        <f t="shared" si="165"/>
        <v>0</v>
      </c>
      <c r="P266" s="105">
        <f t="shared" si="165"/>
        <v>0</v>
      </c>
      <c r="Q266" s="105">
        <f t="shared" si="165"/>
        <v>0</v>
      </c>
      <c r="R266" s="105">
        <f t="shared" si="165"/>
        <v>0</v>
      </c>
      <c r="S266" s="105">
        <f t="shared" si="165"/>
        <v>0</v>
      </c>
      <c r="T266" s="105">
        <f t="shared" si="165"/>
        <v>0</v>
      </c>
      <c r="U266" s="105">
        <f t="shared" si="165"/>
        <v>0</v>
      </c>
      <c r="V266" s="105">
        <f t="shared" si="165"/>
        <v>0</v>
      </c>
      <c r="W266" s="105">
        <f t="shared" si="165"/>
        <v>0</v>
      </c>
      <c r="X266" s="105">
        <f t="shared" si="165"/>
        <v>0</v>
      </c>
      <c r="Y266" s="105">
        <f t="shared" si="165"/>
        <v>0</v>
      </c>
      <c r="Z266" s="105">
        <f t="shared" si="165"/>
        <v>0</v>
      </c>
      <c r="AA266" s="105">
        <f t="shared" si="165"/>
        <v>0</v>
      </c>
      <c r="AB266" s="105">
        <f t="shared" si="165"/>
        <v>0</v>
      </c>
      <c r="AC266" s="105">
        <f t="shared" si="165"/>
        <v>0</v>
      </c>
      <c r="AD266" s="105">
        <f t="shared" si="165"/>
        <v>0</v>
      </c>
      <c r="AE266" s="105">
        <f t="shared" si="165"/>
        <v>0</v>
      </c>
      <c r="AF266" s="105">
        <f t="shared" si="165"/>
        <v>0</v>
      </c>
      <c r="AG266" s="105">
        <f t="shared" si="165"/>
        <v>0</v>
      </c>
      <c r="AH266" s="105">
        <f t="shared" si="165"/>
        <v>0</v>
      </c>
      <c r="AI266" s="105">
        <f t="shared" si="165"/>
        <v>0</v>
      </c>
      <c r="AJ266" s="105">
        <f t="shared" si="165"/>
        <v>0</v>
      </c>
      <c r="AK266" s="105">
        <f t="shared" si="165"/>
        <v>0</v>
      </c>
      <c r="AL266" s="105">
        <f t="shared" si="165"/>
        <v>0</v>
      </c>
      <c r="AM266" s="105">
        <f t="shared" si="165"/>
        <v>0</v>
      </c>
      <c r="AN266" s="105">
        <f t="shared" si="165"/>
        <v>0</v>
      </c>
      <c r="AO266" s="105">
        <f t="shared" si="165"/>
        <v>0</v>
      </c>
      <c r="AP266" s="105">
        <f t="shared" si="165"/>
        <v>0</v>
      </c>
      <c r="AQ266" s="105">
        <f t="shared" si="165"/>
        <v>0</v>
      </c>
      <c r="AR266" s="105">
        <f t="shared" si="165"/>
        <v>0</v>
      </c>
      <c r="AS266" s="105">
        <f t="shared" si="165"/>
        <v>0</v>
      </c>
      <c r="AT266" s="105">
        <f t="shared" si="165"/>
        <v>0</v>
      </c>
      <c r="AU266" s="105">
        <f t="shared" si="165"/>
        <v>0</v>
      </c>
      <c r="AV266" s="105">
        <f t="shared" si="165"/>
        <v>0</v>
      </c>
      <c r="AW266" s="105">
        <f t="shared" si="165"/>
        <v>0</v>
      </c>
      <c r="AX266" s="105">
        <f t="shared" si="165"/>
        <v>0</v>
      </c>
      <c r="AY266" s="105">
        <f t="shared" si="165"/>
        <v>0</v>
      </c>
      <c r="AZ266" s="105">
        <f t="shared" si="165"/>
        <v>0</v>
      </c>
      <c r="BA266" s="105">
        <f t="shared" si="165"/>
        <v>0</v>
      </c>
      <c r="BB266" s="105">
        <f t="shared" si="165"/>
        <v>0</v>
      </c>
      <c r="BC266" s="105">
        <f t="shared" si="165"/>
        <v>0</v>
      </c>
      <c r="BD266" s="105">
        <f t="shared" si="165"/>
        <v>0</v>
      </c>
      <c r="BE266" s="105">
        <f t="shared" si="165"/>
        <v>0</v>
      </c>
      <c r="BF266" s="105">
        <f t="shared" si="165"/>
        <v>0</v>
      </c>
      <c r="BG266" s="105">
        <f t="shared" si="165"/>
        <v>0</v>
      </c>
      <c r="BH266" s="105">
        <f t="shared" si="165"/>
        <v>0</v>
      </c>
      <c r="BI266" s="105">
        <f t="shared" si="165"/>
        <v>0</v>
      </c>
      <c r="BJ266" s="105">
        <f t="shared" si="165"/>
        <v>0</v>
      </c>
      <c r="BK266" s="105">
        <f t="shared" si="165"/>
        <v>0</v>
      </c>
      <c r="BL266" s="105">
        <f t="shared" si="165"/>
        <v>0</v>
      </c>
      <c r="BM266" s="105">
        <f t="shared" si="165"/>
        <v>0</v>
      </c>
      <c r="BN266" s="105">
        <f t="shared" si="165"/>
        <v>0</v>
      </c>
      <c r="BO266" s="105">
        <f t="shared" ref="BO266:DZ269" si="166">BO112*$B266</f>
        <v>0</v>
      </c>
      <c r="BP266" s="105">
        <f t="shared" si="166"/>
        <v>0</v>
      </c>
      <c r="BQ266" s="105">
        <f t="shared" si="166"/>
        <v>0</v>
      </c>
      <c r="BR266" s="105">
        <f t="shared" si="166"/>
        <v>0</v>
      </c>
      <c r="BS266" s="105">
        <f t="shared" si="166"/>
        <v>0</v>
      </c>
      <c r="BT266" s="105">
        <f t="shared" si="166"/>
        <v>0</v>
      </c>
      <c r="BU266" s="105">
        <f t="shared" si="166"/>
        <v>0</v>
      </c>
      <c r="BV266" s="105">
        <f t="shared" si="166"/>
        <v>0</v>
      </c>
      <c r="BW266" s="105">
        <f t="shared" si="166"/>
        <v>0</v>
      </c>
      <c r="BX266" s="105">
        <f t="shared" si="166"/>
        <v>0</v>
      </c>
      <c r="BY266" s="105">
        <f t="shared" si="166"/>
        <v>0</v>
      </c>
      <c r="BZ266" s="105">
        <f t="shared" si="166"/>
        <v>0</v>
      </c>
      <c r="CA266" s="105">
        <f t="shared" si="166"/>
        <v>0</v>
      </c>
      <c r="CB266" s="105">
        <f t="shared" si="166"/>
        <v>0</v>
      </c>
      <c r="CC266" s="105">
        <f t="shared" si="166"/>
        <v>0</v>
      </c>
      <c r="CD266" s="105">
        <f t="shared" si="166"/>
        <v>0</v>
      </c>
      <c r="CE266" s="105">
        <f t="shared" si="166"/>
        <v>0</v>
      </c>
      <c r="CF266" s="105">
        <f t="shared" si="166"/>
        <v>0</v>
      </c>
      <c r="CG266" s="105">
        <f t="shared" si="166"/>
        <v>0</v>
      </c>
      <c r="CH266" s="105">
        <f t="shared" si="166"/>
        <v>0</v>
      </c>
      <c r="CI266" s="105">
        <f t="shared" si="166"/>
        <v>0</v>
      </c>
      <c r="CJ266" s="105">
        <f t="shared" si="166"/>
        <v>0</v>
      </c>
      <c r="CK266" s="105">
        <f t="shared" si="166"/>
        <v>0</v>
      </c>
      <c r="CL266" s="105">
        <f t="shared" si="166"/>
        <v>0</v>
      </c>
      <c r="CM266" s="105">
        <f t="shared" si="166"/>
        <v>0</v>
      </c>
      <c r="CN266" s="105">
        <f t="shared" si="166"/>
        <v>0</v>
      </c>
      <c r="CO266" s="105">
        <f t="shared" si="166"/>
        <v>0</v>
      </c>
      <c r="CP266" s="105">
        <f t="shared" si="166"/>
        <v>0</v>
      </c>
      <c r="CQ266" s="105">
        <f t="shared" si="166"/>
        <v>0</v>
      </c>
      <c r="CR266" s="105">
        <f t="shared" si="166"/>
        <v>0</v>
      </c>
      <c r="CS266" s="105">
        <f t="shared" si="166"/>
        <v>0</v>
      </c>
      <c r="CT266" s="105">
        <f t="shared" si="166"/>
        <v>0</v>
      </c>
      <c r="CU266" s="105">
        <f t="shared" si="166"/>
        <v>0</v>
      </c>
      <c r="CV266" s="105">
        <f t="shared" si="166"/>
        <v>0</v>
      </c>
      <c r="CW266" s="105">
        <f t="shared" si="166"/>
        <v>0</v>
      </c>
      <c r="CX266" s="105">
        <f t="shared" si="166"/>
        <v>0</v>
      </c>
      <c r="CY266" s="105">
        <f t="shared" si="166"/>
        <v>0</v>
      </c>
      <c r="CZ266" s="105">
        <f t="shared" si="166"/>
        <v>0</v>
      </c>
      <c r="DA266" s="105">
        <f t="shared" si="166"/>
        <v>0</v>
      </c>
      <c r="DB266" s="105">
        <f t="shared" si="166"/>
        <v>0</v>
      </c>
      <c r="DC266" s="105">
        <f t="shared" si="166"/>
        <v>0</v>
      </c>
      <c r="DD266" s="105">
        <f t="shared" si="166"/>
        <v>0</v>
      </c>
      <c r="DE266" s="105">
        <f t="shared" si="166"/>
        <v>0</v>
      </c>
      <c r="DF266" s="105">
        <f t="shared" si="166"/>
        <v>0</v>
      </c>
      <c r="DG266" s="105">
        <f t="shared" si="166"/>
        <v>0</v>
      </c>
      <c r="DH266" s="105">
        <f t="shared" si="166"/>
        <v>0</v>
      </c>
      <c r="DI266" s="105">
        <f t="shared" si="166"/>
        <v>0</v>
      </c>
      <c r="DJ266" s="105">
        <f t="shared" si="166"/>
        <v>0</v>
      </c>
      <c r="DK266" s="105">
        <f t="shared" si="166"/>
        <v>0</v>
      </c>
      <c r="DL266" s="105">
        <f t="shared" si="166"/>
        <v>0</v>
      </c>
      <c r="DM266" s="105">
        <f t="shared" si="166"/>
        <v>0</v>
      </c>
      <c r="DN266" s="105">
        <f t="shared" si="166"/>
        <v>0</v>
      </c>
      <c r="DO266" s="105">
        <f t="shared" si="166"/>
        <v>0</v>
      </c>
      <c r="DP266" s="105">
        <f t="shared" si="166"/>
        <v>0</v>
      </c>
      <c r="DQ266" s="105">
        <f t="shared" si="166"/>
        <v>0</v>
      </c>
      <c r="DR266" s="105">
        <f t="shared" si="166"/>
        <v>0</v>
      </c>
      <c r="DS266" s="105">
        <f t="shared" si="166"/>
        <v>0</v>
      </c>
      <c r="DT266" s="105">
        <f t="shared" si="166"/>
        <v>0</v>
      </c>
      <c r="DU266" s="105">
        <f t="shared" si="166"/>
        <v>0</v>
      </c>
      <c r="DV266" s="105">
        <f t="shared" si="166"/>
        <v>0</v>
      </c>
      <c r="DW266" s="105">
        <f t="shared" si="166"/>
        <v>0</v>
      </c>
      <c r="DX266" s="105">
        <f t="shared" si="166"/>
        <v>0</v>
      </c>
      <c r="DY266" s="105">
        <f t="shared" si="166"/>
        <v>0</v>
      </c>
      <c r="DZ266" s="105">
        <f t="shared" si="166"/>
        <v>0</v>
      </c>
      <c r="EA266" s="105">
        <f t="shared" ref="EA266:GL269" si="167">EA112*$B266</f>
        <v>0</v>
      </c>
      <c r="EB266" s="105">
        <f t="shared" si="167"/>
        <v>0</v>
      </c>
      <c r="EC266" s="105">
        <f t="shared" si="167"/>
        <v>0</v>
      </c>
      <c r="ED266" s="105">
        <f t="shared" si="167"/>
        <v>0</v>
      </c>
      <c r="EE266" s="105">
        <f t="shared" si="167"/>
        <v>0</v>
      </c>
      <c r="EF266" s="105">
        <f t="shared" si="167"/>
        <v>0</v>
      </c>
      <c r="EG266" s="105">
        <f t="shared" si="167"/>
        <v>0</v>
      </c>
      <c r="EH266" s="105">
        <f t="shared" si="167"/>
        <v>0</v>
      </c>
      <c r="EI266" s="105">
        <f t="shared" si="167"/>
        <v>0</v>
      </c>
      <c r="EJ266" s="105">
        <f t="shared" si="167"/>
        <v>0</v>
      </c>
      <c r="EK266" s="105">
        <f t="shared" si="167"/>
        <v>0</v>
      </c>
      <c r="EL266" s="105">
        <f t="shared" si="167"/>
        <v>0</v>
      </c>
      <c r="EM266" s="105">
        <f t="shared" si="167"/>
        <v>0</v>
      </c>
      <c r="EN266" s="105">
        <f t="shared" si="167"/>
        <v>0</v>
      </c>
      <c r="EO266" s="105">
        <f t="shared" si="167"/>
        <v>0</v>
      </c>
      <c r="EP266" s="105">
        <f t="shared" si="167"/>
        <v>0</v>
      </c>
      <c r="EQ266" s="105">
        <f t="shared" si="167"/>
        <v>0</v>
      </c>
      <c r="ER266" s="105">
        <f t="shared" si="167"/>
        <v>0</v>
      </c>
      <c r="ES266" s="105">
        <f t="shared" si="167"/>
        <v>0</v>
      </c>
      <c r="ET266" s="105">
        <f t="shared" si="167"/>
        <v>0</v>
      </c>
      <c r="EU266" s="105">
        <f t="shared" si="167"/>
        <v>0</v>
      </c>
      <c r="EV266" s="105">
        <f t="shared" si="167"/>
        <v>0</v>
      </c>
      <c r="EW266" s="105">
        <f t="shared" si="167"/>
        <v>0</v>
      </c>
      <c r="EX266" s="105">
        <f t="shared" si="167"/>
        <v>0</v>
      </c>
      <c r="EY266" s="105">
        <f t="shared" si="167"/>
        <v>0</v>
      </c>
      <c r="EZ266" s="105">
        <f t="shared" si="167"/>
        <v>0</v>
      </c>
      <c r="FA266" s="105">
        <f t="shared" si="167"/>
        <v>0</v>
      </c>
      <c r="FB266" s="105">
        <f t="shared" si="167"/>
        <v>0</v>
      </c>
      <c r="FC266" s="105">
        <f t="shared" si="167"/>
        <v>0</v>
      </c>
      <c r="FD266" s="105">
        <f t="shared" si="167"/>
        <v>0</v>
      </c>
      <c r="FE266" s="105">
        <f t="shared" si="167"/>
        <v>0</v>
      </c>
      <c r="FF266" s="105">
        <f t="shared" si="167"/>
        <v>0</v>
      </c>
      <c r="FG266" s="105">
        <f t="shared" si="167"/>
        <v>0</v>
      </c>
      <c r="FH266" s="105">
        <f t="shared" si="167"/>
        <v>0</v>
      </c>
      <c r="FI266" s="105">
        <f t="shared" si="167"/>
        <v>0</v>
      </c>
      <c r="FJ266" s="105">
        <f t="shared" si="167"/>
        <v>0</v>
      </c>
      <c r="FK266" s="105">
        <f t="shared" si="167"/>
        <v>0</v>
      </c>
      <c r="FL266" s="105">
        <f t="shared" si="167"/>
        <v>0</v>
      </c>
      <c r="FM266" s="105">
        <f t="shared" si="167"/>
        <v>0</v>
      </c>
      <c r="FN266" s="105">
        <f t="shared" si="167"/>
        <v>0</v>
      </c>
      <c r="FO266" s="105">
        <f t="shared" si="167"/>
        <v>0</v>
      </c>
      <c r="FP266" s="105">
        <f t="shared" si="167"/>
        <v>0</v>
      </c>
      <c r="FQ266" s="105">
        <f t="shared" si="167"/>
        <v>0</v>
      </c>
      <c r="FR266" s="105">
        <f t="shared" si="167"/>
        <v>0</v>
      </c>
      <c r="FS266" s="105">
        <f t="shared" si="167"/>
        <v>0</v>
      </c>
      <c r="FT266" s="105">
        <f t="shared" si="167"/>
        <v>0</v>
      </c>
      <c r="FU266" s="105">
        <f t="shared" si="167"/>
        <v>0</v>
      </c>
      <c r="FV266" s="105">
        <f t="shared" si="167"/>
        <v>0</v>
      </c>
      <c r="FW266" s="105">
        <f t="shared" si="167"/>
        <v>0</v>
      </c>
      <c r="FX266" s="105">
        <f t="shared" si="167"/>
        <v>0</v>
      </c>
      <c r="FY266" s="105">
        <f t="shared" si="167"/>
        <v>0</v>
      </c>
      <c r="FZ266" s="105">
        <f t="shared" si="167"/>
        <v>0</v>
      </c>
      <c r="GA266" s="105">
        <f t="shared" si="167"/>
        <v>0</v>
      </c>
      <c r="GB266" s="105">
        <f t="shared" si="167"/>
        <v>0</v>
      </c>
      <c r="GC266" s="105">
        <f t="shared" si="167"/>
        <v>0</v>
      </c>
      <c r="GD266" s="105">
        <f t="shared" si="167"/>
        <v>0</v>
      </c>
      <c r="GE266" s="105">
        <f t="shared" si="167"/>
        <v>0</v>
      </c>
      <c r="GF266" s="105">
        <f t="shared" si="167"/>
        <v>0</v>
      </c>
      <c r="GG266" s="105">
        <f t="shared" si="167"/>
        <v>0</v>
      </c>
      <c r="GH266" s="105">
        <f t="shared" si="167"/>
        <v>0</v>
      </c>
      <c r="GI266" s="105">
        <f t="shared" si="167"/>
        <v>0</v>
      </c>
      <c r="GJ266" s="105">
        <f t="shared" si="167"/>
        <v>0</v>
      </c>
      <c r="GK266" s="105">
        <f t="shared" si="167"/>
        <v>0</v>
      </c>
      <c r="GL266" s="105">
        <f t="shared" si="167"/>
        <v>0</v>
      </c>
      <c r="GM266" s="105">
        <f t="shared" si="161"/>
        <v>0</v>
      </c>
      <c r="GN266" s="105">
        <f t="shared" si="161"/>
        <v>0</v>
      </c>
      <c r="GO266" s="105">
        <f t="shared" si="161"/>
        <v>0</v>
      </c>
      <c r="GP266" s="105">
        <f t="shared" si="161"/>
        <v>0</v>
      </c>
      <c r="GQ266" s="105">
        <f t="shared" si="161"/>
        <v>0</v>
      </c>
      <c r="GR266" s="105">
        <f t="shared" si="161"/>
        <v>0</v>
      </c>
      <c r="GS266" s="105">
        <f t="shared" si="161"/>
        <v>0</v>
      </c>
      <c r="GT266" s="105">
        <f t="shared" si="161"/>
        <v>0</v>
      </c>
    </row>
    <row r="267" spans="1:202" s="105" customFormat="1" hidden="1" x14ac:dyDescent="0.25">
      <c r="A267" s="106" t="s">
        <v>178</v>
      </c>
      <c r="B267" s="107">
        <v>0</v>
      </c>
      <c r="C267" s="105">
        <f t="shared" si="165"/>
        <v>0</v>
      </c>
      <c r="D267" s="105">
        <f t="shared" si="165"/>
        <v>0</v>
      </c>
      <c r="E267" s="105">
        <f t="shared" si="165"/>
        <v>0</v>
      </c>
      <c r="F267" s="105">
        <f t="shared" si="165"/>
        <v>0</v>
      </c>
      <c r="G267" s="105">
        <f t="shared" si="165"/>
        <v>0</v>
      </c>
      <c r="H267" s="105">
        <f t="shared" si="165"/>
        <v>0</v>
      </c>
      <c r="I267" s="105">
        <f t="shared" si="165"/>
        <v>0</v>
      </c>
      <c r="J267" s="105">
        <f t="shared" si="165"/>
        <v>0</v>
      </c>
      <c r="K267" s="105">
        <f t="shared" si="165"/>
        <v>0</v>
      </c>
      <c r="L267" s="105">
        <f t="shared" si="165"/>
        <v>0</v>
      </c>
      <c r="M267" s="105">
        <f t="shared" si="165"/>
        <v>0</v>
      </c>
      <c r="N267" s="105">
        <f t="shared" si="165"/>
        <v>0</v>
      </c>
      <c r="O267" s="105">
        <f t="shared" si="165"/>
        <v>0</v>
      </c>
      <c r="P267" s="105">
        <f t="shared" si="165"/>
        <v>0</v>
      </c>
      <c r="Q267" s="105">
        <f t="shared" si="165"/>
        <v>0</v>
      </c>
      <c r="R267" s="105">
        <f t="shared" si="165"/>
        <v>0</v>
      </c>
      <c r="S267" s="105">
        <f t="shared" si="165"/>
        <v>0</v>
      </c>
      <c r="T267" s="105">
        <f t="shared" si="165"/>
        <v>0</v>
      </c>
      <c r="U267" s="105">
        <f t="shared" si="165"/>
        <v>0</v>
      </c>
      <c r="V267" s="105">
        <f t="shared" si="165"/>
        <v>0</v>
      </c>
      <c r="W267" s="105">
        <f t="shared" si="165"/>
        <v>0</v>
      </c>
      <c r="X267" s="105">
        <f t="shared" si="165"/>
        <v>0</v>
      </c>
      <c r="Y267" s="105">
        <f t="shared" si="165"/>
        <v>0</v>
      </c>
      <c r="Z267" s="105">
        <f t="shared" si="165"/>
        <v>0</v>
      </c>
      <c r="AA267" s="105">
        <f t="shared" si="165"/>
        <v>0</v>
      </c>
      <c r="AB267" s="105">
        <f t="shared" si="165"/>
        <v>0</v>
      </c>
      <c r="AC267" s="105">
        <f t="shared" si="165"/>
        <v>0</v>
      </c>
      <c r="AD267" s="105">
        <f t="shared" si="165"/>
        <v>0</v>
      </c>
      <c r="AE267" s="105">
        <f t="shared" si="165"/>
        <v>0</v>
      </c>
      <c r="AF267" s="105">
        <f t="shared" si="165"/>
        <v>0</v>
      </c>
      <c r="AG267" s="105">
        <f t="shared" si="165"/>
        <v>0</v>
      </c>
      <c r="AH267" s="105">
        <f t="shared" si="165"/>
        <v>0</v>
      </c>
      <c r="AI267" s="105">
        <f t="shared" si="165"/>
        <v>0</v>
      </c>
      <c r="AJ267" s="105">
        <f t="shared" si="165"/>
        <v>0</v>
      </c>
      <c r="AK267" s="105">
        <f t="shared" si="165"/>
        <v>0</v>
      </c>
      <c r="AL267" s="105">
        <f t="shared" si="165"/>
        <v>0</v>
      </c>
      <c r="AM267" s="105">
        <f t="shared" si="165"/>
        <v>0</v>
      </c>
      <c r="AN267" s="105">
        <f t="shared" si="165"/>
        <v>0</v>
      </c>
      <c r="AO267" s="105">
        <f t="shared" si="165"/>
        <v>0</v>
      </c>
      <c r="AP267" s="105">
        <f t="shared" si="165"/>
        <v>0</v>
      </c>
      <c r="AQ267" s="105">
        <f t="shared" si="165"/>
        <v>0</v>
      </c>
      <c r="AR267" s="105">
        <f t="shared" si="165"/>
        <v>0</v>
      </c>
      <c r="AS267" s="105">
        <f t="shared" si="165"/>
        <v>0</v>
      </c>
      <c r="AT267" s="105">
        <f t="shared" si="165"/>
        <v>0</v>
      </c>
      <c r="AU267" s="105">
        <f t="shared" si="165"/>
        <v>0</v>
      </c>
      <c r="AV267" s="105">
        <f t="shared" si="165"/>
        <v>0</v>
      </c>
      <c r="AW267" s="105">
        <f t="shared" si="165"/>
        <v>0</v>
      </c>
      <c r="AX267" s="105">
        <f t="shared" si="165"/>
        <v>0</v>
      </c>
      <c r="AY267" s="105">
        <f t="shared" si="165"/>
        <v>0</v>
      </c>
      <c r="AZ267" s="105">
        <f t="shared" si="165"/>
        <v>0</v>
      </c>
      <c r="BA267" s="105">
        <f t="shared" si="165"/>
        <v>0</v>
      </c>
      <c r="BB267" s="105">
        <f t="shared" si="165"/>
        <v>0</v>
      </c>
      <c r="BC267" s="105">
        <f t="shared" si="165"/>
        <v>0</v>
      </c>
      <c r="BD267" s="105">
        <f t="shared" si="165"/>
        <v>0</v>
      </c>
      <c r="BE267" s="105">
        <f t="shared" si="165"/>
        <v>0</v>
      </c>
      <c r="BF267" s="105">
        <f t="shared" si="165"/>
        <v>0</v>
      </c>
      <c r="BG267" s="105">
        <f t="shared" si="165"/>
        <v>0</v>
      </c>
      <c r="BH267" s="105">
        <f t="shared" si="165"/>
        <v>0</v>
      </c>
      <c r="BI267" s="105">
        <f t="shared" si="165"/>
        <v>0</v>
      </c>
      <c r="BJ267" s="105">
        <f t="shared" si="165"/>
        <v>0</v>
      </c>
      <c r="BK267" s="105">
        <f t="shared" si="165"/>
        <v>0</v>
      </c>
      <c r="BL267" s="105">
        <f t="shared" si="165"/>
        <v>0</v>
      </c>
      <c r="BM267" s="105">
        <f t="shared" si="165"/>
        <v>0</v>
      </c>
      <c r="BN267" s="105">
        <f t="shared" si="165"/>
        <v>0</v>
      </c>
      <c r="BO267" s="105">
        <f t="shared" si="166"/>
        <v>0</v>
      </c>
      <c r="BP267" s="105">
        <f t="shared" si="166"/>
        <v>0</v>
      </c>
      <c r="BQ267" s="105">
        <f t="shared" si="166"/>
        <v>0</v>
      </c>
      <c r="BR267" s="105">
        <f t="shared" si="166"/>
        <v>0</v>
      </c>
      <c r="BS267" s="105">
        <f t="shared" si="166"/>
        <v>0</v>
      </c>
      <c r="BT267" s="105">
        <f t="shared" si="166"/>
        <v>0</v>
      </c>
      <c r="BU267" s="105">
        <f t="shared" si="166"/>
        <v>0</v>
      </c>
      <c r="BV267" s="105">
        <f t="shared" si="166"/>
        <v>0</v>
      </c>
      <c r="BW267" s="105">
        <f t="shared" si="166"/>
        <v>0</v>
      </c>
      <c r="BX267" s="105">
        <f t="shared" si="166"/>
        <v>0</v>
      </c>
      <c r="BY267" s="105">
        <f t="shared" si="166"/>
        <v>0</v>
      </c>
      <c r="BZ267" s="105">
        <f t="shared" si="166"/>
        <v>0</v>
      </c>
      <c r="CA267" s="105">
        <f t="shared" si="166"/>
        <v>0</v>
      </c>
      <c r="CB267" s="105">
        <f t="shared" si="166"/>
        <v>0</v>
      </c>
      <c r="CC267" s="105">
        <f t="shared" si="166"/>
        <v>0</v>
      </c>
      <c r="CD267" s="105">
        <f t="shared" si="166"/>
        <v>0</v>
      </c>
      <c r="CE267" s="105">
        <f t="shared" si="166"/>
        <v>0</v>
      </c>
      <c r="CF267" s="105">
        <f t="shared" si="166"/>
        <v>0</v>
      </c>
      <c r="CG267" s="105">
        <f t="shared" si="166"/>
        <v>0</v>
      </c>
      <c r="CH267" s="105">
        <f t="shared" si="166"/>
        <v>0</v>
      </c>
      <c r="CI267" s="105">
        <f t="shared" si="166"/>
        <v>0</v>
      </c>
      <c r="CJ267" s="105">
        <f t="shared" si="166"/>
        <v>0</v>
      </c>
      <c r="CK267" s="105">
        <f t="shared" si="166"/>
        <v>0</v>
      </c>
      <c r="CL267" s="105">
        <f t="shared" si="166"/>
        <v>0</v>
      </c>
      <c r="CM267" s="105">
        <f t="shared" si="166"/>
        <v>0</v>
      </c>
      <c r="CN267" s="105">
        <f t="shared" si="166"/>
        <v>0</v>
      </c>
      <c r="CO267" s="105">
        <f t="shared" si="166"/>
        <v>0</v>
      </c>
      <c r="CP267" s="105">
        <f t="shared" si="166"/>
        <v>0</v>
      </c>
      <c r="CQ267" s="105">
        <f t="shared" si="166"/>
        <v>0</v>
      </c>
      <c r="CR267" s="105">
        <f t="shared" si="166"/>
        <v>0</v>
      </c>
      <c r="CS267" s="105">
        <f t="shared" si="166"/>
        <v>0</v>
      </c>
      <c r="CT267" s="105">
        <f t="shared" si="166"/>
        <v>0</v>
      </c>
      <c r="CU267" s="105">
        <f t="shared" si="166"/>
        <v>0</v>
      </c>
      <c r="CV267" s="105">
        <f t="shared" si="166"/>
        <v>0</v>
      </c>
      <c r="CW267" s="105">
        <f t="shared" si="166"/>
        <v>0</v>
      </c>
      <c r="CX267" s="105">
        <f t="shared" si="166"/>
        <v>0</v>
      </c>
      <c r="CY267" s="105">
        <f t="shared" si="166"/>
        <v>0</v>
      </c>
      <c r="CZ267" s="105">
        <f t="shared" si="166"/>
        <v>0</v>
      </c>
      <c r="DA267" s="105">
        <f t="shared" si="166"/>
        <v>0</v>
      </c>
      <c r="DB267" s="105">
        <f t="shared" si="166"/>
        <v>0</v>
      </c>
      <c r="DC267" s="105">
        <f t="shared" si="166"/>
        <v>0</v>
      </c>
      <c r="DD267" s="105">
        <f t="shared" si="166"/>
        <v>0</v>
      </c>
      <c r="DE267" s="105">
        <f t="shared" si="166"/>
        <v>0</v>
      </c>
      <c r="DF267" s="105">
        <f t="shared" si="166"/>
        <v>0</v>
      </c>
      <c r="DG267" s="105">
        <f t="shared" si="166"/>
        <v>0</v>
      </c>
      <c r="DH267" s="105">
        <f t="shared" si="166"/>
        <v>0</v>
      </c>
      <c r="DI267" s="105">
        <f t="shared" si="166"/>
        <v>0</v>
      </c>
      <c r="DJ267" s="105">
        <f t="shared" si="166"/>
        <v>0</v>
      </c>
      <c r="DK267" s="105">
        <f t="shared" si="166"/>
        <v>0</v>
      </c>
      <c r="DL267" s="105">
        <f t="shared" si="166"/>
        <v>0</v>
      </c>
      <c r="DM267" s="105">
        <f t="shared" si="166"/>
        <v>0</v>
      </c>
      <c r="DN267" s="105">
        <f t="shared" si="166"/>
        <v>0</v>
      </c>
      <c r="DO267" s="105">
        <f t="shared" si="166"/>
        <v>0</v>
      </c>
      <c r="DP267" s="105">
        <f t="shared" si="166"/>
        <v>0</v>
      </c>
      <c r="DQ267" s="105">
        <f t="shared" si="166"/>
        <v>0</v>
      </c>
      <c r="DR267" s="105">
        <f t="shared" si="166"/>
        <v>0</v>
      </c>
      <c r="DS267" s="105">
        <f t="shared" si="166"/>
        <v>0</v>
      </c>
      <c r="DT267" s="105">
        <f t="shared" si="166"/>
        <v>0</v>
      </c>
      <c r="DU267" s="105">
        <f t="shared" si="166"/>
        <v>0</v>
      </c>
      <c r="DV267" s="105">
        <f t="shared" si="166"/>
        <v>0</v>
      </c>
      <c r="DW267" s="105">
        <f t="shared" si="166"/>
        <v>0</v>
      </c>
      <c r="DX267" s="105">
        <f t="shared" si="166"/>
        <v>0</v>
      </c>
      <c r="DY267" s="105">
        <f t="shared" si="166"/>
        <v>0</v>
      </c>
      <c r="DZ267" s="105">
        <f t="shared" si="166"/>
        <v>0</v>
      </c>
      <c r="EA267" s="105">
        <f t="shared" si="167"/>
        <v>0</v>
      </c>
      <c r="EB267" s="105">
        <f t="shared" si="167"/>
        <v>0</v>
      </c>
      <c r="EC267" s="105">
        <f t="shared" si="167"/>
        <v>0</v>
      </c>
      <c r="ED267" s="105">
        <f t="shared" si="167"/>
        <v>0</v>
      </c>
      <c r="EE267" s="105">
        <f t="shared" si="167"/>
        <v>0</v>
      </c>
      <c r="EF267" s="105">
        <f t="shared" si="167"/>
        <v>0</v>
      </c>
      <c r="EG267" s="105">
        <f t="shared" si="167"/>
        <v>0</v>
      </c>
      <c r="EH267" s="105">
        <f t="shared" si="167"/>
        <v>0</v>
      </c>
      <c r="EI267" s="105">
        <f t="shared" si="167"/>
        <v>0</v>
      </c>
      <c r="EJ267" s="105">
        <f t="shared" si="167"/>
        <v>0</v>
      </c>
      <c r="EK267" s="105">
        <f t="shared" si="167"/>
        <v>0</v>
      </c>
      <c r="EL267" s="105">
        <f t="shared" si="167"/>
        <v>0</v>
      </c>
      <c r="EM267" s="105">
        <f t="shared" si="167"/>
        <v>0</v>
      </c>
      <c r="EN267" s="105">
        <f t="shared" si="167"/>
        <v>0</v>
      </c>
      <c r="EO267" s="105">
        <f t="shared" si="167"/>
        <v>0</v>
      </c>
      <c r="EP267" s="105">
        <f t="shared" si="167"/>
        <v>0</v>
      </c>
      <c r="EQ267" s="105">
        <f t="shared" si="167"/>
        <v>0</v>
      </c>
      <c r="ER267" s="105">
        <f t="shared" si="167"/>
        <v>0</v>
      </c>
      <c r="ES267" s="105">
        <f t="shared" si="167"/>
        <v>0</v>
      </c>
      <c r="ET267" s="105">
        <f t="shared" si="167"/>
        <v>0</v>
      </c>
      <c r="EU267" s="105">
        <f t="shared" si="167"/>
        <v>0</v>
      </c>
      <c r="EV267" s="105">
        <f t="shared" si="167"/>
        <v>0</v>
      </c>
      <c r="EW267" s="105">
        <f t="shared" si="167"/>
        <v>0</v>
      </c>
      <c r="EX267" s="105">
        <f t="shared" si="167"/>
        <v>0</v>
      </c>
      <c r="EY267" s="105">
        <f t="shared" si="167"/>
        <v>0</v>
      </c>
      <c r="EZ267" s="105">
        <f t="shared" si="167"/>
        <v>0</v>
      </c>
      <c r="FA267" s="105">
        <f t="shared" si="167"/>
        <v>0</v>
      </c>
      <c r="FB267" s="105">
        <f t="shared" si="167"/>
        <v>0</v>
      </c>
      <c r="FC267" s="105">
        <f t="shared" si="167"/>
        <v>0</v>
      </c>
      <c r="FD267" s="105">
        <f t="shared" si="167"/>
        <v>0</v>
      </c>
      <c r="FE267" s="105">
        <f t="shared" si="167"/>
        <v>0</v>
      </c>
      <c r="FF267" s="105">
        <f t="shared" si="167"/>
        <v>0</v>
      </c>
      <c r="FG267" s="105">
        <f t="shared" si="167"/>
        <v>0</v>
      </c>
      <c r="FH267" s="105">
        <f t="shared" si="167"/>
        <v>0</v>
      </c>
      <c r="FI267" s="105">
        <f t="shared" si="167"/>
        <v>0</v>
      </c>
      <c r="FJ267" s="105">
        <f t="shared" si="167"/>
        <v>0</v>
      </c>
      <c r="FK267" s="105">
        <f t="shared" si="167"/>
        <v>0</v>
      </c>
      <c r="FL267" s="105">
        <f t="shared" si="167"/>
        <v>0</v>
      </c>
      <c r="FM267" s="105">
        <f t="shared" si="167"/>
        <v>0</v>
      </c>
      <c r="FN267" s="105">
        <f t="shared" si="167"/>
        <v>0</v>
      </c>
      <c r="FO267" s="105">
        <f t="shared" si="167"/>
        <v>0</v>
      </c>
      <c r="FP267" s="105">
        <f t="shared" si="167"/>
        <v>0</v>
      </c>
      <c r="FQ267" s="105">
        <f t="shared" si="167"/>
        <v>0</v>
      </c>
      <c r="FR267" s="105">
        <f t="shared" si="167"/>
        <v>0</v>
      </c>
      <c r="FS267" s="105">
        <f t="shared" si="167"/>
        <v>0</v>
      </c>
      <c r="FT267" s="105">
        <f t="shared" si="167"/>
        <v>0</v>
      </c>
      <c r="FU267" s="105">
        <f t="shared" si="167"/>
        <v>0</v>
      </c>
      <c r="FV267" s="105">
        <f t="shared" si="167"/>
        <v>0</v>
      </c>
      <c r="FW267" s="105">
        <f t="shared" si="167"/>
        <v>0</v>
      </c>
      <c r="FX267" s="105">
        <f t="shared" si="167"/>
        <v>0</v>
      </c>
      <c r="FY267" s="105">
        <f t="shared" si="167"/>
        <v>0</v>
      </c>
      <c r="FZ267" s="105">
        <f t="shared" si="167"/>
        <v>0</v>
      </c>
      <c r="GA267" s="105">
        <f t="shared" si="167"/>
        <v>0</v>
      </c>
      <c r="GB267" s="105">
        <f t="shared" si="167"/>
        <v>0</v>
      </c>
      <c r="GC267" s="105">
        <f t="shared" si="167"/>
        <v>0</v>
      </c>
      <c r="GD267" s="105">
        <f t="shared" si="167"/>
        <v>0</v>
      </c>
      <c r="GE267" s="105">
        <f t="shared" si="167"/>
        <v>0</v>
      </c>
      <c r="GF267" s="105">
        <f t="shared" si="167"/>
        <v>0</v>
      </c>
      <c r="GG267" s="105">
        <f t="shared" si="167"/>
        <v>0</v>
      </c>
      <c r="GH267" s="105">
        <f t="shared" si="167"/>
        <v>0</v>
      </c>
      <c r="GI267" s="105">
        <f t="shared" si="167"/>
        <v>0</v>
      </c>
      <c r="GJ267" s="105">
        <f t="shared" si="167"/>
        <v>0</v>
      </c>
      <c r="GK267" s="105">
        <f t="shared" si="167"/>
        <v>0</v>
      </c>
      <c r="GL267" s="105">
        <f t="shared" si="167"/>
        <v>0</v>
      </c>
      <c r="GM267" s="105">
        <f t="shared" si="161"/>
        <v>0</v>
      </c>
      <c r="GN267" s="105">
        <f t="shared" si="161"/>
        <v>0</v>
      </c>
      <c r="GO267" s="105">
        <f t="shared" si="161"/>
        <v>0</v>
      </c>
      <c r="GP267" s="105">
        <f t="shared" si="161"/>
        <v>0</v>
      </c>
      <c r="GQ267" s="105">
        <f t="shared" si="161"/>
        <v>0</v>
      </c>
      <c r="GR267" s="105">
        <f t="shared" si="161"/>
        <v>0</v>
      </c>
      <c r="GS267" s="105">
        <f t="shared" si="161"/>
        <v>0</v>
      </c>
      <c r="GT267" s="105">
        <f t="shared" si="161"/>
        <v>0</v>
      </c>
    </row>
    <row r="268" spans="1:202" s="105" customFormat="1" hidden="1" x14ac:dyDescent="0.25">
      <c r="A268" s="106" t="s">
        <v>179</v>
      </c>
      <c r="B268" s="107">
        <v>0</v>
      </c>
      <c r="C268" s="105">
        <f t="shared" si="165"/>
        <v>0</v>
      </c>
      <c r="D268" s="105">
        <f t="shared" si="165"/>
        <v>0</v>
      </c>
      <c r="E268" s="105">
        <f t="shared" si="165"/>
        <v>0</v>
      </c>
      <c r="F268" s="105">
        <f t="shared" si="165"/>
        <v>0</v>
      </c>
      <c r="G268" s="105">
        <f t="shared" si="165"/>
        <v>0</v>
      </c>
      <c r="H268" s="105">
        <f t="shared" si="165"/>
        <v>0</v>
      </c>
      <c r="I268" s="105">
        <f t="shared" si="165"/>
        <v>0</v>
      </c>
      <c r="J268" s="105">
        <f t="shared" si="165"/>
        <v>0</v>
      </c>
      <c r="K268" s="105">
        <f t="shared" si="165"/>
        <v>0</v>
      </c>
      <c r="L268" s="105">
        <f t="shared" si="165"/>
        <v>0</v>
      </c>
      <c r="M268" s="105">
        <f t="shared" si="165"/>
        <v>0</v>
      </c>
      <c r="N268" s="105">
        <f t="shared" si="165"/>
        <v>0</v>
      </c>
      <c r="O268" s="105">
        <f t="shared" si="165"/>
        <v>0</v>
      </c>
      <c r="P268" s="105">
        <f t="shared" si="165"/>
        <v>0</v>
      </c>
      <c r="Q268" s="105">
        <f t="shared" si="165"/>
        <v>0</v>
      </c>
      <c r="R268" s="105">
        <f t="shared" si="165"/>
        <v>0</v>
      </c>
      <c r="S268" s="105">
        <f t="shared" si="165"/>
        <v>0</v>
      </c>
      <c r="T268" s="105">
        <f t="shared" si="165"/>
        <v>0</v>
      </c>
      <c r="U268" s="105">
        <f t="shared" si="165"/>
        <v>0</v>
      </c>
      <c r="V268" s="105">
        <f t="shared" si="165"/>
        <v>0</v>
      </c>
      <c r="W268" s="105">
        <f t="shared" si="165"/>
        <v>0</v>
      </c>
      <c r="X268" s="105">
        <f t="shared" si="165"/>
        <v>0</v>
      </c>
      <c r="Y268" s="105">
        <f t="shared" si="165"/>
        <v>0</v>
      </c>
      <c r="Z268" s="105">
        <f t="shared" si="165"/>
        <v>0</v>
      </c>
      <c r="AA268" s="105">
        <f t="shared" si="165"/>
        <v>0</v>
      </c>
      <c r="AB268" s="105">
        <f t="shared" si="165"/>
        <v>0</v>
      </c>
      <c r="AC268" s="105">
        <f t="shared" si="165"/>
        <v>0</v>
      </c>
      <c r="AD268" s="105">
        <f t="shared" si="165"/>
        <v>0</v>
      </c>
      <c r="AE268" s="105">
        <f t="shared" si="165"/>
        <v>0</v>
      </c>
      <c r="AF268" s="105">
        <f t="shared" si="165"/>
        <v>0</v>
      </c>
      <c r="AG268" s="105">
        <f t="shared" si="165"/>
        <v>0</v>
      </c>
      <c r="AH268" s="105">
        <f t="shared" si="165"/>
        <v>0</v>
      </c>
      <c r="AI268" s="105">
        <f t="shared" si="165"/>
        <v>0</v>
      </c>
      <c r="AJ268" s="105">
        <f t="shared" si="165"/>
        <v>0</v>
      </c>
      <c r="AK268" s="105">
        <f t="shared" si="165"/>
        <v>0</v>
      </c>
      <c r="AL268" s="105">
        <f t="shared" si="165"/>
        <v>0</v>
      </c>
      <c r="AM268" s="105">
        <f t="shared" si="165"/>
        <v>0</v>
      </c>
      <c r="AN268" s="105">
        <f t="shared" si="165"/>
        <v>0</v>
      </c>
      <c r="AO268" s="105">
        <f t="shared" si="165"/>
        <v>0</v>
      </c>
      <c r="AP268" s="105">
        <f t="shared" si="165"/>
        <v>0</v>
      </c>
      <c r="AQ268" s="105">
        <f t="shared" si="165"/>
        <v>0</v>
      </c>
      <c r="AR268" s="105">
        <f t="shared" si="165"/>
        <v>0</v>
      </c>
      <c r="AS268" s="105">
        <f t="shared" si="165"/>
        <v>0</v>
      </c>
      <c r="AT268" s="105">
        <f t="shared" si="165"/>
        <v>0</v>
      </c>
      <c r="AU268" s="105">
        <f t="shared" si="165"/>
        <v>0</v>
      </c>
      <c r="AV268" s="105">
        <f t="shared" si="165"/>
        <v>0</v>
      </c>
      <c r="AW268" s="105">
        <f t="shared" si="165"/>
        <v>0</v>
      </c>
      <c r="AX268" s="105">
        <f t="shared" si="165"/>
        <v>0</v>
      </c>
      <c r="AY268" s="105">
        <f t="shared" si="165"/>
        <v>0</v>
      </c>
      <c r="AZ268" s="105">
        <f t="shared" si="165"/>
        <v>0</v>
      </c>
      <c r="BA268" s="105">
        <f t="shared" si="165"/>
        <v>0</v>
      </c>
      <c r="BB268" s="105">
        <f t="shared" si="165"/>
        <v>0</v>
      </c>
      <c r="BC268" s="105">
        <f t="shared" si="165"/>
        <v>0</v>
      </c>
      <c r="BD268" s="105">
        <f t="shared" si="165"/>
        <v>0</v>
      </c>
      <c r="BE268" s="105">
        <f t="shared" si="165"/>
        <v>0</v>
      </c>
      <c r="BF268" s="105">
        <f t="shared" si="165"/>
        <v>0</v>
      </c>
      <c r="BG268" s="105">
        <f t="shared" si="165"/>
        <v>0</v>
      </c>
      <c r="BH268" s="105">
        <f t="shared" si="165"/>
        <v>0</v>
      </c>
      <c r="BI268" s="105">
        <f t="shared" si="165"/>
        <v>0</v>
      </c>
      <c r="BJ268" s="105">
        <f t="shared" si="165"/>
        <v>0</v>
      </c>
      <c r="BK268" s="105">
        <f t="shared" si="165"/>
        <v>0</v>
      </c>
      <c r="BL268" s="105">
        <f t="shared" si="165"/>
        <v>0</v>
      </c>
      <c r="BM268" s="105">
        <f t="shared" si="165"/>
        <v>0</v>
      </c>
      <c r="BN268" s="105">
        <f t="shared" si="165"/>
        <v>0</v>
      </c>
      <c r="BO268" s="105">
        <f t="shared" si="166"/>
        <v>0</v>
      </c>
      <c r="BP268" s="105">
        <f t="shared" si="166"/>
        <v>0</v>
      </c>
      <c r="BQ268" s="105">
        <f t="shared" si="166"/>
        <v>0</v>
      </c>
      <c r="BR268" s="105">
        <f t="shared" si="166"/>
        <v>0</v>
      </c>
      <c r="BS268" s="105">
        <f t="shared" si="166"/>
        <v>0</v>
      </c>
      <c r="BT268" s="105">
        <f t="shared" si="166"/>
        <v>0</v>
      </c>
      <c r="BU268" s="105">
        <f t="shared" si="166"/>
        <v>0</v>
      </c>
      <c r="BV268" s="105">
        <f t="shared" si="166"/>
        <v>0</v>
      </c>
      <c r="BW268" s="105">
        <f t="shared" si="166"/>
        <v>0</v>
      </c>
      <c r="BX268" s="105">
        <f t="shared" si="166"/>
        <v>0</v>
      </c>
      <c r="BY268" s="105">
        <f t="shared" si="166"/>
        <v>0</v>
      </c>
      <c r="BZ268" s="105">
        <f t="shared" si="166"/>
        <v>0</v>
      </c>
      <c r="CA268" s="105">
        <f t="shared" si="166"/>
        <v>0</v>
      </c>
      <c r="CB268" s="105">
        <f t="shared" si="166"/>
        <v>0</v>
      </c>
      <c r="CC268" s="105">
        <f t="shared" si="166"/>
        <v>0</v>
      </c>
      <c r="CD268" s="105">
        <f t="shared" si="166"/>
        <v>0</v>
      </c>
      <c r="CE268" s="105">
        <f t="shared" si="166"/>
        <v>0</v>
      </c>
      <c r="CF268" s="105">
        <f t="shared" si="166"/>
        <v>0</v>
      </c>
      <c r="CG268" s="105">
        <f t="shared" si="166"/>
        <v>0</v>
      </c>
      <c r="CH268" s="105">
        <f t="shared" si="166"/>
        <v>0</v>
      </c>
      <c r="CI268" s="105">
        <f t="shared" si="166"/>
        <v>0</v>
      </c>
      <c r="CJ268" s="105">
        <f t="shared" si="166"/>
        <v>0</v>
      </c>
      <c r="CK268" s="105">
        <f t="shared" si="166"/>
        <v>0</v>
      </c>
      <c r="CL268" s="105">
        <f t="shared" si="166"/>
        <v>0</v>
      </c>
      <c r="CM268" s="105">
        <f t="shared" si="166"/>
        <v>0</v>
      </c>
      <c r="CN268" s="105">
        <f t="shared" si="166"/>
        <v>0</v>
      </c>
      <c r="CO268" s="105">
        <f t="shared" si="166"/>
        <v>0</v>
      </c>
      <c r="CP268" s="105">
        <f t="shared" si="166"/>
        <v>0</v>
      </c>
      <c r="CQ268" s="105">
        <f t="shared" si="166"/>
        <v>0</v>
      </c>
      <c r="CR268" s="105">
        <f t="shared" si="166"/>
        <v>0</v>
      </c>
      <c r="CS268" s="105">
        <f t="shared" si="166"/>
        <v>0</v>
      </c>
      <c r="CT268" s="105">
        <f t="shared" si="166"/>
        <v>0</v>
      </c>
      <c r="CU268" s="105">
        <f t="shared" si="166"/>
        <v>0</v>
      </c>
      <c r="CV268" s="105">
        <f t="shared" si="166"/>
        <v>0</v>
      </c>
      <c r="CW268" s="105">
        <f t="shared" si="166"/>
        <v>0</v>
      </c>
      <c r="CX268" s="105">
        <f t="shared" si="166"/>
        <v>0</v>
      </c>
      <c r="CY268" s="105">
        <f t="shared" si="166"/>
        <v>0</v>
      </c>
      <c r="CZ268" s="105">
        <f t="shared" si="166"/>
        <v>0</v>
      </c>
      <c r="DA268" s="105">
        <f t="shared" si="166"/>
        <v>0</v>
      </c>
      <c r="DB268" s="105">
        <f t="shared" si="166"/>
        <v>0</v>
      </c>
      <c r="DC268" s="105">
        <f t="shared" si="166"/>
        <v>0</v>
      </c>
      <c r="DD268" s="105">
        <f t="shared" si="166"/>
        <v>0</v>
      </c>
      <c r="DE268" s="105">
        <f t="shared" si="166"/>
        <v>0</v>
      </c>
      <c r="DF268" s="105">
        <f t="shared" si="166"/>
        <v>0</v>
      </c>
      <c r="DG268" s="105">
        <f t="shared" si="166"/>
        <v>0</v>
      </c>
      <c r="DH268" s="105">
        <f t="shared" si="166"/>
        <v>0</v>
      </c>
      <c r="DI268" s="105">
        <f t="shared" si="166"/>
        <v>0</v>
      </c>
      <c r="DJ268" s="105">
        <f t="shared" si="166"/>
        <v>0</v>
      </c>
      <c r="DK268" s="105">
        <f t="shared" si="166"/>
        <v>0</v>
      </c>
      <c r="DL268" s="105">
        <f t="shared" si="166"/>
        <v>0</v>
      </c>
      <c r="DM268" s="105">
        <f t="shared" si="166"/>
        <v>0</v>
      </c>
      <c r="DN268" s="105">
        <f t="shared" si="166"/>
        <v>0</v>
      </c>
      <c r="DO268" s="105">
        <f t="shared" si="166"/>
        <v>0</v>
      </c>
      <c r="DP268" s="105">
        <f t="shared" si="166"/>
        <v>0</v>
      </c>
      <c r="DQ268" s="105">
        <f t="shared" si="166"/>
        <v>0</v>
      </c>
      <c r="DR268" s="105">
        <f t="shared" si="166"/>
        <v>0</v>
      </c>
      <c r="DS268" s="105">
        <f t="shared" si="166"/>
        <v>0</v>
      </c>
      <c r="DT268" s="105">
        <f t="shared" si="166"/>
        <v>0</v>
      </c>
      <c r="DU268" s="105">
        <f t="shared" si="166"/>
        <v>0</v>
      </c>
      <c r="DV268" s="105">
        <f t="shared" si="166"/>
        <v>0</v>
      </c>
      <c r="DW268" s="105">
        <f t="shared" si="166"/>
        <v>0</v>
      </c>
      <c r="DX268" s="105">
        <f t="shared" si="166"/>
        <v>0</v>
      </c>
      <c r="DY268" s="105">
        <f t="shared" si="166"/>
        <v>0</v>
      </c>
      <c r="DZ268" s="105">
        <f t="shared" si="166"/>
        <v>0</v>
      </c>
      <c r="EA268" s="105">
        <f t="shared" si="167"/>
        <v>0</v>
      </c>
      <c r="EB268" s="105">
        <f t="shared" si="167"/>
        <v>0</v>
      </c>
      <c r="EC268" s="105">
        <f t="shared" si="167"/>
        <v>0</v>
      </c>
      <c r="ED268" s="105">
        <f t="shared" si="167"/>
        <v>0</v>
      </c>
      <c r="EE268" s="105">
        <f t="shared" si="167"/>
        <v>0</v>
      </c>
      <c r="EF268" s="105">
        <f t="shared" si="167"/>
        <v>0</v>
      </c>
      <c r="EG268" s="105">
        <f t="shared" si="167"/>
        <v>0</v>
      </c>
      <c r="EH268" s="105">
        <f t="shared" si="167"/>
        <v>0</v>
      </c>
      <c r="EI268" s="105">
        <f t="shared" si="167"/>
        <v>0</v>
      </c>
      <c r="EJ268" s="105">
        <f t="shared" si="167"/>
        <v>0</v>
      </c>
      <c r="EK268" s="105">
        <f t="shared" si="167"/>
        <v>0</v>
      </c>
      <c r="EL268" s="105">
        <f t="shared" si="167"/>
        <v>0</v>
      </c>
      <c r="EM268" s="105">
        <f t="shared" si="167"/>
        <v>0</v>
      </c>
      <c r="EN268" s="105">
        <f t="shared" si="167"/>
        <v>0</v>
      </c>
      <c r="EO268" s="105">
        <f t="shared" si="167"/>
        <v>0</v>
      </c>
      <c r="EP268" s="105">
        <f t="shared" si="167"/>
        <v>0</v>
      </c>
      <c r="EQ268" s="105">
        <f t="shared" si="167"/>
        <v>0</v>
      </c>
      <c r="ER268" s="105">
        <f t="shared" si="167"/>
        <v>0</v>
      </c>
      <c r="ES268" s="105">
        <f t="shared" si="167"/>
        <v>0</v>
      </c>
      <c r="ET268" s="105">
        <f t="shared" si="167"/>
        <v>0</v>
      </c>
      <c r="EU268" s="105">
        <f t="shared" si="167"/>
        <v>0</v>
      </c>
      <c r="EV268" s="105">
        <f t="shared" si="167"/>
        <v>0</v>
      </c>
      <c r="EW268" s="105">
        <f t="shared" si="167"/>
        <v>0</v>
      </c>
      <c r="EX268" s="105">
        <f t="shared" si="167"/>
        <v>0</v>
      </c>
      <c r="EY268" s="105">
        <f t="shared" si="167"/>
        <v>0</v>
      </c>
      <c r="EZ268" s="105">
        <f t="shared" si="167"/>
        <v>0</v>
      </c>
      <c r="FA268" s="105">
        <f t="shared" si="167"/>
        <v>0</v>
      </c>
      <c r="FB268" s="105">
        <f t="shared" si="167"/>
        <v>0</v>
      </c>
      <c r="FC268" s="105">
        <f t="shared" si="167"/>
        <v>0</v>
      </c>
      <c r="FD268" s="105">
        <f t="shared" si="167"/>
        <v>0</v>
      </c>
      <c r="FE268" s="105">
        <f t="shared" si="167"/>
        <v>0</v>
      </c>
      <c r="FF268" s="105">
        <f t="shared" si="167"/>
        <v>0</v>
      </c>
      <c r="FG268" s="105">
        <f t="shared" si="167"/>
        <v>0</v>
      </c>
      <c r="FH268" s="105">
        <f t="shared" si="167"/>
        <v>0</v>
      </c>
      <c r="FI268" s="105">
        <f t="shared" si="167"/>
        <v>0</v>
      </c>
      <c r="FJ268" s="105">
        <f t="shared" si="167"/>
        <v>0</v>
      </c>
      <c r="FK268" s="105">
        <f t="shared" si="167"/>
        <v>0</v>
      </c>
      <c r="FL268" s="105">
        <f t="shared" si="167"/>
        <v>0</v>
      </c>
      <c r="FM268" s="105">
        <f t="shared" si="167"/>
        <v>0</v>
      </c>
      <c r="FN268" s="105">
        <f t="shared" si="167"/>
        <v>0</v>
      </c>
      <c r="FO268" s="105">
        <f t="shared" si="167"/>
        <v>0</v>
      </c>
      <c r="FP268" s="105">
        <f t="shared" si="167"/>
        <v>0</v>
      </c>
      <c r="FQ268" s="105">
        <f t="shared" si="167"/>
        <v>0</v>
      </c>
      <c r="FR268" s="105">
        <f t="shared" si="167"/>
        <v>0</v>
      </c>
      <c r="FS268" s="105">
        <f t="shared" si="167"/>
        <v>0</v>
      </c>
      <c r="FT268" s="105">
        <f t="shared" si="167"/>
        <v>0</v>
      </c>
      <c r="FU268" s="105">
        <f t="shared" si="167"/>
        <v>0</v>
      </c>
      <c r="FV268" s="105">
        <f t="shared" si="167"/>
        <v>0</v>
      </c>
      <c r="FW268" s="105">
        <f t="shared" si="167"/>
        <v>0</v>
      </c>
      <c r="FX268" s="105">
        <f t="shared" si="167"/>
        <v>0</v>
      </c>
      <c r="FY268" s="105">
        <f t="shared" si="167"/>
        <v>0</v>
      </c>
      <c r="FZ268" s="105">
        <f t="shared" si="167"/>
        <v>0</v>
      </c>
      <c r="GA268" s="105">
        <f t="shared" si="167"/>
        <v>0</v>
      </c>
      <c r="GB268" s="105">
        <f t="shared" si="167"/>
        <v>0</v>
      </c>
      <c r="GC268" s="105">
        <f t="shared" si="167"/>
        <v>0</v>
      </c>
      <c r="GD268" s="105">
        <f t="shared" si="167"/>
        <v>0</v>
      </c>
      <c r="GE268" s="105">
        <f t="shared" si="167"/>
        <v>0</v>
      </c>
      <c r="GF268" s="105">
        <f t="shared" si="167"/>
        <v>0</v>
      </c>
      <c r="GG268" s="105">
        <f t="shared" si="167"/>
        <v>0</v>
      </c>
      <c r="GH268" s="105">
        <f t="shared" si="167"/>
        <v>0</v>
      </c>
      <c r="GI268" s="105">
        <f t="shared" si="167"/>
        <v>0</v>
      </c>
      <c r="GJ268" s="105">
        <f t="shared" si="167"/>
        <v>0</v>
      </c>
      <c r="GK268" s="105">
        <f t="shared" si="167"/>
        <v>0</v>
      </c>
      <c r="GL268" s="105">
        <f t="shared" si="167"/>
        <v>0</v>
      </c>
      <c r="GM268" s="105">
        <f t="shared" si="161"/>
        <v>0</v>
      </c>
      <c r="GN268" s="105">
        <f t="shared" si="161"/>
        <v>0</v>
      </c>
      <c r="GO268" s="105">
        <f t="shared" si="161"/>
        <v>0</v>
      </c>
      <c r="GP268" s="105">
        <f t="shared" si="161"/>
        <v>0</v>
      </c>
      <c r="GQ268" s="105">
        <f t="shared" si="161"/>
        <v>0</v>
      </c>
      <c r="GR268" s="105">
        <f t="shared" si="161"/>
        <v>0</v>
      </c>
      <c r="GS268" s="105">
        <f t="shared" si="161"/>
        <v>0</v>
      </c>
      <c r="GT268" s="105">
        <f t="shared" si="161"/>
        <v>0</v>
      </c>
    </row>
    <row r="269" spans="1:202" s="105" customFormat="1" hidden="1" x14ac:dyDescent="0.25">
      <c r="A269" s="106" t="s">
        <v>180</v>
      </c>
      <c r="B269" s="107">
        <v>0</v>
      </c>
      <c r="C269" s="105">
        <f t="shared" si="165"/>
        <v>0</v>
      </c>
      <c r="D269" s="105">
        <f t="shared" si="165"/>
        <v>0</v>
      </c>
      <c r="E269" s="105">
        <f t="shared" si="165"/>
        <v>0</v>
      </c>
      <c r="F269" s="105">
        <f t="shared" si="165"/>
        <v>0</v>
      </c>
      <c r="G269" s="105">
        <f t="shared" si="165"/>
        <v>0</v>
      </c>
      <c r="H269" s="105">
        <f t="shared" si="165"/>
        <v>0</v>
      </c>
      <c r="I269" s="105">
        <f t="shared" si="165"/>
        <v>0</v>
      </c>
      <c r="J269" s="105">
        <f t="shared" si="165"/>
        <v>0</v>
      </c>
      <c r="K269" s="105">
        <f t="shared" si="165"/>
        <v>0</v>
      </c>
      <c r="L269" s="105">
        <f t="shared" si="165"/>
        <v>0</v>
      </c>
      <c r="M269" s="105">
        <f t="shared" si="165"/>
        <v>0</v>
      </c>
      <c r="N269" s="105">
        <f t="shared" si="165"/>
        <v>0</v>
      </c>
      <c r="O269" s="105">
        <f t="shared" si="165"/>
        <v>0</v>
      </c>
      <c r="P269" s="105">
        <f t="shared" si="165"/>
        <v>0</v>
      </c>
      <c r="Q269" s="105">
        <f t="shared" si="165"/>
        <v>0</v>
      </c>
      <c r="R269" s="105">
        <f t="shared" si="165"/>
        <v>0</v>
      </c>
      <c r="S269" s="105">
        <f t="shared" si="165"/>
        <v>0</v>
      </c>
      <c r="T269" s="105">
        <f t="shared" si="165"/>
        <v>0</v>
      </c>
      <c r="U269" s="105">
        <f t="shared" si="165"/>
        <v>0</v>
      </c>
      <c r="V269" s="105">
        <f t="shared" si="165"/>
        <v>0</v>
      </c>
      <c r="W269" s="105">
        <f t="shared" si="165"/>
        <v>0</v>
      </c>
      <c r="X269" s="105">
        <f t="shared" si="165"/>
        <v>0</v>
      </c>
      <c r="Y269" s="105">
        <f t="shared" si="165"/>
        <v>0</v>
      </c>
      <c r="Z269" s="105">
        <f t="shared" si="165"/>
        <v>0</v>
      </c>
      <c r="AA269" s="105">
        <f t="shared" si="165"/>
        <v>0</v>
      </c>
      <c r="AB269" s="105">
        <f t="shared" si="165"/>
        <v>0</v>
      </c>
      <c r="AC269" s="105">
        <f t="shared" si="165"/>
        <v>0</v>
      </c>
      <c r="AD269" s="105">
        <f t="shared" si="165"/>
        <v>0</v>
      </c>
      <c r="AE269" s="105">
        <f t="shared" si="165"/>
        <v>0</v>
      </c>
      <c r="AF269" s="105">
        <f t="shared" si="165"/>
        <v>0</v>
      </c>
      <c r="AG269" s="105">
        <f t="shared" si="165"/>
        <v>0</v>
      </c>
      <c r="AH269" s="105">
        <f t="shared" si="165"/>
        <v>0</v>
      </c>
      <c r="AI269" s="105">
        <f t="shared" si="165"/>
        <v>0</v>
      </c>
      <c r="AJ269" s="105">
        <f t="shared" si="165"/>
        <v>0</v>
      </c>
      <c r="AK269" s="105">
        <f t="shared" si="165"/>
        <v>0</v>
      </c>
      <c r="AL269" s="105">
        <f t="shared" si="165"/>
        <v>0</v>
      </c>
      <c r="AM269" s="105">
        <f t="shared" si="165"/>
        <v>0</v>
      </c>
      <c r="AN269" s="105">
        <f t="shared" si="165"/>
        <v>0</v>
      </c>
      <c r="AO269" s="105">
        <f t="shared" si="165"/>
        <v>0</v>
      </c>
      <c r="AP269" s="105">
        <f t="shared" si="165"/>
        <v>0</v>
      </c>
      <c r="AQ269" s="105">
        <f t="shared" si="165"/>
        <v>0</v>
      </c>
      <c r="AR269" s="105">
        <f t="shared" si="165"/>
        <v>0</v>
      </c>
      <c r="AS269" s="105">
        <f t="shared" si="165"/>
        <v>0</v>
      </c>
      <c r="AT269" s="105">
        <f t="shared" si="165"/>
        <v>0</v>
      </c>
      <c r="AU269" s="105">
        <f t="shared" si="165"/>
        <v>0</v>
      </c>
      <c r="AV269" s="105">
        <f t="shared" si="165"/>
        <v>0</v>
      </c>
      <c r="AW269" s="105">
        <f t="shared" si="165"/>
        <v>0</v>
      </c>
      <c r="AX269" s="105">
        <f t="shared" si="165"/>
        <v>0</v>
      </c>
      <c r="AY269" s="105">
        <f t="shared" si="165"/>
        <v>0</v>
      </c>
      <c r="AZ269" s="105">
        <f t="shared" si="165"/>
        <v>0</v>
      </c>
      <c r="BA269" s="105">
        <f t="shared" si="165"/>
        <v>0</v>
      </c>
      <c r="BB269" s="105">
        <f t="shared" si="165"/>
        <v>0</v>
      </c>
      <c r="BC269" s="105">
        <f t="shared" si="165"/>
        <v>0</v>
      </c>
      <c r="BD269" s="105">
        <f t="shared" si="165"/>
        <v>0</v>
      </c>
      <c r="BE269" s="105">
        <f t="shared" si="165"/>
        <v>0</v>
      </c>
      <c r="BF269" s="105">
        <f t="shared" si="165"/>
        <v>0</v>
      </c>
      <c r="BG269" s="105">
        <f t="shared" si="165"/>
        <v>0</v>
      </c>
      <c r="BH269" s="105">
        <f t="shared" si="165"/>
        <v>0</v>
      </c>
      <c r="BI269" s="105">
        <f t="shared" si="165"/>
        <v>0</v>
      </c>
      <c r="BJ269" s="105">
        <f t="shared" si="165"/>
        <v>0</v>
      </c>
      <c r="BK269" s="105">
        <f t="shared" si="165"/>
        <v>0</v>
      </c>
      <c r="BL269" s="105">
        <f t="shared" si="165"/>
        <v>0</v>
      </c>
      <c r="BM269" s="105">
        <f t="shared" si="165"/>
        <v>0</v>
      </c>
      <c r="BN269" s="105">
        <f t="shared" ref="BN269" si="168">BN115*$B269</f>
        <v>0</v>
      </c>
      <c r="BO269" s="105">
        <f t="shared" si="166"/>
        <v>0</v>
      </c>
      <c r="BP269" s="105">
        <f t="shared" si="166"/>
        <v>0</v>
      </c>
      <c r="BQ269" s="105">
        <f t="shared" si="166"/>
        <v>0</v>
      </c>
      <c r="BR269" s="105">
        <f t="shared" si="166"/>
        <v>0</v>
      </c>
      <c r="BS269" s="105">
        <f t="shared" si="166"/>
        <v>0</v>
      </c>
      <c r="BT269" s="105">
        <f t="shared" si="166"/>
        <v>0</v>
      </c>
      <c r="BU269" s="105">
        <f t="shared" si="166"/>
        <v>0</v>
      </c>
      <c r="BV269" s="105">
        <f t="shared" si="166"/>
        <v>0</v>
      </c>
      <c r="BW269" s="105">
        <f t="shared" si="166"/>
        <v>0</v>
      </c>
      <c r="BX269" s="105">
        <f t="shared" si="166"/>
        <v>0</v>
      </c>
      <c r="BY269" s="105">
        <f t="shared" si="166"/>
        <v>0</v>
      </c>
      <c r="BZ269" s="105">
        <f t="shared" si="166"/>
        <v>0</v>
      </c>
      <c r="CA269" s="105">
        <f t="shared" si="166"/>
        <v>0</v>
      </c>
      <c r="CB269" s="105">
        <f t="shared" si="166"/>
        <v>0</v>
      </c>
      <c r="CC269" s="105">
        <f t="shared" si="166"/>
        <v>0</v>
      </c>
      <c r="CD269" s="105">
        <f t="shared" si="166"/>
        <v>0</v>
      </c>
      <c r="CE269" s="105">
        <f t="shared" si="166"/>
        <v>0</v>
      </c>
      <c r="CF269" s="105">
        <f t="shared" si="166"/>
        <v>0</v>
      </c>
      <c r="CG269" s="105">
        <f t="shared" si="166"/>
        <v>0</v>
      </c>
      <c r="CH269" s="105">
        <f t="shared" si="166"/>
        <v>0</v>
      </c>
      <c r="CI269" s="105">
        <f t="shared" si="166"/>
        <v>0</v>
      </c>
      <c r="CJ269" s="105">
        <f t="shared" si="166"/>
        <v>0</v>
      </c>
      <c r="CK269" s="105">
        <f t="shared" si="166"/>
        <v>0</v>
      </c>
      <c r="CL269" s="105">
        <f t="shared" si="166"/>
        <v>0</v>
      </c>
      <c r="CM269" s="105">
        <f t="shared" si="166"/>
        <v>0</v>
      </c>
      <c r="CN269" s="105">
        <f t="shared" si="166"/>
        <v>0</v>
      </c>
      <c r="CO269" s="105">
        <f t="shared" si="166"/>
        <v>0</v>
      </c>
      <c r="CP269" s="105">
        <f t="shared" si="166"/>
        <v>0</v>
      </c>
      <c r="CQ269" s="105">
        <f t="shared" si="166"/>
        <v>0</v>
      </c>
      <c r="CR269" s="105">
        <f t="shared" si="166"/>
        <v>0</v>
      </c>
      <c r="CS269" s="105">
        <f t="shared" si="166"/>
        <v>0</v>
      </c>
      <c r="CT269" s="105">
        <f t="shared" si="166"/>
        <v>0</v>
      </c>
      <c r="CU269" s="105">
        <f t="shared" si="166"/>
        <v>0</v>
      </c>
      <c r="CV269" s="105">
        <f t="shared" si="166"/>
        <v>0</v>
      </c>
      <c r="CW269" s="105">
        <f t="shared" si="166"/>
        <v>0</v>
      </c>
      <c r="CX269" s="105">
        <f t="shared" si="166"/>
        <v>0</v>
      </c>
      <c r="CY269" s="105">
        <f t="shared" si="166"/>
        <v>0</v>
      </c>
      <c r="CZ269" s="105">
        <f t="shared" si="166"/>
        <v>0</v>
      </c>
      <c r="DA269" s="105">
        <f t="shared" si="166"/>
        <v>0</v>
      </c>
      <c r="DB269" s="105">
        <f t="shared" si="166"/>
        <v>0</v>
      </c>
      <c r="DC269" s="105">
        <f t="shared" si="166"/>
        <v>0</v>
      </c>
      <c r="DD269" s="105">
        <f t="shared" si="166"/>
        <v>0</v>
      </c>
      <c r="DE269" s="105">
        <f t="shared" si="166"/>
        <v>0</v>
      </c>
      <c r="DF269" s="105">
        <f t="shared" si="166"/>
        <v>0</v>
      </c>
      <c r="DG269" s="105">
        <f t="shared" si="166"/>
        <v>0</v>
      </c>
      <c r="DH269" s="105">
        <f t="shared" si="166"/>
        <v>0</v>
      </c>
      <c r="DI269" s="105">
        <f t="shared" si="166"/>
        <v>0</v>
      </c>
      <c r="DJ269" s="105">
        <f t="shared" si="166"/>
        <v>0</v>
      </c>
      <c r="DK269" s="105">
        <f t="shared" si="166"/>
        <v>0</v>
      </c>
      <c r="DL269" s="105">
        <f t="shared" si="166"/>
        <v>0</v>
      </c>
      <c r="DM269" s="105">
        <f t="shared" si="166"/>
        <v>0</v>
      </c>
      <c r="DN269" s="105">
        <f t="shared" si="166"/>
        <v>0</v>
      </c>
      <c r="DO269" s="105">
        <f t="shared" si="166"/>
        <v>0</v>
      </c>
      <c r="DP269" s="105">
        <f t="shared" si="166"/>
        <v>0</v>
      </c>
      <c r="DQ269" s="105">
        <f t="shared" si="166"/>
        <v>0</v>
      </c>
      <c r="DR269" s="105">
        <f t="shared" si="166"/>
        <v>0</v>
      </c>
      <c r="DS269" s="105">
        <f t="shared" si="166"/>
        <v>0</v>
      </c>
      <c r="DT269" s="105">
        <f t="shared" si="166"/>
        <v>0</v>
      </c>
      <c r="DU269" s="105">
        <f t="shared" si="166"/>
        <v>0</v>
      </c>
      <c r="DV269" s="105">
        <f t="shared" si="166"/>
        <v>0</v>
      </c>
      <c r="DW269" s="105">
        <f t="shared" si="166"/>
        <v>0</v>
      </c>
      <c r="DX269" s="105">
        <f t="shared" si="166"/>
        <v>0</v>
      </c>
      <c r="DY269" s="105">
        <f t="shared" si="166"/>
        <v>0</v>
      </c>
      <c r="DZ269" s="105">
        <f t="shared" ref="DZ269" si="169">DZ115*$B269</f>
        <v>0</v>
      </c>
      <c r="EA269" s="105">
        <f t="shared" si="167"/>
        <v>0</v>
      </c>
      <c r="EB269" s="105">
        <f t="shared" si="167"/>
        <v>0</v>
      </c>
      <c r="EC269" s="105">
        <f t="shared" si="167"/>
        <v>0</v>
      </c>
      <c r="ED269" s="105">
        <f t="shared" si="167"/>
        <v>0</v>
      </c>
      <c r="EE269" s="105">
        <f t="shared" si="167"/>
        <v>0</v>
      </c>
      <c r="EF269" s="105">
        <f t="shared" si="167"/>
        <v>0</v>
      </c>
      <c r="EG269" s="105">
        <f t="shared" si="167"/>
        <v>0</v>
      </c>
      <c r="EH269" s="105">
        <f t="shared" si="167"/>
        <v>0</v>
      </c>
      <c r="EI269" s="105">
        <f t="shared" si="167"/>
        <v>0</v>
      </c>
      <c r="EJ269" s="105">
        <f t="shared" si="167"/>
        <v>0</v>
      </c>
      <c r="EK269" s="105">
        <f t="shared" si="167"/>
        <v>0</v>
      </c>
      <c r="EL269" s="105">
        <f t="shared" si="167"/>
        <v>0</v>
      </c>
      <c r="EM269" s="105">
        <f t="shared" si="167"/>
        <v>0</v>
      </c>
      <c r="EN269" s="105">
        <f t="shared" si="167"/>
        <v>0</v>
      </c>
      <c r="EO269" s="105">
        <f t="shared" si="167"/>
        <v>0</v>
      </c>
      <c r="EP269" s="105">
        <f t="shared" si="167"/>
        <v>0</v>
      </c>
      <c r="EQ269" s="105">
        <f t="shared" si="167"/>
        <v>0</v>
      </c>
      <c r="ER269" s="105">
        <f t="shared" si="167"/>
        <v>0</v>
      </c>
      <c r="ES269" s="105">
        <f t="shared" si="167"/>
        <v>0</v>
      </c>
      <c r="ET269" s="105">
        <f t="shared" si="167"/>
        <v>0</v>
      </c>
      <c r="EU269" s="105">
        <f t="shared" si="167"/>
        <v>0</v>
      </c>
      <c r="EV269" s="105">
        <f t="shared" si="167"/>
        <v>0</v>
      </c>
      <c r="EW269" s="105">
        <f t="shared" si="167"/>
        <v>0</v>
      </c>
      <c r="EX269" s="105">
        <f t="shared" si="167"/>
        <v>0</v>
      </c>
      <c r="EY269" s="105">
        <f t="shared" si="167"/>
        <v>0</v>
      </c>
      <c r="EZ269" s="105">
        <f t="shared" si="167"/>
        <v>0</v>
      </c>
      <c r="FA269" s="105">
        <f t="shared" si="167"/>
        <v>0</v>
      </c>
      <c r="FB269" s="105">
        <f t="shared" si="167"/>
        <v>0</v>
      </c>
      <c r="FC269" s="105">
        <f t="shared" si="167"/>
        <v>0</v>
      </c>
      <c r="FD269" s="105">
        <f t="shared" si="167"/>
        <v>0</v>
      </c>
      <c r="FE269" s="105">
        <f t="shared" si="167"/>
        <v>0</v>
      </c>
      <c r="FF269" s="105">
        <f t="shared" si="167"/>
        <v>0</v>
      </c>
      <c r="FG269" s="105">
        <f t="shared" si="167"/>
        <v>0</v>
      </c>
      <c r="FH269" s="105">
        <f t="shared" si="167"/>
        <v>0</v>
      </c>
      <c r="FI269" s="105">
        <f t="shared" si="167"/>
        <v>0</v>
      </c>
      <c r="FJ269" s="105">
        <f t="shared" si="167"/>
        <v>0</v>
      </c>
      <c r="FK269" s="105">
        <f t="shared" si="167"/>
        <v>0</v>
      </c>
      <c r="FL269" s="105">
        <f t="shared" si="167"/>
        <v>0</v>
      </c>
      <c r="FM269" s="105">
        <f t="shared" si="167"/>
        <v>0</v>
      </c>
      <c r="FN269" s="105">
        <f t="shared" si="167"/>
        <v>0</v>
      </c>
      <c r="FO269" s="105">
        <f t="shared" si="167"/>
        <v>0</v>
      </c>
      <c r="FP269" s="105">
        <f t="shared" si="167"/>
        <v>0</v>
      </c>
      <c r="FQ269" s="105">
        <f t="shared" si="167"/>
        <v>0</v>
      </c>
      <c r="FR269" s="105">
        <f t="shared" si="167"/>
        <v>0</v>
      </c>
      <c r="FS269" s="105">
        <f t="shared" si="167"/>
        <v>0</v>
      </c>
      <c r="FT269" s="105">
        <f t="shared" si="167"/>
        <v>0</v>
      </c>
      <c r="FU269" s="105">
        <f t="shared" si="167"/>
        <v>0</v>
      </c>
      <c r="FV269" s="105">
        <f t="shared" si="167"/>
        <v>0</v>
      </c>
      <c r="FW269" s="105">
        <f t="shared" si="167"/>
        <v>0</v>
      </c>
      <c r="FX269" s="105">
        <f t="shared" si="167"/>
        <v>0</v>
      </c>
      <c r="FY269" s="105">
        <f t="shared" si="167"/>
        <v>0</v>
      </c>
      <c r="FZ269" s="105">
        <f t="shared" si="167"/>
        <v>0</v>
      </c>
      <c r="GA269" s="105">
        <f t="shared" si="167"/>
        <v>0</v>
      </c>
      <c r="GB269" s="105">
        <f t="shared" si="167"/>
        <v>0</v>
      </c>
      <c r="GC269" s="105">
        <f t="shared" si="167"/>
        <v>0</v>
      </c>
      <c r="GD269" s="105">
        <f t="shared" si="167"/>
        <v>0</v>
      </c>
      <c r="GE269" s="105">
        <f t="shared" si="167"/>
        <v>0</v>
      </c>
      <c r="GF269" s="105">
        <f t="shared" si="167"/>
        <v>0</v>
      </c>
      <c r="GG269" s="105">
        <f t="shared" si="167"/>
        <v>0</v>
      </c>
      <c r="GH269" s="105">
        <f t="shared" si="167"/>
        <v>0</v>
      </c>
      <c r="GI269" s="105">
        <f t="shared" si="167"/>
        <v>0</v>
      </c>
      <c r="GJ269" s="105">
        <f t="shared" si="167"/>
        <v>0</v>
      </c>
      <c r="GK269" s="105">
        <f t="shared" si="167"/>
        <v>0</v>
      </c>
      <c r="GL269" s="105">
        <f t="shared" ref="GL269" si="170">GL115*$B269</f>
        <v>0</v>
      </c>
      <c r="GM269" s="105">
        <f t="shared" si="161"/>
        <v>0</v>
      </c>
      <c r="GN269" s="105">
        <f t="shared" si="161"/>
        <v>0</v>
      </c>
      <c r="GO269" s="105">
        <f t="shared" si="161"/>
        <v>0</v>
      </c>
      <c r="GP269" s="105">
        <f t="shared" si="161"/>
        <v>0</v>
      </c>
      <c r="GQ269" s="105">
        <f t="shared" si="161"/>
        <v>0</v>
      </c>
      <c r="GR269" s="105">
        <f t="shared" si="161"/>
        <v>0</v>
      </c>
      <c r="GS269" s="105">
        <f t="shared" si="161"/>
        <v>0</v>
      </c>
      <c r="GT269" s="105">
        <f t="shared" si="161"/>
        <v>0</v>
      </c>
    </row>
    <row r="270" spans="1:202" s="105" customFormat="1" hidden="1" x14ac:dyDescent="0.25">
      <c r="A270" s="106" t="s">
        <v>181</v>
      </c>
      <c r="B270" s="107">
        <v>0</v>
      </c>
      <c r="C270" s="105">
        <f t="shared" ref="C270:BN273" si="171">C116*$B270</f>
        <v>0</v>
      </c>
      <c r="D270" s="105">
        <f t="shared" si="171"/>
        <v>0</v>
      </c>
      <c r="E270" s="105">
        <f t="shared" si="171"/>
        <v>0</v>
      </c>
      <c r="F270" s="105">
        <f t="shared" si="171"/>
        <v>0</v>
      </c>
      <c r="G270" s="105">
        <f t="shared" si="171"/>
        <v>0</v>
      </c>
      <c r="H270" s="105">
        <f t="shared" si="171"/>
        <v>0</v>
      </c>
      <c r="I270" s="105">
        <f t="shared" si="171"/>
        <v>0</v>
      </c>
      <c r="J270" s="105">
        <f t="shared" si="171"/>
        <v>0</v>
      </c>
      <c r="K270" s="105">
        <f t="shared" si="171"/>
        <v>0</v>
      </c>
      <c r="L270" s="105">
        <f t="shared" si="171"/>
        <v>0</v>
      </c>
      <c r="M270" s="105">
        <f t="shared" si="171"/>
        <v>0</v>
      </c>
      <c r="N270" s="105">
        <f t="shared" si="171"/>
        <v>0</v>
      </c>
      <c r="O270" s="105">
        <f t="shared" si="171"/>
        <v>0</v>
      </c>
      <c r="P270" s="105">
        <f t="shared" si="171"/>
        <v>0</v>
      </c>
      <c r="Q270" s="105">
        <f t="shared" si="171"/>
        <v>0</v>
      </c>
      <c r="R270" s="105">
        <f t="shared" si="171"/>
        <v>0</v>
      </c>
      <c r="S270" s="105">
        <f t="shared" si="171"/>
        <v>0</v>
      </c>
      <c r="T270" s="105">
        <f t="shared" si="171"/>
        <v>0</v>
      </c>
      <c r="U270" s="105">
        <f t="shared" si="171"/>
        <v>0</v>
      </c>
      <c r="V270" s="105">
        <f t="shared" si="171"/>
        <v>0</v>
      </c>
      <c r="W270" s="105">
        <f t="shared" si="171"/>
        <v>0</v>
      </c>
      <c r="X270" s="105">
        <f t="shared" si="171"/>
        <v>0</v>
      </c>
      <c r="Y270" s="105">
        <f t="shared" si="171"/>
        <v>0</v>
      </c>
      <c r="Z270" s="105">
        <f t="shared" si="171"/>
        <v>0</v>
      </c>
      <c r="AA270" s="105">
        <f t="shared" si="171"/>
        <v>0</v>
      </c>
      <c r="AB270" s="105">
        <f t="shared" si="171"/>
        <v>0</v>
      </c>
      <c r="AC270" s="105">
        <f t="shared" si="171"/>
        <v>0</v>
      </c>
      <c r="AD270" s="105">
        <f t="shared" si="171"/>
        <v>0</v>
      </c>
      <c r="AE270" s="105">
        <f t="shared" si="171"/>
        <v>0</v>
      </c>
      <c r="AF270" s="105">
        <f t="shared" si="171"/>
        <v>0</v>
      </c>
      <c r="AG270" s="105">
        <f t="shared" si="171"/>
        <v>0</v>
      </c>
      <c r="AH270" s="105">
        <f t="shared" si="171"/>
        <v>0</v>
      </c>
      <c r="AI270" s="105">
        <f t="shared" si="171"/>
        <v>0</v>
      </c>
      <c r="AJ270" s="105">
        <f t="shared" si="171"/>
        <v>0</v>
      </c>
      <c r="AK270" s="105">
        <f t="shared" si="171"/>
        <v>0</v>
      </c>
      <c r="AL270" s="105">
        <f t="shared" si="171"/>
        <v>0</v>
      </c>
      <c r="AM270" s="105">
        <f t="shared" si="171"/>
        <v>0</v>
      </c>
      <c r="AN270" s="105">
        <f t="shared" si="171"/>
        <v>0</v>
      </c>
      <c r="AO270" s="105">
        <f t="shared" si="171"/>
        <v>0</v>
      </c>
      <c r="AP270" s="105">
        <f t="shared" si="171"/>
        <v>0</v>
      </c>
      <c r="AQ270" s="105">
        <f t="shared" si="171"/>
        <v>0</v>
      </c>
      <c r="AR270" s="105">
        <f t="shared" si="171"/>
        <v>0</v>
      </c>
      <c r="AS270" s="105">
        <f t="shared" si="171"/>
        <v>0</v>
      </c>
      <c r="AT270" s="105">
        <f t="shared" si="171"/>
        <v>0</v>
      </c>
      <c r="AU270" s="105">
        <f t="shared" si="171"/>
        <v>0</v>
      </c>
      <c r="AV270" s="105">
        <f t="shared" si="171"/>
        <v>0</v>
      </c>
      <c r="AW270" s="105">
        <f t="shared" si="171"/>
        <v>0</v>
      </c>
      <c r="AX270" s="105">
        <f t="shared" si="171"/>
        <v>0</v>
      </c>
      <c r="AY270" s="105">
        <f t="shared" si="171"/>
        <v>0</v>
      </c>
      <c r="AZ270" s="105">
        <f t="shared" si="171"/>
        <v>0</v>
      </c>
      <c r="BA270" s="105">
        <f t="shared" si="171"/>
        <v>0</v>
      </c>
      <c r="BB270" s="105">
        <f t="shared" si="171"/>
        <v>0</v>
      </c>
      <c r="BC270" s="105">
        <f t="shared" si="171"/>
        <v>0</v>
      </c>
      <c r="BD270" s="105">
        <f t="shared" si="171"/>
        <v>0</v>
      </c>
      <c r="BE270" s="105">
        <f t="shared" si="171"/>
        <v>0</v>
      </c>
      <c r="BF270" s="105">
        <f t="shared" si="171"/>
        <v>0</v>
      </c>
      <c r="BG270" s="105">
        <f t="shared" si="171"/>
        <v>0</v>
      </c>
      <c r="BH270" s="105">
        <f t="shared" si="171"/>
        <v>0</v>
      </c>
      <c r="BI270" s="105">
        <f t="shared" si="171"/>
        <v>0</v>
      </c>
      <c r="BJ270" s="105">
        <f t="shared" si="171"/>
        <v>0</v>
      </c>
      <c r="BK270" s="105">
        <f t="shared" si="171"/>
        <v>0</v>
      </c>
      <c r="BL270" s="105">
        <f t="shared" si="171"/>
        <v>0</v>
      </c>
      <c r="BM270" s="105">
        <f t="shared" si="171"/>
        <v>0</v>
      </c>
      <c r="BN270" s="105">
        <f t="shared" si="171"/>
        <v>0</v>
      </c>
      <c r="BO270" s="105">
        <f t="shared" ref="BO270:DZ273" si="172">BO116*$B270</f>
        <v>0</v>
      </c>
      <c r="BP270" s="105">
        <f t="shared" si="172"/>
        <v>0</v>
      </c>
      <c r="BQ270" s="105">
        <f t="shared" si="172"/>
        <v>0</v>
      </c>
      <c r="BR270" s="105">
        <f t="shared" si="172"/>
        <v>0</v>
      </c>
      <c r="BS270" s="105">
        <f t="shared" si="172"/>
        <v>0</v>
      </c>
      <c r="BT270" s="105">
        <f t="shared" si="172"/>
        <v>0</v>
      </c>
      <c r="BU270" s="105">
        <f t="shared" si="172"/>
        <v>0</v>
      </c>
      <c r="BV270" s="105">
        <f t="shared" si="172"/>
        <v>0</v>
      </c>
      <c r="BW270" s="105">
        <f t="shared" si="172"/>
        <v>0</v>
      </c>
      <c r="BX270" s="105">
        <f t="shared" si="172"/>
        <v>0</v>
      </c>
      <c r="BY270" s="105">
        <f t="shared" si="172"/>
        <v>0</v>
      </c>
      <c r="BZ270" s="105">
        <f t="shared" si="172"/>
        <v>0</v>
      </c>
      <c r="CA270" s="105">
        <f t="shared" si="172"/>
        <v>0</v>
      </c>
      <c r="CB270" s="105">
        <f t="shared" si="172"/>
        <v>0</v>
      </c>
      <c r="CC270" s="105">
        <f t="shared" si="172"/>
        <v>0</v>
      </c>
      <c r="CD270" s="105">
        <f t="shared" si="172"/>
        <v>0</v>
      </c>
      <c r="CE270" s="105">
        <f t="shared" si="172"/>
        <v>0</v>
      </c>
      <c r="CF270" s="105">
        <f t="shared" si="172"/>
        <v>0</v>
      </c>
      <c r="CG270" s="105">
        <f t="shared" si="172"/>
        <v>0</v>
      </c>
      <c r="CH270" s="105">
        <f t="shared" si="172"/>
        <v>0</v>
      </c>
      <c r="CI270" s="105">
        <f t="shared" si="172"/>
        <v>0</v>
      </c>
      <c r="CJ270" s="105">
        <f t="shared" si="172"/>
        <v>0</v>
      </c>
      <c r="CK270" s="105">
        <f t="shared" si="172"/>
        <v>0</v>
      </c>
      <c r="CL270" s="105">
        <f t="shared" si="172"/>
        <v>0</v>
      </c>
      <c r="CM270" s="105">
        <f t="shared" si="172"/>
        <v>0</v>
      </c>
      <c r="CN270" s="105">
        <f t="shared" si="172"/>
        <v>0</v>
      </c>
      <c r="CO270" s="105">
        <f t="shared" si="172"/>
        <v>0</v>
      </c>
      <c r="CP270" s="105">
        <f t="shared" si="172"/>
        <v>0</v>
      </c>
      <c r="CQ270" s="105">
        <f t="shared" si="172"/>
        <v>0</v>
      </c>
      <c r="CR270" s="105">
        <f t="shared" si="172"/>
        <v>0</v>
      </c>
      <c r="CS270" s="105">
        <f t="shared" si="172"/>
        <v>0</v>
      </c>
      <c r="CT270" s="105">
        <f t="shared" si="172"/>
        <v>0</v>
      </c>
      <c r="CU270" s="105">
        <f t="shared" si="172"/>
        <v>0</v>
      </c>
      <c r="CV270" s="105">
        <f t="shared" si="172"/>
        <v>0</v>
      </c>
      <c r="CW270" s="105">
        <f t="shared" si="172"/>
        <v>0</v>
      </c>
      <c r="CX270" s="105">
        <f t="shared" si="172"/>
        <v>0</v>
      </c>
      <c r="CY270" s="105">
        <f t="shared" si="172"/>
        <v>0</v>
      </c>
      <c r="CZ270" s="105">
        <f t="shared" si="172"/>
        <v>0</v>
      </c>
      <c r="DA270" s="105">
        <f t="shared" si="172"/>
        <v>0</v>
      </c>
      <c r="DB270" s="105">
        <f t="shared" si="172"/>
        <v>0</v>
      </c>
      <c r="DC270" s="105">
        <f t="shared" si="172"/>
        <v>0</v>
      </c>
      <c r="DD270" s="105">
        <f t="shared" si="172"/>
        <v>0</v>
      </c>
      <c r="DE270" s="105">
        <f t="shared" si="172"/>
        <v>0</v>
      </c>
      <c r="DF270" s="105">
        <f t="shared" si="172"/>
        <v>0</v>
      </c>
      <c r="DG270" s="105">
        <f t="shared" si="172"/>
        <v>0</v>
      </c>
      <c r="DH270" s="105">
        <f t="shared" si="172"/>
        <v>0</v>
      </c>
      <c r="DI270" s="105">
        <f t="shared" si="172"/>
        <v>0</v>
      </c>
      <c r="DJ270" s="105">
        <f t="shared" si="172"/>
        <v>0</v>
      </c>
      <c r="DK270" s="105">
        <f t="shared" si="172"/>
        <v>0</v>
      </c>
      <c r="DL270" s="105">
        <f t="shared" si="172"/>
        <v>0</v>
      </c>
      <c r="DM270" s="105">
        <f t="shared" si="172"/>
        <v>0</v>
      </c>
      <c r="DN270" s="105">
        <f t="shared" si="172"/>
        <v>0</v>
      </c>
      <c r="DO270" s="105">
        <f t="shared" si="172"/>
        <v>0</v>
      </c>
      <c r="DP270" s="105">
        <f t="shared" si="172"/>
        <v>0</v>
      </c>
      <c r="DQ270" s="105">
        <f t="shared" si="172"/>
        <v>0</v>
      </c>
      <c r="DR270" s="105">
        <f t="shared" si="172"/>
        <v>0</v>
      </c>
      <c r="DS270" s="105">
        <f t="shared" si="172"/>
        <v>0</v>
      </c>
      <c r="DT270" s="105">
        <f t="shared" si="172"/>
        <v>0</v>
      </c>
      <c r="DU270" s="105">
        <f t="shared" si="172"/>
        <v>0</v>
      </c>
      <c r="DV270" s="105">
        <f t="shared" si="172"/>
        <v>0</v>
      </c>
      <c r="DW270" s="105">
        <f t="shared" si="172"/>
        <v>0</v>
      </c>
      <c r="DX270" s="105">
        <f t="shared" si="172"/>
        <v>0</v>
      </c>
      <c r="DY270" s="105">
        <f t="shared" si="172"/>
        <v>0</v>
      </c>
      <c r="DZ270" s="105">
        <f t="shared" si="172"/>
        <v>0</v>
      </c>
      <c r="EA270" s="105">
        <f t="shared" ref="EA270:GL273" si="173">EA116*$B270</f>
        <v>0</v>
      </c>
      <c r="EB270" s="105">
        <f t="shared" si="173"/>
        <v>0</v>
      </c>
      <c r="EC270" s="105">
        <f t="shared" si="173"/>
        <v>0</v>
      </c>
      <c r="ED270" s="105">
        <f t="shared" si="173"/>
        <v>0</v>
      </c>
      <c r="EE270" s="105">
        <f t="shared" si="173"/>
        <v>0</v>
      </c>
      <c r="EF270" s="105">
        <f t="shared" si="173"/>
        <v>0</v>
      </c>
      <c r="EG270" s="105">
        <f t="shared" si="173"/>
        <v>0</v>
      </c>
      <c r="EH270" s="105">
        <f t="shared" si="173"/>
        <v>0</v>
      </c>
      <c r="EI270" s="105">
        <f t="shared" si="173"/>
        <v>0</v>
      </c>
      <c r="EJ270" s="105">
        <f t="shared" si="173"/>
        <v>0</v>
      </c>
      <c r="EK270" s="105">
        <f t="shared" si="173"/>
        <v>0</v>
      </c>
      <c r="EL270" s="105">
        <f t="shared" si="173"/>
        <v>0</v>
      </c>
      <c r="EM270" s="105">
        <f t="shared" si="173"/>
        <v>0</v>
      </c>
      <c r="EN270" s="105">
        <f t="shared" si="173"/>
        <v>0</v>
      </c>
      <c r="EO270" s="105">
        <f t="shared" si="173"/>
        <v>0</v>
      </c>
      <c r="EP270" s="105">
        <f t="shared" si="173"/>
        <v>0</v>
      </c>
      <c r="EQ270" s="105">
        <f t="shared" si="173"/>
        <v>0</v>
      </c>
      <c r="ER270" s="105">
        <f t="shared" si="173"/>
        <v>0</v>
      </c>
      <c r="ES270" s="105">
        <f t="shared" si="173"/>
        <v>0</v>
      </c>
      <c r="ET270" s="105">
        <f t="shared" si="173"/>
        <v>0</v>
      </c>
      <c r="EU270" s="105">
        <f t="shared" si="173"/>
        <v>0</v>
      </c>
      <c r="EV270" s="105">
        <f t="shared" si="173"/>
        <v>0</v>
      </c>
      <c r="EW270" s="105">
        <f t="shared" si="173"/>
        <v>0</v>
      </c>
      <c r="EX270" s="105">
        <f t="shared" si="173"/>
        <v>0</v>
      </c>
      <c r="EY270" s="105">
        <f t="shared" si="173"/>
        <v>0</v>
      </c>
      <c r="EZ270" s="105">
        <f t="shared" si="173"/>
        <v>0</v>
      </c>
      <c r="FA270" s="105">
        <f t="shared" si="173"/>
        <v>0</v>
      </c>
      <c r="FB270" s="105">
        <f t="shared" si="173"/>
        <v>0</v>
      </c>
      <c r="FC270" s="105">
        <f t="shared" si="173"/>
        <v>0</v>
      </c>
      <c r="FD270" s="105">
        <f t="shared" si="173"/>
        <v>0</v>
      </c>
      <c r="FE270" s="105">
        <f t="shared" si="173"/>
        <v>0</v>
      </c>
      <c r="FF270" s="105">
        <f t="shared" si="173"/>
        <v>0</v>
      </c>
      <c r="FG270" s="105">
        <f t="shared" si="173"/>
        <v>0</v>
      </c>
      <c r="FH270" s="105">
        <f t="shared" si="173"/>
        <v>0</v>
      </c>
      <c r="FI270" s="105">
        <f t="shared" si="173"/>
        <v>0</v>
      </c>
      <c r="FJ270" s="105">
        <f t="shared" si="173"/>
        <v>0</v>
      </c>
      <c r="FK270" s="105">
        <f t="shared" si="173"/>
        <v>0</v>
      </c>
      <c r="FL270" s="105">
        <f t="shared" si="173"/>
        <v>0</v>
      </c>
      <c r="FM270" s="105">
        <f t="shared" si="173"/>
        <v>0</v>
      </c>
      <c r="FN270" s="105">
        <f t="shared" si="173"/>
        <v>0</v>
      </c>
      <c r="FO270" s="105">
        <f t="shared" si="173"/>
        <v>0</v>
      </c>
      <c r="FP270" s="105">
        <f t="shared" si="173"/>
        <v>0</v>
      </c>
      <c r="FQ270" s="105">
        <f t="shared" si="173"/>
        <v>0</v>
      </c>
      <c r="FR270" s="105">
        <f t="shared" si="173"/>
        <v>0</v>
      </c>
      <c r="FS270" s="105">
        <f t="shared" si="173"/>
        <v>0</v>
      </c>
      <c r="FT270" s="105">
        <f t="shared" si="173"/>
        <v>0</v>
      </c>
      <c r="FU270" s="105">
        <f t="shared" si="173"/>
        <v>0</v>
      </c>
      <c r="FV270" s="105">
        <f t="shared" si="173"/>
        <v>0</v>
      </c>
      <c r="FW270" s="105">
        <f t="shared" si="173"/>
        <v>0</v>
      </c>
      <c r="FX270" s="105">
        <f t="shared" si="173"/>
        <v>0</v>
      </c>
      <c r="FY270" s="105">
        <f t="shared" si="173"/>
        <v>0</v>
      </c>
      <c r="FZ270" s="105">
        <f t="shared" si="173"/>
        <v>0</v>
      </c>
      <c r="GA270" s="105">
        <f t="shared" si="173"/>
        <v>0</v>
      </c>
      <c r="GB270" s="105">
        <f t="shared" si="173"/>
        <v>0</v>
      </c>
      <c r="GC270" s="105">
        <f t="shared" si="173"/>
        <v>0</v>
      </c>
      <c r="GD270" s="105">
        <f t="shared" si="173"/>
        <v>0</v>
      </c>
      <c r="GE270" s="105">
        <f t="shared" si="173"/>
        <v>0</v>
      </c>
      <c r="GF270" s="105">
        <f t="shared" si="173"/>
        <v>0</v>
      </c>
      <c r="GG270" s="105">
        <f t="shared" si="173"/>
        <v>0</v>
      </c>
      <c r="GH270" s="105">
        <f t="shared" si="173"/>
        <v>0</v>
      </c>
      <c r="GI270" s="105">
        <f t="shared" si="173"/>
        <v>0</v>
      </c>
      <c r="GJ270" s="105">
        <f t="shared" si="173"/>
        <v>0</v>
      </c>
      <c r="GK270" s="105">
        <f t="shared" si="173"/>
        <v>0</v>
      </c>
      <c r="GL270" s="105">
        <f t="shared" si="173"/>
        <v>0</v>
      </c>
      <c r="GM270" s="105">
        <f t="shared" si="161"/>
        <v>0</v>
      </c>
      <c r="GN270" s="105">
        <f t="shared" si="161"/>
        <v>0</v>
      </c>
      <c r="GO270" s="105">
        <f t="shared" si="161"/>
        <v>0</v>
      </c>
      <c r="GP270" s="105">
        <f t="shared" si="161"/>
        <v>0</v>
      </c>
      <c r="GQ270" s="105">
        <f t="shared" si="161"/>
        <v>0</v>
      </c>
      <c r="GR270" s="105">
        <f t="shared" si="161"/>
        <v>0</v>
      </c>
      <c r="GS270" s="105">
        <f t="shared" si="161"/>
        <v>0</v>
      </c>
      <c r="GT270" s="105">
        <f t="shared" si="161"/>
        <v>0</v>
      </c>
    </row>
    <row r="271" spans="1:202" s="105" customFormat="1" hidden="1" x14ac:dyDescent="0.25">
      <c r="A271" s="106" t="s">
        <v>182</v>
      </c>
      <c r="B271" s="107">
        <v>0</v>
      </c>
      <c r="C271" s="105">
        <f t="shared" si="171"/>
        <v>0</v>
      </c>
      <c r="D271" s="105">
        <f t="shared" si="171"/>
        <v>0</v>
      </c>
      <c r="E271" s="105">
        <f t="shared" si="171"/>
        <v>0</v>
      </c>
      <c r="F271" s="105">
        <f t="shared" si="171"/>
        <v>0</v>
      </c>
      <c r="G271" s="105">
        <f t="shared" si="171"/>
        <v>0</v>
      </c>
      <c r="H271" s="105">
        <f t="shared" si="171"/>
        <v>0</v>
      </c>
      <c r="I271" s="105">
        <f t="shared" si="171"/>
        <v>0</v>
      </c>
      <c r="J271" s="105">
        <f t="shared" si="171"/>
        <v>0</v>
      </c>
      <c r="K271" s="105">
        <f t="shared" si="171"/>
        <v>0</v>
      </c>
      <c r="L271" s="105">
        <f t="shared" si="171"/>
        <v>0</v>
      </c>
      <c r="M271" s="105">
        <f t="shared" si="171"/>
        <v>0</v>
      </c>
      <c r="N271" s="105">
        <f t="shared" si="171"/>
        <v>0</v>
      </c>
      <c r="O271" s="105">
        <f t="shared" si="171"/>
        <v>0</v>
      </c>
      <c r="P271" s="105">
        <f t="shared" si="171"/>
        <v>0</v>
      </c>
      <c r="Q271" s="105">
        <f t="shared" si="171"/>
        <v>0</v>
      </c>
      <c r="R271" s="105">
        <f t="shared" si="171"/>
        <v>0</v>
      </c>
      <c r="S271" s="105">
        <f t="shared" si="171"/>
        <v>0</v>
      </c>
      <c r="T271" s="105">
        <f t="shared" si="171"/>
        <v>0</v>
      </c>
      <c r="U271" s="105">
        <f t="shared" si="171"/>
        <v>0</v>
      </c>
      <c r="V271" s="105">
        <f t="shared" si="171"/>
        <v>0</v>
      </c>
      <c r="W271" s="105">
        <f t="shared" si="171"/>
        <v>0</v>
      </c>
      <c r="X271" s="105">
        <f t="shared" si="171"/>
        <v>0</v>
      </c>
      <c r="Y271" s="105">
        <f t="shared" si="171"/>
        <v>0</v>
      </c>
      <c r="Z271" s="105">
        <f t="shared" si="171"/>
        <v>0</v>
      </c>
      <c r="AA271" s="105">
        <f t="shared" si="171"/>
        <v>0</v>
      </c>
      <c r="AB271" s="105">
        <f t="shared" si="171"/>
        <v>0</v>
      </c>
      <c r="AC271" s="105">
        <f t="shared" si="171"/>
        <v>0</v>
      </c>
      <c r="AD271" s="105">
        <f t="shared" si="171"/>
        <v>0</v>
      </c>
      <c r="AE271" s="105">
        <f t="shared" si="171"/>
        <v>0</v>
      </c>
      <c r="AF271" s="105">
        <f t="shared" si="171"/>
        <v>0</v>
      </c>
      <c r="AG271" s="105">
        <f t="shared" si="171"/>
        <v>0</v>
      </c>
      <c r="AH271" s="105">
        <f t="shared" si="171"/>
        <v>0</v>
      </c>
      <c r="AI271" s="105">
        <f t="shared" si="171"/>
        <v>0</v>
      </c>
      <c r="AJ271" s="105">
        <f t="shared" si="171"/>
        <v>0</v>
      </c>
      <c r="AK271" s="105">
        <f t="shared" si="171"/>
        <v>0</v>
      </c>
      <c r="AL271" s="105">
        <f t="shared" si="171"/>
        <v>0</v>
      </c>
      <c r="AM271" s="105">
        <f t="shared" si="171"/>
        <v>0</v>
      </c>
      <c r="AN271" s="105">
        <f t="shared" si="171"/>
        <v>0</v>
      </c>
      <c r="AO271" s="105">
        <f t="shared" si="171"/>
        <v>0</v>
      </c>
      <c r="AP271" s="105">
        <f t="shared" si="171"/>
        <v>0</v>
      </c>
      <c r="AQ271" s="105">
        <f t="shared" si="171"/>
        <v>0</v>
      </c>
      <c r="AR271" s="105">
        <f t="shared" si="171"/>
        <v>0</v>
      </c>
      <c r="AS271" s="105">
        <f t="shared" si="171"/>
        <v>0</v>
      </c>
      <c r="AT271" s="105">
        <f t="shared" si="171"/>
        <v>0</v>
      </c>
      <c r="AU271" s="105">
        <f t="shared" si="171"/>
        <v>0</v>
      </c>
      <c r="AV271" s="105">
        <f t="shared" si="171"/>
        <v>0</v>
      </c>
      <c r="AW271" s="105">
        <f t="shared" si="171"/>
        <v>0</v>
      </c>
      <c r="AX271" s="105">
        <f t="shared" si="171"/>
        <v>0</v>
      </c>
      <c r="AY271" s="105">
        <f t="shared" si="171"/>
        <v>0</v>
      </c>
      <c r="AZ271" s="105">
        <f t="shared" si="171"/>
        <v>0</v>
      </c>
      <c r="BA271" s="105">
        <f t="shared" si="171"/>
        <v>0</v>
      </c>
      <c r="BB271" s="105">
        <f t="shared" si="171"/>
        <v>0</v>
      </c>
      <c r="BC271" s="105">
        <f t="shared" si="171"/>
        <v>0</v>
      </c>
      <c r="BD271" s="105">
        <f t="shared" si="171"/>
        <v>0</v>
      </c>
      <c r="BE271" s="105">
        <f t="shared" si="171"/>
        <v>0</v>
      </c>
      <c r="BF271" s="105">
        <f t="shared" si="171"/>
        <v>0</v>
      </c>
      <c r="BG271" s="105">
        <f t="shared" si="171"/>
        <v>0</v>
      </c>
      <c r="BH271" s="105">
        <f t="shared" si="171"/>
        <v>0</v>
      </c>
      <c r="BI271" s="105">
        <f t="shared" si="171"/>
        <v>0</v>
      </c>
      <c r="BJ271" s="105">
        <f t="shared" si="171"/>
        <v>0</v>
      </c>
      <c r="BK271" s="105">
        <f t="shared" si="171"/>
        <v>0</v>
      </c>
      <c r="BL271" s="105">
        <f t="shared" si="171"/>
        <v>0</v>
      </c>
      <c r="BM271" s="105">
        <f t="shared" si="171"/>
        <v>0</v>
      </c>
      <c r="BN271" s="105">
        <f t="shared" si="171"/>
        <v>0</v>
      </c>
      <c r="BO271" s="105">
        <f t="shared" si="172"/>
        <v>0</v>
      </c>
      <c r="BP271" s="105">
        <f t="shared" si="172"/>
        <v>0</v>
      </c>
      <c r="BQ271" s="105">
        <f t="shared" si="172"/>
        <v>0</v>
      </c>
      <c r="BR271" s="105">
        <f t="shared" si="172"/>
        <v>0</v>
      </c>
      <c r="BS271" s="105">
        <f t="shared" si="172"/>
        <v>0</v>
      </c>
      <c r="BT271" s="105">
        <f t="shared" si="172"/>
        <v>0</v>
      </c>
      <c r="BU271" s="105">
        <f t="shared" si="172"/>
        <v>0</v>
      </c>
      <c r="BV271" s="105">
        <f t="shared" si="172"/>
        <v>0</v>
      </c>
      <c r="BW271" s="105">
        <f t="shared" si="172"/>
        <v>0</v>
      </c>
      <c r="BX271" s="105">
        <f t="shared" si="172"/>
        <v>0</v>
      </c>
      <c r="BY271" s="105">
        <f t="shared" si="172"/>
        <v>0</v>
      </c>
      <c r="BZ271" s="105">
        <f t="shared" si="172"/>
        <v>0</v>
      </c>
      <c r="CA271" s="105">
        <f t="shared" si="172"/>
        <v>0</v>
      </c>
      <c r="CB271" s="105">
        <f t="shared" si="172"/>
        <v>0</v>
      </c>
      <c r="CC271" s="105">
        <f t="shared" si="172"/>
        <v>0</v>
      </c>
      <c r="CD271" s="105">
        <f t="shared" si="172"/>
        <v>0</v>
      </c>
      <c r="CE271" s="105">
        <f t="shared" si="172"/>
        <v>0</v>
      </c>
      <c r="CF271" s="105">
        <f t="shared" si="172"/>
        <v>0</v>
      </c>
      <c r="CG271" s="105">
        <f t="shared" si="172"/>
        <v>0</v>
      </c>
      <c r="CH271" s="105">
        <f t="shared" si="172"/>
        <v>0</v>
      </c>
      <c r="CI271" s="105">
        <f t="shared" si="172"/>
        <v>0</v>
      </c>
      <c r="CJ271" s="105">
        <f t="shared" si="172"/>
        <v>0</v>
      </c>
      <c r="CK271" s="105">
        <f t="shared" si="172"/>
        <v>0</v>
      </c>
      <c r="CL271" s="105">
        <f t="shared" si="172"/>
        <v>0</v>
      </c>
      <c r="CM271" s="105">
        <f t="shared" si="172"/>
        <v>0</v>
      </c>
      <c r="CN271" s="105">
        <f t="shared" si="172"/>
        <v>0</v>
      </c>
      <c r="CO271" s="105">
        <f t="shared" si="172"/>
        <v>0</v>
      </c>
      <c r="CP271" s="105">
        <f t="shared" si="172"/>
        <v>0</v>
      </c>
      <c r="CQ271" s="105">
        <f t="shared" si="172"/>
        <v>0</v>
      </c>
      <c r="CR271" s="105">
        <f t="shared" si="172"/>
        <v>0</v>
      </c>
      <c r="CS271" s="105">
        <f t="shared" si="172"/>
        <v>0</v>
      </c>
      <c r="CT271" s="105">
        <f t="shared" si="172"/>
        <v>0</v>
      </c>
      <c r="CU271" s="105">
        <f t="shared" si="172"/>
        <v>0</v>
      </c>
      <c r="CV271" s="105">
        <f t="shared" si="172"/>
        <v>0</v>
      </c>
      <c r="CW271" s="105">
        <f t="shared" si="172"/>
        <v>0</v>
      </c>
      <c r="CX271" s="105">
        <f t="shared" si="172"/>
        <v>0</v>
      </c>
      <c r="CY271" s="105">
        <f t="shared" si="172"/>
        <v>0</v>
      </c>
      <c r="CZ271" s="105">
        <f t="shared" si="172"/>
        <v>0</v>
      </c>
      <c r="DA271" s="105">
        <f t="shared" si="172"/>
        <v>0</v>
      </c>
      <c r="DB271" s="105">
        <f t="shared" si="172"/>
        <v>0</v>
      </c>
      <c r="DC271" s="105">
        <f t="shared" si="172"/>
        <v>0</v>
      </c>
      <c r="DD271" s="105">
        <f t="shared" si="172"/>
        <v>0</v>
      </c>
      <c r="DE271" s="105">
        <f t="shared" si="172"/>
        <v>0</v>
      </c>
      <c r="DF271" s="105">
        <f t="shared" si="172"/>
        <v>0</v>
      </c>
      <c r="DG271" s="105">
        <f t="shared" si="172"/>
        <v>0</v>
      </c>
      <c r="DH271" s="105">
        <f t="shared" si="172"/>
        <v>0</v>
      </c>
      <c r="DI271" s="105">
        <f t="shared" si="172"/>
        <v>0</v>
      </c>
      <c r="DJ271" s="105">
        <f t="shared" si="172"/>
        <v>0</v>
      </c>
      <c r="DK271" s="105">
        <f t="shared" si="172"/>
        <v>0</v>
      </c>
      <c r="DL271" s="105">
        <f t="shared" si="172"/>
        <v>0</v>
      </c>
      <c r="DM271" s="105">
        <f t="shared" si="172"/>
        <v>0</v>
      </c>
      <c r="DN271" s="105">
        <f t="shared" si="172"/>
        <v>0</v>
      </c>
      <c r="DO271" s="105">
        <f t="shared" si="172"/>
        <v>0</v>
      </c>
      <c r="DP271" s="105">
        <f t="shared" si="172"/>
        <v>0</v>
      </c>
      <c r="DQ271" s="105">
        <f t="shared" si="172"/>
        <v>0</v>
      </c>
      <c r="DR271" s="105">
        <f t="shared" si="172"/>
        <v>0</v>
      </c>
      <c r="DS271" s="105">
        <f t="shared" si="172"/>
        <v>0</v>
      </c>
      <c r="DT271" s="105">
        <f t="shared" si="172"/>
        <v>0</v>
      </c>
      <c r="DU271" s="105">
        <f t="shared" si="172"/>
        <v>0</v>
      </c>
      <c r="DV271" s="105">
        <f t="shared" si="172"/>
        <v>0</v>
      </c>
      <c r="DW271" s="105">
        <f t="shared" si="172"/>
        <v>0</v>
      </c>
      <c r="DX271" s="105">
        <f t="shared" si="172"/>
        <v>0</v>
      </c>
      <c r="DY271" s="105">
        <f t="shared" si="172"/>
        <v>0</v>
      </c>
      <c r="DZ271" s="105">
        <f t="shared" si="172"/>
        <v>0</v>
      </c>
      <c r="EA271" s="105">
        <f t="shared" si="173"/>
        <v>0</v>
      </c>
      <c r="EB271" s="105">
        <f t="shared" si="173"/>
        <v>0</v>
      </c>
      <c r="EC271" s="105">
        <f t="shared" si="173"/>
        <v>0</v>
      </c>
      <c r="ED271" s="105">
        <f t="shared" si="173"/>
        <v>0</v>
      </c>
      <c r="EE271" s="105">
        <f t="shared" si="173"/>
        <v>0</v>
      </c>
      <c r="EF271" s="105">
        <f t="shared" si="173"/>
        <v>0</v>
      </c>
      <c r="EG271" s="105">
        <f t="shared" si="173"/>
        <v>0</v>
      </c>
      <c r="EH271" s="105">
        <f t="shared" si="173"/>
        <v>0</v>
      </c>
      <c r="EI271" s="105">
        <f t="shared" si="173"/>
        <v>0</v>
      </c>
      <c r="EJ271" s="105">
        <f t="shared" si="173"/>
        <v>0</v>
      </c>
      <c r="EK271" s="105">
        <f t="shared" si="173"/>
        <v>0</v>
      </c>
      <c r="EL271" s="105">
        <f t="shared" si="173"/>
        <v>0</v>
      </c>
      <c r="EM271" s="105">
        <f t="shared" si="173"/>
        <v>0</v>
      </c>
      <c r="EN271" s="105">
        <f t="shared" si="173"/>
        <v>0</v>
      </c>
      <c r="EO271" s="105">
        <f t="shared" si="173"/>
        <v>0</v>
      </c>
      <c r="EP271" s="105">
        <f t="shared" si="173"/>
        <v>0</v>
      </c>
      <c r="EQ271" s="105">
        <f t="shared" si="173"/>
        <v>0</v>
      </c>
      <c r="ER271" s="105">
        <f t="shared" si="173"/>
        <v>0</v>
      </c>
      <c r="ES271" s="105">
        <f t="shared" si="173"/>
        <v>0</v>
      </c>
      <c r="ET271" s="105">
        <f t="shared" si="173"/>
        <v>0</v>
      </c>
      <c r="EU271" s="105">
        <f t="shared" si="173"/>
        <v>0</v>
      </c>
      <c r="EV271" s="105">
        <f t="shared" si="173"/>
        <v>0</v>
      </c>
      <c r="EW271" s="105">
        <f t="shared" si="173"/>
        <v>0</v>
      </c>
      <c r="EX271" s="105">
        <f t="shared" si="173"/>
        <v>0</v>
      </c>
      <c r="EY271" s="105">
        <f t="shared" si="173"/>
        <v>0</v>
      </c>
      <c r="EZ271" s="105">
        <f t="shared" si="173"/>
        <v>0</v>
      </c>
      <c r="FA271" s="105">
        <f t="shared" si="173"/>
        <v>0</v>
      </c>
      <c r="FB271" s="105">
        <f t="shared" si="173"/>
        <v>0</v>
      </c>
      <c r="FC271" s="105">
        <f t="shared" si="173"/>
        <v>0</v>
      </c>
      <c r="FD271" s="105">
        <f t="shared" si="173"/>
        <v>0</v>
      </c>
      <c r="FE271" s="105">
        <f t="shared" si="173"/>
        <v>0</v>
      </c>
      <c r="FF271" s="105">
        <f t="shared" si="173"/>
        <v>0</v>
      </c>
      <c r="FG271" s="105">
        <f t="shared" si="173"/>
        <v>0</v>
      </c>
      <c r="FH271" s="105">
        <f t="shared" si="173"/>
        <v>0</v>
      </c>
      <c r="FI271" s="105">
        <f t="shared" si="173"/>
        <v>0</v>
      </c>
      <c r="FJ271" s="105">
        <f t="shared" si="173"/>
        <v>0</v>
      </c>
      <c r="FK271" s="105">
        <f t="shared" si="173"/>
        <v>0</v>
      </c>
      <c r="FL271" s="105">
        <f t="shared" si="173"/>
        <v>0</v>
      </c>
      <c r="FM271" s="105">
        <f t="shared" si="173"/>
        <v>0</v>
      </c>
      <c r="FN271" s="105">
        <f t="shared" si="173"/>
        <v>0</v>
      </c>
      <c r="FO271" s="105">
        <f t="shared" si="173"/>
        <v>0</v>
      </c>
      <c r="FP271" s="105">
        <f t="shared" si="173"/>
        <v>0</v>
      </c>
      <c r="FQ271" s="105">
        <f t="shared" si="173"/>
        <v>0</v>
      </c>
      <c r="FR271" s="105">
        <f t="shared" si="173"/>
        <v>0</v>
      </c>
      <c r="FS271" s="105">
        <f t="shared" si="173"/>
        <v>0</v>
      </c>
      <c r="FT271" s="105">
        <f t="shared" si="173"/>
        <v>0</v>
      </c>
      <c r="FU271" s="105">
        <f t="shared" si="173"/>
        <v>0</v>
      </c>
      <c r="FV271" s="105">
        <f t="shared" si="173"/>
        <v>0</v>
      </c>
      <c r="FW271" s="105">
        <f t="shared" si="173"/>
        <v>0</v>
      </c>
      <c r="FX271" s="105">
        <f t="shared" si="173"/>
        <v>0</v>
      </c>
      <c r="FY271" s="105">
        <f t="shared" si="173"/>
        <v>0</v>
      </c>
      <c r="FZ271" s="105">
        <f t="shared" si="173"/>
        <v>0</v>
      </c>
      <c r="GA271" s="105">
        <f t="shared" si="173"/>
        <v>0</v>
      </c>
      <c r="GB271" s="105">
        <f t="shared" si="173"/>
        <v>0</v>
      </c>
      <c r="GC271" s="105">
        <f t="shared" si="173"/>
        <v>0</v>
      </c>
      <c r="GD271" s="105">
        <f t="shared" si="173"/>
        <v>0</v>
      </c>
      <c r="GE271" s="105">
        <f t="shared" si="173"/>
        <v>0</v>
      </c>
      <c r="GF271" s="105">
        <f t="shared" si="173"/>
        <v>0</v>
      </c>
      <c r="GG271" s="105">
        <f t="shared" si="173"/>
        <v>0</v>
      </c>
      <c r="GH271" s="105">
        <f t="shared" si="173"/>
        <v>0</v>
      </c>
      <c r="GI271" s="105">
        <f t="shared" si="173"/>
        <v>0</v>
      </c>
      <c r="GJ271" s="105">
        <f t="shared" si="173"/>
        <v>0</v>
      </c>
      <c r="GK271" s="105">
        <f t="shared" si="173"/>
        <v>0</v>
      </c>
      <c r="GL271" s="105">
        <f t="shared" si="173"/>
        <v>0</v>
      </c>
      <c r="GM271" s="105">
        <f t="shared" si="161"/>
        <v>0</v>
      </c>
      <c r="GN271" s="105">
        <f t="shared" si="161"/>
        <v>0</v>
      </c>
      <c r="GO271" s="105">
        <f t="shared" si="161"/>
        <v>0</v>
      </c>
      <c r="GP271" s="105">
        <f t="shared" si="161"/>
        <v>0</v>
      </c>
      <c r="GQ271" s="105">
        <f t="shared" si="161"/>
        <v>0</v>
      </c>
      <c r="GR271" s="105">
        <f t="shared" si="161"/>
        <v>0</v>
      </c>
      <c r="GS271" s="105">
        <f t="shared" si="161"/>
        <v>0</v>
      </c>
      <c r="GT271" s="105">
        <f t="shared" si="161"/>
        <v>0</v>
      </c>
    </row>
    <row r="272" spans="1:202" s="105" customFormat="1" hidden="1" x14ac:dyDescent="0.25">
      <c r="A272" s="106" t="s">
        <v>183</v>
      </c>
      <c r="B272" s="107">
        <v>0</v>
      </c>
      <c r="C272" s="105">
        <f t="shared" si="171"/>
        <v>0</v>
      </c>
      <c r="D272" s="105">
        <f t="shared" si="171"/>
        <v>0</v>
      </c>
      <c r="E272" s="105">
        <f t="shared" si="171"/>
        <v>0</v>
      </c>
      <c r="F272" s="105">
        <f t="shared" si="171"/>
        <v>0</v>
      </c>
      <c r="G272" s="105">
        <f t="shared" si="171"/>
        <v>0</v>
      </c>
      <c r="H272" s="105">
        <f t="shared" si="171"/>
        <v>0</v>
      </c>
      <c r="I272" s="105">
        <f t="shared" si="171"/>
        <v>0</v>
      </c>
      <c r="J272" s="105">
        <f t="shared" si="171"/>
        <v>0</v>
      </c>
      <c r="K272" s="105">
        <f t="shared" si="171"/>
        <v>0</v>
      </c>
      <c r="L272" s="105">
        <f t="shared" si="171"/>
        <v>0</v>
      </c>
      <c r="M272" s="105">
        <f t="shared" si="171"/>
        <v>0</v>
      </c>
      <c r="N272" s="105">
        <f t="shared" si="171"/>
        <v>0</v>
      </c>
      <c r="O272" s="105">
        <f t="shared" si="171"/>
        <v>0</v>
      </c>
      <c r="P272" s="105">
        <f t="shared" si="171"/>
        <v>0</v>
      </c>
      <c r="Q272" s="105">
        <f t="shared" si="171"/>
        <v>0</v>
      </c>
      <c r="R272" s="105">
        <f t="shared" si="171"/>
        <v>0</v>
      </c>
      <c r="S272" s="105">
        <f t="shared" si="171"/>
        <v>0</v>
      </c>
      <c r="T272" s="105">
        <f t="shared" si="171"/>
        <v>0</v>
      </c>
      <c r="U272" s="105">
        <f t="shared" si="171"/>
        <v>0</v>
      </c>
      <c r="V272" s="105">
        <f t="shared" si="171"/>
        <v>0</v>
      </c>
      <c r="W272" s="105">
        <f t="shared" si="171"/>
        <v>0</v>
      </c>
      <c r="X272" s="105">
        <f t="shared" si="171"/>
        <v>0</v>
      </c>
      <c r="Y272" s="105">
        <f t="shared" si="171"/>
        <v>0</v>
      </c>
      <c r="Z272" s="105">
        <f t="shared" si="171"/>
        <v>0</v>
      </c>
      <c r="AA272" s="105">
        <f t="shared" si="171"/>
        <v>0</v>
      </c>
      <c r="AB272" s="105">
        <f t="shared" si="171"/>
        <v>0</v>
      </c>
      <c r="AC272" s="105">
        <f t="shared" si="171"/>
        <v>0</v>
      </c>
      <c r="AD272" s="105">
        <f t="shared" si="171"/>
        <v>0</v>
      </c>
      <c r="AE272" s="105">
        <f t="shared" si="171"/>
        <v>0</v>
      </c>
      <c r="AF272" s="105">
        <f t="shared" si="171"/>
        <v>0</v>
      </c>
      <c r="AG272" s="105">
        <f t="shared" si="171"/>
        <v>0</v>
      </c>
      <c r="AH272" s="105">
        <f t="shared" si="171"/>
        <v>0</v>
      </c>
      <c r="AI272" s="105">
        <f t="shared" si="171"/>
        <v>0</v>
      </c>
      <c r="AJ272" s="105">
        <f t="shared" si="171"/>
        <v>0</v>
      </c>
      <c r="AK272" s="105">
        <f t="shared" si="171"/>
        <v>0</v>
      </c>
      <c r="AL272" s="105">
        <f t="shared" si="171"/>
        <v>0</v>
      </c>
      <c r="AM272" s="105">
        <f t="shared" si="171"/>
        <v>0</v>
      </c>
      <c r="AN272" s="105">
        <f t="shared" si="171"/>
        <v>0</v>
      </c>
      <c r="AO272" s="105">
        <f t="shared" si="171"/>
        <v>0</v>
      </c>
      <c r="AP272" s="105">
        <f t="shared" si="171"/>
        <v>0</v>
      </c>
      <c r="AQ272" s="105">
        <f t="shared" si="171"/>
        <v>0</v>
      </c>
      <c r="AR272" s="105">
        <f t="shared" si="171"/>
        <v>0</v>
      </c>
      <c r="AS272" s="105">
        <f t="shared" si="171"/>
        <v>0</v>
      </c>
      <c r="AT272" s="105">
        <f t="shared" si="171"/>
        <v>0</v>
      </c>
      <c r="AU272" s="105">
        <f t="shared" si="171"/>
        <v>0</v>
      </c>
      <c r="AV272" s="105">
        <f t="shared" si="171"/>
        <v>0</v>
      </c>
      <c r="AW272" s="105">
        <f t="shared" si="171"/>
        <v>0</v>
      </c>
      <c r="AX272" s="105">
        <f t="shared" si="171"/>
        <v>0</v>
      </c>
      <c r="AY272" s="105">
        <f t="shared" si="171"/>
        <v>0</v>
      </c>
      <c r="AZ272" s="105">
        <f t="shared" si="171"/>
        <v>0</v>
      </c>
      <c r="BA272" s="105">
        <f t="shared" si="171"/>
        <v>0</v>
      </c>
      <c r="BB272" s="105">
        <f t="shared" si="171"/>
        <v>0</v>
      </c>
      <c r="BC272" s="105">
        <f t="shared" si="171"/>
        <v>0</v>
      </c>
      <c r="BD272" s="105">
        <f t="shared" si="171"/>
        <v>0</v>
      </c>
      <c r="BE272" s="105">
        <f t="shared" si="171"/>
        <v>0</v>
      </c>
      <c r="BF272" s="105">
        <f t="shared" si="171"/>
        <v>0</v>
      </c>
      <c r="BG272" s="105">
        <f t="shared" si="171"/>
        <v>0</v>
      </c>
      <c r="BH272" s="105">
        <f t="shared" si="171"/>
        <v>0</v>
      </c>
      <c r="BI272" s="105">
        <f t="shared" si="171"/>
        <v>0</v>
      </c>
      <c r="BJ272" s="105">
        <f t="shared" si="171"/>
        <v>0</v>
      </c>
      <c r="BK272" s="105">
        <f t="shared" si="171"/>
        <v>0</v>
      </c>
      <c r="BL272" s="105">
        <f t="shared" si="171"/>
        <v>0</v>
      </c>
      <c r="BM272" s="105">
        <f t="shared" si="171"/>
        <v>0</v>
      </c>
      <c r="BN272" s="105">
        <f t="shared" si="171"/>
        <v>0</v>
      </c>
      <c r="BO272" s="105">
        <f t="shared" si="172"/>
        <v>0</v>
      </c>
      <c r="BP272" s="105">
        <f t="shared" si="172"/>
        <v>0</v>
      </c>
      <c r="BQ272" s="105">
        <f t="shared" si="172"/>
        <v>0</v>
      </c>
      <c r="BR272" s="105">
        <f t="shared" si="172"/>
        <v>0</v>
      </c>
      <c r="BS272" s="105">
        <f t="shared" si="172"/>
        <v>0</v>
      </c>
      <c r="BT272" s="105">
        <f t="shared" si="172"/>
        <v>0</v>
      </c>
      <c r="BU272" s="105">
        <f t="shared" si="172"/>
        <v>0</v>
      </c>
      <c r="BV272" s="105">
        <f t="shared" si="172"/>
        <v>0</v>
      </c>
      <c r="BW272" s="105">
        <f t="shared" si="172"/>
        <v>0</v>
      </c>
      <c r="BX272" s="105">
        <f t="shared" si="172"/>
        <v>0</v>
      </c>
      <c r="BY272" s="105">
        <f t="shared" si="172"/>
        <v>0</v>
      </c>
      <c r="BZ272" s="105">
        <f t="shared" si="172"/>
        <v>0</v>
      </c>
      <c r="CA272" s="105">
        <f t="shared" si="172"/>
        <v>0</v>
      </c>
      <c r="CB272" s="105">
        <f t="shared" si="172"/>
        <v>0</v>
      </c>
      <c r="CC272" s="105">
        <f t="shared" si="172"/>
        <v>0</v>
      </c>
      <c r="CD272" s="105">
        <f t="shared" si="172"/>
        <v>0</v>
      </c>
      <c r="CE272" s="105">
        <f t="shared" si="172"/>
        <v>0</v>
      </c>
      <c r="CF272" s="105">
        <f t="shared" si="172"/>
        <v>0</v>
      </c>
      <c r="CG272" s="105">
        <f t="shared" si="172"/>
        <v>0</v>
      </c>
      <c r="CH272" s="105">
        <f t="shared" si="172"/>
        <v>0</v>
      </c>
      <c r="CI272" s="105">
        <f t="shared" si="172"/>
        <v>0</v>
      </c>
      <c r="CJ272" s="105">
        <f t="shared" si="172"/>
        <v>0</v>
      </c>
      <c r="CK272" s="105">
        <f t="shared" si="172"/>
        <v>0</v>
      </c>
      <c r="CL272" s="105">
        <f t="shared" si="172"/>
        <v>0</v>
      </c>
      <c r="CM272" s="105">
        <f t="shared" si="172"/>
        <v>0</v>
      </c>
      <c r="CN272" s="105">
        <f t="shared" si="172"/>
        <v>0</v>
      </c>
      <c r="CO272" s="105">
        <f t="shared" si="172"/>
        <v>0</v>
      </c>
      <c r="CP272" s="105">
        <f t="shared" si="172"/>
        <v>0</v>
      </c>
      <c r="CQ272" s="105">
        <f t="shared" si="172"/>
        <v>0</v>
      </c>
      <c r="CR272" s="105">
        <f t="shared" si="172"/>
        <v>0</v>
      </c>
      <c r="CS272" s="105">
        <f t="shared" si="172"/>
        <v>0</v>
      </c>
      <c r="CT272" s="105">
        <f t="shared" si="172"/>
        <v>0</v>
      </c>
      <c r="CU272" s="105">
        <f t="shared" si="172"/>
        <v>0</v>
      </c>
      <c r="CV272" s="105">
        <f t="shared" si="172"/>
        <v>0</v>
      </c>
      <c r="CW272" s="105">
        <f t="shared" si="172"/>
        <v>0</v>
      </c>
      <c r="CX272" s="105">
        <f t="shared" si="172"/>
        <v>0</v>
      </c>
      <c r="CY272" s="105">
        <f t="shared" si="172"/>
        <v>0</v>
      </c>
      <c r="CZ272" s="105">
        <f t="shared" si="172"/>
        <v>0</v>
      </c>
      <c r="DA272" s="105">
        <f t="shared" si="172"/>
        <v>0</v>
      </c>
      <c r="DB272" s="105">
        <f t="shared" si="172"/>
        <v>0</v>
      </c>
      <c r="DC272" s="105">
        <f t="shared" si="172"/>
        <v>0</v>
      </c>
      <c r="DD272" s="105">
        <f t="shared" si="172"/>
        <v>0</v>
      </c>
      <c r="DE272" s="105">
        <f t="shared" si="172"/>
        <v>0</v>
      </c>
      <c r="DF272" s="105">
        <f t="shared" si="172"/>
        <v>0</v>
      </c>
      <c r="DG272" s="105">
        <f t="shared" si="172"/>
        <v>0</v>
      </c>
      <c r="DH272" s="105">
        <f t="shared" si="172"/>
        <v>0</v>
      </c>
      <c r="DI272" s="105">
        <f t="shared" si="172"/>
        <v>0</v>
      </c>
      <c r="DJ272" s="105">
        <f t="shared" si="172"/>
        <v>0</v>
      </c>
      <c r="DK272" s="105">
        <f t="shared" si="172"/>
        <v>0</v>
      </c>
      <c r="DL272" s="105">
        <f t="shared" si="172"/>
        <v>0</v>
      </c>
      <c r="DM272" s="105">
        <f t="shared" si="172"/>
        <v>0</v>
      </c>
      <c r="DN272" s="105">
        <f t="shared" si="172"/>
        <v>0</v>
      </c>
      <c r="DO272" s="105">
        <f t="shared" si="172"/>
        <v>0</v>
      </c>
      <c r="DP272" s="105">
        <f t="shared" si="172"/>
        <v>0</v>
      </c>
      <c r="DQ272" s="105">
        <f t="shared" si="172"/>
        <v>0</v>
      </c>
      <c r="DR272" s="105">
        <f t="shared" si="172"/>
        <v>0</v>
      </c>
      <c r="DS272" s="105">
        <f t="shared" si="172"/>
        <v>0</v>
      </c>
      <c r="DT272" s="105">
        <f t="shared" si="172"/>
        <v>0</v>
      </c>
      <c r="DU272" s="105">
        <f t="shared" si="172"/>
        <v>0</v>
      </c>
      <c r="DV272" s="105">
        <f t="shared" si="172"/>
        <v>0</v>
      </c>
      <c r="DW272" s="105">
        <f t="shared" si="172"/>
        <v>0</v>
      </c>
      <c r="DX272" s="105">
        <f t="shared" si="172"/>
        <v>0</v>
      </c>
      <c r="DY272" s="105">
        <f t="shared" si="172"/>
        <v>0</v>
      </c>
      <c r="DZ272" s="105">
        <f t="shared" si="172"/>
        <v>0</v>
      </c>
      <c r="EA272" s="105">
        <f t="shared" si="173"/>
        <v>0</v>
      </c>
      <c r="EB272" s="105">
        <f t="shared" si="173"/>
        <v>0</v>
      </c>
      <c r="EC272" s="105">
        <f t="shared" si="173"/>
        <v>0</v>
      </c>
      <c r="ED272" s="105">
        <f t="shared" si="173"/>
        <v>0</v>
      </c>
      <c r="EE272" s="105">
        <f t="shared" si="173"/>
        <v>0</v>
      </c>
      <c r="EF272" s="105">
        <f t="shared" si="173"/>
        <v>0</v>
      </c>
      <c r="EG272" s="105">
        <f t="shared" si="173"/>
        <v>0</v>
      </c>
      <c r="EH272" s="105">
        <f t="shared" si="173"/>
        <v>0</v>
      </c>
      <c r="EI272" s="105">
        <f t="shared" si="173"/>
        <v>0</v>
      </c>
      <c r="EJ272" s="105">
        <f t="shared" si="173"/>
        <v>0</v>
      </c>
      <c r="EK272" s="105">
        <f t="shared" si="173"/>
        <v>0</v>
      </c>
      <c r="EL272" s="105">
        <f t="shared" si="173"/>
        <v>0</v>
      </c>
      <c r="EM272" s="105">
        <f t="shared" si="173"/>
        <v>0</v>
      </c>
      <c r="EN272" s="105">
        <f t="shared" si="173"/>
        <v>0</v>
      </c>
      <c r="EO272" s="105">
        <f t="shared" si="173"/>
        <v>0</v>
      </c>
      <c r="EP272" s="105">
        <f t="shared" si="173"/>
        <v>0</v>
      </c>
      <c r="EQ272" s="105">
        <f t="shared" si="173"/>
        <v>0</v>
      </c>
      <c r="ER272" s="105">
        <f t="shared" si="173"/>
        <v>0</v>
      </c>
      <c r="ES272" s="105">
        <f t="shared" si="173"/>
        <v>0</v>
      </c>
      <c r="ET272" s="105">
        <f t="shared" si="173"/>
        <v>0</v>
      </c>
      <c r="EU272" s="105">
        <f t="shared" si="173"/>
        <v>0</v>
      </c>
      <c r="EV272" s="105">
        <f t="shared" si="173"/>
        <v>0</v>
      </c>
      <c r="EW272" s="105">
        <f t="shared" si="173"/>
        <v>0</v>
      </c>
      <c r="EX272" s="105">
        <f t="shared" si="173"/>
        <v>0</v>
      </c>
      <c r="EY272" s="105">
        <f t="shared" si="173"/>
        <v>0</v>
      </c>
      <c r="EZ272" s="105">
        <f t="shared" si="173"/>
        <v>0</v>
      </c>
      <c r="FA272" s="105">
        <f t="shared" si="173"/>
        <v>0</v>
      </c>
      <c r="FB272" s="105">
        <f t="shared" si="173"/>
        <v>0</v>
      </c>
      <c r="FC272" s="105">
        <f t="shared" si="173"/>
        <v>0</v>
      </c>
      <c r="FD272" s="105">
        <f t="shared" si="173"/>
        <v>0</v>
      </c>
      <c r="FE272" s="105">
        <f t="shared" si="173"/>
        <v>0</v>
      </c>
      <c r="FF272" s="105">
        <f t="shared" si="173"/>
        <v>0</v>
      </c>
      <c r="FG272" s="105">
        <f t="shared" si="173"/>
        <v>0</v>
      </c>
      <c r="FH272" s="105">
        <f t="shared" si="173"/>
        <v>0</v>
      </c>
      <c r="FI272" s="105">
        <f t="shared" si="173"/>
        <v>0</v>
      </c>
      <c r="FJ272" s="105">
        <f t="shared" si="173"/>
        <v>0</v>
      </c>
      <c r="FK272" s="105">
        <f t="shared" si="173"/>
        <v>0</v>
      </c>
      <c r="FL272" s="105">
        <f t="shared" si="173"/>
        <v>0</v>
      </c>
      <c r="FM272" s="105">
        <f t="shared" si="173"/>
        <v>0</v>
      </c>
      <c r="FN272" s="105">
        <f t="shared" si="173"/>
        <v>0</v>
      </c>
      <c r="FO272" s="105">
        <f t="shared" si="173"/>
        <v>0</v>
      </c>
      <c r="FP272" s="105">
        <f t="shared" si="173"/>
        <v>0</v>
      </c>
      <c r="FQ272" s="105">
        <f t="shared" si="173"/>
        <v>0</v>
      </c>
      <c r="FR272" s="105">
        <f t="shared" si="173"/>
        <v>0</v>
      </c>
      <c r="FS272" s="105">
        <f t="shared" si="173"/>
        <v>0</v>
      </c>
      <c r="FT272" s="105">
        <f t="shared" si="173"/>
        <v>0</v>
      </c>
      <c r="FU272" s="105">
        <f t="shared" si="173"/>
        <v>0</v>
      </c>
      <c r="FV272" s="105">
        <f t="shared" si="173"/>
        <v>0</v>
      </c>
      <c r="FW272" s="105">
        <f t="shared" si="173"/>
        <v>0</v>
      </c>
      <c r="FX272" s="105">
        <f t="shared" si="173"/>
        <v>0</v>
      </c>
      <c r="FY272" s="105">
        <f t="shared" si="173"/>
        <v>0</v>
      </c>
      <c r="FZ272" s="105">
        <f t="shared" si="173"/>
        <v>0</v>
      </c>
      <c r="GA272" s="105">
        <f t="shared" si="173"/>
        <v>0</v>
      </c>
      <c r="GB272" s="105">
        <f t="shared" si="173"/>
        <v>0</v>
      </c>
      <c r="GC272" s="105">
        <f t="shared" si="173"/>
        <v>0</v>
      </c>
      <c r="GD272" s="105">
        <f t="shared" si="173"/>
        <v>0</v>
      </c>
      <c r="GE272" s="105">
        <f t="shared" si="173"/>
        <v>0</v>
      </c>
      <c r="GF272" s="105">
        <f t="shared" si="173"/>
        <v>0</v>
      </c>
      <c r="GG272" s="105">
        <f t="shared" si="173"/>
        <v>0</v>
      </c>
      <c r="GH272" s="105">
        <f t="shared" si="173"/>
        <v>0</v>
      </c>
      <c r="GI272" s="105">
        <f t="shared" si="173"/>
        <v>0</v>
      </c>
      <c r="GJ272" s="105">
        <f t="shared" si="173"/>
        <v>0</v>
      </c>
      <c r="GK272" s="105">
        <f t="shared" si="173"/>
        <v>0</v>
      </c>
      <c r="GL272" s="105">
        <f t="shared" si="173"/>
        <v>0</v>
      </c>
      <c r="GM272" s="105">
        <f t="shared" si="161"/>
        <v>0</v>
      </c>
      <c r="GN272" s="105">
        <f t="shared" si="161"/>
        <v>0</v>
      </c>
      <c r="GO272" s="105">
        <f t="shared" si="161"/>
        <v>0</v>
      </c>
      <c r="GP272" s="105">
        <f t="shared" si="161"/>
        <v>0</v>
      </c>
      <c r="GQ272" s="105">
        <f t="shared" si="161"/>
        <v>0</v>
      </c>
      <c r="GR272" s="105">
        <f t="shared" si="161"/>
        <v>0</v>
      </c>
      <c r="GS272" s="105">
        <f t="shared" si="161"/>
        <v>0</v>
      </c>
      <c r="GT272" s="105">
        <f t="shared" si="161"/>
        <v>0</v>
      </c>
    </row>
    <row r="273" spans="1:202" s="105" customFormat="1" hidden="1" x14ac:dyDescent="0.25">
      <c r="A273" s="106" t="s">
        <v>184</v>
      </c>
      <c r="B273" s="107">
        <v>0</v>
      </c>
      <c r="C273" s="105">
        <f t="shared" si="171"/>
        <v>0</v>
      </c>
      <c r="D273" s="105">
        <f t="shared" si="171"/>
        <v>0</v>
      </c>
      <c r="E273" s="105">
        <f t="shared" si="171"/>
        <v>0</v>
      </c>
      <c r="F273" s="105">
        <f t="shared" si="171"/>
        <v>0</v>
      </c>
      <c r="G273" s="105">
        <f t="shared" si="171"/>
        <v>0</v>
      </c>
      <c r="H273" s="105">
        <f t="shared" si="171"/>
        <v>0</v>
      </c>
      <c r="I273" s="105">
        <f t="shared" si="171"/>
        <v>0</v>
      </c>
      <c r="J273" s="105">
        <f t="shared" si="171"/>
        <v>0</v>
      </c>
      <c r="K273" s="105">
        <f t="shared" si="171"/>
        <v>0</v>
      </c>
      <c r="L273" s="105">
        <f t="shared" si="171"/>
        <v>0</v>
      </c>
      <c r="M273" s="105">
        <f t="shared" si="171"/>
        <v>0</v>
      </c>
      <c r="N273" s="105">
        <f t="shared" si="171"/>
        <v>0</v>
      </c>
      <c r="O273" s="105">
        <f t="shared" si="171"/>
        <v>0</v>
      </c>
      <c r="P273" s="105">
        <f t="shared" si="171"/>
        <v>0</v>
      </c>
      <c r="Q273" s="105">
        <f t="shared" si="171"/>
        <v>0</v>
      </c>
      <c r="R273" s="105">
        <f t="shared" si="171"/>
        <v>0</v>
      </c>
      <c r="S273" s="105">
        <f t="shared" si="171"/>
        <v>0</v>
      </c>
      <c r="T273" s="105">
        <f t="shared" si="171"/>
        <v>0</v>
      </c>
      <c r="U273" s="105">
        <f t="shared" si="171"/>
        <v>0</v>
      </c>
      <c r="V273" s="105">
        <f t="shared" si="171"/>
        <v>0</v>
      </c>
      <c r="W273" s="105">
        <f t="shared" si="171"/>
        <v>0</v>
      </c>
      <c r="X273" s="105">
        <f t="shared" si="171"/>
        <v>0</v>
      </c>
      <c r="Y273" s="105">
        <f t="shared" si="171"/>
        <v>0</v>
      </c>
      <c r="Z273" s="105">
        <f t="shared" si="171"/>
        <v>0</v>
      </c>
      <c r="AA273" s="105">
        <f t="shared" si="171"/>
        <v>0</v>
      </c>
      <c r="AB273" s="105">
        <f t="shared" si="171"/>
        <v>0</v>
      </c>
      <c r="AC273" s="105">
        <f t="shared" si="171"/>
        <v>0</v>
      </c>
      <c r="AD273" s="105">
        <f t="shared" si="171"/>
        <v>0</v>
      </c>
      <c r="AE273" s="105">
        <f t="shared" si="171"/>
        <v>0</v>
      </c>
      <c r="AF273" s="105">
        <f t="shared" si="171"/>
        <v>0</v>
      </c>
      <c r="AG273" s="105">
        <f t="shared" si="171"/>
        <v>0</v>
      </c>
      <c r="AH273" s="105">
        <f t="shared" si="171"/>
        <v>0</v>
      </c>
      <c r="AI273" s="105">
        <f t="shared" si="171"/>
        <v>0</v>
      </c>
      <c r="AJ273" s="105">
        <f t="shared" si="171"/>
        <v>0</v>
      </c>
      <c r="AK273" s="105">
        <f t="shared" si="171"/>
        <v>0</v>
      </c>
      <c r="AL273" s="105">
        <f t="shared" si="171"/>
        <v>0</v>
      </c>
      <c r="AM273" s="105">
        <f t="shared" si="171"/>
        <v>0</v>
      </c>
      <c r="AN273" s="105">
        <f t="shared" si="171"/>
        <v>0</v>
      </c>
      <c r="AO273" s="105">
        <f t="shared" si="171"/>
        <v>0</v>
      </c>
      <c r="AP273" s="105">
        <f t="shared" si="171"/>
        <v>0</v>
      </c>
      <c r="AQ273" s="105">
        <f t="shared" si="171"/>
        <v>0</v>
      </c>
      <c r="AR273" s="105">
        <f t="shared" si="171"/>
        <v>0</v>
      </c>
      <c r="AS273" s="105">
        <f t="shared" si="171"/>
        <v>0</v>
      </c>
      <c r="AT273" s="105">
        <f t="shared" si="171"/>
        <v>0</v>
      </c>
      <c r="AU273" s="105">
        <f t="shared" si="171"/>
        <v>0</v>
      </c>
      <c r="AV273" s="105">
        <f t="shared" si="171"/>
        <v>0</v>
      </c>
      <c r="AW273" s="105">
        <f t="shared" si="171"/>
        <v>0</v>
      </c>
      <c r="AX273" s="105">
        <f t="shared" si="171"/>
        <v>0</v>
      </c>
      <c r="AY273" s="105">
        <f t="shared" si="171"/>
        <v>0</v>
      </c>
      <c r="AZ273" s="105">
        <f t="shared" si="171"/>
        <v>0</v>
      </c>
      <c r="BA273" s="105">
        <f t="shared" si="171"/>
        <v>0</v>
      </c>
      <c r="BB273" s="105">
        <f t="shared" si="171"/>
        <v>0</v>
      </c>
      <c r="BC273" s="105">
        <f t="shared" si="171"/>
        <v>0</v>
      </c>
      <c r="BD273" s="105">
        <f t="shared" si="171"/>
        <v>0</v>
      </c>
      <c r="BE273" s="105">
        <f t="shared" si="171"/>
        <v>0</v>
      </c>
      <c r="BF273" s="105">
        <f t="shared" si="171"/>
        <v>0</v>
      </c>
      <c r="BG273" s="105">
        <f t="shared" si="171"/>
        <v>0</v>
      </c>
      <c r="BH273" s="105">
        <f t="shared" si="171"/>
        <v>0</v>
      </c>
      <c r="BI273" s="105">
        <f t="shared" si="171"/>
        <v>0</v>
      </c>
      <c r="BJ273" s="105">
        <f t="shared" si="171"/>
        <v>0</v>
      </c>
      <c r="BK273" s="105">
        <f t="shared" si="171"/>
        <v>0</v>
      </c>
      <c r="BL273" s="105">
        <f t="shared" si="171"/>
        <v>0</v>
      </c>
      <c r="BM273" s="105">
        <f t="shared" si="171"/>
        <v>0</v>
      </c>
      <c r="BN273" s="105">
        <f t="shared" ref="BN273" si="174">BN119*$B273</f>
        <v>0</v>
      </c>
      <c r="BO273" s="105">
        <f t="shared" si="172"/>
        <v>0</v>
      </c>
      <c r="BP273" s="105">
        <f t="shared" si="172"/>
        <v>0</v>
      </c>
      <c r="BQ273" s="105">
        <f t="shared" si="172"/>
        <v>0</v>
      </c>
      <c r="BR273" s="105">
        <f t="shared" si="172"/>
        <v>0</v>
      </c>
      <c r="BS273" s="105">
        <f t="shared" si="172"/>
        <v>0</v>
      </c>
      <c r="BT273" s="105">
        <f t="shared" si="172"/>
        <v>0</v>
      </c>
      <c r="BU273" s="105">
        <f t="shared" si="172"/>
        <v>0</v>
      </c>
      <c r="BV273" s="105">
        <f t="shared" si="172"/>
        <v>0</v>
      </c>
      <c r="BW273" s="105">
        <f t="shared" si="172"/>
        <v>0</v>
      </c>
      <c r="BX273" s="105">
        <f t="shared" si="172"/>
        <v>0</v>
      </c>
      <c r="BY273" s="105">
        <f t="shared" si="172"/>
        <v>0</v>
      </c>
      <c r="BZ273" s="105">
        <f t="shared" si="172"/>
        <v>0</v>
      </c>
      <c r="CA273" s="105">
        <f t="shared" si="172"/>
        <v>0</v>
      </c>
      <c r="CB273" s="105">
        <f t="shared" si="172"/>
        <v>0</v>
      </c>
      <c r="CC273" s="105">
        <f t="shared" si="172"/>
        <v>0</v>
      </c>
      <c r="CD273" s="105">
        <f t="shared" si="172"/>
        <v>0</v>
      </c>
      <c r="CE273" s="105">
        <f t="shared" si="172"/>
        <v>0</v>
      </c>
      <c r="CF273" s="105">
        <f t="shared" si="172"/>
        <v>0</v>
      </c>
      <c r="CG273" s="105">
        <f t="shared" si="172"/>
        <v>0</v>
      </c>
      <c r="CH273" s="105">
        <f t="shared" si="172"/>
        <v>0</v>
      </c>
      <c r="CI273" s="105">
        <f t="shared" si="172"/>
        <v>0</v>
      </c>
      <c r="CJ273" s="105">
        <f t="shared" si="172"/>
        <v>0</v>
      </c>
      <c r="CK273" s="105">
        <f t="shared" si="172"/>
        <v>0</v>
      </c>
      <c r="CL273" s="105">
        <f t="shared" si="172"/>
        <v>0</v>
      </c>
      <c r="CM273" s="105">
        <f t="shared" si="172"/>
        <v>0</v>
      </c>
      <c r="CN273" s="105">
        <f t="shared" si="172"/>
        <v>0</v>
      </c>
      <c r="CO273" s="105">
        <f t="shared" si="172"/>
        <v>0</v>
      </c>
      <c r="CP273" s="105">
        <f t="shared" si="172"/>
        <v>0</v>
      </c>
      <c r="CQ273" s="105">
        <f t="shared" si="172"/>
        <v>0</v>
      </c>
      <c r="CR273" s="105">
        <f t="shared" si="172"/>
        <v>0</v>
      </c>
      <c r="CS273" s="105">
        <f t="shared" si="172"/>
        <v>0</v>
      </c>
      <c r="CT273" s="105">
        <f t="shared" si="172"/>
        <v>0</v>
      </c>
      <c r="CU273" s="105">
        <f t="shared" si="172"/>
        <v>0</v>
      </c>
      <c r="CV273" s="105">
        <f t="shared" si="172"/>
        <v>0</v>
      </c>
      <c r="CW273" s="105">
        <f t="shared" si="172"/>
        <v>0</v>
      </c>
      <c r="CX273" s="105">
        <f t="shared" si="172"/>
        <v>0</v>
      </c>
      <c r="CY273" s="105">
        <f t="shared" si="172"/>
        <v>0</v>
      </c>
      <c r="CZ273" s="105">
        <f t="shared" si="172"/>
        <v>0</v>
      </c>
      <c r="DA273" s="105">
        <f t="shared" si="172"/>
        <v>0</v>
      </c>
      <c r="DB273" s="105">
        <f t="shared" si="172"/>
        <v>0</v>
      </c>
      <c r="DC273" s="105">
        <f t="shared" si="172"/>
        <v>0</v>
      </c>
      <c r="DD273" s="105">
        <f t="shared" si="172"/>
        <v>0</v>
      </c>
      <c r="DE273" s="105">
        <f t="shared" si="172"/>
        <v>0</v>
      </c>
      <c r="DF273" s="105">
        <f t="shared" si="172"/>
        <v>0</v>
      </c>
      <c r="DG273" s="105">
        <f t="shared" si="172"/>
        <v>0</v>
      </c>
      <c r="DH273" s="105">
        <f t="shared" si="172"/>
        <v>0</v>
      </c>
      <c r="DI273" s="105">
        <f t="shared" si="172"/>
        <v>0</v>
      </c>
      <c r="DJ273" s="105">
        <f t="shared" si="172"/>
        <v>0</v>
      </c>
      <c r="DK273" s="105">
        <f t="shared" si="172"/>
        <v>0</v>
      </c>
      <c r="DL273" s="105">
        <f t="shared" si="172"/>
        <v>0</v>
      </c>
      <c r="DM273" s="105">
        <f t="shared" si="172"/>
        <v>0</v>
      </c>
      <c r="DN273" s="105">
        <f t="shared" si="172"/>
        <v>0</v>
      </c>
      <c r="DO273" s="105">
        <f t="shared" si="172"/>
        <v>0</v>
      </c>
      <c r="DP273" s="105">
        <f t="shared" si="172"/>
        <v>0</v>
      </c>
      <c r="DQ273" s="105">
        <f t="shared" si="172"/>
        <v>0</v>
      </c>
      <c r="DR273" s="105">
        <f t="shared" si="172"/>
        <v>0</v>
      </c>
      <c r="DS273" s="105">
        <f t="shared" si="172"/>
        <v>0</v>
      </c>
      <c r="DT273" s="105">
        <f t="shared" si="172"/>
        <v>0</v>
      </c>
      <c r="DU273" s="105">
        <f t="shared" si="172"/>
        <v>0</v>
      </c>
      <c r="DV273" s="105">
        <f t="shared" si="172"/>
        <v>0</v>
      </c>
      <c r="DW273" s="105">
        <f t="shared" si="172"/>
        <v>0</v>
      </c>
      <c r="DX273" s="105">
        <f t="shared" si="172"/>
        <v>0</v>
      </c>
      <c r="DY273" s="105">
        <f t="shared" si="172"/>
        <v>0</v>
      </c>
      <c r="DZ273" s="105">
        <f t="shared" ref="DZ273" si="175">DZ119*$B273</f>
        <v>0</v>
      </c>
      <c r="EA273" s="105">
        <f t="shared" si="173"/>
        <v>0</v>
      </c>
      <c r="EB273" s="105">
        <f t="shared" si="173"/>
        <v>0</v>
      </c>
      <c r="EC273" s="105">
        <f t="shared" si="173"/>
        <v>0</v>
      </c>
      <c r="ED273" s="105">
        <f t="shared" si="173"/>
        <v>0</v>
      </c>
      <c r="EE273" s="105">
        <f t="shared" si="173"/>
        <v>0</v>
      </c>
      <c r="EF273" s="105">
        <f t="shared" si="173"/>
        <v>0</v>
      </c>
      <c r="EG273" s="105">
        <f t="shared" si="173"/>
        <v>0</v>
      </c>
      <c r="EH273" s="105">
        <f t="shared" si="173"/>
        <v>0</v>
      </c>
      <c r="EI273" s="105">
        <f t="shared" si="173"/>
        <v>0</v>
      </c>
      <c r="EJ273" s="105">
        <f t="shared" si="173"/>
        <v>0</v>
      </c>
      <c r="EK273" s="105">
        <f t="shared" si="173"/>
        <v>0</v>
      </c>
      <c r="EL273" s="105">
        <f t="shared" si="173"/>
        <v>0</v>
      </c>
      <c r="EM273" s="105">
        <f t="shared" si="173"/>
        <v>0</v>
      </c>
      <c r="EN273" s="105">
        <f t="shared" si="173"/>
        <v>0</v>
      </c>
      <c r="EO273" s="105">
        <f t="shared" si="173"/>
        <v>0</v>
      </c>
      <c r="EP273" s="105">
        <f t="shared" si="173"/>
        <v>0</v>
      </c>
      <c r="EQ273" s="105">
        <f t="shared" si="173"/>
        <v>0</v>
      </c>
      <c r="ER273" s="105">
        <f t="shared" si="173"/>
        <v>0</v>
      </c>
      <c r="ES273" s="105">
        <f t="shared" si="173"/>
        <v>0</v>
      </c>
      <c r="ET273" s="105">
        <f t="shared" si="173"/>
        <v>0</v>
      </c>
      <c r="EU273" s="105">
        <f t="shared" si="173"/>
        <v>0</v>
      </c>
      <c r="EV273" s="105">
        <f t="shared" si="173"/>
        <v>0</v>
      </c>
      <c r="EW273" s="105">
        <f t="shared" si="173"/>
        <v>0</v>
      </c>
      <c r="EX273" s="105">
        <f t="shared" si="173"/>
        <v>0</v>
      </c>
      <c r="EY273" s="105">
        <f t="shared" si="173"/>
        <v>0</v>
      </c>
      <c r="EZ273" s="105">
        <f t="shared" si="173"/>
        <v>0</v>
      </c>
      <c r="FA273" s="105">
        <f t="shared" si="173"/>
        <v>0</v>
      </c>
      <c r="FB273" s="105">
        <f t="shared" si="173"/>
        <v>0</v>
      </c>
      <c r="FC273" s="105">
        <f t="shared" si="173"/>
        <v>0</v>
      </c>
      <c r="FD273" s="105">
        <f t="shared" si="173"/>
        <v>0</v>
      </c>
      <c r="FE273" s="105">
        <f t="shared" si="173"/>
        <v>0</v>
      </c>
      <c r="FF273" s="105">
        <f t="shared" si="173"/>
        <v>0</v>
      </c>
      <c r="FG273" s="105">
        <f t="shared" si="173"/>
        <v>0</v>
      </c>
      <c r="FH273" s="105">
        <f t="shared" si="173"/>
        <v>0</v>
      </c>
      <c r="FI273" s="105">
        <f t="shared" si="173"/>
        <v>0</v>
      </c>
      <c r="FJ273" s="105">
        <f t="shared" si="173"/>
        <v>0</v>
      </c>
      <c r="FK273" s="105">
        <f t="shared" si="173"/>
        <v>0</v>
      </c>
      <c r="FL273" s="105">
        <f t="shared" si="173"/>
        <v>0</v>
      </c>
      <c r="FM273" s="105">
        <f t="shared" si="173"/>
        <v>0</v>
      </c>
      <c r="FN273" s="105">
        <f t="shared" si="173"/>
        <v>0</v>
      </c>
      <c r="FO273" s="105">
        <f t="shared" si="173"/>
        <v>0</v>
      </c>
      <c r="FP273" s="105">
        <f t="shared" si="173"/>
        <v>0</v>
      </c>
      <c r="FQ273" s="105">
        <f t="shared" si="173"/>
        <v>0</v>
      </c>
      <c r="FR273" s="105">
        <f t="shared" si="173"/>
        <v>0</v>
      </c>
      <c r="FS273" s="105">
        <f t="shared" si="173"/>
        <v>0</v>
      </c>
      <c r="FT273" s="105">
        <f t="shared" si="173"/>
        <v>0</v>
      </c>
      <c r="FU273" s="105">
        <f t="shared" si="173"/>
        <v>0</v>
      </c>
      <c r="FV273" s="105">
        <f t="shared" si="173"/>
        <v>0</v>
      </c>
      <c r="FW273" s="105">
        <f t="shared" si="173"/>
        <v>0</v>
      </c>
      <c r="FX273" s="105">
        <f t="shared" si="173"/>
        <v>0</v>
      </c>
      <c r="FY273" s="105">
        <f t="shared" si="173"/>
        <v>0</v>
      </c>
      <c r="FZ273" s="105">
        <f t="shared" si="173"/>
        <v>0</v>
      </c>
      <c r="GA273" s="105">
        <f t="shared" si="173"/>
        <v>0</v>
      </c>
      <c r="GB273" s="105">
        <f t="shared" si="173"/>
        <v>0</v>
      </c>
      <c r="GC273" s="105">
        <f t="shared" si="173"/>
        <v>0</v>
      </c>
      <c r="GD273" s="105">
        <f t="shared" si="173"/>
        <v>0</v>
      </c>
      <c r="GE273" s="105">
        <f t="shared" si="173"/>
        <v>0</v>
      </c>
      <c r="GF273" s="105">
        <f t="shared" si="173"/>
        <v>0</v>
      </c>
      <c r="GG273" s="105">
        <f t="shared" si="173"/>
        <v>0</v>
      </c>
      <c r="GH273" s="105">
        <f t="shared" si="173"/>
        <v>0</v>
      </c>
      <c r="GI273" s="105">
        <f t="shared" si="173"/>
        <v>0</v>
      </c>
      <c r="GJ273" s="105">
        <f t="shared" si="173"/>
        <v>0</v>
      </c>
      <c r="GK273" s="105">
        <f t="shared" si="173"/>
        <v>0</v>
      </c>
      <c r="GL273" s="105">
        <f t="shared" ref="GL273" si="176">GL119*$B273</f>
        <v>0</v>
      </c>
      <c r="GM273" s="105">
        <f t="shared" si="161"/>
        <v>0</v>
      </c>
      <c r="GN273" s="105">
        <f t="shared" si="161"/>
        <v>0</v>
      </c>
      <c r="GO273" s="105">
        <f t="shared" si="161"/>
        <v>0</v>
      </c>
      <c r="GP273" s="105">
        <f t="shared" si="161"/>
        <v>0</v>
      </c>
      <c r="GQ273" s="105">
        <f t="shared" si="161"/>
        <v>0</v>
      </c>
      <c r="GR273" s="105">
        <f t="shared" si="161"/>
        <v>0</v>
      </c>
      <c r="GS273" s="105">
        <f t="shared" si="161"/>
        <v>0</v>
      </c>
      <c r="GT273" s="105">
        <f t="shared" si="161"/>
        <v>0</v>
      </c>
    </row>
    <row r="274" spans="1:202" s="105" customFormat="1" hidden="1" x14ac:dyDescent="0.25">
      <c r="A274" s="106" t="s">
        <v>185</v>
      </c>
      <c r="B274" s="107">
        <v>0</v>
      </c>
      <c r="C274" s="105">
        <f t="shared" ref="C274:BN277" si="177">C120*$B274</f>
        <v>0</v>
      </c>
      <c r="D274" s="105">
        <f t="shared" si="177"/>
        <v>0</v>
      </c>
      <c r="E274" s="105">
        <f t="shared" si="177"/>
        <v>0</v>
      </c>
      <c r="F274" s="105">
        <f t="shared" si="177"/>
        <v>0</v>
      </c>
      <c r="G274" s="105">
        <f t="shared" si="177"/>
        <v>0</v>
      </c>
      <c r="H274" s="105">
        <f t="shared" si="177"/>
        <v>0</v>
      </c>
      <c r="I274" s="105">
        <f t="shared" si="177"/>
        <v>0</v>
      </c>
      <c r="J274" s="105">
        <f t="shared" si="177"/>
        <v>0</v>
      </c>
      <c r="K274" s="105">
        <f t="shared" si="177"/>
        <v>0</v>
      </c>
      <c r="L274" s="105">
        <f t="shared" si="177"/>
        <v>0</v>
      </c>
      <c r="M274" s="105">
        <f t="shared" si="177"/>
        <v>0</v>
      </c>
      <c r="N274" s="105">
        <f t="shared" si="177"/>
        <v>0</v>
      </c>
      <c r="O274" s="105">
        <f t="shared" si="177"/>
        <v>0</v>
      </c>
      <c r="P274" s="105">
        <f t="shared" si="177"/>
        <v>0</v>
      </c>
      <c r="Q274" s="105">
        <f t="shared" si="177"/>
        <v>0</v>
      </c>
      <c r="R274" s="105">
        <f t="shared" si="177"/>
        <v>0</v>
      </c>
      <c r="S274" s="105">
        <f t="shared" si="177"/>
        <v>0</v>
      </c>
      <c r="T274" s="105">
        <f t="shared" si="177"/>
        <v>0</v>
      </c>
      <c r="U274" s="105">
        <f t="shared" si="177"/>
        <v>0</v>
      </c>
      <c r="V274" s="105">
        <f t="shared" si="177"/>
        <v>0</v>
      </c>
      <c r="W274" s="105">
        <f t="shared" si="177"/>
        <v>0</v>
      </c>
      <c r="X274" s="105">
        <f t="shared" si="177"/>
        <v>0</v>
      </c>
      <c r="Y274" s="105">
        <f t="shared" si="177"/>
        <v>0</v>
      </c>
      <c r="Z274" s="105">
        <f t="shared" si="177"/>
        <v>0</v>
      </c>
      <c r="AA274" s="105">
        <f t="shared" si="177"/>
        <v>0</v>
      </c>
      <c r="AB274" s="105">
        <f t="shared" si="177"/>
        <v>0</v>
      </c>
      <c r="AC274" s="105">
        <f t="shared" si="177"/>
        <v>0</v>
      </c>
      <c r="AD274" s="105">
        <f t="shared" si="177"/>
        <v>0</v>
      </c>
      <c r="AE274" s="105">
        <f t="shared" si="177"/>
        <v>0</v>
      </c>
      <c r="AF274" s="105">
        <f t="shared" si="177"/>
        <v>0</v>
      </c>
      <c r="AG274" s="105">
        <f t="shared" si="177"/>
        <v>0</v>
      </c>
      <c r="AH274" s="105">
        <f t="shared" si="177"/>
        <v>0</v>
      </c>
      <c r="AI274" s="105">
        <f t="shared" si="177"/>
        <v>0</v>
      </c>
      <c r="AJ274" s="105">
        <f t="shared" si="177"/>
        <v>0</v>
      </c>
      <c r="AK274" s="105">
        <f t="shared" si="177"/>
        <v>0</v>
      </c>
      <c r="AL274" s="105">
        <f t="shared" si="177"/>
        <v>0</v>
      </c>
      <c r="AM274" s="105">
        <f t="shared" si="177"/>
        <v>0</v>
      </c>
      <c r="AN274" s="105">
        <f t="shared" si="177"/>
        <v>0</v>
      </c>
      <c r="AO274" s="105">
        <f t="shared" si="177"/>
        <v>0</v>
      </c>
      <c r="AP274" s="105">
        <f t="shared" si="177"/>
        <v>0</v>
      </c>
      <c r="AQ274" s="105">
        <f t="shared" si="177"/>
        <v>0</v>
      </c>
      <c r="AR274" s="105">
        <f t="shared" si="177"/>
        <v>0</v>
      </c>
      <c r="AS274" s="105">
        <f t="shared" si="177"/>
        <v>0</v>
      </c>
      <c r="AT274" s="105">
        <f t="shared" si="177"/>
        <v>0</v>
      </c>
      <c r="AU274" s="105">
        <f t="shared" si="177"/>
        <v>0</v>
      </c>
      <c r="AV274" s="105">
        <f t="shared" si="177"/>
        <v>0</v>
      </c>
      <c r="AW274" s="105">
        <f t="shared" si="177"/>
        <v>0</v>
      </c>
      <c r="AX274" s="105">
        <f t="shared" si="177"/>
        <v>0</v>
      </c>
      <c r="AY274" s="105">
        <f t="shared" si="177"/>
        <v>0</v>
      </c>
      <c r="AZ274" s="105">
        <f t="shared" si="177"/>
        <v>0</v>
      </c>
      <c r="BA274" s="105">
        <f t="shared" si="177"/>
        <v>0</v>
      </c>
      <c r="BB274" s="105">
        <f t="shared" si="177"/>
        <v>0</v>
      </c>
      <c r="BC274" s="105">
        <f t="shared" si="177"/>
        <v>0</v>
      </c>
      <c r="BD274" s="105">
        <f t="shared" si="177"/>
        <v>0</v>
      </c>
      <c r="BE274" s="105">
        <f t="shared" si="177"/>
        <v>0</v>
      </c>
      <c r="BF274" s="105">
        <f t="shared" si="177"/>
        <v>0</v>
      </c>
      <c r="BG274" s="105">
        <f t="shared" si="177"/>
        <v>0</v>
      </c>
      <c r="BH274" s="105">
        <f t="shared" si="177"/>
        <v>0</v>
      </c>
      <c r="BI274" s="105">
        <f t="shared" si="177"/>
        <v>0</v>
      </c>
      <c r="BJ274" s="105">
        <f t="shared" si="177"/>
        <v>0</v>
      </c>
      <c r="BK274" s="105">
        <f t="shared" si="177"/>
        <v>0</v>
      </c>
      <c r="BL274" s="105">
        <f t="shared" si="177"/>
        <v>0</v>
      </c>
      <c r="BM274" s="105">
        <f t="shared" si="177"/>
        <v>0</v>
      </c>
      <c r="BN274" s="105">
        <f t="shared" si="177"/>
        <v>0</v>
      </c>
      <c r="BO274" s="105">
        <f t="shared" ref="BO274:DZ277" si="178">BO120*$B274</f>
        <v>0</v>
      </c>
      <c r="BP274" s="105">
        <f t="shared" si="178"/>
        <v>0</v>
      </c>
      <c r="BQ274" s="105">
        <f t="shared" si="178"/>
        <v>0</v>
      </c>
      <c r="BR274" s="105">
        <f t="shared" si="178"/>
        <v>0</v>
      </c>
      <c r="BS274" s="105">
        <f t="shared" si="178"/>
        <v>0</v>
      </c>
      <c r="BT274" s="105">
        <f t="shared" si="178"/>
        <v>0</v>
      </c>
      <c r="BU274" s="105">
        <f t="shared" si="178"/>
        <v>0</v>
      </c>
      <c r="BV274" s="105">
        <f t="shared" si="178"/>
        <v>0</v>
      </c>
      <c r="BW274" s="105">
        <f t="shared" si="178"/>
        <v>0</v>
      </c>
      <c r="BX274" s="105">
        <f t="shared" si="178"/>
        <v>0</v>
      </c>
      <c r="BY274" s="105">
        <f t="shared" si="178"/>
        <v>0</v>
      </c>
      <c r="BZ274" s="105">
        <f t="shared" si="178"/>
        <v>0</v>
      </c>
      <c r="CA274" s="105">
        <f t="shared" si="178"/>
        <v>0</v>
      </c>
      <c r="CB274" s="105">
        <f t="shared" si="178"/>
        <v>0</v>
      </c>
      <c r="CC274" s="105">
        <f t="shared" si="178"/>
        <v>0</v>
      </c>
      <c r="CD274" s="105">
        <f t="shared" si="178"/>
        <v>0</v>
      </c>
      <c r="CE274" s="105">
        <f t="shared" si="178"/>
        <v>0</v>
      </c>
      <c r="CF274" s="105">
        <f t="shared" si="178"/>
        <v>0</v>
      </c>
      <c r="CG274" s="105">
        <f t="shared" si="178"/>
        <v>0</v>
      </c>
      <c r="CH274" s="105">
        <f t="shared" si="178"/>
        <v>0</v>
      </c>
      <c r="CI274" s="105">
        <f t="shared" si="178"/>
        <v>0</v>
      </c>
      <c r="CJ274" s="105">
        <f t="shared" si="178"/>
        <v>0</v>
      </c>
      <c r="CK274" s="105">
        <f t="shared" si="178"/>
        <v>0</v>
      </c>
      <c r="CL274" s="105">
        <f t="shared" si="178"/>
        <v>0</v>
      </c>
      <c r="CM274" s="105">
        <f t="shared" si="178"/>
        <v>0</v>
      </c>
      <c r="CN274" s="105">
        <f t="shared" si="178"/>
        <v>0</v>
      </c>
      <c r="CO274" s="105">
        <f t="shared" si="178"/>
        <v>0</v>
      </c>
      <c r="CP274" s="105">
        <f t="shared" si="178"/>
        <v>0</v>
      </c>
      <c r="CQ274" s="105">
        <f t="shared" si="178"/>
        <v>0</v>
      </c>
      <c r="CR274" s="105">
        <f t="shared" si="178"/>
        <v>0</v>
      </c>
      <c r="CS274" s="105">
        <f t="shared" si="178"/>
        <v>0</v>
      </c>
      <c r="CT274" s="105">
        <f t="shared" si="178"/>
        <v>0</v>
      </c>
      <c r="CU274" s="105">
        <f t="shared" si="178"/>
        <v>0</v>
      </c>
      <c r="CV274" s="105">
        <f t="shared" si="178"/>
        <v>0</v>
      </c>
      <c r="CW274" s="105">
        <f t="shared" si="178"/>
        <v>0</v>
      </c>
      <c r="CX274" s="105">
        <f t="shared" si="178"/>
        <v>0</v>
      </c>
      <c r="CY274" s="105">
        <f t="shared" si="178"/>
        <v>0</v>
      </c>
      <c r="CZ274" s="105">
        <f t="shared" si="178"/>
        <v>0</v>
      </c>
      <c r="DA274" s="105">
        <f t="shared" si="178"/>
        <v>0</v>
      </c>
      <c r="DB274" s="105">
        <f t="shared" si="178"/>
        <v>0</v>
      </c>
      <c r="DC274" s="105">
        <f t="shared" si="178"/>
        <v>0</v>
      </c>
      <c r="DD274" s="105">
        <f t="shared" si="178"/>
        <v>0</v>
      </c>
      <c r="DE274" s="105">
        <f t="shared" si="178"/>
        <v>0</v>
      </c>
      <c r="DF274" s="105">
        <f t="shared" si="178"/>
        <v>0</v>
      </c>
      <c r="DG274" s="105">
        <f t="shared" si="178"/>
        <v>0</v>
      </c>
      <c r="DH274" s="105">
        <f t="shared" si="178"/>
        <v>0</v>
      </c>
      <c r="DI274" s="105">
        <f t="shared" si="178"/>
        <v>0</v>
      </c>
      <c r="DJ274" s="105">
        <f t="shared" si="178"/>
        <v>0</v>
      </c>
      <c r="DK274" s="105">
        <f t="shared" si="178"/>
        <v>0</v>
      </c>
      <c r="DL274" s="105">
        <f t="shared" si="178"/>
        <v>0</v>
      </c>
      <c r="DM274" s="105">
        <f t="shared" si="178"/>
        <v>0</v>
      </c>
      <c r="DN274" s="105">
        <f t="shared" si="178"/>
        <v>0</v>
      </c>
      <c r="DO274" s="105">
        <f t="shared" si="178"/>
        <v>0</v>
      </c>
      <c r="DP274" s="105">
        <f t="shared" si="178"/>
        <v>0</v>
      </c>
      <c r="DQ274" s="105">
        <f t="shared" si="178"/>
        <v>0</v>
      </c>
      <c r="DR274" s="105">
        <f t="shared" si="178"/>
        <v>0</v>
      </c>
      <c r="DS274" s="105">
        <f t="shared" si="178"/>
        <v>0</v>
      </c>
      <c r="DT274" s="105">
        <f t="shared" si="178"/>
        <v>0</v>
      </c>
      <c r="DU274" s="105">
        <f t="shared" si="178"/>
        <v>0</v>
      </c>
      <c r="DV274" s="105">
        <f t="shared" si="178"/>
        <v>0</v>
      </c>
      <c r="DW274" s="105">
        <f t="shared" si="178"/>
        <v>0</v>
      </c>
      <c r="DX274" s="105">
        <f t="shared" si="178"/>
        <v>0</v>
      </c>
      <c r="DY274" s="105">
        <f t="shared" si="178"/>
        <v>0</v>
      </c>
      <c r="DZ274" s="105">
        <f t="shared" si="178"/>
        <v>0</v>
      </c>
      <c r="EA274" s="105">
        <f t="shared" ref="EA274:GL277" si="179">EA120*$B274</f>
        <v>0</v>
      </c>
      <c r="EB274" s="105">
        <f t="shared" si="179"/>
        <v>0</v>
      </c>
      <c r="EC274" s="105">
        <f t="shared" si="179"/>
        <v>0</v>
      </c>
      <c r="ED274" s="105">
        <f t="shared" si="179"/>
        <v>0</v>
      </c>
      <c r="EE274" s="105">
        <f t="shared" si="179"/>
        <v>0</v>
      </c>
      <c r="EF274" s="105">
        <f t="shared" si="179"/>
        <v>0</v>
      </c>
      <c r="EG274" s="105">
        <f t="shared" si="179"/>
        <v>0</v>
      </c>
      <c r="EH274" s="105">
        <f t="shared" si="179"/>
        <v>0</v>
      </c>
      <c r="EI274" s="105">
        <f t="shared" si="179"/>
        <v>0</v>
      </c>
      <c r="EJ274" s="105">
        <f t="shared" si="179"/>
        <v>0</v>
      </c>
      <c r="EK274" s="105">
        <f t="shared" si="179"/>
        <v>0</v>
      </c>
      <c r="EL274" s="105">
        <f t="shared" si="179"/>
        <v>0</v>
      </c>
      <c r="EM274" s="105">
        <f t="shared" si="179"/>
        <v>0</v>
      </c>
      <c r="EN274" s="105">
        <f t="shared" si="179"/>
        <v>0</v>
      </c>
      <c r="EO274" s="105">
        <f t="shared" si="179"/>
        <v>0</v>
      </c>
      <c r="EP274" s="105">
        <f t="shared" si="179"/>
        <v>0</v>
      </c>
      <c r="EQ274" s="105">
        <f t="shared" si="179"/>
        <v>0</v>
      </c>
      <c r="ER274" s="105">
        <f t="shared" si="179"/>
        <v>0</v>
      </c>
      <c r="ES274" s="105">
        <f t="shared" si="179"/>
        <v>0</v>
      </c>
      <c r="ET274" s="105">
        <f t="shared" si="179"/>
        <v>0</v>
      </c>
      <c r="EU274" s="105">
        <f t="shared" si="179"/>
        <v>0</v>
      </c>
      <c r="EV274" s="105">
        <f t="shared" si="179"/>
        <v>0</v>
      </c>
      <c r="EW274" s="105">
        <f t="shared" si="179"/>
        <v>0</v>
      </c>
      <c r="EX274" s="105">
        <f t="shared" si="179"/>
        <v>0</v>
      </c>
      <c r="EY274" s="105">
        <f t="shared" si="179"/>
        <v>0</v>
      </c>
      <c r="EZ274" s="105">
        <f t="shared" si="179"/>
        <v>0</v>
      </c>
      <c r="FA274" s="105">
        <f t="shared" si="179"/>
        <v>0</v>
      </c>
      <c r="FB274" s="105">
        <f t="shared" si="179"/>
        <v>0</v>
      </c>
      <c r="FC274" s="105">
        <f t="shared" si="179"/>
        <v>0</v>
      </c>
      <c r="FD274" s="105">
        <f t="shared" si="179"/>
        <v>0</v>
      </c>
      <c r="FE274" s="105">
        <f t="shared" si="179"/>
        <v>0</v>
      </c>
      <c r="FF274" s="105">
        <f t="shared" si="179"/>
        <v>0</v>
      </c>
      <c r="FG274" s="105">
        <f t="shared" si="179"/>
        <v>0</v>
      </c>
      <c r="FH274" s="105">
        <f t="shared" si="179"/>
        <v>0</v>
      </c>
      <c r="FI274" s="105">
        <f t="shared" si="179"/>
        <v>0</v>
      </c>
      <c r="FJ274" s="105">
        <f t="shared" si="179"/>
        <v>0</v>
      </c>
      <c r="FK274" s="105">
        <f t="shared" si="179"/>
        <v>0</v>
      </c>
      <c r="FL274" s="105">
        <f t="shared" si="179"/>
        <v>0</v>
      </c>
      <c r="FM274" s="105">
        <f t="shared" si="179"/>
        <v>0</v>
      </c>
      <c r="FN274" s="105">
        <f t="shared" si="179"/>
        <v>0</v>
      </c>
      <c r="FO274" s="105">
        <f t="shared" si="179"/>
        <v>0</v>
      </c>
      <c r="FP274" s="105">
        <f t="shared" si="179"/>
        <v>0</v>
      </c>
      <c r="FQ274" s="105">
        <f t="shared" si="179"/>
        <v>0</v>
      </c>
      <c r="FR274" s="105">
        <f t="shared" si="179"/>
        <v>0</v>
      </c>
      <c r="FS274" s="105">
        <f t="shared" si="179"/>
        <v>0</v>
      </c>
      <c r="FT274" s="105">
        <f t="shared" si="179"/>
        <v>0</v>
      </c>
      <c r="FU274" s="105">
        <f t="shared" si="179"/>
        <v>0</v>
      </c>
      <c r="FV274" s="105">
        <f t="shared" si="179"/>
        <v>0</v>
      </c>
      <c r="FW274" s="105">
        <f t="shared" si="179"/>
        <v>0</v>
      </c>
      <c r="FX274" s="105">
        <f t="shared" si="179"/>
        <v>0</v>
      </c>
      <c r="FY274" s="105">
        <f t="shared" si="179"/>
        <v>0</v>
      </c>
      <c r="FZ274" s="105">
        <f t="shared" si="179"/>
        <v>0</v>
      </c>
      <c r="GA274" s="105">
        <f t="shared" si="179"/>
        <v>0</v>
      </c>
      <c r="GB274" s="105">
        <f t="shared" si="179"/>
        <v>0</v>
      </c>
      <c r="GC274" s="105">
        <f t="shared" si="179"/>
        <v>0</v>
      </c>
      <c r="GD274" s="105">
        <f t="shared" si="179"/>
        <v>0</v>
      </c>
      <c r="GE274" s="105">
        <f t="shared" si="179"/>
        <v>0</v>
      </c>
      <c r="GF274" s="105">
        <f t="shared" si="179"/>
        <v>0</v>
      </c>
      <c r="GG274" s="105">
        <f t="shared" si="179"/>
        <v>0</v>
      </c>
      <c r="GH274" s="105">
        <f t="shared" si="179"/>
        <v>0</v>
      </c>
      <c r="GI274" s="105">
        <f t="shared" si="179"/>
        <v>0</v>
      </c>
      <c r="GJ274" s="105">
        <f t="shared" si="179"/>
        <v>0</v>
      </c>
      <c r="GK274" s="105">
        <f t="shared" si="179"/>
        <v>0</v>
      </c>
      <c r="GL274" s="105">
        <f t="shared" si="179"/>
        <v>0</v>
      </c>
      <c r="GM274" s="105">
        <f t="shared" si="161"/>
        <v>0</v>
      </c>
      <c r="GN274" s="105">
        <f t="shared" si="161"/>
        <v>0</v>
      </c>
      <c r="GO274" s="105">
        <f t="shared" si="161"/>
        <v>0</v>
      </c>
      <c r="GP274" s="105">
        <f t="shared" si="161"/>
        <v>0</v>
      </c>
      <c r="GQ274" s="105">
        <f t="shared" si="161"/>
        <v>0</v>
      </c>
      <c r="GR274" s="105">
        <f t="shared" si="161"/>
        <v>0</v>
      </c>
      <c r="GS274" s="105">
        <f t="shared" si="161"/>
        <v>0</v>
      </c>
      <c r="GT274" s="105">
        <f t="shared" si="161"/>
        <v>0</v>
      </c>
    </row>
    <row r="275" spans="1:202" s="105" customFormat="1" hidden="1" x14ac:dyDescent="0.25">
      <c r="A275" s="106" t="s">
        <v>186</v>
      </c>
      <c r="B275" s="107">
        <v>0</v>
      </c>
      <c r="C275" s="105">
        <f t="shared" si="177"/>
        <v>0</v>
      </c>
      <c r="D275" s="105">
        <f t="shared" si="177"/>
        <v>0</v>
      </c>
      <c r="E275" s="105">
        <f t="shared" si="177"/>
        <v>0</v>
      </c>
      <c r="F275" s="105">
        <f t="shared" si="177"/>
        <v>0</v>
      </c>
      <c r="G275" s="105">
        <f t="shared" si="177"/>
        <v>0</v>
      </c>
      <c r="H275" s="105">
        <f t="shared" si="177"/>
        <v>0</v>
      </c>
      <c r="I275" s="105">
        <f t="shared" si="177"/>
        <v>0</v>
      </c>
      <c r="J275" s="105">
        <f t="shared" si="177"/>
        <v>0</v>
      </c>
      <c r="K275" s="105">
        <f t="shared" si="177"/>
        <v>0</v>
      </c>
      <c r="L275" s="105">
        <f t="shared" si="177"/>
        <v>0</v>
      </c>
      <c r="M275" s="105">
        <f t="shared" si="177"/>
        <v>0</v>
      </c>
      <c r="N275" s="105">
        <f t="shared" si="177"/>
        <v>0</v>
      </c>
      <c r="O275" s="105">
        <f t="shared" si="177"/>
        <v>0</v>
      </c>
      <c r="P275" s="105">
        <f t="shared" si="177"/>
        <v>0</v>
      </c>
      <c r="Q275" s="105">
        <f t="shared" si="177"/>
        <v>0</v>
      </c>
      <c r="R275" s="105">
        <f t="shared" si="177"/>
        <v>0</v>
      </c>
      <c r="S275" s="105">
        <f t="shared" si="177"/>
        <v>0</v>
      </c>
      <c r="T275" s="105">
        <f t="shared" si="177"/>
        <v>0</v>
      </c>
      <c r="U275" s="105">
        <f t="shared" si="177"/>
        <v>0</v>
      </c>
      <c r="V275" s="105">
        <f t="shared" si="177"/>
        <v>0</v>
      </c>
      <c r="W275" s="105">
        <f t="shared" si="177"/>
        <v>0</v>
      </c>
      <c r="X275" s="105">
        <f t="shared" si="177"/>
        <v>0</v>
      </c>
      <c r="Y275" s="105">
        <f t="shared" si="177"/>
        <v>0</v>
      </c>
      <c r="Z275" s="105">
        <f t="shared" si="177"/>
        <v>0</v>
      </c>
      <c r="AA275" s="105">
        <f t="shared" si="177"/>
        <v>0</v>
      </c>
      <c r="AB275" s="105">
        <f t="shared" si="177"/>
        <v>0</v>
      </c>
      <c r="AC275" s="105">
        <f t="shared" si="177"/>
        <v>0</v>
      </c>
      <c r="AD275" s="105">
        <f t="shared" si="177"/>
        <v>0</v>
      </c>
      <c r="AE275" s="105">
        <f t="shared" si="177"/>
        <v>0</v>
      </c>
      <c r="AF275" s="105">
        <f t="shared" si="177"/>
        <v>0</v>
      </c>
      <c r="AG275" s="105">
        <f t="shared" si="177"/>
        <v>0</v>
      </c>
      <c r="AH275" s="105">
        <f t="shared" si="177"/>
        <v>0</v>
      </c>
      <c r="AI275" s="105">
        <f t="shared" si="177"/>
        <v>0</v>
      </c>
      <c r="AJ275" s="105">
        <f t="shared" si="177"/>
        <v>0</v>
      </c>
      <c r="AK275" s="105">
        <f t="shared" si="177"/>
        <v>0</v>
      </c>
      <c r="AL275" s="105">
        <f t="shared" si="177"/>
        <v>0</v>
      </c>
      <c r="AM275" s="105">
        <f t="shared" si="177"/>
        <v>0</v>
      </c>
      <c r="AN275" s="105">
        <f t="shared" si="177"/>
        <v>0</v>
      </c>
      <c r="AO275" s="105">
        <f t="shared" si="177"/>
        <v>0</v>
      </c>
      <c r="AP275" s="105">
        <f t="shared" si="177"/>
        <v>0</v>
      </c>
      <c r="AQ275" s="105">
        <f t="shared" si="177"/>
        <v>0</v>
      </c>
      <c r="AR275" s="105">
        <f t="shared" si="177"/>
        <v>0</v>
      </c>
      <c r="AS275" s="105">
        <f t="shared" si="177"/>
        <v>0</v>
      </c>
      <c r="AT275" s="105">
        <f t="shared" si="177"/>
        <v>0</v>
      </c>
      <c r="AU275" s="105">
        <f t="shared" si="177"/>
        <v>0</v>
      </c>
      <c r="AV275" s="105">
        <f t="shared" si="177"/>
        <v>0</v>
      </c>
      <c r="AW275" s="105">
        <f t="shared" si="177"/>
        <v>0</v>
      </c>
      <c r="AX275" s="105">
        <f t="shared" si="177"/>
        <v>0</v>
      </c>
      <c r="AY275" s="105">
        <f t="shared" si="177"/>
        <v>0</v>
      </c>
      <c r="AZ275" s="105">
        <f t="shared" si="177"/>
        <v>0</v>
      </c>
      <c r="BA275" s="105">
        <f t="shared" si="177"/>
        <v>0</v>
      </c>
      <c r="BB275" s="105">
        <f t="shared" si="177"/>
        <v>0</v>
      </c>
      <c r="BC275" s="105">
        <f t="shared" si="177"/>
        <v>0</v>
      </c>
      <c r="BD275" s="105">
        <f t="shared" si="177"/>
        <v>0</v>
      </c>
      <c r="BE275" s="105">
        <f t="shared" si="177"/>
        <v>0</v>
      </c>
      <c r="BF275" s="105">
        <f t="shared" si="177"/>
        <v>0</v>
      </c>
      <c r="BG275" s="105">
        <f t="shared" si="177"/>
        <v>0</v>
      </c>
      <c r="BH275" s="105">
        <f t="shared" si="177"/>
        <v>0</v>
      </c>
      <c r="BI275" s="105">
        <f t="shared" si="177"/>
        <v>0</v>
      </c>
      <c r="BJ275" s="105">
        <f t="shared" si="177"/>
        <v>0</v>
      </c>
      <c r="BK275" s="105">
        <f t="shared" si="177"/>
        <v>0</v>
      </c>
      <c r="BL275" s="105">
        <f t="shared" si="177"/>
        <v>0</v>
      </c>
      <c r="BM275" s="105">
        <f t="shared" si="177"/>
        <v>0</v>
      </c>
      <c r="BN275" s="105">
        <f t="shared" si="177"/>
        <v>0</v>
      </c>
      <c r="BO275" s="105">
        <f t="shared" si="178"/>
        <v>0</v>
      </c>
      <c r="BP275" s="105">
        <f t="shared" si="178"/>
        <v>0</v>
      </c>
      <c r="BQ275" s="105">
        <f t="shared" si="178"/>
        <v>0</v>
      </c>
      <c r="BR275" s="105">
        <f t="shared" si="178"/>
        <v>0</v>
      </c>
      <c r="BS275" s="105">
        <f t="shared" si="178"/>
        <v>0</v>
      </c>
      <c r="BT275" s="105">
        <f t="shared" si="178"/>
        <v>0</v>
      </c>
      <c r="BU275" s="105">
        <f t="shared" si="178"/>
        <v>0</v>
      </c>
      <c r="BV275" s="105">
        <f t="shared" si="178"/>
        <v>0</v>
      </c>
      <c r="BW275" s="105">
        <f t="shared" si="178"/>
        <v>0</v>
      </c>
      <c r="BX275" s="105">
        <f t="shared" si="178"/>
        <v>0</v>
      </c>
      <c r="BY275" s="105">
        <f t="shared" si="178"/>
        <v>0</v>
      </c>
      <c r="BZ275" s="105">
        <f t="shared" si="178"/>
        <v>0</v>
      </c>
      <c r="CA275" s="105">
        <f t="shared" si="178"/>
        <v>0</v>
      </c>
      <c r="CB275" s="105">
        <f t="shared" si="178"/>
        <v>0</v>
      </c>
      <c r="CC275" s="105">
        <f t="shared" si="178"/>
        <v>0</v>
      </c>
      <c r="CD275" s="105">
        <f t="shared" si="178"/>
        <v>0</v>
      </c>
      <c r="CE275" s="105">
        <f t="shared" si="178"/>
        <v>0</v>
      </c>
      <c r="CF275" s="105">
        <f t="shared" si="178"/>
        <v>0</v>
      </c>
      <c r="CG275" s="105">
        <f t="shared" si="178"/>
        <v>0</v>
      </c>
      <c r="CH275" s="105">
        <f t="shared" si="178"/>
        <v>0</v>
      </c>
      <c r="CI275" s="105">
        <f t="shared" si="178"/>
        <v>0</v>
      </c>
      <c r="CJ275" s="105">
        <f t="shared" si="178"/>
        <v>0</v>
      </c>
      <c r="CK275" s="105">
        <f t="shared" si="178"/>
        <v>0</v>
      </c>
      <c r="CL275" s="105">
        <f t="shared" si="178"/>
        <v>0</v>
      </c>
      <c r="CM275" s="105">
        <f t="shared" si="178"/>
        <v>0</v>
      </c>
      <c r="CN275" s="105">
        <f t="shared" si="178"/>
        <v>0</v>
      </c>
      <c r="CO275" s="105">
        <f t="shared" si="178"/>
        <v>0</v>
      </c>
      <c r="CP275" s="105">
        <f t="shared" si="178"/>
        <v>0</v>
      </c>
      <c r="CQ275" s="105">
        <f t="shared" si="178"/>
        <v>0</v>
      </c>
      <c r="CR275" s="105">
        <f t="shared" si="178"/>
        <v>0</v>
      </c>
      <c r="CS275" s="105">
        <f t="shared" si="178"/>
        <v>0</v>
      </c>
      <c r="CT275" s="105">
        <f t="shared" si="178"/>
        <v>0</v>
      </c>
      <c r="CU275" s="105">
        <f t="shared" si="178"/>
        <v>0</v>
      </c>
      <c r="CV275" s="105">
        <f t="shared" si="178"/>
        <v>0</v>
      </c>
      <c r="CW275" s="105">
        <f t="shared" si="178"/>
        <v>0</v>
      </c>
      <c r="CX275" s="105">
        <f t="shared" si="178"/>
        <v>0</v>
      </c>
      <c r="CY275" s="105">
        <f t="shared" si="178"/>
        <v>0</v>
      </c>
      <c r="CZ275" s="105">
        <f t="shared" si="178"/>
        <v>0</v>
      </c>
      <c r="DA275" s="105">
        <f t="shared" si="178"/>
        <v>0</v>
      </c>
      <c r="DB275" s="105">
        <f t="shared" si="178"/>
        <v>0</v>
      </c>
      <c r="DC275" s="105">
        <f t="shared" si="178"/>
        <v>0</v>
      </c>
      <c r="DD275" s="105">
        <f t="shared" si="178"/>
        <v>0</v>
      </c>
      <c r="DE275" s="105">
        <f t="shared" si="178"/>
        <v>0</v>
      </c>
      <c r="DF275" s="105">
        <f t="shared" si="178"/>
        <v>0</v>
      </c>
      <c r="DG275" s="105">
        <f t="shared" si="178"/>
        <v>0</v>
      </c>
      <c r="DH275" s="105">
        <f t="shared" si="178"/>
        <v>0</v>
      </c>
      <c r="DI275" s="105">
        <f t="shared" si="178"/>
        <v>0</v>
      </c>
      <c r="DJ275" s="105">
        <f t="shared" si="178"/>
        <v>0</v>
      </c>
      <c r="DK275" s="105">
        <f t="shared" si="178"/>
        <v>0</v>
      </c>
      <c r="DL275" s="105">
        <f t="shared" si="178"/>
        <v>0</v>
      </c>
      <c r="DM275" s="105">
        <f t="shared" si="178"/>
        <v>0</v>
      </c>
      <c r="DN275" s="105">
        <f t="shared" si="178"/>
        <v>0</v>
      </c>
      <c r="DO275" s="105">
        <f t="shared" si="178"/>
        <v>0</v>
      </c>
      <c r="DP275" s="105">
        <f t="shared" si="178"/>
        <v>0</v>
      </c>
      <c r="DQ275" s="105">
        <f t="shared" si="178"/>
        <v>0</v>
      </c>
      <c r="DR275" s="105">
        <f t="shared" si="178"/>
        <v>0</v>
      </c>
      <c r="DS275" s="105">
        <f t="shared" si="178"/>
        <v>0</v>
      </c>
      <c r="DT275" s="105">
        <f t="shared" si="178"/>
        <v>0</v>
      </c>
      <c r="DU275" s="105">
        <f t="shared" si="178"/>
        <v>0</v>
      </c>
      <c r="DV275" s="105">
        <f t="shared" si="178"/>
        <v>0</v>
      </c>
      <c r="DW275" s="105">
        <f t="shared" si="178"/>
        <v>0</v>
      </c>
      <c r="DX275" s="105">
        <f t="shared" si="178"/>
        <v>0</v>
      </c>
      <c r="DY275" s="105">
        <f t="shared" si="178"/>
        <v>0</v>
      </c>
      <c r="DZ275" s="105">
        <f t="shared" si="178"/>
        <v>0</v>
      </c>
      <c r="EA275" s="105">
        <f t="shared" si="179"/>
        <v>0</v>
      </c>
      <c r="EB275" s="105">
        <f t="shared" si="179"/>
        <v>0</v>
      </c>
      <c r="EC275" s="105">
        <f t="shared" si="179"/>
        <v>0</v>
      </c>
      <c r="ED275" s="105">
        <f t="shared" si="179"/>
        <v>0</v>
      </c>
      <c r="EE275" s="105">
        <f t="shared" si="179"/>
        <v>0</v>
      </c>
      <c r="EF275" s="105">
        <f t="shared" si="179"/>
        <v>0</v>
      </c>
      <c r="EG275" s="105">
        <f t="shared" si="179"/>
        <v>0</v>
      </c>
      <c r="EH275" s="105">
        <f t="shared" si="179"/>
        <v>0</v>
      </c>
      <c r="EI275" s="105">
        <f t="shared" si="179"/>
        <v>0</v>
      </c>
      <c r="EJ275" s="105">
        <f t="shared" si="179"/>
        <v>0</v>
      </c>
      <c r="EK275" s="105">
        <f t="shared" si="179"/>
        <v>0</v>
      </c>
      <c r="EL275" s="105">
        <f t="shared" si="179"/>
        <v>0</v>
      </c>
      <c r="EM275" s="105">
        <f t="shared" si="179"/>
        <v>0</v>
      </c>
      <c r="EN275" s="105">
        <f t="shared" si="179"/>
        <v>0</v>
      </c>
      <c r="EO275" s="105">
        <f t="shared" si="179"/>
        <v>0</v>
      </c>
      <c r="EP275" s="105">
        <f t="shared" si="179"/>
        <v>0</v>
      </c>
      <c r="EQ275" s="105">
        <f t="shared" si="179"/>
        <v>0</v>
      </c>
      <c r="ER275" s="105">
        <f t="shared" si="179"/>
        <v>0</v>
      </c>
      <c r="ES275" s="105">
        <f t="shared" si="179"/>
        <v>0</v>
      </c>
      <c r="ET275" s="105">
        <f t="shared" si="179"/>
        <v>0</v>
      </c>
      <c r="EU275" s="105">
        <f t="shared" si="179"/>
        <v>0</v>
      </c>
      <c r="EV275" s="105">
        <f t="shared" si="179"/>
        <v>0</v>
      </c>
      <c r="EW275" s="105">
        <f t="shared" si="179"/>
        <v>0</v>
      </c>
      <c r="EX275" s="105">
        <f t="shared" si="179"/>
        <v>0</v>
      </c>
      <c r="EY275" s="105">
        <f t="shared" si="179"/>
        <v>0</v>
      </c>
      <c r="EZ275" s="105">
        <f t="shared" si="179"/>
        <v>0</v>
      </c>
      <c r="FA275" s="105">
        <f t="shared" si="179"/>
        <v>0</v>
      </c>
      <c r="FB275" s="105">
        <f t="shared" si="179"/>
        <v>0</v>
      </c>
      <c r="FC275" s="105">
        <f t="shared" si="179"/>
        <v>0</v>
      </c>
      <c r="FD275" s="105">
        <f t="shared" si="179"/>
        <v>0</v>
      </c>
      <c r="FE275" s="105">
        <f t="shared" si="179"/>
        <v>0</v>
      </c>
      <c r="FF275" s="105">
        <f t="shared" si="179"/>
        <v>0</v>
      </c>
      <c r="FG275" s="105">
        <f t="shared" si="179"/>
        <v>0</v>
      </c>
      <c r="FH275" s="105">
        <f t="shared" si="179"/>
        <v>0</v>
      </c>
      <c r="FI275" s="105">
        <f t="shared" si="179"/>
        <v>0</v>
      </c>
      <c r="FJ275" s="105">
        <f t="shared" si="179"/>
        <v>0</v>
      </c>
      <c r="FK275" s="105">
        <f t="shared" si="179"/>
        <v>0</v>
      </c>
      <c r="FL275" s="105">
        <f t="shared" si="179"/>
        <v>0</v>
      </c>
      <c r="FM275" s="105">
        <f t="shared" si="179"/>
        <v>0</v>
      </c>
      <c r="FN275" s="105">
        <f t="shared" si="179"/>
        <v>0</v>
      </c>
      <c r="FO275" s="105">
        <f t="shared" si="179"/>
        <v>0</v>
      </c>
      <c r="FP275" s="105">
        <f t="shared" si="179"/>
        <v>0</v>
      </c>
      <c r="FQ275" s="105">
        <f t="shared" si="179"/>
        <v>0</v>
      </c>
      <c r="FR275" s="105">
        <f t="shared" si="179"/>
        <v>0</v>
      </c>
      <c r="FS275" s="105">
        <f t="shared" si="179"/>
        <v>0</v>
      </c>
      <c r="FT275" s="105">
        <f t="shared" si="179"/>
        <v>0</v>
      </c>
      <c r="FU275" s="105">
        <f t="shared" si="179"/>
        <v>0</v>
      </c>
      <c r="FV275" s="105">
        <f t="shared" si="179"/>
        <v>0</v>
      </c>
      <c r="FW275" s="105">
        <f t="shared" si="179"/>
        <v>0</v>
      </c>
      <c r="FX275" s="105">
        <f t="shared" si="179"/>
        <v>0</v>
      </c>
      <c r="FY275" s="105">
        <f t="shared" si="179"/>
        <v>0</v>
      </c>
      <c r="FZ275" s="105">
        <f t="shared" si="179"/>
        <v>0</v>
      </c>
      <c r="GA275" s="105">
        <f t="shared" si="179"/>
        <v>0</v>
      </c>
      <c r="GB275" s="105">
        <f t="shared" si="179"/>
        <v>0</v>
      </c>
      <c r="GC275" s="105">
        <f t="shared" si="179"/>
        <v>0</v>
      </c>
      <c r="GD275" s="105">
        <f t="shared" si="179"/>
        <v>0</v>
      </c>
      <c r="GE275" s="105">
        <f t="shared" si="179"/>
        <v>0</v>
      </c>
      <c r="GF275" s="105">
        <f t="shared" si="179"/>
        <v>0</v>
      </c>
      <c r="GG275" s="105">
        <f t="shared" si="179"/>
        <v>0</v>
      </c>
      <c r="GH275" s="105">
        <f t="shared" si="179"/>
        <v>0</v>
      </c>
      <c r="GI275" s="105">
        <f t="shared" si="179"/>
        <v>0</v>
      </c>
      <c r="GJ275" s="105">
        <f t="shared" si="179"/>
        <v>0</v>
      </c>
      <c r="GK275" s="105">
        <f t="shared" si="179"/>
        <v>0</v>
      </c>
      <c r="GL275" s="105">
        <f t="shared" si="179"/>
        <v>0</v>
      </c>
      <c r="GM275" s="105">
        <f t="shared" si="161"/>
        <v>0</v>
      </c>
      <c r="GN275" s="105">
        <f t="shared" si="161"/>
        <v>0</v>
      </c>
      <c r="GO275" s="105">
        <f t="shared" si="161"/>
        <v>0</v>
      </c>
      <c r="GP275" s="105">
        <f t="shared" si="161"/>
        <v>0</v>
      </c>
      <c r="GQ275" s="105">
        <f t="shared" si="161"/>
        <v>0</v>
      </c>
      <c r="GR275" s="105">
        <f t="shared" si="161"/>
        <v>0</v>
      </c>
      <c r="GS275" s="105">
        <f t="shared" si="161"/>
        <v>0</v>
      </c>
      <c r="GT275" s="105">
        <f t="shared" si="161"/>
        <v>0</v>
      </c>
    </row>
    <row r="276" spans="1:202" s="105" customFormat="1" hidden="1" x14ac:dyDescent="0.25">
      <c r="A276" s="106" t="s">
        <v>187</v>
      </c>
      <c r="B276" s="107">
        <v>0</v>
      </c>
      <c r="C276" s="105">
        <f t="shared" si="177"/>
        <v>0</v>
      </c>
      <c r="D276" s="105">
        <f t="shared" si="177"/>
        <v>0</v>
      </c>
      <c r="E276" s="105">
        <f t="shared" si="177"/>
        <v>0</v>
      </c>
      <c r="F276" s="105">
        <f t="shared" si="177"/>
        <v>0</v>
      </c>
      <c r="G276" s="105">
        <f t="shared" si="177"/>
        <v>0</v>
      </c>
      <c r="H276" s="105">
        <f t="shared" si="177"/>
        <v>0</v>
      </c>
      <c r="I276" s="105">
        <f t="shared" si="177"/>
        <v>0</v>
      </c>
      <c r="J276" s="105">
        <f t="shared" si="177"/>
        <v>0</v>
      </c>
      <c r="K276" s="105">
        <f t="shared" si="177"/>
        <v>0</v>
      </c>
      <c r="L276" s="105">
        <f t="shared" si="177"/>
        <v>0</v>
      </c>
      <c r="M276" s="105">
        <f t="shared" si="177"/>
        <v>0</v>
      </c>
      <c r="N276" s="105">
        <f t="shared" si="177"/>
        <v>0</v>
      </c>
      <c r="O276" s="105">
        <f t="shared" si="177"/>
        <v>0</v>
      </c>
      <c r="P276" s="105">
        <f t="shared" si="177"/>
        <v>0</v>
      </c>
      <c r="Q276" s="105">
        <f t="shared" si="177"/>
        <v>0</v>
      </c>
      <c r="R276" s="105">
        <f t="shared" si="177"/>
        <v>0</v>
      </c>
      <c r="S276" s="105">
        <f t="shared" si="177"/>
        <v>0</v>
      </c>
      <c r="T276" s="105">
        <f t="shared" si="177"/>
        <v>0</v>
      </c>
      <c r="U276" s="105">
        <f t="shared" si="177"/>
        <v>0</v>
      </c>
      <c r="V276" s="105">
        <f t="shared" si="177"/>
        <v>0</v>
      </c>
      <c r="W276" s="105">
        <f t="shared" si="177"/>
        <v>0</v>
      </c>
      <c r="X276" s="105">
        <f t="shared" si="177"/>
        <v>0</v>
      </c>
      <c r="Y276" s="105">
        <f t="shared" si="177"/>
        <v>0</v>
      </c>
      <c r="Z276" s="105">
        <f t="shared" si="177"/>
        <v>0</v>
      </c>
      <c r="AA276" s="105">
        <f t="shared" si="177"/>
        <v>0</v>
      </c>
      <c r="AB276" s="105">
        <f t="shared" si="177"/>
        <v>0</v>
      </c>
      <c r="AC276" s="105">
        <f t="shared" si="177"/>
        <v>0</v>
      </c>
      <c r="AD276" s="105">
        <f t="shared" si="177"/>
        <v>0</v>
      </c>
      <c r="AE276" s="105">
        <f t="shared" si="177"/>
        <v>0</v>
      </c>
      <c r="AF276" s="105">
        <f t="shared" si="177"/>
        <v>0</v>
      </c>
      <c r="AG276" s="105">
        <f t="shared" si="177"/>
        <v>0</v>
      </c>
      <c r="AH276" s="105">
        <f t="shared" si="177"/>
        <v>0</v>
      </c>
      <c r="AI276" s="105">
        <f t="shared" si="177"/>
        <v>0</v>
      </c>
      <c r="AJ276" s="105">
        <f t="shared" si="177"/>
        <v>0</v>
      </c>
      <c r="AK276" s="105">
        <f t="shared" si="177"/>
        <v>0</v>
      </c>
      <c r="AL276" s="105">
        <f t="shared" si="177"/>
        <v>0</v>
      </c>
      <c r="AM276" s="105">
        <f t="shared" si="177"/>
        <v>0</v>
      </c>
      <c r="AN276" s="105">
        <f t="shared" si="177"/>
        <v>0</v>
      </c>
      <c r="AO276" s="105">
        <f t="shared" si="177"/>
        <v>0</v>
      </c>
      <c r="AP276" s="105">
        <f t="shared" si="177"/>
        <v>0</v>
      </c>
      <c r="AQ276" s="105">
        <f t="shared" si="177"/>
        <v>0</v>
      </c>
      <c r="AR276" s="105">
        <f t="shared" si="177"/>
        <v>0</v>
      </c>
      <c r="AS276" s="105">
        <f t="shared" si="177"/>
        <v>0</v>
      </c>
      <c r="AT276" s="105">
        <f t="shared" si="177"/>
        <v>0</v>
      </c>
      <c r="AU276" s="105">
        <f t="shared" si="177"/>
        <v>0</v>
      </c>
      <c r="AV276" s="105">
        <f t="shared" si="177"/>
        <v>0</v>
      </c>
      <c r="AW276" s="105">
        <f t="shared" si="177"/>
        <v>0</v>
      </c>
      <c r="AX276" s="105">
        <f t="shared" si="177"/>
        <v>0</v>
      </c>
      <c r="AY276" s="105">
        <f t="shared" si="177"/>
        <v>0</v>
      </c>
      <c r="AZ276" s="105">
        <f t="shared" si="177"/>
        <v>0</v>
      </c>
      <c r="BA276" s="105">
        <f t="shared" si="177"/>
        <v>0</v>
      </c>
      <c r="BB276" s="105">
        <f t="shared" si="177"/>
        <v>0</v>
      </c>
      <c r="BC276" s="105">
        <f t="shared" si="177"/>
        <v>0</v>
      </c>
      <c r="BD276" s="105">
        <f t="shared" si="177"/>
        <v>0</v>
      </c>
      <c r="BE276" s="105">
        <f t="shared" si="177"/>
        <v>0</v>
      </c>
      <c r="BF276" s="105">
        <f t="shared" si="177"/>
        <v>0</v>
      </c>
      <c r="BG276" s="105">
        <f t="shared" si="177"/>
        <v>0</v>
      </c>
      <c r="BH276" s="105">
        <f t="shared" si="177"/>
        <v>0</v>
      </c>
      <c r="BI276" s="105">
        <f t="shared" si="177"/>
        <v>0</v>
      </c>
      <c r="BJ276" s="105">
        <f t="shared" si="177"/>
        <v>0</v>
      </c>
      <c r="BK276" s="105">
        <f t="shared" si="177"/>
        <v>0</v>
      </c>
      <c r="BL276" s="105">
        <f t="shared" si="177"/>
        <v>0</v>
      </c>
      <c r="BM276" s="105">
        <f t="shared" si="177"/>
        <v>0</v>
      </c>
      <c r="BN276" s="105">
        <f t="shared" si="177"/>
        <v>0</v>
      </c>
      <c r="BO276" s="105">
        <f t="shared" si="178"/>
        <v>0</v>
      </c>
      <c r="BP276" s="105">
        <f t="shared" si="178"/>
        <v>0</v>
      </c>
      <c r="BQ276" s="105">
        <f t="shared" si="178"/>
        <v>0</v>
      </c>
      <c r="BR276" s="105">
        <f t="shared" si="178"/>
        <v>0</v>
      </c>
      <c r="BS276" s="105">
        <f t="shared" si="178"/>
        <v>0</v>
      </c>
      <c r="BT276" s="105">
        <f t="shared" si="178"/>
        <v>0</v>
      </c>
      <c r="BU276" s="105">
        <f t="shared" si="178"/>
        <v>0</v>
      </c>
      <c r="BV276" s="105">
        <f t="shared" si="178"/>
        <v>0</v>
      </c>
      <c r="BW276" s="105">
        <f t="shared" si="178"/>
        <v>0</v>
      </c>
      <c r="BX276" s="105">
        <f t="shared" si="178"/>
        <v>0</v>
      </c>
      <c r="BY276" s="105">
        <f t="shared" si="178"/>
        <v>0</v>
      </c>
      <c r="BZ276" s="105">
        <f t="shared" si="178"/>
        <v>0</v>
      </c>
      <c r="CA276" s="105">
        <f t="shared" si="178"/>
        <v>0</v>
      </c>
      <c r="CB276" s="105">
        <f t="shared" si="178"/>
        <v>0</v>
      </c>
      <c r="CC276" s="105">
        <f t="shared" si="178"/>
        <v>0</v>
      </c>
      <c r="CD276" s="105">
        <f t="shared" si="178"/>
        <v>0</v>
      </c>
      <c r="CE276" s="105">
        <f t="shared" si="178"/>
        <v>0</v>
      </c>
      <c r="CF276" s="105">
        <f t="shared" si="178"/>
        <v>0</v>
      </c>
      <c r="CG276" s="105">
        <f t="shared" si="178"/>
        <v>0</v>
      </c>
      <c r="CH276" s="105">
        <f t="shared" si="178"/>
        <v>0</v>
      </c>
      <c r="CI276" s="105">
        <f t="shared" si="178"/>
        <v>0</v>
      </c>
      <c r="CJ276" s="105">
        <f t="shared" si="178"/>
        <v>0</v>
      </c>
      <c r="CK276" s="105">
        <f t="shared" si="178"/>
        <v>0</v>
      </c>
      <c r="CL276" s="105">
        <f t="shared" si="178"/>
        <v>0</v>
      </c>
      <c r="CM276" s="105">
        <f t="shared" si="178"/>
        <v>0</v>
      </c>
      <c r="CN276" s="105">
        <f t="shared" si="178"/>
        <v>0</v>
      </c>
      <c r="CO276" s="105">
        <f t="shared" si="178"/>
        <v>0</v>
      </c>
      <c r="CP276" s="105">
        <f t="shared" si="178"/>
        <v>0</v>
      </c>
      <c r="CQ276" s="105">
        <f t="shared" si="178"/>
        <v>0</v>
      </c>
      <c r="CR276" s="105">
        <f t="shared" si="178"/>
        <v>0</v>
      </c>
      <c r="CS276" s="105">
        <f t="shared" si="178"/>
        <v>0</v>
      </c>
      <c r="CT276" s="105">
        <f t="shared" si="178"/>
        <v>0</v>
      </c>
      <c r="CU276" s="105">
        <f t="shared" si="178"/>
        <v>0</v>
      </c>
      <c r="CV276" s="105">
        <f t="shared" si="178"/>
        <v>0</v>
      </c>
      <c r="CW276" s="105">
        <f t="shared" si="178"/>
        <v>0</v>
      </c>
      <c r="CX276" s="105">
        <f t="shared" si="178"/>
        <v>0</v>
      </c>
      <c r="CY276" s="105">
        <f t="shared" si="178"/>
        <v>0</v>
      </c>
      <c r="CZ276" s="105">
        <f t="shared" si="178"/>
        <v>0</v>
      </c>
      <c r="DA276" s="105">
        <f t="shared" si="178"/>
        <v>0</v>
      </c>
      <c r="DB276" s="105">
        <f t="shared" si="178"/>
        <v>0</v>
      </c>
      <c r="DC276" s="105">
        <f t="shared" si="178"/>
        <v>0</v>
      </c>
      <c r="DD276" s="105">
        <f t="shared" si="178"/>
        <v>0</v>
      </c>
      <c r="DE276" s="105">
        <f t="shared" si="178"/>
        <v>0</v>
      </c>
      <c r="DF276" s="105">
        <f t="shared" si="178"/>
        <v>0</v>
      </c>
      <c r="DG276" s="105">
        <f t="shared" si="178"/>
        <v>0</v>
      </c>
      <c r="DH276" s="105">
        <f t="shared" si="178"/>
        <v>0</v>
      </c>
      <c r="DI276" s="105">
        <f t="shared" si="178"/>
        <v>0</v>
      </c>
      <c r="DJ276" s="105">
        <f t="shared" si="178"/>
        <v>0</v>
      </c>
      <c r="DK276" s="105">
        <f t="shared" si="178"/>
        <v>0</v>
      </c>
      <c r="DL276" s="105">
        <f t="shared" si="178"/>
        <v>0</v>
      </c>
      <c r="DM276" s="105">
        <f t="shared" si="178"/>
        <v>0</v>
      </c>
      <c r="DN276" s="105">
        <f t="shared" si="178"/>
        <v>0</v>
      </c>
      <c r="DO276" s="105">
        <f t="shared" si="178"/>
        <v>0</v>
      </c>
      <c r="DP276" s="105">
        <f t="shared" si="178"/>
        <v>0</v>
      </c>
      <c r="DQ276" s="105">
        <f t="shared" si="178"/>
        <v>0</v>
      </c>
      <c r="DR276" s="105">
        <f t="shared" si="178"/>
        <v>0</v>
      </c>
      <c r="DS276" s="105">
        <f t="shared" si="178"/>
        <v>0</v>
      </c>
      <c r="DT276" s="105">
        <f t="shared" si="178"/>
        <v>0</v>
      </c>
      <c r="DU276" s="105">
        <f t="shared" si="178"/>
        <v>0</v>
      </c>
      <c r="DV276" s="105">
        <f t="shared" si="178"/>
        <v>0</v>
      </c>
      <c r="DW276" s="105">
        <f t="shared" si="178"/>
        <v>0</v>
      </c>
      <c r="DX276" s="105">
        <f t="shared" si="178"/>
        <v>0</v>
      </c>
      <c r="DY276" s="105">
        <f t="shared" si="178"/>
        <v>0</v>
      </c>
      <c r="DZ276" s="105">
        <f t="shared" si="178"/>
        <v>0</v>
      </c>
      <c r="EA276" s="105">
        <f t="shared" si="179"/>
        <v>0</v>
      </c>
      <c r="EB276" s="105">
        <f t="shared" si="179"/>
        <v>0</v>
      </c>
      <c r="EC276" s="105">
        <f t="shared" si="179"/>
        <v>0</v>
      </c>
      <c r="ED276" s="105">
        <f t="shared" si="179"/>
        <v>0</v>
      </c>
      <c r="EE276" s="105">
        <f t="shared" si="179"/>
        <v>0</v>
      </c>
      <c r="EF276" s="105">
        <f t="shared" si="179"/>
        <v>0</v>
      </c>
      <c r="EG276" s="105">
        <f t="shared" si="179"/>
        <v>0</v>
      </c>
      <c r="EH276" s="105">
        <f t="shared" si="179"/>
        <v>0</v>
      </c>
      <c r="EI276" s="105">
        <f t="shared" si="179"/>
        <v>0</v>
      </c>
      <c r="EJ276" s="105">
        <f t="shared" si="179"/>
        <v>0</v>
      </c>
      <c r="EK276" s="105">
        <f t="shared" si="179"/>
        <v>0</v>
      </c>
      <c r="EL276" s="105">
        <f t="shared" si="179"/>
        <v>0</v>
      </c>
      <c r="EM276" s="105">
        <f t="shared" si="179"/>
        <v>0</v>
      </c>
      <c r="EN276" s="105">
        <f t="shared" si="179"/>
        <v>0</v>
      </c>
      <c r="EO276" s="105">
        <f t="shared" si="179"/>
        <v>0</v>
      </c>
      <c r="EP276" s="105">
        <f t="shared" si="179"/>
        <v>0</v>
      </c>
      <c r="EQ276" s="105">
        <f t="shared" si="179"/>
        <v>0</v>
      </c>
      <c r="ER276" s="105">
        <f t="shared" si="179"/>
        <v>0</v>
      </c>
      <c r="ES276" s="105">
        <f t="shared" si="179"/>
        <v>0</v>
      </c>
      <c r="ET276" s="105">
        <f t="shared" si="179"/>
        <v>0</v>
      </c>
      <c r="EU276" s="105">
        <f t="shared" si="179"/>
        <v>0</v>
      </c>
      <c r="EV276" s="105">
        <f t="shared" si="179"/>
        <v>0</v>
      </c>
      <c r="EW276" s="105">
        <f t="shared" si="179"/>
        <v>0</v>
      </c>
      <c r="EX276" s="105">
        <f t="shared" si="179"/>
        <v>0</v>
      </c>
      <c r="EY276" s="105">
        <f t="shared" si="179"/>
        <v>0</v>
      </c>
      <c r="EZ276" s="105">
        <f t="shared" si="179"/>
        <v>0</v>
      </c>
      <c r="FA276" s="105">
        <f t="shared" si="179"/>
        <v>0</v>
      </c>
      <c r="FB276" s="105">
        <f t="shared" si="179"/>
        <v>0</v>
      </c>
      <c r="FC276" s="105">
        <f t="shared" si="179"/>
        <v>0</v>
      </c>
      <c r="FD276" s="105">
        <f t="shared" si="179"/>
        <v>0</v>
      </c>
      <c r="FE276" s="105">
        <f t="shared" si="179"/>
        <v>0</v>
      </c>
      <c r="FF276" s="105">
        <f t="shared" si="179"/>
        <v>0</v>
      </c>
      <c r="FG276" s="105">
        <f t="shared" si="179"/>
        <v>0</v>
      </c>
      <c r="FH276" s="105">
        <f t="shared" si="179"/>
        <v>0</v>
      </c>
      <c r="FI276" s="105">
        <f t="shared" si="179"/>
        <v>0</v>
      </c>
      <c r="FJ276" s="105">
        <f t="shared" si="179"/>
        <v>0</v>
      </c>
      <c r="FK276" s="105">
        <f t="shared" si="179"/>
        <v>0</v>
      </c>
      <c r="FL276" s="105">
        <f t="shared" si="179"/>
        <v>0</v>
      </c>
      <c r="FM276" s="105">
        <f t="shared" si="179"/>
        <v>0</v>
      </c>
      <c r="FN276" s="105">
        <f t="shared" si="179"/>
        <v>0</v>
      </c>
      <c r="FO276" s="105">
        <f t="shared" si="179"/>
        <v>0</v>
      </c>
      <c r="FP276" s="105">
        <f t="shared" si="179"/>
        <v>0</v>
      </c>
      <c r="FQ276" s="105">
        <f t="shared" si="179"/>
        <v>0</v>
      </c>
      <c r="FR276" s="105">
        <f t="shared" si="179"/>
        <v>0</v>
      </c>
      <c r="FS276" s="105">
        <f t="shared" si="179"/>
        <v>0</v>
      </c>
      <c r="FT276" s="105">
        <f t="shared" si="179"/>
        <v>0</v>
      </c>
      <c r="FU276" s="105">
        <f t="shared" si="179"/>
        <v>0</v>
      </c>
      <c r="FV276" s="105">
        <f t="shared" si="179"/>
        <v>0</v>
      </c>
      <c r="FW276" s="105">
        <f t="shared" si="179"/>
        <v>0</v>
      </c>
      <c r="FX276" s="105">
        <f t="shared" si="179"/>
        <v>0</v>
      </c>
      <c r="FY276" s="105">
        <f t="shared" si="179"/>
        <v>0</v>
      </c>
      <c r="FZ276" s="105">
        <f t="shared" si="179"/>
        <v>0</v>
      </c>
      <c r="GA276" s="105">
        <f t="shared" si="179"/>
        <v>0</v>
      </c>
      <c r="GB276" s="105">
        <f t="shared" si="179"/>
        <v>0</v>
      </c>
      <c r="GC276" s="105">
        <f t="shared" si="179"/>
        <v>0</v>
      </c>
      <c r="GD276" s="105">
        <f t="shared" si="179"/>
        <v>0</v>
      </c>
      <c r="GE276" s="105">
        <f t="shared" si="179"/>
        <v>0</v>
      </c>
      <c r="GF276" s="105">
        <f t="shared" si="179"/>
        <v>0</v>
      </c>
      <c r="GG276" s="105">
        <f t="shared" si="179"/>
        <v>0</v>
      </c>
      <c r="GH276" s="105">
        <f t="shared" si="179"/>
        <v>0</v>
      </c>
      <c r="GI276" s="105">
        <f t="shared" si="179"/>
        <v>0</v>
      </c>
      <c r="GJ276" s="105">
        <f t="shared" si="179"/>
        <v>0</v>
      </c>
      <c r="GK276" s="105">
        <f t="shared" si="179"/>
        <v>0</v>
      </c>
      <c r="GL276" s="105">
        <f t="shared" si="179"/>
        <v>0</v>
      </c>
      <c r="GM276" s="105">
        <f t="shared" si="161"/>
        <v>0</v>
      </c>
      <c r="GN276" s="105">
        <f t="shared" si="161"/>
        <v>0</v>
      </c>
      <c r="GO276" s="105">
        <f t="shared" si="161"/>
        <v>0</v>
      </c>
      <c r="GP276" s="105">
        <f t="shared" si="161"/>
        <v>0</v>
      </c>
      <c r="GQ276" s="105">
        <f t="shared" si="161"/>
        <v>0</v>
      </c>
      <c r="GR276" s="105">
        <f t="shared" si="161"/>
        <v>0</v>
      </c>
      <c r="GS276" s="105">
        <f t="shared" si="161"/>
        <v>0</v>
      </c>
      <c r="GT276" s="105">
        <f t="shared" si="161"/>
        <v>0</v>
      </c>
    </row>
    <row r="277" spans="1:202" s="105" customFormat="1" hidden="1" x14ac:dyDescent="0.25">
      <c r="A277" s="106" t="s">
        <v>188</v>
      </c>
      <c r="B277" s="107">
        <v>0</v>
      </c>
      <c r="C277" s="105">
        <f t="shared" si="177"/>
        <v>0</v>
      </c>
      <c r="D277" s="105">
        <f t="shared" si="177"/>
        <v>0</v>
      </c>
      <c r="E277" s="105">
        <f t="shared" si="177"/>
        <v>0</v>
      </c>
      <c r="F277" s="105">
        <f t="shared" si="177"/>
        <v>0</v>
      </c>
      <c r="G277" s="105">
        <f t="shared" si="177"/>
        <v>0</v>
      </c>
      <c r="H277" s="105">
        <f t="shared" si="177"/>
        <v>0</v>
      </c>
      <c r="I277" s="105">
        <f t="shared" si="177"/>
        <v>0</v>
      </c>
      <c r="J277" s="105">
        <f t="shared" si="177"/>
        <v>0</v>
      </c>
      <c r="K277" s="105">
        <f t="shared" si="177"/>
        <v>0</v>
      </c>
      <c r="L277" s="105">
        <f t="shared" si="177"/>
        <v>0</v>
      </c>
      <c r="M277" s="105">
        <f t="shared" si="177"/>
        <v>0</v>
      </c>
      <c r="N277" s="105">
        <f t="shared" si="177"/>
        <v>0</v>
      </c>
      <c r="O277" s="105">
        <f t="shared" si="177"/>
        <v>0</v>
      </c>
      <c r="P277" s="105">
        <f t="shared" si="177"/>
        <v>0</v>
      </c>
      <c r="Q277" s="105">
        <f t="shared" si="177"/>
        <v>0</v>
      </c>
      <c r="R277" s="105">
        <f t="shared" si="177"/>
        <v>0</v>
      </c>
      <c r="S277" s="105">
        <f t="shared" si="177"/>
        <v>0</v>
      </c>
      <c r="T277" s="105">
        <f t="shared" si="177"/>
        <v>0</v>
      </c>
      <c r="U277" s="105">
        <f t="shared" si="177"/>
        <v>0</v>
      </c>
      <c r="V277" s="105">
        <f t="shared" si="177"/>
        <v>0</v>
      </c>
      <c r="W277" s="105">
        <f t="shared" si="177"/>
        <v>0</v>
      </c>
      <c r="X277" s="105">
        <f t="shared" si="177"/>
        <v>0</v>
      </c>
      <c r="Y277" s="105">
        <f t="shared" si="177"/>
        <v>0</v>
      </c>
      <c r="Z277" s="105">
        <f t="shared" si="177"/>
        <v>0</v>
      </c>
      <c r="AA277" s="105">
        <f t="shared" si="177"/>
        <v>0</v>
      </c>
      <c r="AB277" s="105">
        <f t="shared" si="177"/>
        <v>0</v>
      </c>
      <c r="AC277" s="105">
        <f t="shared" si="177"/>
        <v>0</v>
      </c>
      <c r="AD277" s="105">
        <f t="shared" si="177"/>
        <v>0</v>
      </c>
      <c r="AE277" s="105">
        <f t="shared" si="177"/>
        <v>0</v>
      </c>
      <c r="AF277" s="105">
        <f t="shared" si="177"/>
        <v>0</v>
      </c>
      <c r="AG277" s="105">
        <f t="shared" si="177"/>
        <v>0</v>
      </c>
      <c r="AH277" s="105">
        <f t="shared" si="177"/>
        <v>0</v>
      </c>
      <c r="AI277" s="105">
        <f t="shared" si="177"/>
        <v>0</v>
      </c>
      <c r="AJ277" s="105">
        <f t="shared" si="177"/>
        <v>0</v>
      </c>
      <c r="AK277" s="105">
        <f t="shared" si="177"/>
        <v>0</v>
      </c>
      <c r="AL277" s="105">
        <f t="shared" si="177"/>
        <v>0</v>
      </c>
      <c r="AM277" s="105">
        <f t="shared" si="177"/>
        <v>0</v>
      </c>
      <c r="AN277" s="105">
        <f t="shared" si="177"/>
        <v>0</v>
      </c>
      <c r="AO277" s="105">
        <f t="shared" si="177"/>
        <v>0</v>
      </c>
      <c r="AP277" s="105">
        <f t="shared" si="177"/>
        <v>0</v>
      </c>
      <c r="AQ277" s="105">
        <f t="shared" si="177"/>
        <v>0</v>
      </c>
      <c r="AR277" s="105">
        <f t="shared" si="177"/>
        <v>0</v>
      </c>
      <c r="AS277" s="105">
        <f t="shared" si="177"/>
        <v>0</v>
      </c>
      <c r="AT277" s="105">
        <f t="shared" si="177"/>
        <v>0</v>
      </c>
      <c r="AU277" s="105">
        <f t="shared" si="177"/>
        <v>0</v>
      </c>
      <c r="AV277" s="105">
        <f t="shared" si="177"/>
        <v>0</v>
      </c>
      <c r="AW277" s="105">
        <f t="shared" si="177"/>
        <v>0</v>
      </c>
      <c r="AX277" s="105">
        <f t="shared" si="177"/>
        <v>0</v>
      </c>
      <c r="AY277" s="105">
        <f t="shared" si="177"/>
        <v>0</v>
      </c>
      <c r="AZ277" s="105">
        <f t="shared" si="177"/>
        <v>0</v>
      </c>
      <c r="BA277" s="105">
        <f t="shared" si="177"/>
        <v>0</v>
      </c>
      <c r="BB277" s="105">
        <f t="shared" si="177"/>
        <v>0</v>
      </c>
      <c r="BC277" s="105">
        <f t="shared" si="177"/>
        <v>0</v>
      </c>
      <c r="BD277" s="105">
        <f t="shared" si="177"/>
        <v>0</v>
      </c>
      <c r="BE277" s="105">
        <f t="shared" si="177"/>
        <v>0</v>
      </c>
      <c r="BF277" s="105">
        <f t="shared" si="177"/>
        <v>0</v>
      </c>
      <c r="BG277" s="105">
        <f t="shared" si="177"/>
        <v>0</v>
      </c>
      <c r="BH277" s="105">
        <f t="shared" si="177"/>
        <v>0</v>
      </c>
      <c r="BI277" s="105">
        <f t="shared" si="177"/>
        <v>0</v>
      </c>
      <c r="BJ277" s="105">
        <f t="shared" si="177"/>
        <v>0</v>
      </c>
      <c r="BK277" s="105">
        <f t="shared" si="177"/>
        <v>0</v>
      </c>
      <c r="BL277" s="105">
        <f t="shared" si="177"/>
        <v>0</v>
      </c>
      <c r="BM277" s="105">
        <f t="shared" si="177"/>
        <v>0</v>
      </c>
      <c r="BN277" s="105">
        <f t="shared" ref="BN277" si="180">BN123*$B277</f>
        <v>0</v>
      </c>
      <c r="BO277" s="105">
        <f t="shared" si="178"/>
        <v>0</v>
      </c>
      <c r="BP277" s="105">
        <f t="shared" si="178"/>
        <v>0</v>
      </c>
      <c r="BQ277" s="105">
        <f t="shared" si="178"/>
        <v>0</v>
      </c>
      <c r="BR277" s="105">
        <f t="shared" si="178"/>
        <v>0</v>
      </c>
      <c r="BS277" s="105">
        <f t="shared" si="178"/>
        <v>0</v>
      </c>
      <c r="BT277" s="105">
        <f t="shared" si="178"/>
        <v>0</v>
      </c>
      <c r="BU277" s="105">
        <f t="shared" si="178"/>
        <v>0</v>
      </c>
      <c r="BV277" s="105">
        <f t="shared" si="178"/>
        <v>0</v>
      </c>
      <c r="BW277" s="105">
        <f t="shared" si="178"/>
        <v>0</v>
      </c>
      <c r="BX277" s="105">
        <f t="shared" si="178"/>
        <v>0</v>
      </c>
      <c r="BY277" s="105">
        <f t="shared" si="178"/>
        <v>0</v>
      </c>
      <c r="BZ277" s="105">
        <f t="shared" si="178"/>
        <v>0</v>
      </c>
      <c r="CA277" s="105">
        <f t="shared" si="178"/>
        <v>0</v>
      </c>
      <c r="CB277" s="105">
        <f t="shared" si="178"/>
        <v>0</v>
      </c>
      <c r="CC277" s="105">
        <f t="shared" si="178"/>
        <v>0</v>
      </c>
      <c r="CD277" s="105">
        <f t="shared" si="178"/>
        <v>0</v>
      </c>
      <c r="CE277" s="105">
        <f t="shared" si="178"/>
        <v>0</v>
      </c>
      <c r="CF277" s="105">
        <f t="shared" si="178"/>
        <v>0</v>
      </c>
      <c r="CG277" s="105">
        <f t="shared" si="178"/>
        <v>0</v>
      </c>
      <c r="CH277" s="105">
        <f t="shared" si="178"/>
        <v>0</v>
      </c>
      <c r="CI277" s="105">
        <f t="shared" si="178"/>
        <v>0</v>
      </c>
      <c r="CJ277" s="105">
        <f t="shared" si="178"/>
        <v>0</v>
      </c>
      <c r="CK277" s="105">
        <f t="shared" si="178"/>
        <v>0</v>
      </c>
      <c r="CL277" s="105">
        <f t="shared" si="178"/>
        <v>0</v>
      </c>
      <c r="CM277" s="105">
        <f t="shared" si="178"/>
        <v>0</v>
      </c>
      <c r="CN277" s="105">
        <f t="shared" si="178"/>
        <v>0</v>
      </c>
      <c r="CO277" s="105">
        <f t="shared" si="178"/>
        <v>0</v>
      </c>
      <c r="CP277" s="105">
        <f t="shared" si="178"/>
        <v>0</v>
      </c>
      <c r="CQ277" s="105">
        <f t="shared" si="178"/>
        <v>0</v>
      </c>
      <c r="CR277" s="105">
        <f t="shared" si="178"/>
        <v>0</v>
      </c>
      <c r="CS277" s="105">
        <f t="shared" si="178"/>
        <v>0</v>
      </c>
      <c r="CT277" s="105">
        <f t="shared" si="178"/>
        <v>0</v>
      </c>
      <c r="CU277" s="105">
        <f t="shared" si="178"/>
        <v>0</v>
      </c>
      <c r="CV277" s="105">
        <f t="shared" si="178"/>
        <v>0</v>
      </c>
      <c r="CW277" s="105">
        <f t="shared" si="178"/>
        <v>0</v>
      </c>
      <c r="CX277" s="105">
        <f t="shared" si="178"/>
        <v>0</v>
      </c>
      <c r="CY277" s="105">
        <f t="shared" si="178"/>
        <v>0</v>
      </c>
      <c r="CZ277" s="105">
        <f t="shared" si="178"/>
        <v>0</v>
      </c>
      <c r="DA277" s="105">
        <f t="shared" si="178"/>
        <v>0</v>
      </c>
      <c r="DB277" s="105">
        <f t="shared" si="178"/>
        <v>0</v>
      </c>
      <c r="DC277" s="105">
        <f t="shared" si="178"/>
        <v>0</v>
      </c>
      <c r="DD277" s="105">
        <f t="shared" si="178"/>
        <v>0</v>
      </c>
      <c r="DE277" s="105">
        <f t="shared" si="178"/>
        <v>0</v>
      </c>
      <c r="DF277" s="105">
        <f t="shared" si="178"/>
        <v>0</v>
      </c>
      <c r="DG277" s="105">
        <f t="shared" si="178"/>
        <v>0</v>
      </c>
      <c r="DH277" s="105">
        <f t="shared" si="178"/>
        <v>0</v>
      </c>
      <c r="DI277" s="105">
        <f t="shared" si="178"/>
        <v>0</v>
      </c>
      <c r="DJ277" s="105">
        <f t="shared" si="178"/>
        <v>0</v>
      </c>
      <c r="DK277" s="105">
        <f t="shared" si="178"/>
        <v>0</v>
      </c>
      <c r="DL277" s="105">
        <f t="shared" si="178"/>
        <v>0</v>
      </c>
      <c r="DM277" s="105">
        <f t="shared" si="178"/>
        <v>0</v>
      </c>
      <c r="DN277" s="105">
        <f t="shared" si="178"/>
        <v>0</v>
      </c>
      <c r="DO277" s="105">
        <f t="shared" si="178"/>
        <v>0</v>
      </c>
      <c r="DP277" s="105">
        <f t="shared" si="178"/>
        <v>0</v>
      </c>
      <c r="DQ277" s="105">
        <f t="shared" si="178"/>
        <v>0</v>
      </c>
      <c r="DR277" s="105">
        <f t="shared" si="178"/>
        <v>0</v>
      </c>
      <c r="DS277" s="105">
        <f t="shared" si="178"/>
        <v>0</v>
      </c>
      <c r="DT277" s="105">
        <f t="shared" si="178"/>
        <v>0</v>
      </c>
      <c r="DU277" s="105">
        <f t="shared" si="178"/>
        <v>0</v>
      </c>
      <c r="DV277" s="105">
        <f t="shared" si="178"/>
        <v>0</v>
      </c>
      <c r="DW277" s="105">
        <f t="shared" si="178"/>
        <v>0</v>
      </c>
      <c r="DX277" s="105">
        <f t="shared" si="178"/>
        <v>0</v>
      </c>
      <c r="DY277" s="105">
        <f t="shared" si="178"/>
        <v>0</v>
      </c>
      <c r="DZ277" s="105">
        <f t="shared" ref="DZ277" si="181">DZ123*$B277</f>
        <v>0</v>
      </c>
      <c r="EA277" s="105">
        <f t="shared" si="179"/>
        <v>0</v>
      </c>
      <c r="EB277" s="105">
        <f t="shared" si="179"/>
        <v>0</v>
      </c>
      <c r="EC277" s="105">
        <f t="shared" si="179"/>
        <v>0</v>
      </c>
      <c r="ED277" s="105">
        <f t="shared" si="179"/>
        <v>0</v>
      </c>
      <c r="EE277" s="105">
        <f t="shared" si="179"/>
        <v>0</v>
      </c>
      <c r="EF277" s="105">
        <f t="shared" si="179"/>
        <v>0</v>
      </c>
      <c r="EG277" s="105">
        <f t="shared" si="179"/>
        <v>0</v>
      </c>
      <c r="EH277" s="105">
        <f t="shared" si="179"/>
        <v>0</v>
      </c>
      <c r="EI277" s="105">
        <f t="shared" si="179"/>
        <v>0</v>
      </c>
      <c r="EJ277" s="105">
        <f t="shared" si="179"/>
        <v>0</v>
      </c>
      <c r="EK277" s="105">
        <f t="shared" si="179"/>
        <v>0</v>
      </c>
      <c r="EL277" s="105">
        <f t="shared" si="179"/>
        <v>0</v>
      </c>
      <c r="EM277" s="105">
        <f t="shared" si="179"/>
        <v>0</v>
      </c>
      <c r="EN277" s="105">
        <f t="shared" si="179"/>
        <v>0</v>
      </c>
      <c r="EO277" s="105">
        <f t="shared" si="179"/>
        <v>0</v>
      </c>
      <c r="EP277" s="105">
        <f t="shared" si="179"/>
        <v>0</v>
      </c>
      <c r="EQ277" s="105">
        <f t="shared" si="179"/>
        <v>0</v>
      </c>
      <c r="ER277" s="105">
        <f t="shared" si="179"/>
        <v>0</v>
      </c>
      <c r="ES277" s="105">
        <f t="shared" si="179"/>
        <v>0</v>
      </c>
      <c r="ET277" s="105">
        <f t="shared" si="179"/>
        <v>0</v>
      </c>
      <c r="EU277" s="105">
        <f t="shared" si="179"/>
        <v>0</v>
      </c>
      <c r="EV277" s="105">
        <f t="shared" si="179"/>
        <v>0</v>
      </c>
      <c r="EW277" s="105">
        <f t="shared" si="179"/>
        <v>0</v>
      </c>
      <c r="EX277" s="105">
        <f t="shared" si="179"/>
        <v>0</v>
      </c>
      <c r="EY277" s="105">
        <f t="shared" si="179"/>
        <v>0</v>
      </c>
      <c r="EZ277" s="105">
        <f t="shared" si="179"/>
        <v>0</v>
      </c>
      <c r="FA277" s="105">
        <f t="shared" si="179"/>
        <v>0</v>
      </c>
      <c r="FB277" s="105">
        <f t="shared" si="179"/>
        <v>0</v>
      </c>
      <c r="FC277" s="105">
        <f t="shared" si="179"/>
        <v>0</v>
      </c>
      <c r="FD277" s="105">
        <f t="shared" si="179"/>
        <v>0</v>
      </c>
      <c r="FE277" s="105">
        <f t="shared" si="179"/>
        <v>0</v>
      </c>
      <c r="FF277" s="105">
        <f t="shared" si="179"/>
        <v>0</v>
      </c>
      <c r="FG277" s="105">
        <f t="shared" si="179"/>
        <v>0</v>
      </c>
      <c r="FH277" s="105">
        <f t="shared" si="179"/>
        <v>0</v>
      </c>
      <c r="FI277" s="105">
        <f t="shared" si="179"/>
        <v>0</v>
      </c>
      <c r="FJ277" s="105">
        <f t="shared" si="179"/>
        <v>0</v>
      </c>
      <c r="FK277" s="105">
        <f t="shared" si="179"/>
        <v>0</v>
      </c>
      <c r="FL277" s="105">
        <f t="shared" si="179"/>
        <v>0</v>
      </c>
      <c r="FM277" s="105">
        <f t="shared" si="179"/>
        <v>0</v>
      </c>
      <c r="FN277" s="105">
        <f t="shared" si="179"/>
        <v>0</v>
      </c>
      <c r="FO277" s="105">
        <f t="shared" si="179"/>
        <v>0</v>
      </c>
      <c r="FP277" s="105">
        <f t="shared" si="179"/>
        <v>0</v>
      </c>
      <c r="FQ277" s="105">
        <f t="shared" si="179"/>
        <v>0</v>
      </c>
      <c r="FR277" s="105">
        <f t="shared" si="179"/>
        <v>0</v>
      </c>
      <c r="FS277" s="105">
        <f t="shared" si="179"/>
        <v>0</v>
      </c>
      <c r="FT277" s="105">
        <f t="shared" si="179"/>
        <v>0</v>
      </c>
      <c r="FU277" s="105">
        <f t="shared" si="179"/>
        <v>0</v>
      </c>
      <c r="FV277" s="105">
        <f t="shared" si="179"/>
        <v>0</v>
      </c>
      <c r="FW277" s="105">
        <f t="shared" si="179"/>
        <v>0</v>
      </c>
      <c r="FX277" s="105">
        <f t="shared" si="179"/>
        <v>0</v>
      </c>
      <c r="FY277" s="105">
        <f t="shared" si="179"/>
        <v>0</v>
      </c>
      <c r="FZ277" s="105">
        <f t="shared" si="179"/>
        <v>0</v>
      </c>
      <c r="GA277" s="105">
        <f t="shared" si="179"/>
        <v>0</v>
      </c>
      <c r="GB277" s="105">
        <f t="shared" si="179"/>
        <v>0</v>
      </c>
      <c r="GC277" s="105">
        <f t="shared" si="179"/>
        <v>0</v>
      </c>
      <c r="GD277" s="105">
        <f t="shared" si="179"/>
        <v>0</v>
      </c>
      <c r="GE277" s="105">
        <f t="shared" si="179"/>
        <v>0</v>
      </c>
      <c r="GF277" s="105">
        <f t="shared" si="179"/>
        <v>0</v>
      </c>
      <c r="GG277" s="105">
        <f t="shared" si="179"/>
        <v>0</v>
      </c>
      <c r="GH277" s="105">
        <f t="shared" si="179"/>
        <v>0</v>
      </c>
      <c r="GI277" s="105">
        <f t="shared" si="179"/>
        <v>0</v>
      </c>
      <c r="GJ277" s="105">
        <f t="shared" si="179"/>
        <v>0</v>
      </c>
      <c r="GK277" s="105">
        <f t="shared" si="179"/>
        <v>0</v>
      </c>
      <c r="GL277" s="105">
        <f t="shared" ref="GL277" si="182">GL123*$B277</f>
        <v>0</v>
      </c>
      <c r="GM277" s="105">
        <f t="shared" si="161"/>
        <v>0</v>
      </c>
      <c r="GN277" s="105">
        <f t="shared" si="161"/>
        <v>0</v>
      </c>
      <c r="GO277" s="105">
        <f t="shared" si="161"/>
        <v>0</v>
      </c>
      <c r="GP277" s="105">
        <f t="shared" si="161"/>
        <v>0</v>
      </c>
      <c r="GQ277" s="105">
        <f t="shared" si="161"/>
        <v>0</v>
      </c>
      <c r="GR277" s="105">
        <f t="shared" si="161"/>
        <v>0</v>
      </c>
      <c r="GS277" s="105">
        <f t="shared" si="161"/>
        <v>0</v>
      </c>
      <c r="GT277" s="105">
        <f t="shared" si="161"/>
        <v>0</v>
      </c>
    </row>
    <row r="278" spans="1:202" s="105" customFormat="1" hidden="1" x14ac:dyDescent="0.25">
      <c r="A278" s="106" t="s">
        <v>189</v>
      </c>
      <c r="B278" s="107">
        <v>0</v>
      </c>
      <c r="C278" s="105">
        <f t="shared" ref="C278:BN281" si="183">C124*$B278</f>
        <v>0</v>
      </c>
      <c r="D278" s="105">
        <f t="shared" si="183"/>
        <v>0</v>
      </c>
      <c r="E278" s="105">
        <f t="shared" si="183"/>
        <v>0</v>
      </c>
      <c r="F278" s="105">
        <f t="shared" si="183"/>
        <v>0</v>
      </c>
      <c r="G278" s="105">
        <f t="shared" si="183"/>
        <v>0</v>
      </c>
      <c r="H278" s="105">
        <f t="shared" si="183"/>
        <v>0</v>
      </c>
      <c r="I278" s="105">
        <f t="shared" si="183"/>
        <v>0</v>
      </c>
      <c r="J278" s="105">
        <f t="shared" si="183"/>
        <v>0</v>
      </c>
      <c r="K278" s="105">
        <f t="shared" si="183"/>
        <v>0</v>
      </c>
      <c r="L278" s="105">
        <f t="shared" si="183"/>
        <v>0</v>
      </c>
      <c r="M278" s="105">
        <f t="shared" si="183"/>
        <v>0</v>
      </c>
      <c r="N278" s="105">
        <f t="shared" si="183"/>
        <v>0</v>
      </c>
      <c r="O278" s="105">
        <f t="shared" si="183"/>
        <v>0</v>
      </c>
      <c r="P278" s="105">
        <f t="shared" si="183"/>
        <v>0</v>
      </c>
      <c r="Q278" s="105">
        <f t="shared" si="183"/>
        <v>0</v>
      </c>
      <c r="R278" s="105">
        <f t="shared" si="183"/>
        <v>0</v>
      </c>
      <c r="S278" s="105">
        <f t="shared" si="183"/>
        <v>0</v>
      </c>
      <c r="T278" s="105">
        <f t="shared" si="183"/>
        <v>0</v>
      </c>
      <c r="U278" s="105">
        <f t="shared" si="183"/>
        <v>0</v>
      </c>
      <c r="V278" s="105">
        <f t="shared" si="183"/>
        <v>0</v>
      </c>
      <c r="W278" s="105">
        <f t="shared" si="183"/>
        <v>0</v>
      </c>
      <c r="X278" s="105">
        <f t="shared" si="183"/>
        <v>0</v>
      </c>
      <c r="Y278" s="105">
        <f t="shared" si="183"/>
        <v>0</v>
      </c>
      <c r="Z278" s="105">
        <f t="shared" si="183"/>
        <v>0</v>
      </c>
      <c r="AA278" s="105">
        <f t="shared" si="183"/>
        <v>0</v>
      </c>
      <c r="AB278" s="105">
        <f t="shared" si="183"/>
        <v>0</v>
      </c>
      <c r="AC278" s="105">
        <f t="shared" si="183"/>
        <v>0</v>
      </c>
      <c r="AD278" s="105">
        <f t="shared" si="183"/>
        <v>0</v>
      </c>
      <c r="AE278" s="105">
        <f t="shared" si="183"/>
        <v>0</v>
      </c>
      <c r="AF278" s="105">
        <f t="shared" si="183"/>
        <v>0</v>
      </c>
      <c r="AG278" s="105">
        <f t="shared" si="183"/>
        <v>0</v>
      </c>
      <c r="AH278" s="105">
        <f t="shared" si="183"/>
        <v>0</v>
      </c>
      <c r="AI278" s="105">
        <f t="shared" si="183"/>
        <v>0</v>
      </c>
      <c r="AJ278" s="105">
        <f t="shared" si="183"/>
        <v>0</v>
      </c>
      <c r="AK278" s="105">
        <f t="shared" si="183"/>
        <v>0</v>
      </c>
      <c r="AL278" s="105">
        <f t="shared" si="183"/>
        <v>0</v>
      </c>
      <c r="AM278" s="105">
        <f t="shared" si="183"/>
        <v>0</v>
      </c>
      <c r="AN278" s="105">
        <f t="shared" si="183"/>
        <v>0</v>
      </c>
      <c r="AO278" s="105">
        <f t="shared" si="183"/>
        <v>0</v>
      </c>
      <c r="AP278" s="105">
        <f t="shared" si="183"/>
        <v>0</v>
      </c>
      <c r="AQ278" s="105">
        <f t="shared" si="183"/>
        <v>0</v>
      </c>
      <c r="AR278" s="105">
        <f t="shared" si="183"/>
        <v>0</v>
      </c>
      <c r="AS278" s="105">
        <f t="shared" si="183"/>
        <v>0</v>
      </c>
      <c r="AT278" s="105">
        <f t="shared" si="183"/>
        <v>0</v>
      </c>
      <c r="AU278" s="105">
        <f t="shared" si="183"/>
        <v>0</v>
      </c>
      <c r="AV278" s="105">
        <f t="shared" si="183"/>
        <v>0</v>
      </c>
      <c r="AW278" s="105">
        <f t="shared" si="183"/>
        <v>0</v>
      </c>
      <c r="AX278" s="105">
        <f t="shared" si="183"/>
        <v>0</v>
      </c>
      <c r="AY278" s="105">
        <f t="shared" si="183"/>
        <v>0</v>
      </c>
      <c r="AZ278" s="105">
        <f t="shared" si="183"/>
        <v>0</v>
      </c>
      <c r="BA278" s="105">
        <f t="shared" si="183"/>
        <v>0</v>
      </c>
      <c r="BB278" s="105">
        <f t="shared" si="183"/>
        <v>0</v>
      </c>
      <c r="BC278" s="105">
        <f t="shared" si="183"/>
        <v>0</v>
      </c>
      <c r="BD278" s="105">
        <f t="shared" si="183"/>
        <v>0</v>
      </c>
      <c r="BE278" s="105">
        <f t="shared" si="183"/>
        <v>0</v>
      </c>
      <c r="BF278" s="105">
        <f t="shared" si="183"/>
        <v>0</v>
      </c>
      <c r="BG278" s="105">
        <f t="shared" si="183"/>
        <v>0</v>
      </c>
      <c r="BH278" s="105">
        <f t="shared" si="183"/>
        <v>0</v>
      </c>
      <c r="BI278" s="105">
        <f t="shared" si="183"/>
        <v>0</v>
      </c>
      <c r="BJ278" s="105">
        <f t="shared" si="183"/>
        <v>0</v>
      </c>
      <c r="BK278" s="105">
        <f t="shared" si="183"/>
        <v>0</v>
      </c>
      <c r="BL278" s="105">
        <f t="shared" si="183"/>
        <v>0</v>
      </c>
      <c r="BM278" s="105">
        <f t="shared" si="183"/>
        <v>0</v>
      </c>
      <c r="BN278" s="105">
        <f t="shared" si="183"/>
        <v>0</v>
      </c>
      <c r="BO278" s="105">
        <f t="shared" ref="BO278:DZ281" si="184">BO124*$B278</f>
        <v>0</v>
      </c>
      <c r="BP278" s="105">
        <f t="shared" si="184"/>
        <v>0</v>
      </c>
      <c r="BQ278" s="105">
        <f t="shared" si="184"/>
        <v>0</v>
      </c>
      <c r="BR278" s="105">
        <f t="shared" si="184"/>
        <v>0</v>
      </c>
      <c r="BS278" s="105">
        <f t="shared" si="184"/>
        <v>0</v>
      </c>
      <c r="BT278" s="105">
        <f t="shared" si="184"/>
        <v>0</v>
      </c>
      <c r="BU278" s="105">
        <f t="shared" si="184"/>
        <v>0</v>
      </c>
      <c r="BV278" s="105">
        <f t="shared" si="184"/>
        <v>0</v>
      </c>
      <c r="BW278" s="105">
        <f t="shared" si="184"/>
        <v>0</v>
      </c>
      <c r="BX278" s="105">
        <f t="shared" si="184"/>
        <v>0</v>
      </c>
      <c r="BY278" s="105">
        <f t="shared" si="184"/>
        <v>0</v>
      </c>
      <c r="BZ278" s="105">
        <f t="shared" si="184"/>
        <v>0</v>
      </c>
      <c r="CA278" s="105">
        <f t="shared" si="184"/>
        <v>0</v>
      </c>
      <c r="CB278" s="105">
        <f t="shared" si="184"/>
        <v>0</v>
      </c>
      <c r="CC278" s="105">
        <f t="shared" si="184"/>
        <v>0</v>
      </c>
      <c r="CD278" s="105">
        <f t="shared" si="184"/>
        <v>0</v>
      </c>
      <c r="CE278" s="105">
        <f t="shared" si="184"/>
        <v>0</v>
      </c>
      <c r="CF278" s="105">
        <f t="shared" si="184"/>
        <v>0</v>
      </c>
      <c r="CG278" s="105">
        <f t="shared" si="184"/>
        <v>0</v>
      </c>
      <c r="CH278" s="105">
        <f t="shared" si="184"/>
        <v>0</v>
      </c>
      <c r="CI278" s="105">
        <f t="shared" si="184"/>
        <v>0</v>
      </c>
      <c r="CJ278" s="105">
        <f t="shared" si="184"/>
        <v>0</v>
      </c>
      <c r="CK278" s="105">
        <f t="shared" si="184"/>
        <v>0</v>
      </c>
      <c r="CL278" s="105">
        <f t="shared" si="184"/>
        <v>0</v>
      </c>
      <c r="CM278" s="105">
        <f t="shared" si="184"/>
        <v>0</v>
      </c>
      <c r="CN278" s="105">
        <f t="shared" si="184"/>
        <v>0</v>
      </c>
      <c r="CO278" s="105">
        <f t="shared" si="184"/>
        <v>0</v>
      </c>
      <c r="CP278" s="105">
        <f t="shared" si="184"/>
        <v>0</v>
      </c>
      <c r="CQ278" s="105">
        <f t="shared" si="184"/>
        <v>0</v>
      </c>
      <c r="CR278" s="105">
        <f t="shared" si="184"/>
        <v>0</v>
      </c>
      <c r="CS278" s="105">
        <f t="shared" si="184"/>
        <v>0</v>
      </c>
      <c r="CT278" s="105">
        <f t="shared" si="184"/>
        <v>0</v>
      </c>
      <c r="CU278" s="105">
        <f t="shared" si="184"/>
        <v>0</v>
      </c>
      <c r="CV278" s="105">
        <f t="shared" si="184"/>
        <v>0</v>
      </c>
      <c r="CW278" s="105">
        <f t="shared" si="184"/>
        <v>0</v>
      </c>
      <c r="CX278" s="105">
        <f t="shared" si="184"/>
        <v>0</v>
      </c>
      <c r="CY278" s="105">
        <f t="shared" si="184"/>
        <v>0</v>
      </c>
      <c r="CZ278" s="105">
        <f t="shared" si="184"/>
        <v>0</v>
      </c>
      <c r="DA278" s="105">
        <f t="shared" si="184"/>
        <v>0</v>
      </c>
      <c r="DB278" s="105">
        <f t="shared" si="184"/>
        <v>0</v>
      </c>
      <c r="DC278" s="105">
        <f t="shared" si="184"/>
        <v>0</v>
      </c>
      <c r="DD278" s="105">
        <f t="shared" si="184"/>
        <v>0</v>
      </c>
      <c r="DE278" s="105">
        <f t="shared" si="184"/>
        <v>0</v>
      </c>
      <c r="DF278" s="105">
        <f t="shared" si="184"/>
        <v>0</v>
      </c>
      <c r="DG278" s="105">
        <f t="shared" si="184"/>
        <v>0</v>
      </c>
      <c r="DH278" s="105">
        <f t="shared" si="184"/>
        <v>0</v>
      </c>
      <c r="DI278" s="105">
        <f t="shared" si="184"/>
        <v>0</v>
      </c>
      <c r="DJ278" s="105">
        <f t="shared" si="184"/>
        <v>0</v>
      </c>
      <c r="DK278" s="105">
        <f t="shared" si="184"/>
        <v>0</v>
      </c>
      <c r="DL278" s="105">
        <f t="shared" si="184"/>
        <v>0</v>
      </c>
      <c r="DM278" s="105">
        <f t="shared" si="184"/>
        <v>0</v>
      </c>
      <c r="DN278" s="105">
        <f t="shared" si="184"/>
        <v>0</v>
      </c>
      <c r="DO278" s="105">
        <f t="shared" si="184"/>
        <v>0</v>
      </c>
      <c r="DP278" s="105">
        <f t="shared" si="184"/>
        <v>0</v>
      </c>
      <c r="DQ278" s="105">
        <f t="shared" si="184"/>
        <v>0</v>
      </c>
      <c r="DR278" s="105">
        <f t="shared" si="184"/>
        <v>0</v>
      </c>
      <c r="DS278" s="105">
        <f t="shared" si="184"/>
        <v>0</v>
      </c>
      <c r="DT278" s="105">
        <f t="shared" si="184"/>
        <v>0</v>
      </c>
      <c r="DU278" s="105">
        <f t="shared" si="184"/>
        <v>0</v>
      </c>
      <c r="DV278" s="105">
        <f t="shared" si="184"/>
        <v>0</v>
      </c>
      <c r="DW278" s="105">
        <f t="shared" si="184"/>
        <v>0</v>
      </c>
      <c r="DX278" s="105">
        <f t="shared" si="184"/>
        <v>0</v>
      </c>
      <c r="DY278" s="105">
        <f t="shared" si="184"/>
        <v>0</v>
      </c>
      <c r="DZ278" s="105">
        <f t="shared" si="184"/>
        <v>0</v>
      </c>
      <c r="EA278" s="105">
        <f t="shared" ref="EA278:GL281" si="185">EA124*$B278</f>
        <v>0</v>
      </c>
      <c r="EB278" s="105">
        <f t="shared" si="185"/>
        <v>0</v>
      </c>
      <c r="EC278" s="105">
        <f t="shared" si="185"/>
        <v>0</v>
      </c>
      <c r="ED278" s="105">
        <f t="shared" si="185"/>
        <v>0</v>
      </c>
      <c r="EE278" s="105">
        <f t="shared" si="185"/>
        <v>0</v>
      </c>
      <c r="EF278" s="105">
        <f t="shared" si="185"/>
        <v>0</v>
      </c>
      <c r="EG278" s="105">
        <f t="shared" si="185"/>
        <v>0</v>
      </c>
      <c r="EH278" s="105">
        <f t="shared" si="185"/>
        <v>0</v>
      </c>
      <c r="EI278" s="105">
        <f t="shared" si="185"/>
        <v>0</v>
      </c>
      <c r="EJ278" s="105">
        <f t="shared" si="185"/>
        <v>0</v>
      </c>
      <c r="EK278" s="105">
        <f t="shared" si="185"/>
        <v>0</v>
      </c>
      <c r="EL278" s="105">
        <f t="shared" si="185"/>
        <v>0</v>
      </c>
      <c r="EM278" s="105">
        <f t="shared" si="185"/>
        <v>0</v>
      </c>
      <c r="EN278" s="105">
        <f t="shared" si="185"/>
        <v>0</v>
      </c>
      <c r="EO278" s="105">
        <f t="shared" si="185"/>
        <v>0</v>
      </c>
      <c r="EP278" s="105">
        <f t="shared" si="185"/>
        <v>0</v>
      </c>
      <c r="EQ278" s="105">
        <f t="shared" si="185"/>
        <v>0</v>
      </c>
      <c r="ER278" s="105">
        <f t="shared" si="185"/>
        <v>0</v>
      </c>
      <c r="ES278" s="105">
        <f t="shared" si="185"/>
        <v>0</v>
      </c>
      <c r="ET278" s="105">
        <f t="shared" si="185"/>
        <v>0</v>
      </c>
      <c r="EU278" s="105">
        <f t="shared" si="185"/>
        <v>0</v>
      </c>
      <c r="EV278" s="105">
        <f t="shared" si="185"/>
        <v>0</v>
      </c>
      <c r="EW278" s="105">
        <f t="shared" si="185"/>
        <v>0</v>
      </c>
      <c r="EX278" s="105">
        <f t="shared" si="185"/>
        <v>0</v>
      </c>
      <c r="EY278" s="105">
        <f t="shared" si="185"/>
        <v>0</v>
      </c>
      <c r="EZ278" s="105">
        <f t="shared" si="185"/>
        <v>0</v>
      </c>
      <c r="FA278" s="105">
        <f t="shared" si="185"/>
        <v>0</v>
      </c>
      <c r="FB278" s="105">
        <f t="shared" si="185"/>
        <v>0</v>
      </c>
      <c r="FC278" s="105">
        <f t="shared" si="185"/>
        <v>0</v>
      </c>
      <c r="FD278" s="105">
        <f t="shared" si="185"/>
        <v>0</v>
      </c>
      <c r="FE278" s="105">
        <f t="shared" si="185"/>
        <v>0</v>
      </c>
      <c r="FF278" s="105">
        <f t="shared" si="185"/>
        <v>0</v>
      </c>
      <c r="FG278" s="105">
        <f t="shared" si="185"/>
        <v>0</v>
      </c>
      <c r="FH278" s="105">
        <f t="shared" si="185"/>
        <v>0</v>
      </c>
      <c r="FI278" s="105">
        <f t="shared" si="185"/>
        <v>0</v>
      </c>
      <c r="FJ278" s="105">
        <f t="shared" si="185"/>
        <v>0</v>
      </c>
      <c r="FK278" s="105">
        <f t="shared" si="185"/>
        <v>0</v>
      </c>
      <c r="FL278" s="105">
        <f t="shared" si="185"/>
        <v>0</v>
      </c>
      <c r="FM278" s="105">
        <f t="shared" si="185"/>
        <v>0</v>
      </c>
      <c r="FN278" s="105">
        <f t="shared" si="185"/>
        <v>0</v>
      </c>
      <c r="FO278" s="105">
        <f t="shared" si="185"/>
        <v>0</v>
      </c>
      <c r="FP278" s="105">
        <f t="shared" si="185"/>
        <v>0</v>
      </c>
      <c r="FQ278" s="105">
        <f t="shared" si="185"/>
        <v>0</v>
      </c>
      <c r="FR278" s="105">
        <f t="shared" si="185"/>
        <v>0</v>
      </c>
      <c r="FS278" s="105">
        <f t="shared" si="185"/>
        <v>0</v>
      </c>
      <c r="FT278" s="105">
        <f t="shared" si="185"/>
        <v>0</v>
      </c>
      <c r="FU278" s="105">
        <f t="shared" si="185"/>
        <v>0</v>
      </c>
      <c r="FV278" s="105">
        <f t="shared" si="185"/>
        <v>0</v>
      </c>
      <c r="FW278" s="105">
        <f t="shared" si="185"/>
        <v>0</v>
      </c>
      <c r="FX278" s="105">
        <f t="shared" si="185"/>
        <v>0</v>
      </c>
      <c r="FY278" s="105">
        <f t="shared" si="185"/>
        <v>0</v>
      </c>
      <c r="FZ278" s="105">
        <f t="shared" si="185"/>
        <v>0</v>
      </c>
      <c r="GA278" s="105">
        <f t="shared" si="185"/>
        <v>0</v>
      </c>
      <c r="GB278" s="105">
        <f t="shared" si="185"/>
        <v>0</v>
      </c>
      <c r="GC278" s="105">
        <f t="shared" si="185"/>
        <v>0</v>
      </c>
      <c r="GD278" s="105">
        <f t="shared" si="185"/>
        <v>0</v>
      </c>
      <c r="GE278" s="105">
        <f t="shared" si="185"/>
        <v>0</v>
      </c>
      <c r="GF278" s="105">
        <f t="shared" si="185"/>
        <v>0</v>
      </c>
      <c r="GG278" s="105">
        <f t="shared" si="185"/>
        <v>0</v>
      </c>
      <c r="GH278" s="105">
        <f t="shared" si="185"/>
        <v>0</v>
      </c>
      <c r="GI278" s="105">
        <f t="shared" si="185"/>
        <v>0</v>
      </c>
      <c r="GJ278" s="105">
        <f t="shared" si="185"/>
        <v>0</v>
      </c>
      <c r="GK278" s="105">
        <f t="shared" si="185"/>
        <v>0</v>
      </c>
      <c r="GL278" s="105">
        <f t="shared" si="185"/>
        <v>0</v>
      </c>
      <c r="GM278" s="105">
        <f t="shared" ref="GM278:GT293" si="186">GM124*$B278</f>
        <v>0</v>
      </c>
      <c r="GN278" s="105">
        <f t="shared" si="186"/>
        <v>0</v>
      </c>
      <c r="GO278" s="105">
        <f t="shared" si="186"/>
        <v>0</v>
      </c>
      <c r="GP278" s="105">
        <f t="shared" si="186"/>
        <v>0</v>
      </c>
      <c r="GQ278" s="105">
        <f t="shared" si="186"/>
        <v>0</v>
      </c>
      <c r="GR278" s="105">
        <f t="shared" si="186"/>
        <v>0</v>
      </c>
      <c r="GS278" s="105">
        <f t="shared" si="186"/>
        <v>0</v>
      </c>
      <c r="GT278" s="105">
        <f t="shared" si="186"/>
        <v>0</v>
      </c>
    </row>
    <row r="279" spans="1:202" s="105" customFormat="1" hidden="1" x14ac:dyDescent="0.25">
      <c r="A279" s="106" t="s">
        <v>190</v>
      </c>
      <c r="B279" s="107">
        <v>0</v>
      </c>
      <c r="C279" s="105">
        <f t="shared" si="183"/>
        <v>0</v>
      </c>
      <c r="D279" s="105">
        <f t="shared" si="183"/>
        <v>0</v>
      </c>
      <c r="E279" s="105">
        <f t="shared" si="183"/>
        <v>0</v>
      </c>
      <c r="F279" s="105">
        <f t="shared" si="183"/>
        <v>0</v>
      </c>
      <c r="G279" s="105">
        <f t="shared" si="183"/>
        <v>0</v>
      </c>
      <c r="H279" s="105">
        <f t="shared" si="183"/>
        <v>0</v>
      </c>
      <c r="I279" s="105">
        <f t="shared" si="183"/>
        <v>0</v>
      </c>
      <c r="J279" s="105">
        <f t="shared" si="183"/>
        <v>0</v>
      </c>
      <c r="K279" s="105">
        <f t="shared" si="183"/>
        <v>0</v>
      </c>
      <c r="L279" s="105">
        <f t="shared" si="183"/>
        <v>0</v>
      </c>
      <c r="M279" s="105">
        <f t="shared" si="183"/>
        <v>0</v>
      </c>
      <c r="N279" s="105">
        <f t="shared" si="183"/>
        <v>0</v>
      </c>
      <c r="O279" s="105">
        <f t="shared" si="183"/>
        <v>0</v>
      </c>
      <c r="P279" s="105">
        <f t="shared" si="183"/>
        <v>0</v>
      </c>
      <c r="Q279" s="105">
        <f t="shared" si="183"/>
        <v>0</v>
      </c>
      <c r="R279" s="105">
        <f t="shared" si="183"/>
        <v>0</v>
      </c>
      <c r="S279" s="105">
        <f t="shared" si="183"/>
        <v>0</v>
      </c>
      <c r="T279" s="105">
        <f t="shared" si="183"/>
        <v>0</v>
      </c>
      <c r="U279" s="105">
        <f t="shared" si="183"/>
        <v>0</v>
      </c>
      <c r="V279" s="105">
        <f t="shared" si="183"/>
        <v>0</v>
      </c>
      <c r="W279" s="105">
        <f t="shared" si="183"/>
        <v>0</v>
      </c>
      <c r="X279" s="105">
        <f t="shared" si="183"/>
        <v>0</v>
      </c>
      <c r="Y279" s="105">
        <f t="shared" si="183"/>
        <v>0</v>
      </c>
      <c r="Z279" s="105">
        <f t="shared" si="183"/>
        <v>0</v>
      </c>
      <c r="AA279" s="105">
        <f t="shared" si="183"/>
        <v>0</v>
      </c>
      <c r="AB279" s="105">
        <f t="shared" si="183"/>
        <v>0</v>
      </c>
      <c r="AC279" s="105">
        <f t="shared" si="183"/>
        <v>0</v>
      </c>
      <c r="AD279" s="105">
        <f t="shared" si="183"/>
        <v>0</v>
      </c>
      <c r="AE279" s="105">
        <f t="shared" si="183"/>
        <v>0</v>
      </c>
      <c r="AF279" s="105">
        <f t="shared" si="183"/>
        <v>0</v>
      </c>
      <c r="AG279" s="105">
        <f t="shared" si="183"/>
        <v>0</v>
      </c>
      <c r="AH279" s="105">
        <f t="shared" si="183"/>
        <v>0</v>
      </c>
      <c r="AI279" s="105">
        <f t="shared" si="183"/>
        <v>0</v>
      </c>
      <c r="AJ279" s="105">
        <f t="shared" si="183"/>
        <v>0</v>
      </c>
      <c r="AK279" s="105">
        <f t="shared" si="183"/>
        <v>0</v>
      </c>
      <c r="AL279" s="105">
        <f t="shared" si="183"/>
        <v>0</v>
      </c>
      <c r="AM279" s="105">
        <f t="shared" si="183"/>
        <v>0</v>
      </c>
      <c r="AN279" s="105">
        <f t="shared" si="183"/>
        <v>0</v>
      </c>
      <c r="AO279" s="105">
        <f t="shared" si="183"/>
        <v>0</v>
      </c>
      <c r="AP279" s="105">
        <f t="shared" si="183"/>
        <v>0</v>
      </c>
      <c r="AQ279" s="105">
        <f t="shared" si="183"/>
        <v>0</v>
      </c>
      <c r="AR279" s="105">
        <f t="shared" si="183"/>
        <v>0</v>
      </c>
      <c r="AS279" s="105">
        <f t="shared" si="183"/>
        <v>0</v>
      </c>
      <c r="AT279" s="105">
        <f t="shared" si="183"/>
        <v>0</v>
      </c>
      <c r="AU279" s="105">
        <f t="shared" si="183"/>
        <v>0</v>
      </c>
      <c r="AV279" s="105">
        <f t="shared" si="183"/>
        <v>0</v>
      </c>
      <c r="AW279" s="105">
        <f t="shared" si="183"/>
        <v>0</v>
      </c>
      <c r="AX279" s="105">
        <f t="shared" si="183"/>
        <v>0</v>
      </c>
      <c r="AY279" s="105">
        <f t="shared" si="183"/>
        <v>0</v>
      </c>
      <c r="AZ279" s="105">
        <f t="shared" si="183"/>
        <v>0</v>
      </c>
      <c r="BA279" s="105">
        <f t="shared" si="183"/>
        <v>0</v>
      </c>
      <c r="BB279" s="105">
        <f t="shared" si="183"/>
        <v>0</v>
      </c>
      <c r="BC279" s="105">
        <f t="shared" si="183"/>
        <v>0</v>
      </c>
      <c r="BD279" s="105">
        <f t="shared" si="183"/>
        <v>0</v>
      </c>
      <c r="BE279" s="105">
        <f t="shared" si="183"/>
        <v>0</v>
      </c>
      <c r="BF279" s="105">
        <f t="shared" si="183"/>
        <v>0</v>
      </c>
      <c r="BG279" s="105">
        <f t="shared" si="183"/>
        <v>0</v>
      </c>
      <c r="BH279" s="105">
        <f t="shared" si="183"/>
        <v>0</v>
      </c>
      <c r="BI279" s="105">
        <f t="shared" si="183"/>
        <v>0</v>
      </c>
      <c r="BJ279" s="105">
        <f t="shared" si="183"/>
        <v>0</v>
      </c>
      <c r="BK279" s="105">
        <f t="shared" si="183"/>
        <v>0</v>
      </c>
      <c r="BL279" s="105">
        <f t="shared" si="183"/>
        <v>0</v>
      </c>
      <c r="BM279" s="105">
        <f t="shared" si="183"/>
        <v>0</v>
      </c>
      <c r="BN279" s="105">
        <f t="shared" si="183"/>
        <v>0</v>
      </c>
      <c r="BO279" s="105">
        <f t="shared" si="184"/>
        <v>0</v>
      </c>
      <c r="BP279" s="105">
        <f t="shared" si="184"/>
        <v>0</v>
      </c>
      <c r="BQ279" s="105">
        <f t="shared" si="184"/>
        <v>0</v>
      </c>
      <c r="BR279" s="105">
        <f t="shared" si="184"/>
        <v>0</v>
      </c>
      <c r="BS279" s="105">
        <f t="shared" si="184"/>
        <v>0</v>
      </c>
      <c r="BT279" s="105">
        <f t="shared" si="184"/>
        <v>0</v>
      </c>
      <c r="BU279" s="105">
        <f t="shared" si="184"/>
        <v>0</v>
      </c>
      <c r="BV279" s="105">
        <f t="shared" si="184"/>
        <v>0</v>
      </c>
      <c r="BW279" s="105">
        <f t="shared" si="184"/>
        <v>0</v>
      </c>
      <c r="BX279" s="105">
        <f t="shared" si="184"/>
        <v>0</v>
      </c>
      <c r="BY279" s="105">
        <f t="shared" si="184"/>
        <v>0</v>
      </c>
      <c r="BZ279" s="105">
        <f t="shared" si="184"/>
        <v>0</v>
      </c>
      <c r="CA279" s="105">
        <f t="shared" si="184"/>
        <v>0</v>
      </c>
      <c r="CB279" s="105">
        <f t="shared" si="184"/>
        <v>0</v>
      </c>
      <c r="CC279" s="105">
        <f t="shared" si="184"/>
        <v>0</v>
      </c>
      <c r="CD279" s="105">
        <f t="shared" si="184"/>
        <v>0</v>
      </c>
      <c r="CE279" s="105">
        <f t="shared" si="184"/>
        <v>0</v>
      </c>
      <c r="CF279" s="105">
        <f t="shared" si="184"/>
        <v>0</v>
      </c>
      <c r="CG279" s="105">
        <f t="shared" si="184"/>
        <v>0</v>
      </c>
      <c r="CH279" s="105">
        <f t="shared" si="184"/>
        <v>0</v>
      </c>
      <c r="CI279" s="105">
        <f t="shared" si="184"/>
        <v>0</v>
      </c>
      <c r="CJ279" s="105">
        <f t="shared" si="184"/>
        <v>0</v>
      </c>
      <c r="CK279" s="105">
        <f t="shared" si="184"/>
        <v>0</v>
      </c>
      <c r="CL279" s="105">
        <f t="shared" si="184"/>
        <v>0</v>
      </c>
      <c r="CM279" s="105">
        <f t="shared" si="184"/>
        <v>0</v>
      </c>
      <c r="CN279" s="105">
        <f t="shared" si="184"/>
        <v>0</v>
      </c>
      <c r="CO279" s="105">
        <f t="shared" si="184"/>
        <v>0</v>
      </c>
      <c r="CP279" s="105">
        <f t="shared" si="184"/>
        <v>0</v>
      </c>
      <c r="CQ279" s="105">
        <f t="shared" si="184"/>
        <v>0</v>
      </c>
      <c r="CR279" s="105">
        <f t="shared" si="184"/>
        <v>0</v>
      </c>
      <c r="CS279" s="105">
        <f t="shared" si="184"/>
        <v>0</v>
      </c>
      <c r="CT279" s="105">
        <f t="shared" si="184"/>
        <v>0</v>
      </c>
      <c r="CU279" s="105">
        <f t="shared" si="184"/>
        <v>0</v>
      </c>
      <c r="CV279" s="105">
        <f t="shared" si="184"/>
        <v>0</v>
      </c>
      <c r="CW279" s="105">
        <f t="shared" si="184"/>
        <v>0</v>
      </c>
      <c r="CX279" s="105">
        <f t="shared" si="184"/>
        <v>0</v>
      </c>
      <c r="CY279" s="105">
        <f t="shared" si="184"/>
        <v>0</v>
      </c>
      <c r="CZ279" s="105">
        <f t="shared" si="184"/>
        <v>0</v>
      </c>
      <c r="DA279" s="105">
        <f t="shared" si="184"/>
        <v>0</v>
      </c>
      <c r="DB279" s="105">
        <f t="shared" si="184"/>
        <v>0</v>
      </c>
      <c r="DC279" s="105">
        <f t="shared" si="184"/>
        <v>0</v>
      </c>
      <c r="DD279" s="105">
        <f t="shared" si="184"/>
        <v>0</v>
      </c>
      <c r="DE279" s="105">
        <f t="shared" si="184"/>
        <v>0</v>
      </c>
      <c r="DF279" s="105">
        <f t="shared" si="184"/>
        <v>0</v>
      </c>
      <c r="DG279" s="105">
        <f t="shared" si="184"/>
        <v>0</v>
      </c>
      <c r="DH279" s="105">
        <f t="shared" si="184"/>
        <v>0</v>
      </c>
      <c r="DI279" s="105">
        <f t="shared" si="184"/>
        <v>0</v>
      </c>
      <c r="DJ279" s="105">
        <f t="shared" si="184"/>
        <v>0</v>
      </c>
      <c r="DK279" s="105">
        <f t="shared" si="184"/>
        <v>0</v>
      </c>
      <c r="DL279" s="105">
        <f t="shared" si="184"/>
        <v>0</v>
      </c>
      <c r="DM279" s="105">
        <f t="shared" si="184"/>
        <v>0</v>
      </c>
      <c r="DN279" s="105">
        <f t="shared" si="184"/>
        <v>0</v>
      </c>
      <c r="DO279" s="105">
        <f t="shared" si="184"/>
        <v>0</v>
      </c>
      <c r="DP279" s="105">
        <f t="shared" si="184"/>
        <v>0</v>
      </c>
      <c r="DQ279" s="105">
        <f t="shared" si="184"/>
        <v>0</v>
      </c>
      <c r="DR279" s="105">
        <f t="shared" si="184"/>
        <v>0</v>
      </c>
      <c r="DS279" s="105">
        <f t="shared" si="184"/>
        <v>0</v>
      </c>
      <c r="DT279" s="105">
        <f t="shared" si="184"/>
        <v>0</v>
      </c>
      <c r="DU279" s="105">
        <f t="shared" si="184"/>
        <v>0</v>
      </c>
      <c r="DV279" s="105">
        <f t="shared" si="184"/>
        <v>0</v>
      </c>
      <c r="DW279" s="105">
        <f t="shared" si="184"/>
        <v>0</v>
      </c>
      <c r="DX279" s="105">
        <f t="shared" si="184"/>
        <v>0</v>
      </c>
      <c r="DY279" s="105">
        <f t="shared" si="184"/>
        <v>0</v>
      </c>
      <c r="DZ279" s="105">
        <f t="shared" si="184"/>
        <v>0</v>
      </c>
      <c r="EA279" s="105">
        <f t="shared" si="185"/>
        <v>0</v>
      </c>
      <c r="EB279" s="105">
        <f t="shared" si="185"/>
        <v>0</v>
      </c>
      <c r="EC279" s="105">
        <f t="shared" si="185"/>
        <v>0</v>
      </c>
      <c r="ED279" s="105">
        <f t="shared" si="185"/>
        <v>0</v>
      </c>
      <c r="EE279" s="105">
        <f t="shared" si="185"/>
        <v>0</v>
      </c>
      <c r="EF279" s="105">
        <f t="shared" si="185"/>
        <v>0</v>
      </c>
      <c r="EG279" s="105">
        <f t="shared" si="185"/>
        <v>0</v>
      </c>
      <c r="EH279" s="105">
        <f t="shared" si="185"/>
        <v>0</v>
      </c>
      <c r="EI279" s="105">
        <f t="shared" si="185"/>
        <v>0</v>
      </c>
      <c r="EJ279" s="105">
        <f t="shared" si="185"/>
        <v>0</v>
      </c>
      <c r="EK279" s="105">
        <f t="shared" si="185"/>
        <v>0</v>
      </c>
      <c r="EL279" s="105">
        <f t="shared" si="185"/>
        <v>0</v>
      </c>
      <c r="EM279" s="105">
        <f t="shared" si="185"/>
        <v>0</v>
      </c>
      <c r="EN279" s="105">
        <f t="shared" si="185"/>
        <v>0</v>
      </c>
      <c r="EO279" s="105">
        <f t="shared" si="185"/>
        <v>0</v>
      </c>
      <c r="EP279" s="105">
        <f t="shared" si="185"/>
        <v>0</v>
      </c>
      <c r="EQ279" s="105">
        <f t="shared" si="185"/>
        <v>0</v>
      </c>
      <c r="ER279" s="105">
        <f t="shared" si="185"/>
        <v>0</v>
      </c>
      <c r="ES279" s="105">
        <f t="shared" si="185"/>
        <v>0</v>
      </c>
      <c r="ET279" s="105">
        <f t="shared" si="185"/>
        <v>0</v>
      </c>
      <c r="EU279" s="105">
        <f t="shared" si="185"/>
        <v>0</v>
      </c>
      <c r="EV279" s="105">
        <f t="shared" si="185"/>
        <v>0</v>
      </c>
      <c r="EW279" s="105">
        <f t="shared" si="185"/>
        <v>0</v>
      </c>
      <c r="EX279" s="105">
        <f t="shared" si="185"/>
        <v>0</v>
      </c>
      <c r="EY279" s="105">
        <f t="shared" si="185"/>
        <v>0</v>
      </c>
      <c r="EZ279" s="105">
        <f t="shared" si="185"/>
        <v>0</v>
      </c>
      <c r="FA279" s="105">
        <f t="shared" si="185"/>
        <v>0</v>
      </c>
      <c r="FB279" s="105">
        <f t="shared" si="185"/>
        <v>0</v>
      </c>
      <c r="FC279" s="105">
        <f t="shared" si="185"/>
        <v>0</v>
      </c>
      <c r="FD279" s="105">
        <f t="shared" si="185"/>
        <v>0</v>
      </c>
      <c r="FE279" s="105">
        <f t="shared" si="185"/>
        <v>0</v>
      </c>
      <c r="FF279" s="105">
        <f t="shared" si="185"/>
        <v>0</v>
      </c>
      <c r="FG279" s="105">
        <f t="shared" si="185"/>
        <v>0</v>
      </c>
      <c r="FH279" s="105">
        <f t="shared" si="185"/>
        <v>0</v>
      </c>
      <c r="FI279" s="105">
        <f t="shared" si="185"/>
        <v>0</v>
      </c>
      <c r="FJ279" s="105">
        <f t="shared" si="185"/>
        <v>0</v>
      </c>
      <c r="FK279" s="105">
        <f t="shared" si="185"/>
        <v>0</v>
      </c>
      <c r="FL279" s="105">
        <f t="shared" si="185"/>
        <v>0</v>
      </c>
      <c r="FM279" s="105">
        <f t="shared" si="185"/>
        <v>0</v>
      </c>
      <c r="FN279" s="105">
        <f t="shared" si="185"/>
        <v>0</v>
      </c>
      <c r="FO279" s="105">
        <f t="shared" si="185"/>
        <v>0</v>
      </c>
      <c r="FP279" s="105">
        <f t="shared" si="185"/>
        <v>0</v>
      </c>
      <c r="FQ279" s="105">
        <f t="shared" si="185"/>
        <v>0</v>
      </c>
      <c r="FR279" s="105">
        <f t="shared" si="185"/>
        <v>0</v>
      </c>
      <c r="FS279" s="105">
        <f t="shared" si="185"/>
        <v>0</v>
      </c>
      <c r="FT279" s="105">
        <f t="shared" si="185"/>
        <v>0</v>
      </c>
      <c r="FU279" s="105">
        <f t="shared" si="185"/>
        <v>0</v>
      </c>
      <c r="FV279" s="105">
        <f t="shared" si="185"/>
        <v>0</v>
      </c>
      <c r="FW279" s="105">
        <f t="shared" si="185"/>
        <v>0</v>
      </c>
      <c r="FX279" s="105">
        <f t="shared" si="185"/>
        <v>0</v>
      </c>
      <c r="FY279" s="105">
        <f t="shared" si="185"/>
        <v>0</v>
      </c>
      <c r="FZ279" s="105">
        <f t="shared" si="185"/>
        <v>0</v>
      </c>
      <c r="GA279" s="105">
        <f t="shared" si="185"/>
        <v>0</v>
      </c>
      <c r="GB279" s="105">
        <f t="shared" si="185"/>
        <v>0</v>
      </c>
      <c r="GC279" s="105">
        <f t="shared" si="185"/>
        <v>0</v>
      </c>
      <c r="GD279" s="105">
        <f t="shared" si="185"/>
        <v>0</v>
      </c>
      <c r="GE279" s="105">
        <f t="shared" si="185"/>
        <v>0</v>
      </c>
      <c r="GF279" s="105">
        <f t="shared" si="185"/>
        <v>0</v>
      </c>
      <c r="GG279" s="105">
        <f t="shared" si="185"/>
        <v>0</v>
      </c>
      <c r="GH279" s="105">
        <f t="shared" si="185"/>
        <v>0</v>
      </c>
      <c r="GI279" s="105">
        <f t="shared" si="185"/>
        <v>0</v>
      </c>
      <c r="GJ279" s="105">
        <f t="shared" si="185"/>
        <v>0</v>
      </c>
      <c r="GK279" s="105">
        <f t="shared" si="185"/>
        <v>0</v>
      </c>
      <c r="GL279" s="105">
        <f t="shared" si="185"/>
        <v>0</v>
      </c>
      <c r="GM279" s="105">
        <f t="shared" si="186"/>
        <v>0</v>
      </c>
      <c r="GN279" s="105">
        <f t="shared" si="186"/>
        <v>0</v>
      </c>
      <c r="GO279" s="105">
        <f t="shared" si="186"/>
        <v>0</v>
      </c>
      <c r="GP279" s="105">
        <f t="shared" si="186"/>
        <v>0</v>
      </c>
      <c r="GQ279" s="105">
        <f t="shared" si="186"/>
        <v>0</v>
      </c>
      <c r="GR279" s="105">
        <f t="shared" si="186"/>
        <v>0</v>
      </c>
      <c r="GS279" s="105">
        <f t="shared" si="186"/>
        <v>0</v>
      </c>
      <c r="GT279" s="105">
        <f t="shared" si="186"/>
        <v>0</v>
      </c>
    </row>
    <row r="280" spans="1:202" s="105" customFormat="1" hidden="1" x14ac:dyDescent="0.25">
      <c r="A280" s="106" t="s">
        <v>191</v>
      </c>
      <c r="B280" s="107">
        <v>0</v>
      </c>
      <c r="C280" s="105">
        <f t="shared" si="183"/>
        <v>0</v>
      </c>
      <c r="D280" s="105">
        <f t="shared" si="183"/>
        <v>0</v>
      </c>
      <c r="E280" s="105">
        <f t="shared" si="183"/>
        <v>0</v>
      </c>
      <c r="F280" s="105">
        <f t="shared" si="183"/>
        <v>0</v>
      </c>
      <c r="G280" s="105">
        <f t="shared" si="183"/>
        <v>0</v>
      </c>
      <c r="H280" s="105">
        <f t="shared" si="183"/>
        <v>0</v>
      </c>
      <c r="I280" s="105">
        <f t="shared" si="183"/>
        <v>0</v>
      </c>
      <c r="J280" s="105">
        <f t="shared" si="183"/>
        <v>0</v>
      </c>
      <c r="K280" s="105">
        <f t="shared" si="183"/>
        <v>0</v>
      </c>
      <c r="L280" s="105">
        <f t="shared" si="183"/>
        <v>0</v>
      </c>
      <c r="M280" s="105">
        <f t="shared" si="183"/>
        <v>0</v>
      </c>
      <c r="N280" s="105">
        <f t="shared" si="183"/>
        <v>0</v>
      </c>
      <c r="O280" s="105">
        <f t="shared" si="183"/>
        <v>0</v>
      </c>
      <c r="P280" s="105">
        <f t="shared" si="183"/>
        <v>0</v>
      </c>
      <c r="Q280" s="105">
        <f t="shared" si="183"/>
        <v>0</v>
      </c>
      <c r="R280" s="105">
        <f t="shared" si="183"/>
        <v>0</v>
      </c>
      <c r="S280" s="105">
        <f t="shared" si="183"/>
        <v>0</v>
      </c>
      <c r="T280" s="105">
        <f t="shared" si="183"/>
        <v>0</v>
      </c>
      <c r="U280" s="105">
        <f t="shared" si="183"/>
        <v>0</v>
      </c>
      <c r="V280" s="105">
        <f t="shared" si="183"/>
        <v>0</v>
      </c>
      <c r="W280" s="105">
        <f t="shared" si="183"/>
        <v>0</v>
      </c>
      <c r="X280" s="105">
        <f t="shared" si="183"/>
        <v>0</v>
      </c>
      <c r="Y280" s="105">
        <f t="shared" si="183"/>
        <v>0</v>
      </c>
      <c r="Z280" s="105">
        <f t="shared" si="183"/>
        <v>0</v>
      </c>
      <c r="AA280" s="105">
        <f t="shared" si="183"/>
        <v>0</v>
      </c>
      <c r="AB280" s="105">
        <f t="shared" si="183"/>
        <v>0</v>
      </c>
      <c r="AC280" s="105">
        <f t="shared" si="183"/>
        <v>0</v>
      </c>
      <c r="AD280" s="105">
        <f t="shared" si="183"/>
        <v>0</v>
      </c>
      <c r="AE280" s="105">
        <f t="shared" si="183"/>
        <v>0</v>
      </c>
      <c r="AF280" s="105">
        <f t="shared" si="183"/>
        <v>0</v>
      </c>
      <c r="AG280" s="105">
        <f t="shared" si="183"/>
        <v>0</v>
      </c>
      <c r="AH280" s="105">
        <f t="shared" si="183"/>
        <v>0</v>
      </c>
      <c r="AI280" s="105">
        <f t="shared" si="183"/>
        <v>0</v>
      </c>
      <c r="AJ280" s="105">
        <f t="shared" si="183"/>
        <v>0</v>
      </c>
      <c r="AK280" s="105">
        <f t="shared" si="183"/>
        <v>0</v>
      </c>
      <c r="AL280" s="105">
        <f t="shared" si="183"/>
        <v>0</v>
      </c>
      <c r="AM280" s="105">
        <f t="shared" si="183"/>
        <v>0</v>
      </c>
      <c r="AN280" s="105">
        <f t="shared" si="183"/>
        <v>0</v>
      </c>
      <c r="AO280" s="105">
        <f t="shared" si="183"/>
        <v>0</v>
      </c>
      <c r="AP280" s="105">
        <f t="shared" si="183"/>
        <v>0</v>
      </c>
      <c r="AQ280" s="105">
        <f t="shared" si="183"/>
        <v>0</v>
      </c>
      <c r="AR280" s="105">
        <f t="shared" si="183"/>
        <v>0</v>
      </c>
      <c r="AS280" s="105">
        <f t="shared" si="183"/>
        <v>0</v>
      </c>
      <c r="AT280" s="105">
        <f t="shared" si="183"/>
        <v>0</v>
      </c>
      <c r="AU280" s="105">
        <f t="shared" si="183"/>
        <v>0</v>
      </c>
      <c r="AV280" s="105">
        <f t="shared" si="183"/>
        <v>0</v>
      </c>
      <c r="AW280" s="105">
        <f t="shared" si="183"/>
        <v>0</v>
      </c>
      <c r="AX280" s="105">
        <f t="shared" si="183"/>
        <v>0</v>
      </c>
      <c r="AY280" s="105">
        <f t="shared" si="183"/>
        <v>0</v>
      </c>
      <c r="AZ280" s="105">
        <f t="shared" si="183"/>
        <v>0</v>
      </c>
      <c r="BA280" s="105">
        <f t="shared" si="183"/>
        <v>0</v>
      </c>
      <c r="BB280" s="105">
        <f t="shared" si="183"/>
        <v>0</v>
      </c>
      <c r="BC280" s="105">
        <f t="shared" si="183"/>
        <v>0</v>
      </c>
      <c r="BD280" s="105">
        <f t="shared" si="183"/>
        <v>0</v>
      </c>
      <c r="BE280" s="105">
        <f t="shared" si="183"/>
        <v>0</v>
      </c>
      <c r="BF280" s="105">
        <f t="shared" si="183"/>
        <v>0</v>
      </c>
      <c r="BG280" s="105">
        <f t="shared" si="183"/>
        <v>0</v>
      </c>
      <c r="BH280" s="105">
        <f t="shared" si="183"/>
        <v>0</v>
      </c>
      <c r="BI280" s="105">
        <f t="shared" si="183"/>
        <v>0</v>
      </c>
      <c r="BJ280" s="105">
        <f t="shared" si="183"/>
        <v>0</v>
      </c>
      <c r="BK280" s="105">
        <f t="shared" si="183"/>
        <v>0</v>
      </c>
      <c r="BL280" s="105">
        <f t="shared" si="183"/>
        <v>0</v>
      </c>
      <c r="BM280" s="105">
        <f t="shared" si="183"/>
        <v>0</v>
      </c>
      <c r="BN280" s="105">
        <f t="shared" si="183"/>
        <v>0</v>
      </c>
      <c r="BO280" s="105">
        <f t="shared" si="184"/>
        <v>0</v>
      </c>
      <c r="BP280" s="105">
        <f t="shared" si="184"/>
        <v>0</v>
      </c>
      <c r="BQ280" s="105">
        <f t="shared" si="184"/>
        <v>0</v>
      </c>
      <c r="BR280" s="105">
        <f t="shared" si="184"/>
        <v>0</v>
      </c>
      <c r="BS280" s="105">
        <f t="shared" si="184"/>
        <v>0</v>
      </c>
      <c r="BT280" s="105">
        <f t="shared" si="184"/>
        <v>0</v>
      </c>
      <c r="BU280" s="105">
        <f t="shared" si="184"/>
        <v>0</v>
      </c>
      <c r="BV280" s="105">
        <f t="shared" si="184"/>
        <v>0</v>
      </c>
      <c r="BW280" s="105">
        <f t="shared" si="184"/>
        <v>0</v>
      </c>
      <c r="BX280" s="105">
        <f t="shared" si="184"/>
        <v>0</v>
      </c>
      <c r="BY280" s="105">
        <f t="shared" si="184"/>
        <v>0</v>
      </c>
      <c r="BZ280" s="105">
        <f t="shared" si="184"/>
        <v>0</v>
      </c>
      <c r="CA280" s="105">
        <f t="shared" si="184"/>
        <v>0</v>
      </c>
      <c r="CB280" s="105">
        <f t="shared" si="184"/>
        <v>0</v>
      </c>
      <c r="CC280" s="105">
        <f t="shared" si="184"/>
        <v>0</v>
      </c>
      <c r="CD280" s="105">
        <f t="shared" si="184"/>
        <v>0</v>
      </c>
      <c r="CE280" s="105">
        <f t="shared" si="184"/>
        <v>0</v>
      </c>
      <c r="CF280" s="105">
        <f t="shared" si="184"/>
        <v>0</v>
      </c>
      <c r="CG280" s="105">
        <f t="shared" si="184"/>
        <v>0</v>
      </c>
      <c r="CH280" s="105">
        <f t="shared" si="184"/>
        <v>0</v>
      </c>
      <c r="CI280" s="105">
        <f t="shared" si="184"/>
        <v>0</v>
      </c>
      <c r="CJ280" s="105">
        <f t="shared" si="184"/>
        <v>0</v>
      </c>
      <c r="CK280" s="105">
        <f t="shared" si="184"/>
        <v>0</v>
      </c>
      <c r="CL280" s="105">
        <f t="shared" si="184"/>
        <v>0</v>
      </c>
      <c r="CM280" s="105">
        <f t="shared" si="184"/>
        <v>0</v>
      </c>
      <c r="CN280" s="105">
        <f t="shared" si="184"/>
        <v>0</v>
      </c>
      <c r="CO280" s="105">
        <f t="shared" si="184"/>
        <v>0</v>
      </c>
      <c r="CP280" s="105">
        <f t="shared" si="184"/>
        <v>0</v>
      </c>
      <c r="CQ280" s="105">
        <f t="shared" si="184"/>
        <v>0</v>
      </c>
      <c r="CR280" s="105">
        <f t="shared" si="184"/>
        <v>0</v>
      </c>
      <c r="CS280" s="105">
        <f t="shared" si="184"/>
        <v>0</v>
      </c>
      <c r="CT280" s="105">
        <f t="shared" si="184"/>
        <v>0</v>
      </c>
      <c r="CU280" s="105">
        <f t="shared" si="184"/>
        <v>0</v>
      </c>
      <c r="CV280" s="105">
        <f t="shared" si="184"/>
        <v>0</v>
      </c>
      <c r="CW280" s="105">
        <f t="shared" si="184"/>
        <v>0</v>
      </c>
      <c r="CX280" s="105">
        <f t="shared" si="184"/>
        <v>0</v>
      </c>
      <c r="CY280" s="105">
        <f t="shared" si="184"/>
        <v>0</v>
      </c>
      <c r="CZ280" s="105">
        <f t="shared" si="184"/>
        <v>0</v>
      </c>
      <c r="DA280" s="105">
        <f t="shared" si="184"/>
        <v>0</v>
      </c>
      <c r="DB280" s="105">
        <f t="shared" si="184"/>
        <v>0</v>
      </c>
      <c r="DC280" s="105">
        <f t="shared" si="184"/>
        <v>0</v>
      </c>
      <c r="DD280" s="105">
        <f t="shared" si="184"/>
        <v>0</v>
      </c>
      <c r="DE280" s="105">
        <f t="shared" si="184"/>
        <v>0</v>
      </c>
      <c r="DF280" s="105">
        <f t="shared" si="184"/>
        <v>0</v>
      </c>
      <c r="DG280" s="105">
        <f t="shared" si="184"/>
        <v>0</v>
      </c>
      <c r="DH280" s="105">
        <f t="shared" si="184"/>
        <v>0</v>
      </c>
      <c r="DI280" s="105">
        <f t="shared" si="184"/>
        <v>0</v>
      </c>
      <c r="DJ280" s="105">
        <f t="shared" si="184"/>
        <v>0</v>
      </c>
      <c r="DK280" s="105">
        <f t="shared" si="184"/>
        <v>0</v>
      </c>
      <c r="DL280" s="105">
        <f t="shared" si="184"/>
        <v>0</v>
      </c>
      <c r="DM280" s="105">
        <f t="shared" si="184"/>
        <v>0</v>
      </c>
      <c r="DN280" s="105">
        <f t="shared" si="184"/>
        <v>0</v>
      </c>
      <c r="DO280" s="105">
        <f t="shared" si="184"/>
        <v>0</v>
      </c>
      <c r="DP280" s="105">
        <f t="shared" si="184"/>
        <v>0</v>
      </c>
      <c r="DQ280" s="105">
        <f t="shared" si="184"/>
        <v>0</v>
      </c>
      <c r="DR280" s="105">
        <f t="shared" si="184"/>
        <v>0</v>
      </c>
      <c r="DS280" s="105">
        <f t="shared" si="184"/>
        <v>0</v>
      </c>
      <c r="DT280" s="105">
        <f t="shared" si="184"/>
        <v>0</v>
      </c>
      <c r="DU280" s="105">
        <f t="shared" si="184"/>
        <v>0</v>
      </c>
      <c r="DV280" s="105">
        <f t="shared" si="184"/>
        <v>0</v>
      </c>
      <c r="DW280" s="105">
        <f t="shared" si="184"/>
        <v>0</v>
      </c>
      <c r="DX280" s="105">
        <f t="shared" si="184"/>
        <v>0</v>
      </c>
      <c r="DY280" s="105">
        <f t="shared" si="184"/>
        <v>0</v>
      </c>
      <c r="DZ280" s="105">
        <f t="shared" si="184"/>
        <v>0</v>
      </c>
      <c r="EA280" s="105">
        <f t="shared" si="185"/>
        <v>0</v>
      </c>
      <c r="EB280" s="105">
        <f t="shared" si="185"/>
        <v>0</v>
      </c>
      <c r="EC280" s="105">
        <f t="shared" si="185"/>
        <v>0</v>
      </c>
      <c r="ED280" s="105">
        <f t="shared" si="185"/>
        <v>0</v>
      </c>
      <c r="EE280" s="105">
        <f t="shared" si="185"/>
        <v>0</v>
      </c>
      <c r="EF280" s="105">
        <f t="shared" si="185"/>
        <v>0</v>
      </c>
      <c r="EG280" s="105">
        <f t="shared" si="185"/>
        <v>0</v>
      </c>
      <c r="EH280" s="105">
        <f t="shared" si="185"/>
        <v>0</v>
      </c>
      <c r="EI280" s="105">
        <f t="shared" si="185"/>
        <v>0</v>
      </c>
      <c r="EJ280" s="105">
        <f t="shared" si="185"/>
        <v>0</v>
      </c>
      <c r="EK280" s="105">
        <f t="shared" si="185"/>
        <v>0</v>
      </c>
      <c r="EL280" s="105">
        <f t="shared" si="185"/>
        <v>0</v>
      </c>
      <c r="EM280" s="105">
        <f t="shared" si="185"/>
        <v>0</v>
      </c>
      <c r="EN280" s="105">
        <f t="shared" si="185"/>
        <v>0</v>
      </c>
      <c r="EO280" s="105">
        <f t="shared" si="185"/>
        <v>0</v>
      </c>
      <c r="EP280" s="105">
        <f t="shared" si="185"/>
        <v>0</v>
      </c>
      <c r="EQ280" s="105">
        <f t="shared" si="185"/>
        <v>0</v>
      </c>
      <c r="ER280" s="105">
        <f t="shared" si="185"/>
        <v>0</v>
      </c>
      <c r="ES280" s="105">
        <f t="shared" si="185"/>
        <v>0</v>
      </c>
      <c r="ET280" s="105">
        <f t="shared" si="185"/>
        <v>0</v>
      </c>
      <c r="EU280" s="105">
        <f t="shared" si="185"/>
        <v>0</v>
      </c>
      <c r="EV280" s="105">
        <f t="shared" si="185"/>
        <v>0</v>
      </c>
      <c r="EW280" s="105">
        <f t="shared" si="185"/>
        <v>0</v>
      </c>
      <c r="EX280" s="105">
        <f t="shared" si="185"/>
        <v>0</v>
      </c>
      <c r="EY280" s="105">
        <f t="shared" si="185"/>
        <v>0</v>
      </c>
      <c r="EZ280" s="105">
        <f t="shared" si="185"/>
        <v>0</v>
      </c>
      <c r="FA280" s="105">
        <f t="shared" si="185"/>
        <v>0</v>
      </c>
      <c r="FB280" s="105">
        <f t="shared" si="185"/>
        <v>0</v>
      </c>
      <c r="FC280" s="105">
        <f t="shared" si="185"/>
        <v>0</v>
      </c>
      <c r="FD280" s="105">
        <f t="shared" si="185"/>
        <v>0</v>
      </c>
      <c r="FE280" s="105">
        <f t="shared" si="185"/>
        <v>0</v>
      </c>
      <c r="FF280" s="105">
        <f t="shared" si="185"/>
        <v>0</v>
      </c>
      <c r="FG280" s="105">
        <f t="shared" si="185"/>
        <v>0</v>
      </c>
      <c r="FH280" s="105">
        <f t="shared" si="185"/>
        <v>0</v>
      </c>
      <c r="FI280" s="105">
        <f t="shared" si="185"/>
        <v>0</v>
      </c>
      <c r="FJ280" s="105">
        <f t="shared" si="185"/>
        <v>0</v>
      </c>
      <c r="FK280" s="105">
        <f t="shared" si="185"/>
        <v>0</v>
      </c>
      <c r="FL280" s="105">
        <f t="shared" si="185"/>
        <v>0</v>
      </c>
      <c r="FM280" s="105">
        <f t="shared" si="185"/>
        <v>0</v>
      </c>
      <c r="FN280" s="105">
        <f t="shared" si="185"/>
        <v>0</v>
      </c>
      <c r="FO280" s="105">
        <f t="shared" si="185"/>
        <v>0</v>
      </c>
      <c r="FP280" s="105">
        <f t="shared" si="185"/>
        <v>0</v>
      </c>
      <c r="FQ280" s="105">
        <f t="shared" si="185"/>
        <v>0</v>
      </c>
      <c r="FR280" s="105">
        <f t="shared" si="185"/>
        <v>0</v>
      </c>
      <c r="FS280" s="105">
        <f t="shared" si="185"/>
        <v>0</v>
      </c>
      <c r="FT280" s="105">
        <f t="shared" si="185"/>
        <v>0</v>
      </c>
      <c r="FU280" s="105">
        <f t="shared" si="185"/>
        <v>0</v>
      </c>
      <c r="FV280" s="105">
        <f t="shared" si="185"/>
        <v>0</v>
      </c>
      <c r="FW280" s="105">
        <f t="shared" si="185"/>
        <v>0</v>
      </c>
      <c r="FX280" s="105">
        <f t="shared" si="185"/>
        <v>0</v>
      </c>
      <c r="FY280" s="105">
        <f t="shared" si="185"/>
        <v>0</v>
      </c>
      <c r="FZ280" s="105">
        <f t="shared" si="185"/>
        <v>0</v>
      </c>
      <c r="GA280" s="105">
        <f t="shared" si="185"/>
        <v>0</v>
      </c>
      <c r="GB280" s="105">
        <f t="shared" si="185"/>
        <v>0</v>
      </c>
      <c r="GC280" s="105">
        <f t="shared" si="185"/>
        <v>0</v>
      </c>
      <c r="GD280" s="105">
        <f t="shared" si="185"/>
        <v>0</v>
      </c>
      <c r="GE280" s="105">
        <f t="shared" si="185"/>
        <v>0</v>
      </c>
      <c r="GF280" s="105">
        <f t="shared" si="185"/>
        <v>0</v>
      </c>
      <c r="GG280" s="105">
        <f t="shared" si="185"/>
        <v>0</v>
      </c>
      <c r="GH280" s="105">
        <f t="shared" si="185"/>
        <v>0</v>
      </c>
      <c r="GI280" s="105">
        <f t="shared" si="185"/>
        <v>0</v>
      </c>
      <c r="GJ280" s="105">
        <f t="shared" si="185"/>
        <v>0</v>
      </c>
      <c r="GK280" s="105">
        <f t="shared" si="185"/>
        <v>0</v>
      </c>
      <c r="GL280" s="105">
        <f t="shared" si="185"/>
        <v>0</v>
      </c>
      <c r="GM280" s="105">
        <f t="shared" si="186"/>
        <v>0</v>
      </c>
      <c r="GN280" s="105">
        <f t="shared" si="186"/>
        <v>0</v>
      </c>
      <c r="GO280" s="105">
        <f t="shared" si="186"/>
        <v>0</v>
      </c>
      <c r="GP280" s="105">
        <f t="shared" si="186"/>
        <v>0</v>
      </c>
      <c r="GQ280" s="105">
        <f t="shared" si="186"/>
        <v>0</v>
      </c>
      <c r="GR280" s="105">
        <f t="shared" si="186"/>
        <v>0</v>
      </c>
      <c r="GS280" s="105">
        <f t="shared" si="186"/>
        <v>0</v>
      </c>
      <c r="GT280" s="105">
        <f t="shared" si="186"/>
        <v>0</v>
      </c>
    </row>
    <row r="281" spans="1:202" s="105" customFormat="1" hidden="1" x14ac:dyDescent="0.25">
      <c r="A281" s="106" t="s">
        <v>192</v>
      </c>
      <c r="B281" s="107">
        <v>0</v>
      </c>
      <c r="C281" s="105">
        <f t="shared" si="183"/>
        <v>0</v>
      </c>
      <c r="D281" s="105">
        <f t="shared" si="183"/>
        <v>0</v>
      </c>
      <c r="E281" s="105">
        <f t="shared" si="183"/>
        <v>0</v>
      </c>
      <c r="F281" s="105">
        <f t="shared" si="183"/>
        <v>0</v>
      </c>
      <c r="G281" s="105">
        <f t="shared" si="183"/>
        <v>0</v>
      </c>
      <c r="H281" s="105">
        <f t="shared" si="183"/>
        <v>0</v>
      </c>
      <c r="I281" s="105">
        <f t="shared" si="183"/>
        <v>0</v>
      </c>
      <c r="J281" s="105">
        <f t="shared" si="183"/>
        <v>0</v>
      </c>
      <c r="K281" s="105">
        <f t="shared" si="183"/>
        <v>0</v>
      </c>
      <c r="L281" s="105">
        <f t="shared" si="183"/>
        <v>0</v>
      </c>
      <c r="M281" s="105">
        <f t="shared" si="183"/>
        <v>0</v>
      </c>
      <c r="N281" s="105">
        <f t="shared" si="183"/>
        <v>0</v>
      </c>
      <c r="O281" s="105">
        <f t="shared" si="183"/>
        <v>0</v>
      </c>
      <c r="P281" s="105">
        <f t="shared" si="183"/>
        <v>0</v>
      </c>
      <c r="Q281" s="105">
        <f t="shared" si="183"/>
        <v>0</v>
      </c>
      <c r="R281" s="105">
        <f t="shared" si="183"/>
        <v>0</v>
      </c>
      <c r="S281" s="105">
        <f t="shared" si="183"/>
        <v>0</v>
      </c>
      <c r="T281" s="105">
        <f t="shared" si="183"/>
        <v>0</v>
      </c>
      <c r="U281" s="105">
        <f t="shared" si="183"/>
        <v>0</v>
      </c>
      <c r="V281" s="105">
        <f t="shared" si="183"/>
        <v>0</v>
      </c>
      <c r="W281" s="105">
        <f t="shared" si="183"/>
        <v>0</v>
      </c>
      <c r="X281" s="105">
        <f t="shared" si="183"/>
        <v>0</v>
      </c>
      <c r="Y281" s="105">
        <f t="shared" si="183"/>
        <v>0</v>
      </c>
      <c r="Z281" s="105">
        <f t="shared" si="183"/>
        <v>0</v>
      </c>
      <c r="AA281" s="105">
        <f t="shared" si="183"/>
        <v>0</v>
      </c>
      <c r="AB281" s="105">
        <f t="shared" si="183"/>
        <v>0</v>
      </c>
      <c r="AC281" s="105">
        <f t="shared" si="183"/>
        <v>0</v>
      </c>
      <c r="AD281" s="105">
        <f t="shared" si="183"/>
        <v>0</v>
      </c>
      <c r="AE281" s="105">
        <f t="shared" si="183"/>
        <v>0</v>
      </c>
      <c r="AF281" s="105">
        <f t="shared" si="183"/>
        <v>0</v>
      </c>
      <c r="AG281" s="105">
        <f t="shared" si="183"/>
        <v>0</v>
      </c>
      <c r="AH281" s="105">
        <f t="shared" si="183"/>
        <v>0</v>
      </c>
      <c r="AI281" s="105">
        <f t="shared" si="183"/>
        <v>0</v>
      </c>
      <c r="AJ281" s="105">
        <f t="shared" si="183"/>
        <v>0</v>
      </c>
      <c r="AK281" s="105">
        <f t="shared" si="183"/>
        <v>0</v>
      </c>
      <c r="AL281" s="105">
        <f t="shared" si="183"/>
        <v>0</v>
      </c>
      <c r="AM281" s="105">
        <f t="shared" si="183"/>
        <v>0</v>
      </c>
      <c r="AN281" s="105">
        <f t="shared" si="183"/>
        <v>0</v>
      </c>
      <c r="AO281" s="105">
        <f t="shared" si="183"/>
        <v>0</v>
      </c>
      <c r="AP281" s="105">
        <f t="shared" si="183"/>
        <v>0</v>
      </c>
      <c r="AQ281" s="105">
        <f t="shared" si="183"/>
        <v>0</v>
      </c>
      <c r="AR281" s="105">
        <f t="shared" si="183"/>
        <v>0</v>
      </c>
      <c r="AS281" s="105">
        <f t="shared" si="183"/>
        <v>0</v>
      </c>
      <c r="AT281" s="105">
        <f t="shared" si="183"/>
        <v>0</v>
      </c>
      <c r="AU281" s="105">
        <f t="shared" si="183"/>
        <v>0</v>
      </c>
      <c r="AV281" s="105">
        <f t="shared" si="183"/>
        <v>0</v>
      </c>
      <c r="AW281" s="105">
        <f t="shared" si="183"/>
        <v>0</v>
      </c>
      <c r="AX281" s="105">
        <f t="shared" si="183"/>
        <v>0</v>
      </c>
      <c r="AY281" s="105">
        <f t="shared" si="183"/>
        <v>0</v>
      </c>
      <c r="AZ281" s="105">
        <f t="shared" si="183"/>
        <v>0</v>
      </c>
      <c r="BA281" s="105">
        <f t="shared" si="183"/>
        <v>0</v>
      </c>
      <c r="BB281" s="105">
        <f t="shared" si="183"/>
        <v>0</v>
      </c>
      <c r="BC281" s="105">
        <f t="shared" si="183"/>
        <v>0</v>
      </c>
      <c r="BD281" s="105">
        <f t="shared" si="183"/>
        <v>0</v>
      </c>
      <c r="BE281" s="105">
        <f t="shared" si="183"/>
        <v>0</v>
      </c>
      <c r="BF281" s="105">
        <f t="shared" si="183"/>
        <v>0</v>
      </c>
      <c r="BG281" s="105">
        <f t="shared" si="183"/>
        <v>0</v>
      </c>
      <c r="BH281" s="105">
        <f t="shared" si="183"/>
        <v>0</v>
      </c>
      <c r="BI281" s="105">
        <f t="shared" si="183"/>
        <v>0</v>
      </c>
      <c r="BJ281" s="105">
        <f t="shared" si="183"/>
        <v>0</v>
      </c>
      <c r="BK281" s="105">
        <f t="shared" si="183"/>
        <v>0</v>
      </c>
      <c r="BL281" s="105">
        <f t="shared" si="183"/>
        <v>0</v>
      </c>
      <c r="BM281" s="105">
        <f t="shared" si="183"/>
        <v>0</v>
      </c>
      <c r="BN281" s="105">
        <f t="shared" ref="BN281" si="187">BN127*$B281</f>
        <v>0</v>
      </c>
      <c r="BO281" s="105">
        <f t="shared" si="184"/>
        <v>0</v>
      </c>
      <c r="BP281" s="105">
        <f t="shared" si="184"/>
        <v>0</v>
      </c>
      <c r="BQ281" s="105">
        <f t="shared" si="184"/>
        <v>0</v>
      </c>
      <c r="BR281" s="105">
        <f t="shared" si="184"/>
        <v>0</v>
      </c>
      <c r="BS281" s="105">
        <f t="shared" si="184"/>
        <v>0</v>
      </c>
      <c r="BT281" s="105">
        <f t="shared" si="184"/>
        <v>0</v>
      </c>
      <c r="BU281" s="105">
        <f t="shared" si="184"/>
        <v>0</v>
      </c>
      <c r="BV281" s="105">
        <f t="shared" si="184"/>
        <v>0</v>
      </c>
      <c r="BW281" s="105">
        <f t="shared" si="184"/>
        <v>0</v>
      </c>
      <c r="BX281" s="105">
        <f t="shared" si="184"/>
        <v>0</v>
      </c>
      <c r="BY281" s="105">
        <f t="shared" si="184"/>
        <v>0</v>
      </c>
      <c r="BZ281" s="105">
        <f t="shared" si="184"/>
        <v>0</v>
      </c>
      <c r="CA281" s="105">
        <f t="shared" si="184"/>
        <v>0</v>
      </c>
      <c r="CB281" s="105">
        <f t="shared" si="184"/>
        <v>0</v>
      </c>
      <c r="CC281" s="105">
        <f t="shared" si="184"/>
        <v>0</v>
      </c>
      <c r="CD281" s="105">
        <f t="shared" si="184"/>
        <v>0</v>
      </c>
      <c r="CE281" s="105">
        <f t="shared" si="184"/>
        <v>0</v>
      </c>
      <c r="CF281" s="105">
        <f t="shared" si="184"/>
        <v>0</v>
      </c>
      <c r="CG281" s="105">
        <f t="shared" si="184"/>
        <v>0</v>
      </c>
      <c r="CH281" s="105">
        <f t="shared" si="184"/>
        <v>0</v>
      </c>
      <c r="CI281" s="105">
        <f t="shared" si="184"/>
        <v>0</v>
      </c>
      <c r="CJ281" s="105">
        <f t="shared" si="184"/>
        <v>0</v>
      </c>
      <c r="CK281" s="105">
        <f t="shared" si="184"/>
        <v>0</v>
      </c>
      <c r="CL281" s="105">
        <f t="shared" si="184"/>
        <v>0</v>
      </c>
      <c r="CM281" s="105">
        <f t="shared" si="184"/>
        <v>0</v>
      </c>
      <c r="CN281" s="105">
        <f t="shared" si="184"/>
        <v>0</v>
      </c>
      <c r="CO281" s="105">
        <f t="shared" si="184"/>
        <v>0</v>
      </c>
      <c r="CP281" s="105">
        <f t="shared" si="184"/>
        <v>0</v>
      </c>
      <c r="CQ281" s="105">
        <f t="shared" si="184"/>
        <v>0</v>
      </c>
      <c r="CR281" s="105">
        <f t="shared" si="184"/>
        <v>0</v>
      </c>
      <c r="CS281" s="105">
        <f t="shared" si="184"/>
        <v>0</v>
      </c>
      <c r="CT281" s="105">
        <f t="shared" si="184"/>
        <v>0</v>
      </c>
      <c r="CU281" s="105">
        <f t="shared" si="184"/>
        <v>0</v>
      </c>
      <c r="CV281" s="105">
        <f t="shared" si="184"/>
        <v>0</v>
      </c>
      <c r="CW281" s="105">
        <f t="shared" si="184"/>
        <v>0</v>
      </c>
      <c r="CX281" s="105">
        <f t="shared" si="184"/>
        <v>0</v>
      </c>
      <c r="CY281" s="105">
        <f t="shared" si="184"/>
        <v>0</v>
      </c>
      <c r="CZ281" s="105">
        <f t="shared" si="184"/>
        <v>0</v>
      </c>
      <c r="DA281" s="105">
        <f t="shared" si="184"/>
        <v>0</v>
      </c>
      <c r="DB281" s="105">
        <f t="shared" si="184"/>
        <v>0</v>
      </c>
      <c r="DC281" s="105">
        <f t="shared" si="184"/>
        <v>0</v>
      </c>
      <c r="DD281" s="105">
        <f t="shared" si="184"/>
        <v>0</v>
      </c>
      <c r="DE281" s="105">
        <f t="shared" si="184"/>
        <v>0</v>
      </c>
      <c r="DF281" s="105">
        <f t="shared" si="184"/>
        <v>0</v>
      </c>
      <c r="DG281" s="105">
        <f t="shared" si="184"/>
        <v>0</v>
      </c>
      <c r="DH281" s="105">
        <f t="shared" si="184"/>
        <v>0</v>
      </c>
      <c r="DI281" s="105">
        <f t="shared" si="184"/>
        <v>0</v>
      </c>
      <c r="DJ281" s="105">
        <f t="shared" si="184"/>
        <v>0</v>
      </c>
      <c r="DK281" s="105">
        <f t="shared" si="184"/>
        <v>0</v>
      </c>
      <c r="DL281" s="105">
        <f t="shared" si="184"/>
        <v>0</v>
      </c>
      <c r="DM281" s="105">
        <f t="shared" si="184"/>
        <v>0</v>
      </c>
      <c r="DN281" s="105">
        <f t="shared" si="184"/>
        <v>0</v>
      </c>
      <c r="DO281" s="105">
        <f t="shared" si="184"/>
        <v>0</v>
      </c>
      <c r="DP281" s="105">
        <f t="shared" si="184"/>
        <v>0</v>
      </c>
      <c r="DQ281" s="105">
        <f t="shared" si="184"/>
        <v>0</v>
      </c>
      <c r="DR281" s="105">
        <f t="shared" si="184"/>
        <v>0</v>
      </c>
      <c r="DS281" s="105">
        <f t="shared" si="184"/>
        <v>0</v>
      </c>
      <c r="DT281" s="105">
        <f t="shared" si="184"/>
        <v>0</v>
      </c>
      <c r="DU281" s="105">
        <f t="shared" si="184"/>
        <v>0</v>
      </c>
      <c r="DV281" s="105">
        <f t="shared" si="184"/>
        <v>0</v>
      </c>
      <c r="DW281" s="105">
        <f t="shared" si="184"/>
        <v>0</v>
      </c>
      <c r="DX281" s="105">
        <f t="shared" si="184"/>
        <v>0</v>
      </c>
      <c r="DY281" s="105">
        <f t="shared" si="184"/>
        <v>0</v>
      </c>
      <c r="DZ281" s="105">
        <f t="shared" ref="DZ281" si="188">DZ127*$B281</f>
        <v>0</v>
      </c>
      <c r="EA281" s="105">
        <f t="shared" si="185"/>
        <v>0</v>
      </c>
      <c r="EB281" s="105">
        <f t="shared" si="185"/>
        <v>0</v>
      </c>
      <c r="EC281" s="105">
        <f t="shared" si="185"/>
        <v>0</v>
      </c>
      <c r="ED281" s="105">
        <f t="shared" si="185"/>
        <v>0</v>
      </c>
      <c r="EE281" s="105">
        <f t="shared" si="185"/>
        <v>0</v>
      </c>
      <c r="EF281" s="105">
        <f t="shared" si="185"/>
        <v>0</v>
      </c>
      <c r="EG281" s="105">
        <f t="shared" si="185"/>
        <v>0</v>
      </c>
      <c r="EH281" s="105">
        <f t="shared" si="185"/>
        <v>0</v>
      </c>
      <c r="EI281" s="105">
        <f t="shared" si="185"/>
        <v>0</v>
      </c>
      <c r="EJ281" s="105">
        <f t="shared" si="185"/>
        <v>0</v>
      </c>
      <c r="EK281" s="105">
        <f t="shared" si="185"/>
        <v>0</v>
      </c>
      <c r="EL281" s="105">
        <f t="shared" si="185"/>
        <v>0</v>
      </c>
      <c r="EM281" s="105">
        <f t="shared" si="185"/>
        <v>0</v>
      </c>
      <c r="EN281" s="105">
        <f t="shared" si="185"/>
        <v>0</v>
      </c>
      <c r="EO281" s="105">
        <f t="shared" si="185"/>
        <v>0</v>
      </c>
      <c r="EP281" s="105">
        <f t="shared" si="185"/>
        <v>0</v>
      </c>
      <c r="EQ281" s="105">
        <f t="shared" si="185"/>
        <v>0</v>
      </c>
      <c r="ER281" s="105">
        <f t="shared" si="185"/>
        <v>0</v>
      </c>
      <c r="ES281" s="105">
        <f t="shared" si="185"/>
        <v>0</v>
      </c>
      <c r="ET281" s="105">
        <f t="shared" si="185"/>
        <v>0</v>
      </c>
      <c r="EU281" s="105">
        <f t="shared" si="185"/>
        <v>0</v>
      </c>
      <c r="EV281" s="105">
        <f t="shared" si="185"/>
        <v>0</v>
      </c>
      <c r="EW281" s="105">
        <f t="shared" si="185"/>
        <v>0</v>
      </c>
      <c r="EX281" s="105">
        <f t="shared" si="185"/>
        <v>0</v>
      </c>
      <c r="EY281" s="105">
        <f t="shared" si="185"/>
        <v>0</v>
      </c>
      <c r="EZ281" s="105">
        <f t="shared" si="185"/>
        <v>0</v>
      </c>
      <c r="FA281" s="105">
        <f t="shared" si="185"/>
        <v>0</v>
      </c>
      <c r="FB281" s="105">
        <f t="shared" si="185"/>
        <v>0</v>
      </c>
      <c r="FC281" s="105">
        <f t="shared" si="185"/>
        <v>0</v>
      </c>
      <c r="FD281" s="105">
        <f t="shared" si="185"/>
        <v>0</v>
      </c>
      <c r="FE281" s="105">
        <f t="shared" si="185"/>
        <v>0</v>
      </c>
      <c r="FF281" s="105">
        <f t="shared" si="185"/>
        <v>0</v>
      </c>
      <c r="FG281" s="105">
        <f t="shared" si="185"/>
        <v>0</v>
      </c>
      <c r="FH281" s="105">
        <f t="shared" si="185"/>
        <v>0</v>
      </c>
      <c r="FI281" s="105">
        <f t="shared" si="185"/>
        <v>0</v>
      </c>
      <c r="FJ281" s="105">
        <f t="shared" si="185"/>
        <v>0</v>
      </c>
      <c r="FK281" s="105">
        <f t="shared" si="185"/>
        <v>0</v>
      </c>
      <c r="FL281" s="105">
        <f t="shared" si="185"/>
        <v>0</v>
      </c>
      <c r="FM281" s="105">
        <f t="shared" si="185"/>
        <v>0</v>
      </c>
      <c r="FN281" s="105">
        <f t="shared" si="185"/>
        <v>0</v>
      </c>
      <c r="FO281" s="105">
        <f t="shared" si="185"/>
        <v>0</v>
      </c>
      <c r="FP281" s="105">
        <f t="shared" si="185"/>
        <v>0</v>
      </c>
      <c r="FQ281" s="105">
        <f t="shared" si="185"/>
        <v>0</v>
      </c>
      <c r="FR281" s="105">
        <f t="shared" si="185"/>
        <v>0</v>
      </c>
      <c r="FS281" s="105">
        <f t="shared" si="185"/>
        <v>0</v>
      </c>
      <c r="FT281" s="105">
        <f t="shared" si="185"/>
        <v>0</v>
      </c>
      <c r="FU281" s="105">
        <f t="shared" si="185"/>
        <v>0</v>
      </c>
      <c r="FV281" s="105">
        <f t="shared" si="185"/>
        <v>0</v>
      </c>
      <c r="FW281" s="105">
        <f t="shared" si="185"/>
        <v>0</v>
      </c>
      <c r="FX281" s="105">
        <f t="shared" si="185"/>
        <v>0</v>
      </c>
      <c r="FY281" s="105">
        <f t="shared" si="185"/>
        <v>0</v>
      </c>
      <c r="FZ281" s="105">
        <f t="shared" si="185"/>
        <v>0</v>
      </c>
      <c r="GA281" s="105">
        <f t="shared" si="185"/>
        <v>0</v>
      </c>
      <c r="GB281" s="105">
        <f t="shared" si="185"/>
        <v>0</v>
      </c>
      <c r="GC281" s="105">
        <f t="shared" si="185"/>
        <v>0</v>
      </c>
      <c r="GD281" s="105">
        <f t="shared" si="185"/>
        <v>0</v>
      </c>
      <c r="GE281" s="105">
        <f t="shared" si="185"/>
        <v>0</v>
      </c>
      <c r="GF281" s="105">
        <f t="shared" si="185"/>
        <v>0</v>
      </c>
      <c r="GG281" s="105">
        <f t="shared" si="185"/>
        <v>0</v>
      </c>
      <c r="GH281" s="105">
        <f t="shared" si="185"/>
        <v>0</v>
      </c>
      <c r="GI281" s="105">
        <f t="shared" si="185"/>
        <v>0</v>
      </c>
      <c r="GJ281" s="105">
        <f t="shared" si="185"/>
        <v>0</v>
      </c>
      <c r="GK281" s="105">
        <f t="shared" si="185"/>
        <v>0</v>
      </c>
      <c r="GL281" s="105">
        <f t="shared" ref="GL281" si="189">GL127*$B281</f>
        <v>0</v>
      </c>
      <c r="GM281" s="105">
        <f t="shared" si="186"/>
        <v>0</v>
      </c>
      <c r="GN281" s="105">
        <f t="shared" si="186"/>
        <v>0</v>
      </c>
      <c r="GO281" s="105">
        <f t="shared" si="186"/>
        <v>0</v>
      </c>
      <c r="GP281" s="105">
        <f t="shared" si="186"/>
        <v>0</v>
      </c>
      <c r="GQ281" s="105">
        <f t="shared" si="186"/>
        <v>0</v>
      </c>
      <c r="GR281" s="105">
        <f t="shared" si="186"/>
        <v>0</v>
      </c>
      <c r="GS281" s="105">
        <f t="shared" si="186"/>
        <v>0</v>
      </c>
      <c r="GT281" s="105">
        <f t="shared" si="186"/>
        <v>0</v>
      </c>
    </row>
    <row r="282" spans="1:202" s="105" customFormat="1" hidden="1" x14ac:dyDescent="0.25">
      <c r="A282" s="106" t="s">
        <v>193</v>
      </c>
      <c r="B282" s="107">
        <v>0</v>
      </c>
      <c r="C282" s="105">
        <f t="shared" ref="C282:BN285" si="190">C128*$B282</f>
        <v>0</v>
      </c>
      <c r="D282" s="105">
        <f t="shared" si="190"/>
        <v>0</v>
      </c>
      <c r="E282" s="105">
        <f t="shared" si="190"/>
        <v>0</v>
      </c>
      <c r="F282" s="105">
        <f t="shared" si="190"/>
        <v>0</v>
      </c>
      <c r="G282" s="105">
        <f t="shared" si="190"/>
        <v>0</v>
      </c>
      <c r="H282" s="105">
        <f t="shared" si="190"/>
        <v>0</v>
      </c>
      <c r="I282" s="105">
        <f t="shared" si="190"/>
        <v>0</v>
      </c>
      <c r="J282" s="105">
        <f t="shared" si="190"/>
        <v>0</v>
      </c>
      <c r="K282" s="105">
        <f t="shared" si="190"/>
        <v>0</v>
      </c>
      <c r="L282" s="105">
        <f t="shared" si="190"/>
        <v>0</v>
      </c>
      <c r="M282" s="105">
        <f t="shared" si="190"/>
        <v>0</v>
      </c>
      <c r="N282" s="105">
        <f t="shared" si="190"/>
        <v>0</v>
      </c>
      <c r="O282" s="105">
        <f t="shared" si="190"/>
        <v>0</v>
      </c>
      <c r="P282" s="105">
        <f t="shared" si="190"/>
        <v>0</v>
      </c>
      <c r="Q282" s="105">
        <f t="shared" si="190"/>
        <v>0</v>
      </c>
      <c r="R282" s="105">
        <f t="shared" si="190"/>
        <v>0</v>
      </c>
      <c r="S282" s="105">
        <f t="shared" si="190"/>
        <v>0</v>
      </c>
      <c r="T282" s="105">
        <f t="shared" si="190"/>
        <v>0</v>
      </c>
      <c r="U282" s="105">
        <f t="shared" si="190"/>
        <v>0</v>
      </c>
      <c r="V282" s="105">
        <f t="shared" si="190"/>
        <v>0</v>
      </c>
      <c r="W282" s="105">
        <f t="shared" si="190"/>
        <v>0</v>
      </c>
      <c r="X282" s="105">
        <f t="shared" si="190"/>
        <v>0</v>
      </c>
      <c r="Y282" s="105">
        <f t="shared" si="190"/>
        <v>0</v>
      </c>
      <c r="Z282" s="105">
        <f t="shared" si="190"/>
        <v>0</v>
      </c>
      <c r="AA282" s="105">
        <f t="shared" si="190"/>
        <v>0</v>
      </c>
      <c r="AB282" s="105">
        <f t="shared" si="190"/>
        <v>0</v>
      </c>
      <c r="AC282" s="105">
        <f t="shared" si="190"/>
        <v>0</v>
      </c>
      <c r="AD282" s="105">
        <f t="shared" si="190"/>
        <v>0</v>
      </c>
      <c r="AE282" s="105">
        <f t="shared" si="190"/>
        <v>0</v>
      </c>
      <c r="AF282" s="105">
        <f t="shared" si="190"/>
        <v>0</v>
      </c>
      <c r="AG282" s="105">
        <f t="shared" si="190"/>
        <v>0</v>
      </c>
      <c r="AH282" s="105">
        <f t="shared" si="190"/>
        <v>0</v>
      </c>
      <c r="AI282" s="105">
        <f t="shared" si="190"/>
        <v>0</v>
      </c>
      <c r="AJ282" s="105">
        <f t="shared" si="190"/>
        <v>0</v>
      </c>
      <c r="AK282" s="105">
        <f t="shared" si="190"/>
        <v>0</v>
      </c>
      <c r="AL282" s="105">
        <f t="shared" si="190"/>
        <v>0</v>
      </c>
      <c r="AM282" s="105">
        <f t="shared" si="190"/>
        <v>0</v>
      </c>
      <c r="AN282" s="105">
        <f t="shared" si="190"/>
        <v>0</v>
      </c>
      <c r="AO282" s="105">
        <f t="shared" si="190"/>
        <v>0</v>
      </c>
      <c r="AP282" s="105">
        <f t="shared" si="190"/>
        <v>0</v>
      </c>
      <c r="AQ282" s="105">
        <f t="shared" si="190"/>
        <v>0</v>
      </c>
      <c r="AR282" s="105">
        <f t="shared" si="190"/>
        <v>0</v>
      </c>
      <c r="AS282" s="105">
        <f t="shared" si="190"/>
        <v>0</v>
      </c>
      <c r="AT282" s="105">
        <f t="shared" si="190"/>
        <v>0</v>
      </c>
      <c r="AU282" s="105">
        <f t="shared" si="190"/>
        <v>0</v>
      </c>
      <c r="AV282" s="105">
        <f t="shared" si="190"/>
        <v>0</v>
      </c>
      <c r="AW282" s="105">
        <f t="shared" si="190"/>
        <v>0</v>
      </c>
      <c r="AX282" s="105">
        <f t="shared" si="190"/>
        <v>0</v>
      </c>
      <c r="AY282" s="105">
        <f t="shared" si="190"/>
        <v>0</v>
      </c>
      <c r="AZ282" s="105">
        <f t="shared" si="190"/>
        <v>0</v>
      </c>
      <c r="BA282" s="105">
        <f t="shared" si="190"/>
        <v>0</v>
      </c>
      <c r="BB282" s="105">
        <f t="shared" si="190"/>
        <v>0</v>
      </c>
      <c r="BC282" s="105">
        <f t="shared" si="190"/>
        <v>0</v>
      </c>
      <c r="BD282" s="105">
        <f t="shared" si="190"/>
        <v>0</v>
      </c>
      <c r="BE282" s="105">
        <f t="shared" si="190"/>
        <v>0</v>
      </c>
      <c r="BF282" s="105">
        <f t="shared" si="190"/>
        <v>0</v>
      </c>
      <c r="BG282" s="105">
        <f t="shared" si="190"/>
        <v>0</v>
      </c>
      <c r="BH282" s="105">
        <f t="shared" si="190"/>
        <v>0</v>
      </c>
      <c r="BI282" s="105">
        <f t="shared" si="190"/>
        <v>0</v>
      </c>
      <c r="BJ282" s="105">
        <f t="shared" si="190"/>
        <v>0</v>
      </c>
      <c r="BK282" s="105">
        <f t="shared" si="190"/>
        <v>0</v>
      </c>
      <c r="BL282" s="105">
        <f t="shared" si="190"/>
        <v>0</v>
      </c>
      <c r="BM282" s="105">
        <f t="shared" si="190"/>
        <v>0</v>
      </c>
      <c r="BN282" s="105">
        <f t="shared" si="190"/>
        <v>0</v>
      </c>
      <c r="BO282" s="105">
        <f t="shared" ref="BO282:DZ285" si="191">BO128*$B282</f>
        <v>0</v>
      </c>
      <c r="BP282" s="105">
        <f t="shared" si="191"/>
        <v>0</v>
      </c>
      <c r="BQ282" s="105">
        <f t="shared" si="191"/>
        <v>0</v>
      </c>
      <c r="BR282" s="105">
        <f t="shared" si="191"/>
        <v>0</v>
      </c>
      <c r="BS282" s="105">
        <f t="shared" si="191"/>
        <v>0</v>
      </c>
      <c r="BT282" s="105">
        <f t="shared" si="191"/>
        <v>0</v>
      </c>
      <c r="BU282" s="105">
        <f t="shared" si="191"/>
        <v>0</v>
      </c>
      <c r="BV282" s="105">
        <f t="shared" si="191"/>
        <v>0</v>
      </c>
      <c r="BW282" s="105">
        <f t="shared" si="191"/>
        <v>0</v>
      </c>
      <c r="BX282" s="105">
        <f t="shared" si="191"/>
        <v>0</v>
      </c>
      <c r="BY282" s="105">
        <f t="shared" si="191"/>
        <v>0</v>
      </c>
      <c r="BZ282" s="105">
        <f t="shared" si="191"/>
        <v>0</v>
      </c>
      <c r="CA282" s="105">
        <f t="shared" si="191"/>
        <v>0</v>
      </c>
      <c r="CB282" s="105">
        <f t="shared" si="191"/>
        <v>0</v>
      </c>
      <c r="CC282" s="105">
        <f t="shared" si="191"/>
        <v>0</v>
      </c>
      <c r="CD282" s="105">
        <f t="shared" si="191"/>
        <v>0</v>
      </c>
      <c r="CE282" s="105">
        <f t="shared" si="191"/>
        <v>0</v>
      </c>
      <c r="CF282" s="105">
        <f t="shared" si="191"/>
        <v>0</v>
      </c>
      <c r="CG282" s="105">
        <f t="shared" si="191"/>
        <v>0</v>
      </c>
      <c r="CH282" s="105">
        <f t="shared" si="191"/>
        <v>0</v>
      </c>
      <c r="CI282" s="105">
        <f t="shared" si="191"/>
        <v>0</v>
      </c>
      <c r="CJ282" s="105">
        <f t="shared" si="191"/>
        <v>0</v>
      </c>
      <c r="CK282" s="105">
        <f t="shared" si="191"/>
        <v>0</v>
      </c>
      <c r="CL282" s="105">
        <f t="shared" si="191"/>
        <v>0</v>
      </c>
      <c r="CM282" s="105">
        <f t="shared" si="191"/>
        <v>0</v>
      </c>
      <c r="CN282" s="105">
        <f t="shared" si="191"/>
        <v>0</v>
      </c>
      <c r="CO282" s="105">
        <f t="shared" si="191"/>
        <v>0</v>
      </c>
      <c r="CP282" s="105">
        <f t="shared" si="191"/>
        <v>0</v>
      </c>
      <c r="CQ282" s="105">
        <f t="shared" si="191"/>
        <v>0</v>
      </c>
      <c r="CR282" s="105">
        <f t="shared" si="191"/>
        <v>0</v>
      </c>
      <c r="CS282" s="105">
        <f t="shared" si="191"/>
        <v>0</v>
      </c>
      <c r="CT282" s="105">
        <f t="shared" si="191"/>
        <v>0</v>
      </c>
      <c r="CU282" s="105">
        <f t="shared" si="191"/>
        <v>0</v>
      </c>
      <c r="CV282" s="105">
        <f t="shared" si="191"/>
        <v>0</v>
      </c>
      <c r="CW282" s="105">
        <f t="shared" si="191"/>
        <v>0</v>
      </c>
      <c r="CX282" s="105">
        <f t="shared" si="191"/>
        <v>0</v>
      </c>
      <c r="CY282" s="105">
        <f t="shared" si="191"/>
        <v>0</v>
      </c>
      <c r="CZ282" s="105">
        <f t="shared" si="191"/>
        <v>0</v>
      </c>
      <c r="DA282" s="105">
        <f t="shared" si="191"/>
        <v>0</v>
      </c>
      <c r="DB282" s="105">
        <f t="shared" si="191"/>
        <v>0</v>
      </c>
      <c r="DC282" s="105">
        <f t="shared" si="191"/>
        <v>0</v>
      </c>
      <c r="DD282" s="105">
        <f t="shared" si="191"/>
        <v>0</v>
      </c>
      <c r="DE282" s="105">
        <f t="shared" si="191"/>
        <v>0</v>
      </c>
      <c r="DF282" s="105">
        <f t="shared" si="191"/>
        <v>0</v>
      </c>
      <c r="DG282" s="105">
        <f t="shared" si="191"/>
        <v>0</v>
      </c>
      <c r="DH282" s="105">
        <f t="shared" si="191"/>
        <v>0</v>
      </c>
      <c r="DI282" s="105">
        <f t="shared" si="191"/>
        <v>0</v>
      </c>
      <c r="DJ282" s="105">
        <f t="shared" si="191"/>
        <v>0</v>
      </c>
      <c r="DK282" s="105">
        <f t="shared" si="191"/>
        <v>0</v>
      </c>
      <c r="DL282" s="105">
        <f t="shared" si="191"/>
        <v>0</v>
      </c>
      <c r="DM282" s="105">
        <f t="shared" si="191"/>
        <v>0</v>
      </c>
      <c r="DN282" s="105">
        <f t="shared" si="191"/>
        <v>0</v>
      </c>
      <c r="DO282" s="105">
        <f t="shared" si="191"/>
        <v>0</v>
      </c>
      <c r="DP282" s="105">
        <f t="shared" si="191"/>
        <v>0</v>
      </c>
      <c r="DQ282" s="105">
        <f t="shared" si="191"/>
        <v>0</v>
      </c>
      <c r="DR282" s="105">
        <f t="shared" si="191"/>
        <v>0</v>
      </c>
      <c r="DS282" s="105">
        <f t="shared" si="191"/>
        <v>0</v>
      </c>
      <c r="DT282" s="105">
        <f t="shared" si="191"/>
        <v>0</v>
      </c>
      <c r="DU282" s="105">
        <f t="shared" si="191"/>
        <v>0</v>
      </c>
      <c r="DV282" s="105">
        <f t="shared" si="191"/>
        <v>0</v>
      </c>
      <c r="DW282" s="105">
        <f t="shared" si="191"/>
        <v>0</v>
      </c>
      <c r="DX282" s="105">
        <f t="shared" si="191"/>
        <v>0</v>
      </c>
      <c r="DY282" s="105">
        <f t="shared" si="191"/>
        <v>0</v>
      </c>
      <c r="DZ282" s="105">
        <f t="shared" si="191"/>
        <v>0</v>
      </c>
      <c r="EA282" s="105">
        <f t="shared" ref="EA282:GL285" si="192">EA128*$B282</f>
        <v>0</v>
      </c>
      <c r="EB282" s="105">
        <f t="shared" si="192"/>
        <v>0</v>
      </c>
      <c r="EC282" s="105">
        <f t="shared" si="192"/>
        <v>0</v>
      </c>
      <c r="ED282" s="105">
        <f t="shared" si="192"/>
        <v>0</v>
      </c>
      <c r="EE282" s="105">
        <f t="shared" si="192"/>
        <v>0</v>
      </c>
      <c r="EF282" s="105">
        <f t="shared" si="192"/>
        <v>0</v>
      </c>
      <c r="EG282" s="105">
        <f t="shared" si="192"/>
        <v>0</v>
      </c>
      <c r="EH282" s="105">
        <f t="shared" si="192"/>
        <v>0</v>
      </c>
      <c r="EI282" s="105">
        <f t="shared" si="192"/>
        <v>0</v>
      </c>
      <c r="EJ282" s="105">
        <f t="shared" si="192"/>
        <v>0</v>
      </c>
      <c r="EK282" s="105">
        <f t="shared" si="192"/>
        <v>0</v>
      </c>
      <c r="EL282" s="105">
        <f t="shared" si="192"/>
        <v>0</v>
      </c>
      <c r="EM282" s="105">
        <f t="shared" si="192"/>
        <v>0</v>
      </c>
      <c r="EN282" s="105">
        <f t="shared" si="192"/>
        <v>0</v>
      </c>
      <c r="EO282" s="105">
        <f t="shared" si="192"/>
        <v>0</v>
      </c>
      <c r="EP282" s="105">
        <f t="shared" si="192"/>
        <v>0</v>
      </c>
      <c r="EQ282" s="105">
        <f t="shared" si="192"/>
        <v>0</v>
      </c>
      <c r="ER282" s="105">
        <f t="shared" si="192"/>
        <v>0</v>
      </c>
      <c r="ES282" s="105">
        <f t="shared" si="192"/>
        <v>0</v>
      </c>
      <c r="ET282" s="105">
        <f t="shared" si="192"/>
        <v>0</v>
      </c>
      <c r="EU282" s="105">
        <f t="shared" si="192"/>
        <v>0</v>
      </c>
      <c r="EV282" s="105">
        <f t="shared" si="192"/>
        <v>0</v>
      </c>
      <c r="EW282" s="105">
        <f t="shared" si="192"/>
        <v>0</v>
      </c>
      <c r="EX282" s="105">
        <f t="shared" si="192"/>
        <v>0</v>
      </c>
      <c r="EY282" s="105">
        <f t="shared" si="192"/>
        <v>0</v>
      </c>
      <c r="EZ282" s="105">
        <f t="shared" si="192"/>
        <v>0</v>
      </c>
      <c r="FA282" s="105">
        <f t="shared" si="192"/>
        <v>0</v>
      </c>
      <c r="FB282" s="105">
        <f t="shared" si="192"/>
        <v>0</v>
      </c>
      <c r="FC282" s="105">
        <f t="shared" si="192"/>
        <v>0</v>
      </c>
      <c r="FD282" s="105">
        <f t="shared" si="192"/>
        <v>0</v>
      </c>
      <c r="FE282" s="105">
        <f t="shared" si="192"/>
        <v>0</v>
      </c>
      <c r="FF282" s="105">
        <f t="shared" si="192"/>
        <v>0</v>
      </c>
      <c r="FG282" s="105">
        <f t="shared" si="192"/>
        <v>0</v>
      </c>
      <c r="FH282" s="105">
        <f t="shared" si="192"/>
        <v>0</v>
      </c>
      <c r="FI282" s="105">
        <f t="shared" si="192"/>
        <v>0</v>
      </c>
      <c r="FJ282" s="105">
        <f t="shared" si="192"/>
        <v>0</v>
      </c>
      <c r="FK282" s="105">
        <f t="shared" si="192"/>
        <v>0</v>
      </c>
      <c r="FL282" s="105">
        <f t="shared" si="192"/>
        <v>0</v>
      </c>
      <c r="FM282" s="105">
        <f t="shared" si="192"/>
        <v>0</v>
      </c>
      <c r="FN282" s="105">
        <f t="shared" si="192"/>
        <v>0</v>
      </c>
      <c r="FO282" s="105">
        <f t="shared" si="192"/>
        <v>0</v>
      </c>
      <c r="FP282" s="105">
        <f t="shared" si="192"/>
        <v>0</v>
      </c>
      <c r="FQ282" s="105">
        <f t="shared" si="192"/>
        <v>0</v>
      </c>
      <c r="FR282" s="105">
        <f t="shared" si="192"/>
        <v>0</v>
      </c>
      <c r="FS282" s="105">
        <f t="shared" si="192"/>
        <v>0</v>
      </c>
      <c r="FT282" s="105">
        <f t="shared" si="192"/>
        <v>0</v>
      </c>
      <c r="FU282" s="105">
        <f t="shared" si="192"/>
        <v>0</v>
      </c>
      <c r="FV282" s="105">
        <f t="shared" si="192"/>
        <v>0</v>
      </c>
      <c r="FW282" s="105">
        <f t="shared" si="192"/>
        <v>0</v>
      </c>
      <c r="FX282" s="105">
        <f t="shared" si="192"/>
        <v>0</v>
      </c>
      <c r="FY282" s="105">
        <f t="shared" si="192"/>
        <v>0</v>
      </c>
      <c r="FZ282" s="105">
        <f t="shared" si="192"/>
        <v>0</v>
      </c>
      <c r="GA282" s="105">
        <f t="shared" si="192"/>
        <v>0</v>
      </c>
      <c r="GB282" s="105">
        <f t="shared" si="192"/>
        <v>0</v>
      </c>
      <c r="GC282" s="105">
        <f t="shared" si="192"/>
        <v>0</v>
      </c>
      <c r="GD282" s="105">
        <f t="shared" si="192"/>
        <v>0</v>
      </c>
      <c r="GE282" s="105">
        <f t="shared" si="192"/>
        <v>0</v>
      </c>
      <c r="GF282" s="105">
        <f t="shared" si="192"/>
        <v>0</v>
      </c>
      <c r="GG282" s="105">
        <f t="shared" si="192"/>
        <v>0</v>
      </c>
      <c r="GH282" s="105">
        <f t="shared" si="192"/>
        <v>0</v>
      </c>
      <c r="GI282" s="105">
        <f t="shared" si="192"/>
        <v>0</v>
      </c>
      <c r="GJ282" s="105">
        <f t="shared" si="192"/>
        <v>0</v>
      </c>
      <c r="GK282" s="105">
        <f t="shared" si="192"/>
        <v>0</v>
      </c>
      <c r="GL282" s="105">
        <f t="shared" si="192"/>
        <v>0</v>
      </c>
      <c r="GM282" s="105">
        <f t="shared" si="186"/>
        <v>0</v>
      </c>
      <c r="GN282" s="105">
        <f t="shared" si="186"/>
        <v>0</v>
      </c>
      <c r="GO282" s="105">
        <f t="shared" si="186"/>
        <v>0</v>
      </c>
      <c r="GP282" s="105">
        <f t="shared" si="186"/>
        <v>0</v>
      </c>
      <c r="GQ282" s="105">
        <f t="shared" si="186"/>
        <v>0</v>
      </c>
      <c r="GR282" s="105">
        <f t="shared" si="186"/>
        <v>0</v>
      </c>
      <c r="GS282" s="105">
        <f t="shared" si="186"/>
        <v>0</v>
      </c>
      <c r="GT282" s="105">
        <f t="shared" si="186"/>
        <v>0</v>
      </c>
    </row>
    <row r="283" spans="1:202" s="105" customFormat="1" hidden="1" x14ac:dyDescent="0.25">
      <c r="A283" s="106" t="s">
        <v>194</v>
      </c>
      <c r="B283" s="107">
        <v>0</v>
      </c>
      <c r="C283" s="105">
        <f t="shared" si="190"/>
        <v>0</v>
      </c>
      <c r="D283" s="105">
        <f t="shared" si="190"/>
        <v>0</v>
      </c>
      <c r="E283" s="105">
        <f t="shared" si="190"/>
        <v>0</v>
      </c>
      <c r="F283" s="105">
        <f t="shared" si="190"/>
        <v>0</v>
      </c>
      <c r="G283" s="105">
        <f t="shared" si="190"/>
        <v>0</v>
      </c>
      <c r="H283" s="105">
        <f t="shared" si="190"/>
        <v>0</v>
      </c>
      <c r="I283" s="105">
        <f t="shared" si="190"/>
        <v>0</v>
      </c>
      <c r="J283" s="105">
        <f t="shared" si="190"/>
        <v>0</v>
      </c>
      <c r="K283" s="105">
        <f t="shared" si="190"/>
        <v>0</v>
      </c>
      <c r="L283" s="105">
        <f t="shared" si="190"/>
        <v>0</v>
      </c>
      <c r="M283" s="105">
        <f t="shared" si="190"/>
        <v>0</v>
      </c>
      <c r="N283" s="105">
        <f t="shared" si="190"/>
        <v>0</v>
      </c>
      <c r="O283" s="105">
        <f t="shared" si="190"/>
        <v>0</v>
      </c>
      <c r="P283" s="105">
        <f t="shared" si="190"/>
        <v>0</v>
      </c>
      <c r="Q283" s="105">
        <f t="shared" si="190"/>
        <v>0</v>
      </c>
      <c r="R283" s="105">
        <f t="shared" si="190"/>
        <v>0</v>
      </c>
      <c r="S283" s="105">
        <f t="shared" si="190"/>
        <v>0</v>
      </c>
      <c r="T283" s="105">
        <f t="shared" si="190"/>
        <v>0</v>
      </c>
      <c r="U283" s="105">
        <f t="shared" si="190"/>
        <v>0</v>
      </c>
      <c r="V283" s="105">
        <f t="shared" si="190"/>
        <v>0</v>
      </c>
      <c r="W283" s="105">
        <f t="shared" si="190"/>
        <v>0</v>
      </c>
      <c r="X283" s="105">
        <f t="shared" si="190"/>
        <v>0</v>
      </c>
      <c r="Y283" s="105">
        <f t="shared" si="190"/>
        <v>0</v>
      </c>
      <c r="Z283" s="105">
        <f t="shared" si="190"/>
        <v>0</v>
      </c>
      <c r="AA283" s="105">
        <f t="shared" si="190"/>
        <v>0</v>
      </c>
      <c r="AB283" s="105">
        <f t="shared" si="190"/>
        <v>0</v>
      </c>
      <c r="AC283" s="105">
        <f t="shared" si="190"/>
        <v>0</v>
      </c>
      <c r="AD283" s="105">
        <f t="shared" si="190"/>
        <v>0</v>
      </c>
      <c r="AE283" s="105">
        <f t="shared" si="190"/>
        <v>0</v>
      </c>
      <c r="AF283" s="105">
        <f t="shared" si="190"/>
        <v>0</v>
      </c>
      <c r="AG283" s="105">
        <f t="shared" si="190"/>
        <v>0</v>
      </c>
      <c r="AH283" s="105">
        <f t="shared" si="190"/>
        <v>0</v>
      </c>
      <c r="AI283" s="105">
        <f t="shared" si="190"/>
        <v>0</v>
      </c>
      <c r="AJ283" s="105">
        <f t="shared" si="190"/>
        <v>0</v>
      </c>
      <c r="AK283" s="105">
        <f t="shared" si="190"/>
        <v>0</v>
      </c>
      <c r="AL283" s="105">
        <f t="shared" si="190"/>
        <v>0</v>
      </c>
      <c r="AM283" s="105">
        <f t="shared" si="190"/>
        <v>0</v>
      </c>
      <c r="AN283" s="105">
        <f t="shared" si="190"/>
        <v>0</v>
      </c>
      <c r="AO283" s="105">
        <f t="shared" si="190"/>
        <v>0</v>
      </c>
      <c r="AP283" s="105">
        <f t="shared" si="190"/>
        <v>0</v>
      </c>
      <c r="AQ283" s="105">
        <f t="shared" si="190"/>
        <v>0</v>
      </c>
      <c r="AR283" s="105">
        <f t="shared" si="190"/>
        <v>0</v>
      </c>
      <c r="AS283" s="105">
        <f t="shared" si="190"/>
        <v>0</v>
      </c>
      <c r="AT283" s="105">
        <f t="shared" si="190"/>
        <v>0</v>
      </c>
      <c r="AU283" s="105">
        <f t="shared" si="190"/>
        <v>0</v>
      </c>
      <c r="AV283" s="105">
        <f t="shared" si="190"/>
        <v>0</v>
      </c>
      <c r="AW283" s="105">
        <f t="shared" si="190"/>
        <v>0</v>
      </c>
      <c r="AX283" s="105">
        <f t="shared" si="190"/>
        <v>0</v>
      </c>
      <c r="AY283" s="105">
        <f t="shared" si="190"/>
        <v>0</v>
      </c>
      <c r="AZ283" s="105">
        <f t="shared" si="190"/>
        <v>0</v>
      </c>
      <c r="BA283" s="105">
        <f t="shared" si="190"/>
        <v>0</v>
      </c>
      <c r="BB283" s="105">
        <f t="shared" si="190"/>
        <v>0</v>
      </c>
      <c r="BC283" s="105">
        <f t="shared" si="190"/>
        <v>0</v>
      </c>
      <c r="BD283" s="105">
        <f t="shared" si="190"/>
        <v>0</v>
      </c>
      <c r="BE283" s="105">
        <f t="shared" si="190"/>
        <v>0</v>
      </c>
      <c r="BF283" s="105">
        <f t="shared" si="190"/>
        <v>0</v>
      </c>
      <c r="BG283" s="105">
        <f t="shared" si="190"/>
        <v>0</v>
      </c>
      <c r="BH283" s="105">
        <f t="shared" si="190"/>
        <v>0</v>
      </c>
      <c r="BI283" s="105">
        <f t="shared" si="190"/>
        <v>0</v>
      </c>
      <c r="BJ283" s="105">
        <f t="shared" si="190"/>
        <v>0</v>
      </c>
      <c r="BK283" s="105">
        <f t="shared" si="190"/>
        <v>0</v>
      </c>
      <c r="BL283" s="105">
        <f t="shared" si="190"/>
        <v>0</v>
      </c>
      <c r="BM283" s="105">
        <f t="shared" si="190"/>
        <v>0</v>
      </c>
      <c r="BN283" s="105">
        <f t="shared" si="190"/>
        <v>0</v>
      </c>
      <c r="BO283" s="105">
        <f t="shared" si="191"/>
        <v>0</v>
      </c>
      <c r="BP283" s="105">
        <f t="shared" si="191"/>
        <v>0</v>
      </c>
      <c r="BQ283" s="105">
        <f t="shared" si="191"/>
        <v>0</v>
      </c>
      <c r="BR283" s="105">
        <f t="shared" si="191"/>
        <v>0</v>
      </c>
      <c r="BS283" s="105">
        <f t="shared" si="191"/>
        <v>0</v>
      </c>
      <c r="BT283" s="105">
        <f t="shared" si="191"/>
        <v>0</v>
      </c>
      <c r="BU283" s="105">
        <f t="shared" si="191"/>
        <v>0</v>
      </c>
      <c r="BV283" s="105">
        <f t="shared" si="191"/>
        <v>0</v>
      </c>
      <c r="BW283" s="105">
        <f t="shared" si="191"/>
        <v>0</v>
      </c>
      <c r="BX283" s="105">
        <f t="shared" si="191"/>
        <v>0</v>
      </c>
      <c r="BY283" s="105">
        <f t="shared" si="191"/>
        <v>0</v>
      </c>
      <c r="BZ283" s="105">
        <f t="shared" si="191"/>
        <v>0</v>
      </c>
      <c r="CA283" s="105">
        <f t="shared" si="191"/>
        <v>0</v>
      </c>
      <c r="CB283" s="105">
        <f t="shared" si="191"/>
        <v>0</v>
      </c>
      <c r="CC283" s="105">
        <f t="shared" si="191"/>
        <v>0</v>
      </c>
      <c r="CD283" s="105">
        <f t="shared" si="191"/>
        <v>0</v>
      </c>
      <c r="CE283" s="105">
        <f t="shared" si="191"/>
        <v>0</v>
      </c>
      <c r="CF283" s="105">
        <f t="shared" si="191"/>
        <v>0</v>
      </c>
      <c r="CG283" s="105">
        <f t="shared" si="191"/>
        <v>0</v>
      </c>
      <c r="CH283" s="105">
        <f t="shared" si="191"/>
        <v>0</v>
      </c>
      <c r="CI283" s="105">
        <f t="shared" si="191"/>
        <v>0</v>
      </c>
      <c r="CJ283" s="105">
        <f t="shared" si="191"/>
        <v>0</v>
      </c>
      <c r="CK283" s="105">
        <f t="shared" si="191"/>
        <v>0</v>
      </c>
      <c r="CL283" s="105">
        <f t="shared" si="191"/>
        <v>0</v>
      </c>
      <c r="CM283" s="105">
        <f t="shared" si="191"/>
        <v>0</v>
      </c>
      <c r="CN283" s="105">
        <f t="shared" si="191"/>
        <v>0</v>
      </c>
      <c r="CO283" s="105">
        <f t="shared" si="191"/>
        <v>0</v>
      </c>
      <c r="CP283" s="105">
        <f t="shared" si="191"/>
        <v>0</v>
      </c>
      <c r="CQ283" s="105">
        <f t="shared" si="191"/>
        <v>0</v>
      </c>
      <c r="CR283" s="105">
        <f t="shared" si="191"/>
        <v>0</v>
      </c>
      <c r="CS283" s="105">
        <f t="shared" si="191"/>
        <v>0</v>
      </c>
      <c r="CT283" s="105">
        <f t="shared" si="191"/>
        <v>0</v>
      </c>
      <c r="CU283" s="105">
        <f t="shared" si="191"/>
        <v>0</v>
      </c>
      <c r="CV283" s="105">
        <f t="shared" si="191"/>
        <v>0</v>
      </c>
      <c r="CW283" s="105">
        <f t="shared" si="191"/>
        <v>0</v>
      </c>
      <c r="CX283" s="105">
        <f t="shared" si="191"/>
        <v>0</v>
      </c>
      <c r="CY283" s="105">
        <f t="shared" si="191"/>
        <v>0</v>
      </c>
      <c r="CZ283" s="105">
        <f t="shared" si="191"/>
        <v>0</v>
      </c>
      <c r="DA283" s="105">
        <f t="shared" si="191"/>
        <v>0</v>
      </c>
      <c r="DB283" s="105">
        <f t="shared" si="191"/>
        <v>0</v>
      </c>
      <c r="DC283" s="105">
        <f t="shared" si="191"/>
        <v>0</v>
      </c>
      <c r="DD283" s="105">
        <f t="shared" si="191"/>
        <v>0</v>
      </c>
      <c r="DE283" s="105">
        <f t="shared" si="191"/>
        <v>0</v>
      </c>
      <c r="DF283" s="105">
        <f t="shared" si="191"/>
        <v>0</v>
      </c>
      <c r="DG283" s="105">
        <f t="shared" si="191"/>
        <v>0</v>
      </c>
      <c r="DH283" s="105">
        <f t="shared" si="191"/>
        <v>0</v>
      </c>
      <c r="DI283" s="105">
        <f t="shared" si="191"/>
        <v>0</v>
      </c>
      <c r="DJ283" s="105">
        <f t="shared" si="191"/>
        <v>0</v>
      </c>
      <c r="DK283" s="105">
        <f t="shared" si="191"/>
        <v>0</v>
      </c>
      <c r="DL283" s="105">
        <f t="shared" si="191"/>
        <v>0</v>
      </c>
      <c r="DM283" s="105">
        <f t="shared" si="191"/>
        <v>0</v>
      </c>
      <c r="DN283" s="105">
        <f t="shared" si="191"/>
        <v>0</v>
      </c>
      <c r="DO283" s="105">
        <f t="shared" si="191"/>
        <v>0</v>
      </c>
      <c r="DP283" s="105">
        <f t="shared" si="191"/>
        <v>0</v>
      </c>
      <c r="DQ283" s="105">
        <f t="shared" si="191"/>
        <v>0</v>
      </c>
      <c r="DR283" s="105">
        <f t="shared" si="191"/>
        <v>0</v>
      </c>
      <c r="DS283" s="105">
        <f t="shared" si="191"/>
        <v>0</v>
      </c>
      <c r="DT283" s="105">
        <f t="shared" si="191"/>
        <v>0</v>
      </c>
      <c r="DU283" s="105">
        <f t="shared" si="191"/>
        <v>0</v>
      </c>
      <c r="DV283" s="105">
        <f t="shared" si="191"/>
        <v>0</v>
      </c>
      <c r="DW283" s="105">
        <f t="shared" si="191"/>
        <v>0</v>
      </c>
      <c r="DX283" s="105">
        <f t="shared" si="191"/>
        <v>0</v>
      </c>
      <c r="DY283" s="105">
        <f t="shared" si="191"/>
        <v>0</v>
      </c>
      <c r="DZ283" s="105">
        <f t="shared" si="191"/>
        <v>0</v>
      </c>
      <c r="EA283" s="105">
        <f t="shared" si="192"/>
        <v>0</v>
      </c>
      <c r="EB283" s="105">
        <f t="shared" si="192"/>
        <v>0</v>
      </c>
      <c r="EC283" s="105">
        <f t="shared" si="192"/>
        <v>0</v>
      </c>
      <c r="ED283" s="105">
        <f t="shared" si="192"/>
        <v>0</v>
      </c>
      <c r="EE283" s="105">
        <f t="shared" si="192"/>
        <v>0</v>
      </c>
      <c r="EF283" s="105">
        <f t="shared" si="192"/>
        <v>0</v>
      </c>
      <c r="EG283" s="105">
        <f t="shared" si="192"/>
        <v>0</v>
      </c>
      <c r="EH283" s="105">
        <f t="shared" si="192"/>
        <v>0</v>
      </c>
      <c r="EI283" s="105">
        <f t="shared" si="192"/>
        <v>0</v>
      </c>
      <c r="EJ283" s="105">
        <f t="shared" si="192"/>
        <v>0</v>
      </c>
      <c r="EK283" s="105">
        <f t="shared" si="192"/>
        <v>0</v>
      </c>
      <c r="EL283" s="105">
        <f t="shared" si="192"/>
        <v>0</v>
      </c>
      <c r="EM283" s="105">
        <f t="shared" si="192"/>
        <v>0</v>
      </c>
      <c r="EN283" s="105">
        <f t="shared" si="192"/>
        <v>0</v>
      </c>
      <c r="EO283" s="105">
        <f t="shared" si="192"/>
        <v>0</v>
      </c>
      <c r="EP283" s="105">
        <f t="shared" si="192"/>
        <v>0</v>
      </c>
      <c r="EQ283" s="105">
        <f t="shared" si="192"/>
        <v>0</v>
      </c>
      <c r="ER283" s="105">
        <f t="shared" si="192"/>
        <v>0</v>
      </c>
      <c r="ES283" s="105">
        <f t="shared" si="192"/>
        <v>0</v>
      </c>
      <c r="ET283" s="105">
        <f t="shared" si="192"/>
        <v>0</v>
      </c>
      <c r="EU283" s="105">
        <f t="shared" si="192"/>
        <v>0</v>
      </c>
      <c r="EV283" s="105">
        <f t="shared" si="192"/>
        <v>0</v>
      </c>
      <c r="EW283" s="105">
        <f t="shared" si="192"/>
        <v>0</v>
      </c>
      <c r="EX283" s="105">
        <f t="shared" si="192"/>
        <v>0</v>
      </c>
      <c r="EY283" s="105">
        <f t="shared" si="192"/>
        <v>0</v>
      </c>
      <c r="EZ283" s="105">
        <f t="shared" si="192"/>
        <v>0</v>
      </c>
      <c r="FA283" s="105">
        <f t="shared" si="192"/>
        <v>0</v>
      </c>
      <c r="FB283" s="105">
        <f t="shared" si="192"/>
        <v>0</v>
      </c>
      <c r="FC283" s="105">
        <f t="shared" si="192"/>
        <v>0</v>
      </c>
      <c r="FD283" s="105">
        <f t="shared" si="192"/>
        <v>0</v>
      </c>
      <c r="FE283" s="105">
        <f t="shared" si="192"/>
        <v>0</v>
      </c>
      <c r="FF283" s="105">
        <f t="shared" si="192"/>
        <v>0</v>
      </c>
      <c r="FG283" s="105">
        <f t="shared" si="192"/>
        <v>0</v>
      </c>
      <c r="FH283" s="105">
        <f t="shared" si="192"/>
        <v>0</v>
      </c>
      <c r="FI283" s="105">
        <f t="shared" si="192"/>
        <v>0</v>
      </c>
      <c r="FJ283" s="105">
        <f t="shared" si="192"/>
        <v>0</v>
      </c>
      <c r="FK283" s="105">
        <f t="shared" si="192"/>
        <v>0</v>
      </c>
      <c r="FL283" s="105">
        <f t="shared" si="192"/>
        <v>0</v>
      </c>
      <c r="FM283" s="105">
        <f t="shared" si="192"/>
        <v>0</v>
      </c>
      <c r="FN283" s="105">
        <f t="shared" si="192"/>
        <v>0</v>
      </c>
      <c r="FO283" s="105">
        <f t="shared" si="192"/>
        <v>0</v>
      </c>
      <c r="FP283" s="105">
        <f t="shared" si="192"/>
        <v>0</v>
      </c>
      <c r="FQ283" s="105">
        <f t="shared" si="192"/>
        <v>0</v>
      </c>
      <c r="FR283" s="105">
        <f t="shared" si="192"/>
        <v>0</v>
      </c>
      <c r="FS283" s="105">
        <f t="shared" si="192"/>
        <v>0</v>
      </c>
      <c r="FT283" s="105">
        <f t="shared" si="192"/>
        <v>0</v>
      </c>
      <c r="FU283" s="105">
        <f t="shared" si="192"/>
        <v>0</v>
      </c>
      <c r="FV283" s="105">
        <f t="shared" si="192"/>
        <v>0</v>
      </c>
      <c r="FW283" s="105">
        <f t="shared" si="192"/>
        <v>0</v>
      </c>
      <c r="FX283" s="105">
        <f t="shared" si="192"/>
        <v>0</v>
      </c>
      <c r="FY283" s="105">
        <f t="shared" si="192"/>
        <v>0</v>
      </c>
      <c r="FZ283" s="105">
        <f t="shared" si="192"/>
        <v>0</v>
      </c>
      <c r="GA283" s="105">
        <f t="shared" si="192"/>
        <v>0</v>
      </c>
      <c r="GB283" s="105">
        <f t="shared" si="192"/>
        <v>0</v>
      </c>
      <c r="GC283" s="105">
        <f t="shared" si="192"/>
        <v>0</v>
      </c>
      <c r="GD283" s="105">
        <f t="shared" si="192"/>
        <v>0</v>
      </c>
      <c r="GE283" s="105">
        <f t="shared" si="192"/>
        <v>0</v>
      </c>
      <c r="GF283" s="105">
        <f t="shared" si="192"/>
        <v>0</v>
      </c>
      <c r="GG283" s="105">
        <f t="shared" si="192"/>
        <v>0</v>
      </c>
      <c r="GH283" s="105">
        <f t="shared" si="192"/>
        <v>0</v>
      </c>
      <c r="GI283" s="105">
        <f t="shared" si="192"/>
        <v>0</v>
      </c>
      <c r="GJ283" s="105">
        <f t="shared" si="192"/>
        <v>0</v>
      </c>
      <c r="GK283" s="105">
        <f t="shared" si="192"/>
        <v>0</v>
      </c>
      <c r="GL283" s="105">
        <f t="shared" si="192"/>
        <v>0</v>
      </c>
      <c r="GM283" s="105">
        <f t="shared" si="186"/>
        <v>0</v>
      </c>
      <c r="GN283" s="105">
        <f t="shared" si="186"/>
        <v>0</v>
      </c>
      <c r="GO283" s="105">
        <f t="shared" si="186"/>
        <v>0</v>
      </c>
      <c r="GP283" s="105">
        <f t="shared" si="186"/>
        <v>0</v>
      </c>
      <c r="GQ283" s="105">
        <f t="shared" si="186"/>
        <v>0</v>
      </c>
      <c r="GR283" s="105">
        <f t="shared" si="186"/>
        <v>0</v>
      </c>
      <c r="GS283" s="105">
        <f t="shared" si="186"/>
        <v>0</v>
      </c>
      <c r="GT283" s="105">
        <f t="shared" si="186"/>
        <v>0</v>
      </c>
    </row>
    <row r="284" spans="1:202" s="105" customFormat="1" hidden="1" x14ac:dyDescent="0.25">
      <c r="A284" s="106" t="s">
        <v>195</v>
      </c>
      <c r="B284" s="107">
        <v>0</v>
      </c>
      <c r="C284" s="105">
        <f t="shared" si="190"/>
        <v>0</v>
      </c>
      <c r="D284" s="105">
        <f t="shared" si="190"/>
        <v>0</v>
      </c>
      <c r="E284" s="105">
        <f t="shared" si="190"/>
        <v>0</v>
      </c>
      <c r="F284" s="105">
        <f t="shared" si="190"/>
        <v>0</v>
      </c>
      <c r="G284" s="105">
        <f t="shared" si="190"/>
        <v>0</v>
      </c>
      <c r="H284" s="105">
        <f t="shared" si="190"/>
        <v>0</v>
      </c>
      <c r="I284" s="105">
        <f t="shared" si="190"/>
        <v>0</v>
      </c>
      <c r="J284" s="105">
        <f t="shared" si="190"/>
        <v>0</v>
      </c>
      <c r="K284" s="105">
        <f t="shared" si="190"/>
        <v>0</v>
      </c>
      <c r="L284" s="105">
        <f t="shared" si="190"/>
        <v>0</v>
      </c>
      <c r="M284" s="105">
        <f t="shared" si="190"/>
        <v>0</v>
      </c>
      <c r="N284" s="105">
        <f t="shared" si="190"/>
        <v>0</v>
      </c>
      <c r="O284" s="105">
        <f t="shared" si="190"/>
        <v>0</v>
      </c>
      <c r="P284" s="105">
        <f t="shared" si="190"/>
        <v>0</v>
      </c>
      <c r="Q284" s="105">
        <f t="shared" si="190"/>
        <v>0</v>
      </c>
      <c r="R284" s="105">
        <f t="shared" si="190"/>
        <v>0</v>
      </c>
      <c r="S284" s="105">
        <f t="shared" si="190"/>
        <v>0</v>
      </c>
      <c r="T284" s="105">
        <f t="shared" si="190"/>
        <v>0</v>
      </c>
      <c r="U284" s="105">
        <f t="shared" si="190"/>
        <v>0</v>
      </c>
      <c r="V284" s="105">
        <f t="shared" si="190"/>
        <v>0</v>
      </c>
      <c r="W284" s="105">
        <f t="shared" si="190"/>
        <v>0</v>
      </c>
      <c r="X284" s="105">
        <f t="shared" si="190"/>
        <v>0</v>
      </c>
      <c r="Y284" s="105">
        <f t="shared" si="190"/>
        <v>0</v>
      </c>
      <c r="Z284" s="105">
        <f t="shared" si="190"/>
        <v>0</v>
      </c>
      <c r="AA284" s="105">
        <f t="shared" si="190"/>
        <v>0</v>
      </c>
      <c r="AB284" s="105">
        <f t="shared" si="190"/>
        <v>0</v>
      </c>
      <c r="AC284" s="105">
        <f t="shared" si="190"/>
        <v>0</v>
      </c>
      <c r="AD284" s="105">
        <f t="shared" si="190"/>
        <v>0</v>
      </c>
      <c r="AE284" s="105">
        <f t="shared" si="190"/>
        <v>0</v>
      </c>
      <c r="AF284" s="105">
        <f t="shared" si="190"/>
        <v>0</v>
      </c>
      <c r="AG284" s="105">
        <f t="shared" si="190"/>
        <v>0</v>
      </c>
      <c r="AH284" s="105">
        <f t="shared" si="190"/>
        <v>0</v>
      </c>
      <c r="AI284" s="105">
        <f t="shared" si="190"/>
        <v>0</v>
      </c>
      <c r="AJ284" s="105">
        <f t="shared" si="190"/>
        <v>0</v>
      </c>
      <c r="AK284" s="105">
        <f t="shared" si="190"/>
        <v>0</v>
      </c>
      <c r="AL284" s="105">
        <f t="shared" si="190"/>
        <v>0</v>
      </c>
      <c r="AM284" s="105">
        <f t="shared" si="190"/>
        <v>0</v>
      </c>
      <c r="AN284" s="105">
        <f t="shared" si="190"/>
        <v>0</v>
      </c>
      <c r="AO284" s="105">
        <f t="shared" si="190"/>
        <v>0</v>
      </c>
      <c r="AP284" s="105">
        <f t="shared" si="190"/>
        <v>0</v>
      </c>
      <c r="AQ284" s="105">
        <f t="shared" si="190"/>
        <v>0</v>
      </c>
      <c r="AR284" s="105">
        <f t="shared" si="190"/>
        <v>0</v>
      </c>
      <c r="AS284" s="105">
        <f t="shared" si="190"/>
        <v>0</v>
      </c>
      <c r="AT284" s="105">
        <f t="shared" si="190"/>
        <v>0</v>
      </c>
      <c r="AU284" s="105">
        <f t="shared" si="190"/>
        <v>0</v>
      </c>
      <c r="AV284" s="105">
        <f t="shared" si="190"/>
        <v>0</v>
      </c>
      <c r="AW284" s="105">
        <f t="shared" si="190"/>
        <v>0</v>
      </c>
      <c r="AX284" s="105">
        <f t="shared" si="190"/>
        <v>0</v>
      </c>
      <c r="AY284" s="105">
        <f t="shared" si="190"/>
        <v>0</v>
      </c>
      <c r="AZ284" s="105">
        <f t="shared" si="190"/>
        <v>0</v>
      </c>
      <c r="BA284" s="105">
        <f t="shared" si="190"/>
        <v>0</v>
      </c>
      <c r="BB284" s="105">
        <f t="shared" si="190"/>
        <v>0</v>
      </c>
      <c r="BC284" s="105">
        <f t="shared" si="190"/>
        <v>0</v>
      </c>
      <c r="BD284" s="105">
        <f t="shared" si="190"/>
        <v>0</v>
      </c>
      <c r="BE284" s="105">
        <f t="shared" si="190"/>
        <v>0</v>
      </c>
      <c r="BF284" s="105">
        <f t="shared" si="190"/>
        <v>0</v>
      </c>
      <c r="BG284" s="105">
        <f t="shared" si="190"/>
        <v>0</v>
      </c>
      <c r="BH284" s="105">
        <f t="shared" si="190"/>
        <v>0</v>
      </c>
      <c r="BI284" s="105">
        <f t="shared" si="190"/>
        <v>0</v>
      </c>
      <c r="BJ284" s="105">
        <f t="shared" si="190"/>
        <v>0</v>
      </c>
      <c r="BK284" s="105">
        <f t="shared" si="190"/>
        <v>0</v>
      </c>
      <c r="BL284" s="105">
        <f t="shared" si="190"/>
        <v>0</v>
      </c>
      <c r="BM284" s="105">
        <f t="shared" si="190"/>
        <v>0</v>
      </c>
      <c r="BN284" s="105">
        <f t="shared" si="190"/>
        <v>0</v>
      </c>
      <c r="BO284" s="105">
        <f t="shared" si="191"/>
        <v>0</v>
      </c>
      <c r="BP284" s="105">
        <f t="shared" si="191"/>
        <v>0</v>
      </c>
      <c r="BQ284" s="105">
        <f t="shared" si="191"/>
        <v>0</v>
      </c>
      <c r="BR284" s="105">
        <f t="shared" si="191"/>
        <v>0</v>
      </c>
      <c r="BS284" s="105">
        <f t="shared" si="191"/>
        <v>0</v>
      </c>
      <c r="BT284" s="105">
        <f t="shared" si="191"/>
        <v>0</v>
      </c>
      <c r="BU284" s="105">
        <f t="shared" si="191"/>
        <v>0</v>
      </c>
      <c r="BV284" s="105">
        <f t="shared" si="191"/>
        <v>0</v>
      </c>
      <c r="BW284" s="105">
        <f t="shared" si="191"/>
        <v>0</v>
      </c>
      <c r="BX284" s="105">
        <f t="shared" si="191"/>
        <v>0</v>
      </c>
      <c r="BY284" s="105">
        <f t="shared" si="191"/>
        <v>0</v>
      </c>
      <c r="BZ284" s="105">
        <f t="shared" si="191"/>
        <v>0</v>
      </c>
      <c r="CA284" s="105">
        <f t="shared" si="191"/>
        <v>0</v>
      </c>
      <c r="CB284" s="105">
        <f t="shared" si="191"/>
        <v>0</v>
      </c>
      <c r="CC284" s="105">
        <f t="shared" si="191"/>
        <v>0</v>
      </c>
      <c r="CD284" s="105">
        <f t="shared" si="191"/>
        <v>0</v>
      </c>
      <c r="CE284" s="105">
        <f t="shared" si="191"/>
        <v>0</v>
      </c>
      <c r="CF284" s="105">
        <f t="shared" si="191"/>
        <v>0</v>
      </c>
      <c r="CG284" s="105">
        <f t="shared" si="191"/>
        <v>0</v>
      </c>
      <c r="CH284" s="105">
        <f t="shared" si="191"/>
        <v>0</v>
      </c>
      <c r="CI284" s="105">
        <f t="shared" si="191"/>
        <v>0</v>
      </c>
      <c r="CJ284" s="105">
        <f t="shared" si="191"/>
        <v>0</v>
      </c>
      <c r="CK284" s="105">
        <f t="shared" si="191"/>
        <v>0</v>
      </c>
      <c r="CL284" s="105">
        <f t="shared" si="191"/>
        <v>0</v>
      </c>
      <c r="CM284" s="105">
        <f t="shared" si="191"/>
        <v>0</v>
      </c>
      <c r="CN284" s="105">
        <f t="shared" si="191"/>
        <v>0</v>
      </c>
      <c r="CO284" s="105">
        <f t="shared" si="191"/>
        <v>0</v>
      </c>
      <c r="CP284" s="105">
        <f t="shared" si="191"/>
        <v>0</v>
      </c>
      <c r="CQ284" s="105">
        <f t="shared" si="191"/>
        <v>0</v>
      </c>
      <c r="CR284" s="105">
        <f t="shared" si="191"/>
        <v>0</v>
      </c>
      <c r="CS284" s="105">
        <f t="shared" si="191"/>
        <v>0</v>
      </c>
      <c r="CT284" s="105">
        <f t="shared" si="191"/>
        <v>0</v>
      </c>
      <c r="CU284" s="105">
        <f t="shared" si="191"/>
        <v>0</v>
      </c>
      <c r="CV284" s="105">
        <f t="shared" si="191"/>
        <v>0</v>
      </c>
      <c r="CW284" s="105">
        <f t="shared" si="191"/>
        <v>0</v>
      </c>
      <c r="CX284" s="105">
        <f t="shared" si="191"/>
        <v>0</v>
      </c>
      <c r="CY284" s="105">
        <f t="shared" si="191"/>
        <v>0</v>
      </c>
      <c r="CZ284" s="105">
        <f t="shared" si="191"/>
        <v>0</v>
      </c>
      <c r="DA284" s="105">
        <f t="shared" si="191"/>
        <v>0</v>
      </c>
      <c r="DB284" s="105">
        <f t="shared" si="191"/>
        <v>0</v>
      </c>
      <c r="DC284" s="105">
        <f t="shared" si="191"/>
        <v>0</v>
      </c>
      <c r="DD284" s="105">
        <f t="shared" si="191"/>
        <v>0</v>
      </c>
      <c r="DE284" s="105">
        <f t="shared" si="191"/>
        <v>0</v>
      </c>
      <c r="DF284" s="105">
        <f t="shared" si="191"/>
        <v>0</v>
      </c>
      <c r="DG284" s="105">
        <f t="shared" si="191"/>
        <v>0</v>
      </c>
      <c r="DH284" s="105">
        <f t="shared" si="191"/>
        <v>0</v>
      </c>
      <c r="DI284" s="105">
        <f t="shared" si="191"/>
        <v>0</v>
      </c>
      <c r="DJ284" s="105">
        <f t="shared" si="191"/>
        <v>0</v>
      </c>
      <c r="DK284" s="105">
        <f t="shared" si="191"/>
        <v>0</v>
      </c>
      <c r="DL284" s="105">
        <f t="shared" si="191"/>
        <v>0</v>
      </c>
      <c r="DM284" s="105">
        <f t="shared" si="191"/>
        <v>0</v>
      </c>
      <c r="DN284" s="105">
        <f t="shared" si="191"/>
        <v>0</v>
      </c>
      <c r="DO284" s="105">
        <f t="shared" si="191"/>
        <v>0</v>
      </c>
      <c r="DP284" s="105">
        <f t="shared" si="191"/>
        <v>0</v>
      </c>
      <c r="DQ284" s="105">
        <f t="shared" si="191"/>
        <v>0</v>
      </c>
      <c r="DR284" s="105">
        <f t="shared" si="191"/>
        <v>0</v>
      </c>
      <c r="DS284" s="105">
        <f t="shared" si="191"/>
        <v>0</v>
      </c>
      <c r="DT284" s="105">
        <f t="shared" si="191"/>
        <v>0</v>
      </c>
      <c r="DU284" s="105">
        <f t="shared" si="191"/>
        <v>0</v>
      </c>
      <c r="DV284" s="105">
        <f t="shared" si="191"/>
        <v>0</v>
      </c>
      <c r="DW284" s="105">
        <f t="shared" si="191"/>
        <v>0</v>
      </c>
      <c r="DX284" s="105">
        <f t="shared" si="191"/>
        <v>0</v>
      </c>
      <c r="DY284" s="105">
        <f t="shared" si="191"/>
        <v>0</v>
      </c>
      <c r="DZ284" s="105">
        <f t="shared" si="191"/>
        <v>0</v>
      </c>
      <c r="EA284" s="105">
        <f t="shared" si="192"/>
        <v>0</v>
      </c>
      <c r="EB284" s="105">
        <f t="shared" si="192"/>
        <v>0</v>
      </c>
      <c r="EC284" s="105">
        <f t="shared" si="192"/>
        <v>0</v>
      </c>
      <c r="ED284" s="105">
        <f t="shared" si="192"/>
        <v>0</v>
      </c>
      <c r="EE284" s="105">
        <f t="shared" si="192"/>
        <v>0</v>
      </c>
      <c r="EF284" s="105">
        <f t="shared" si="192"/>
        <v>0</v>
      </c>
      <c r="EG284" s="105">
        <f t="shared" si="192"/>
        <v>0</v>
      </c>
      <c r="EH284" s="105">
        <f t="shared" si="192"/>
        <v>0</v>
      </c>
      <c r="EI284" s="105">
        <f t="shared" si="192"/>
        <v>0</v>
      </c>
      <c r="EJ284" s="105">
        <f t="shared" si="192"/>
        <v>0</v>
      </c>
      <c r="EK284" s="105">
        <f t="shared" si="192"/>
        <v>0</v>
      </c>
      <c r="EL284" s="105">
        <f t="shared" si="192"/>
        <v>0</v>
      </c>
      <c r="EM284" s="105">
        <f t="shared" si="192"/>
        <v>0</v>
      </c>
      <c r="EN284" s="105">
        <f t="shared" si="192"/>
        <v>0</v>
      </c>
      <c r="EO284" s="105">
        <f t="shared" si="192"/>
        <v>0</v>
      </c>
      <c r="EP284" s="105">
        <f t="shared" si="192"/>
        <v>0</v>
      </c>
      <c r="EQ284" s="105">
        <f t="shared" si="192"/>
        <v>0</v>
      </c>
      <c r="ER284" s="105">
        <f t="shared" si="192"/>
        <v>0</v>
      </c>
      <c r="ES284" s="105">
        <f t="shared" si="192"/>
        <v>0</v>
      </c>
      <c r="ET284" s="105">
        <f t="shared" si="192"/>
        <v>0</v>
      </c>
      <c r="EU284" s="105">
        <f t="shared" si="192"/>
        <v>0</v>
      </c>
      <c r="EV284" s="105">
        <f t="shared" si="192"/>
        <v>0</v>
      </c>
      <c r="EW284" s="105">
        <f t="shared" si="192"/>
        <v>0</v>
      </c>
      <c r="EX284" s="105">
        <f t="shared" si="192"/>
        <v>0</v>
      </c>
      <c r="EY284" s="105">
        <f t="shared" si="192"/>
        <v>0</v>
      </c>
      <c r="EZ284" s="105">
        <f t="shared" si="192"/>
        <v>0</v>
      </c>
      <c r="FA284" s="105">
        <f t="shared" si="192"/>
        <v>0</v>
      </c>
      <c r="FB284" s="105">
        <f t="shared" si="192"/>
        <v>0</v>
      </c>
      <c r="FC284" s="105">
        <f t="shared" si="192"/>
        <v>0</v>
      </c>
      <c r="FD284" s="105">
        <f t="shared" si="192"/>
        <v>0</v>
      </c>
      <c r="FE284" s="105">
        <f t="shared" si="192"/>
        <v>0</v>
      </c>
      <c r="FF284" s="105">
        <f t="shared" si="192"/>
        <v>0</v>
      </c>
      <c r="FG284" s="105">
        <f t="shared" si="192"/>
        <v>0</v>
      </c>
      <c r="FH284" s="105">
        <f t="shared" si="192"/>
        <v>0</v>
      </c>
      <c r="FI284" s="105">
        <f t="shared" si="192"/>
        <v>0</v>
      </c>
      <c r="FJ284" s="105">
        <f t="shared" si="192"/>
        <v>0</v>
      </c>
      <c r="FK284" s="105">
        <f t="shared" si="192"/>
        <v>0</v>
      </c>
      <c r="FL284" s="105">
        <f t="shared" si="192"/>
        <v>0</v>
      </c>
      <c r="FM284" s="105">
        <f t="shared" si="192"/>
        <v>0</v>
      </c>
      <c r="FN284" s="105">
        <f t="shared" si="192"/>
        <v>0</v>
      </c>
      <c r="FO284" s="105">
        <f t="shared" si="192"/>
        <v>0</v>
      </c>
      <c r="FP284" s="105">
        <f t="shared" si="192"/>
        <v>0</v>
      </c>
      <c r="FQ284" s="105">
        <f t="shared" si="192"/>
        <v>0</v>
      </c>
      <c r="FR284" s="105">
        <f t="shared" si="192"/>
        <v>0</v>
      </c>
      <c r="FS284" s="105">
        <f t="shared" si="192"/>
        <v>0</v>
      </c>
      <c r="FT284" s="105">
        <f t="shared" si="192"/>
        <v>0</v>
      </c>
      <c r="FU284" s="105">
        <f t="shared" si="192"/>
        <v>0</v>
      </c>
      <c r="FV284" s="105">
        <f t="shared" si="192"/>
        <v>0</v>
      </c>
      <c r="FW284" s="105">
        <f t="shared" si="192"/>
        <v>0</v>
      </c>
      <c r="FX284" s="105">
        <f t="shared" si="192"/>
        <v>0</v>
      </c>
      <c r="FY284" s="105">
        <f t="shared" si="192"/>
        <v>0</v>
      </c>
      <c r="FZ284" s="105">
        <f t="shared" si="192"/>
        <v>0</v>
      </c>
      <c r="GA284" s="105">
        <f t="shared" si="192"/>
        <v>0</v>
      </c>
      <c r="GB284" s="105">
        <f t="shared" si="192"/>
        <v>0</v>
      </c>
      <c r="GC284" s="105">
        <f t="shared" si="192"/>
        <v>0</v>
      </c>
      <c r="GD284" s="105">
        <f t="shared" si="192"/>
        <v>0</v>
      </c>
      <c r="GE284" s="105">
        <f t="shared" si="192"/>
        <v>0</v>
      </c>
      <c r="GF284" s="105">
        <f t="shared" si="192"/>
        <v>0</v>
      </c>
      <c r="GG284" s="105">
        <f t="shared" si="192"/>
        <v>0</v>
      </c>
      <c r="GH284" s="105">
        <f t="shared" si="192"/>
        <v>0</v>
      </c>
      <c r="GI284" s="105">
        <f t="shared" si="192"/>
        <v>0</v>
      </c>
      <c r="GJ284" s="105">
        <f t="shared" si="192"/>
        <v>0</v>
      </c>
      <c r="GK284" s="105">
        <f t="shared" si="192"/>
        <v>0</v>
      </c>
      <c r="GL284" s="105">
        <f t="shared" si="192"/>
        <v>0</v>
      </c>
      <c r="GM284" s="105">
        <f t="shared" si="186"/>
        <v>0</v>
      </c>
      <c r="GN284" s="105">
        <f t="shared" si="186"/>
        <v>0</v>
      </c>
      <c r="GO284" s="105">
        <f t="shared" si="186"/>
        <v>0</v>
      </c>
      <c r="GP284" s="105">
        <f t="shared" si="186"/>
        <v>0</v>
      </c>
      <c r="GQ284" s="105">
        <f t="shared" si="186"/>
        <v>0</v>
      </c>
      <c r="GR284" s="105">
        <f t="shared" si="186"/>
        <v>0</v>
      </c>
      <c r="GS284" s="105">
        <f t="shared" si="186"/>
        <v>0</v>
      </c>
      <c r="GT284" s="105">
        <f t="shared" si="186"/>
        <v>0</v>
      </c>
    </row>
    <row r="285" spans="1:202" s="105" customFormat="1" hidden="1" x14ac:dyDescent="0.25">
      <c r="A285" s="106" t="s">
        <v>196</v>
      </c>
      <c r="B285" s="107">
        <v>0</v>
      </c>
      <c r="C285" s="105">
        <f t="shared" si="190"/>
        <v>0</v>
      </c>
      <c r="D285" s="105">
        <f t="shared" si="190"/>
        <v>0</v>
      </c>
      <c r="E285" s="105">
        <f t="shared" si="190"/>
        <v>0</v>
      </c>
      <c r="F285" s="105">
        <f t="shared" si="190"/>
        <v>0</v>
      </c>
      <c r="G285" s="105">
        <f t="shared" si="190"/>
        <v>0</v>
      </c>
      <c r="H285" s="105">
        <f t="shared" si="190"/>
        <v>0</v>
      </c>
      <c r="I285" s="105">
        <f t="shared" si="190"/>
        <v>0</v>
      </c>
      <c r="J285" s="105">
        <f t="shared" si="190"/>
        <v>0</v>
      </c>
      <c r="K285" s="105">
        <f t="shared" si="190"/>
        <v>0</v>
      </c>
      <c r="L285" s="105">
        <f t="shared" si="190"/>
        <v>0</v>
      </c>
      <c r="M285" s="105">
        <f t="shared" si="190"/>
        <v>0</v>
      </c>
      <c r="N285" s="105">
        <f t="shared" si="190"/>
        <v>0</v>
      </c>
      <c r="O285" s="105">
        <f t="shared" si="190"/>
        <v>0</v>
      </c>
      <c r="P285" s="105">
        <f t="shared" si="190"/>
        <v>0</v>
      </c>
      <c r="Q285" s="105">
        <f t="shared" si="190"/>
        <v>0</v>
      </c>
      <c r="R285" s="105">
        <f t="shared" si="190"/>
        <v>0</v>
      </c>
      <c r="S285" s="105">
        <f t="shared" si="190"/>
        <v>0</v>
      </c>
      <c r="T285" s="105">
        <f t="shared" si="190"/>
        <v>0</v>
      </c>
      <c r="U285" s="105">
        <f t="shared" si="190"/>
        <v>0</v>
      </c>
      <c r="V285" s="105">
        <f t="shared" si="190"/>
        <v>0</v>
      </c>
      <c r="W285" s="105">
        <f t="shared" si="190"/>
        <v>0</v>
      </c>
      <c r="X285" s="105">
        <f t="shared" si="190"/>
        <v>0</v>
      </c>
      <c r="Y285" s="105">
        <f t="shared" si="190"/>
        <v>0</v>
      </c>
      <c r="Z285" s="105">
        <f t="shared" si="190"/>
        <v>0</v>
      </c>
      <c r="AA285" s="105">
        <f t="shared" si="190"/>
        <v>0</v>
      </c>
      <c r="AB285" s="105">
        <f t="shared" si="190"/>
        <v>0</v>
      </c>
      <c r="AC285" s="105">
        <f t="shared" si="190"/>
        <v>0</v>
      </c>
      <c r="AD285" s="105">
        <f t="shared" si="190"/>
        <v>0</v>
      </c>
      <c r="AE285" s="105">
        <f t="shared" si="190"/>
        <v>0</v>
      </c>
      <c r="AF285" s="105">
        <f t="shared" si="190"/>
        <v>0</v>
      </c>
      <c r="AG285" s="105">
        <f t="shared" si="190"/>
        <v>0</v>
      </c>
      <c r="AH285" s="105">
        <f t="shared" si="190"/>
        <v>0</v>
      </c>
      <c r="AI285" s="105">
        <f t="shared" si="190"/>
        <v>0</v>
      </c>
      <c r="AJ285" s="105">
        <f t="shared" si="190"/>
        <v>0</v>
      </c>
      <c r="AK285" s="105">
        <f t="shared" si="190"/>
        <v>0</v>
      </c>
      <c r="AL285" s="105">
        <f t="shared" si="190"/>
        <v>0</v>
      </c>
      <c r="AM285" s="105">
        <f t="shared" si="190"/>
        <v>0</v>
      </c>
      <c r="AN285" s="105">
        <f t="shared" si="190"/>
        <v>0</v>
      </c>
      <c r="AO285" s="105">
        <f t="shared" si="190"/>
        <v>0</v>
      </c>
      <c r="AP285" s="105">
        <f t="shared" si="190"/>
        <v>0</v>
      </c>
      <c r="AQ285" s="105">
        <f t="shared" si="190"/>
        <v>0</v>
      </c>
      <c r="AR285" s="105">
        <f t="shared" si="190"/>
        <v>0</v>
      </c>
      <c r="AS285" s="105">
        <f t="shared" si="190"/>
        <v>0</v>
      </c>
      <c r="AT285" s="105">
        <f t="shared" si="190"/>
        <v>0</v>
      </c>
      <c r="AU285" s="105">
        <f t="shared" si="190"/>
        <v>0</v>
      </c>
      <c r="AV285" s="105">
        <f t="shared" si="190"/>
        <v>0</v>
      </c>
      <c r="AW285" s="105">
        <f t="shared" si="190"/>
        <v>0</v>
      </c>
      <c r="AX285" s="105">
        <f t="shared" si="190"/>
        <v>0</v>
      </c>
      <c r="AY285" s="105">
        <f t="shared" si="190"/>
        <v>0</v>
      </c>
      <c r="AZ285" s="105">
        <f t="shared" si="190"/>
        <v>0</v>
      </c>
      <c r="BA285" s="105">
        <f t="shared" si="190"/>
        <v>0</v>
      </c>
      <c r="BB285" s="105">
        <f t="shared" si="190"/>
        <v>0</v>
      </c>
      <c r="BC285" s="105">
        <f t="shared" si="190"/>
        <v>0</v>
      </c>
      <c r="BD285" s="105">
        <f t="shared" si="190"/>
        <v>0</v>
      </c>
      <c r="BE285" s="105">
        <f t="shared" si="190"/>
        <v>0</v>
      </c>
      <c r="BF285" s="105">
        <f t="shared" si="190"/>
        <v>0</v>
      </c>
      <c r="BG285" s="105">
        <f t="shared" si="190"/>
        <v>0</v>
      </c>
      <c r="BH285" s="105">
        <f t="shared" si="190"/>
        <v>0</v>
      </c>
      <c r="BI285" s="105">
        <f t="shared" si="190"/>
        <v>0</v>
      </c>
      <c r="BJ285" s="105">
        <f t="shared" si="190"/>
        <v>0</v>
      </c>
      <c r="BK285" s="105">
        <f t="shared" si="190"/>
        <v>0</v>
      </c>
      <c r="BL285" s="105">
        <f t="shared" si="190"/>
        <v>0</v>
      </c>
      <c r="BM285" s="105">
        <f t="shared" si="190"/>
        <v>0</v>
      </c>
      <c r="BN285" s="105">
        <f t="shared" ref="BN285" si="193">BN131*$B285</f>
        <v>0</v>
      </c>
      <c r="BO285" s="105">
        <f t="shared" si="191"/>
        <v>0</v>
      </c>
      <c r="BP285" s="105">
        <f t="shared" si="191"/>
        <v>0</v>
      </c>
      <c r="BQ285" s="105">
        <f t="shared" si="191"/>
        <v>0</v>
      </c>
      <c r="BR285" s="105">
        <f t="shared" si="191"/>
        <v>0</v>
      </c>
      <c r="BS285" s="105">
        <f t="shared" si="191"/>
        <v>0</v>
      </c>
      <c r="BT285" s="105">
        <f t="shared" si="191"/>
        <v>0</v>
      </c>
      <c r="BU285" s="105">
        <f t="shared" si="191"/>
        <v>0</v>
      </c>
      <c r="BV285" s="105">
        <f t="shared" si="191"/>
        <v>0</v>
      </c>
      <c r="BW285" s="105">
        <f t="shared" si="191"/>
        <v>0</v>
      </c>
      <c r="BX285" s="105">
        <f t="shared" si="191"/>
        <v>0</v>
      </c>
      <c r="BY285" s="105">
        <f t="shared" si="191"/>
        <v>0</v>
      </c>
      <c r="BZ285" s="105">
        <f t="shared" si="191"/>
        <v>0</v>
      </c>
      <c r="CA285" s="105">
        <f t="shared" si="191"/>
        <v>0</v>
      </c>
      <c r="CB285" s="105">
        <f t="shared" si="191"/>
        <v>0</v>
      </c>
      <c r="CC285" s="105">
        <f t="shared" si="191"/>
        <v>0</v>
      </c>
      <c r="CD285" s="105">
        <f t="shared" si="191"/>
        <v>0</v>
      </c>
      <c r="CE285" s="105">
        <f t="shared" si="191"/>
        <v>0</v>
      </c>
      <c r="CF285" s="105">
        <f t="shared" si="191"/>
        <v>0</v>
      </c>
      <c r="CG285" s="105">
        <f t="shared" si="191"/>
        <v>0</v>
      </c>
      <c r="CH285" s="105">
        <f t="shared" si="191"/>
        <v>0</v>
      </c>
      <c r="CI285" s="105">
        <f t="shared" si="191"/>
        <v>0</v>
      </c>
      <c r="CJ285" s="105">
        <f t="shared" si="191"/>
        <v>0</v>
      </c>
      <c r="CK285" s="105">
        <f t="shared" si="191"/>
        <v>0</v>
      </c>
      <c r="CL285" s="105">
        <f t="shared" si="191"/>
        <v>0</v>
      </c>
      <c r="CM285" s="105">
        <f t="shared" si="191"/>
        <v>0</v>
      </c>
      <c r="CN285" s="105">
        <f t="shared" si="191"/>
        <v>0</v>
      </c>
      <c r="CO285" s="105">
        <f t="shared" si="191"/>
        <v>0</v>
      </c>
      <c r="CP285" s="105">
        <f t="shared" si="191"/>
        <v>0</v>
      </c>
      <c r="CQ285" s="105">
        <f t="shared" si="191"/>
        <v>0</v>
      </c>
      <c r="CR285" s="105">
        <f t="shared" si="191"/>
        <v>0</v>
      </c>
      <c r="CS285" s="105">
        <f t="shared" si="191"/>
        <v>0</v>
      </c>
      <c r="CT285" s="105">
        <f t="shared" si="191"/>
        <v>0</v>
      </c>
      <c r="CU285" s="105">
        <f t="shared" si="191"/>
        <v>0</v>
      </c>
      <c r="CV285" s="105">
        <f t="shared" si="191"/>
        <v>0</v>
      </c>
      <c r="CW285" s="105">
        <f t="shared" si="191"/>
        <v>0</v>
      </c>
      <c r="CX285" s="105">
        <f t="shared" si="191"/>
        <v>0</v>
      </c>
      <c r="CY285" s="105">
        <f t="shared" si="191"/>
        <v>0</v>
      </c>
      <c r="CZ285" s="105">
        <f t="shared" si="191"/>
        <v>0</v>
      </c>
      <c r="DA285" s="105">
        <f t="shared" si="191"/>
        <v>0</v>
      </c>
      <c r="DB285" s="105">
        <f t="shared" si="191"/>
        <v>0</v>
      </c>
      <c r="DC285" s="105">
        <f t="shared" si="191"/>
        <v>0</v>
      </c>
      <c r="DD285" s="105">
        <f t="shared" si="191"/>
        <v>0</v>
      </c>
      <c r="DE285" s="105">
        <f t="shared" si="191"/>
        <v>0</v>
      </c>
      <c r="DF285" s="105">
        <f t="shared" si="191"/>
        <v>0</v>
      </c>
      <c r="DG285" s="105">
        <f t="shared" si="191"/>
        <v>0</v>
      </c>
      <c r="DH285" s="105">
        <f t="shared" si="191"/>
        <v>0</v>
      </c>
      <c r="DI285" s="105">
        <f t="shared" si="191"/>
        <v>0</v>
      </c>
      <c r="DJ285" s="105">
        <f t="shared" si="191"/>
        <v>0</v>
      </c>
      <c r="DK285" s="105">
        <f t="shared" si="191"/>
        <v>0</v>
      </c>
      <c r="DL285" s="105">
        <f t="shared" si="191"/>
        <v>0</v>
      </c>
      <c r="DM285" s="105">
        <f t="shared" si="191"/>
        <v>0</v>
      </c>
      <c r="DN285" s="105">
        <f t="shared" si="191"/>
        <v>0</v>
      </c>
      <c r="DO285" s="105">
        <f t="shared" si="191"/>
        <v>0</v>
      </c>
      <c r="DP285" s="105">
        <f t="shared" si="191"/>
        <v>0</v>
      </c>
      <c r="DQ285" s="105">
        <f t="shared" si="191"/>
        <v>0</v>
      </c>
      <c r="DR285" s="105">
        <f t="shared" si="191"/>
        <v>0</v>
      </c>
      <c r="DS285" s="105">
        <f t="shared" si="191"/>
        <v>0</v>
      </c>
      <c r="DT285" s="105">
        <f t="shared" si="191"/>
        <v>0</v>
      </c>
      <c r="DU285" s="105">
        <f t="shared" si="191"/>
        <v>0</v>
      </c>
      <c r="DV285" s="105">
        <f t="shared" si="191"/>
        <v>0</v>
      </c>
      <c r="DW285" s="105">
        <f t="shared" si="191"/>
        <v>0</v>
      </c>
      <c r="DX285" s="105">
        <f t="shared" si="191"/>
        <v>0</v>
      </c>
      <c r="DY285" s="105">
        <f t="shared" si="191"/>
        <v>0</v>
      </c>
      <c r="DZ285" s="105">
        <f t="shared" ref="DZ285" si="194">DZ131*$B285</f>
        <v>0</v>
      </c>
      <c r="EA285" s="105">
        <f t="shared" si="192"/>
        <v>0</v>
      </c>
      <c r="EB285" s="105">
        <f t="shared" si="192"/>
        <v>0</v>
      </c>
      <c r="EC285" s="105">
        <f t="shared" si="192"/>
        <v>0</v>
      </c>
      <c r="ED285" s="105">
        <f t="shared" si="192"/>
        <v>0</v>
      </c>
      <c r="EE285" s="105">
        <f t="shared" si="192"/>
        <v>0</v>
      </c>
      <c r="EF285" s="105">
        <f t="shared" si="192"/>
        <v>0</v>
      </c>
      <c r="EG285" s="105">
        <f t="shared" si="192"/>
        <v>0</v>
      </c>
      <c r="EH285" s="105">
        <f t="shared" si="192"/>
        <v>0</v>
      </c>
      <c r="EI285" s="105">
        <f t="shared" si="192"/>
        <v>0</v>
      </c>
      <c r="EJ285" s="105">
        <f t="shared" si="192"/>
        <v>0</v>
      </c>
      <c r="EK285" s="105">
        <f t="shared" si="192"/>
        <v>0</v>
      </c>
      <c r="EL285" s="105">
        <f t="shared" si="192"/>
        <v>0</v>
      </c>
      <c r="EM285" s="105">
        <f t="shared" si="192"/>
        <v>0</v>
      </c>
      <c r="EN285" s="105">
        <f t="shared" si="192"/>
        <v>0</v>
      </c>
      <c r="EO285" s="105">
        <f t="shared" si="192"/>
        <v>0</v>
      </c>
      <c r="EP285" s="105">
        <f t="shared" si="192"/>
        <v>0</v>
      </c>
      <c r="EQ285" s="105">
        <f t="shared" si="192"/>
        <v>0</v>
      </c>
      <c r="ER285" s="105">
        <f t="shared" si="192"/>
        <v>0</v>
      </c>
      <c r="ES285" s="105">
        <f t="shared" si="192"/>
        <v>0</v>
      </c>
      <c r="ET285" s="105">
        <f t="shared" si="192"/>
        <v>0</v>
      </c>
      <c r="EU285" s="105">
        <f t="shared" si="192"/>
        <v>0</v>
      </c>
      <c r="EV285" s="105">
        <f t="shared" si="192"/>
        <v>0</v>
      </c>
      <c r="EW285" s="105">
        <f t="shared" si="192"/>
        <v>0</v>
      </c>
      <c r="EX285" s="105">
        <f t="shared" si="192"/>
        <v>0</v>
      </c>
      <c r="EY285" s="105">
        <f t="shared" si="192"/>
        <v>0</v>
      </c>
      <c r="EZ285" s="105">
        <f t="shared" si="192"/>
        <v>0</v>
      </c>
      <c r="FA285" s="105">
        <f t="shared" si="192"/>
        <v>0</v>
      </c>
      <c r="FB285" s="105">
        <f t="shared" si="192"/>
        <v>0</v>
      </c>
      <c r="FC285" s="105">
        <f t="shared" si="192"/>
        <v>0</v>
      </c>
      <c r="FD285" s="105">
        <f t="shared" si="192"/>
        <v>0</v>
      </c>
      <c r="FE285" s="105">
        <f t="shared" si="192"/>
        <v>0</v>
      </c>
      <c r="FF285" s="105">
        <f t="shared" si="192"/>
        <v>0</v>
      </c>
      <c r="FG285" s="105">
        <f t="shared" si="192"/>
        <v>0</v>
      </c>
      <c r="FH285" s="105">
        <f t="shared" si="192"/>
        <v>0</v>
      </c>
      <c r="FI285" s="105">
        <f t="shared" si="192"/>
        <v>0</v>
      </c>
      <c r="FJ285" s="105">
        <f t="shared" si="192"/>
        <v>0</v>
      </c>
      <c r="FK285" s="105">
        <f t="shared" si="192"/>
        <v>0</v>
      </c>
      <c r="FL285" s="105">
        <f t="shared" si="192"/>
        <v>0</v>
      </c>
      <c r="FM285" s="105">
        <f t="shared" si="192"/>
        <v>0</v>
      </c>
      <c r="FN285" s="105">
        <f t="shared" si="192"/>
        <v>0</v>
      </c>
      <c r="FO285" s="105">
        <f t="shared" si="192"/>
        <v>0</v>
      </c>
      <c r="FP285" s="105">
        <f t="shared" si="192"/>
        <v>0</v>
      </c>
      <c r="FQ285" s="105">
        <f t="shared" si="192"/>
        <v>0</v>
      </c>
      <c r="FR285" s="105">
        <f t="shared" si="192"/>
        <v>0</v>
      </c>
      <c r="FS285" s="105">
        <f t="shared" si="192"/>
        <v>0</v>
      </c>
      <c r="FT285" s="105">
        <f t="shared" si="192"/>
        <v>0</v>
      </c>
      <c r="FU285" s="105">
        <f t="shared" si="192"/>
        <v>0</v>
      </c>
      <c r="FV285" s="105">
        <f t="shared" si="192"/>
        <v>0</v>
      </c>
      <c r="FW285" s="105">
        <f t="shared" si="192"/>
        <v>0</v>
      </c>
      <c r="FX285" s="105">
        <f t="shared" si="192"/>
        <v>0</v>
      </c>
      <c r="FY285" s="105">
        <f t="shared" si="192"/>
        <v>0</v>
      </c>
      <c r="FZ285" s="105">
        <f t="shared" si="192"/>
        <v>0</v>
      </c>
      <c r="GA285" s="105">
        <f t="shared" si="192"/>
        <v>0</v>
      </c>
      <c r="GB285" s="105">
        <f t="shared" si="192"/>
        <v>0</v>
      </c>
      <c r="GC285" s="105">
        <f t="shared" si="192"/>
        <v>0</v>
      </c>
      <c r="GD285" s="105">
        <f t="shared" si="192"/>
        <v>0</v>
      </c>
      <c r="GE285" s="105">
        <f t="shared" si="192"/>
        <v>0</v>
      </c>
      <c r="GF285" s="105">
        <f t="shared" si="192"/>
        <v>0</v>
      </c>
      <c r="GG285" s="105">
        <f t="shared" si="192"/>
        <v>0</v>
      </c>
      <c r="GH285" s="105">
        <f t="shared" si="192"/>
        <v>0</v>
      </c>
      <c r="GI285" s="105">
        <f t="shared" si="192"/>
        <v>0</v>
      </c>
      <c r="GJ285" s="105">
        <f t="shared" si="192"/>
        <v>0</v>
      </c>
      <c r="GK285" s="105">
        <f t="shared" si="192"/>
        <v>0</v>
      </c>
      <c r="GL285" s="105">
        <f t="shared" ref="GL285" si="195">GL131*$B285</f>
        <v>0</v>
      </c>
      <c r="GM285" s="105">
        <f t="shared" si="186"/>
        <v>0</v>
      </c>
      <c r="GN285" s="105">
        <f t="shared" si="186"/>
        <v>0</v>
      </c>
      <c r="GO285" s="105">
        <f t="shared" si="186"/>
        <v>0</v>
      </c>
      <c r="GP285" s="105">
        <f t="shared" si="186"/>
        <v>0</v>
      </c>
      <c r="GQ285" s="105">
        <f t="shared" si="186"/>
        <v>0</v>
      </c>
      <c r="GR285" s="105">
        <f t="shared" si="186"/>
        <v>0</v>
      </c>
      <c r="GS285" s="105">
        <f t="shared" si="186"/>
        <v>0</v>
      </c>
      <c r="GT285" s="105">
        <f t="shared" si="186"/>
        <v>0</v>
      </c>
    </row>
    <row r="286" spans="1:202" s="105" customFormat="1" hidden="1" x14ac:dyDescent="0.25">
      <c r="A286" s="106" t="s">
        <v>197</v>
      </c>
      <c r="B286" s="107">
        <v>0</v>
      </c>
      <c r="C286" s="105">
        <f t="shared" ref="C286:BN289" si="196">C132*$B286</f>
        <v>0</v>
      </c>
      <c r="D286" s="105">
        <f t="shared" si="196"/>
        <v>0</v>
      </c>
      <c r="E286" s="105">
        <f t="shared" si="196"/>
        <v>0</v>
      </c>
      <c r="F286" s="105">
        <f t="shared" si="196"/>
        <v>0</v>
      </c>
      <c r="G286" s="105">
        <f t="shared" si="196"/>
        <v>0</v>
      </c>
      <c r="H286" s="105">
        <f t="shared" si="196"/>
        <v>0</v>
      </c>
      <c r="I286" s="105">
        <f t="shared" si="196"/>
        <v>0</v>
      </c>
      <c r="J286" s="105">
        <f t="shared" si="196"/>
        <v>0</v>
      </c>
      <c r="K286" s="105">
        <f t="shared" si="196"/>
        <v>0</v>
      </c>
      <c r="L286" s="105">
        <f t="shared" si="196"/>
        <v>0</v>
      </c>
      <c r="M286" s="105">
        <f t="shared" si="196"/>
        <v>0</v>
      </c>
      <c r="N286" s="105">
        <f t="shared" si="196"/>
        <v>0</v>
      </c>
      <c r="O286" s="105">
        <f t="shared" si="196"/>
        <v>0</v>
      </c>
      <c r="P286" s="105">
        <f t="shared" si="196"/>
        <v>0</v>
      </c>
      <c r="Q286" s="105">
        <f t="shared" si="196"/>
        <v>0</v>
      </c>
      <c r="R286" s="105">
        <f t="shared" si="196"/>
        <v>0</v>
      </c>
      <c r="S286" s="105">
        <f t="shared" si="196"/>
        <v>0</v>
      </c>
      <c r="T286" s="105">
        <f t="shared" si="196"/>
        <v>0</v>
      </c>
      <c r="U286" s="105">
        <f t="shared" si="196"/>
        <v>0</v>
      </c>
      <c r="V286" s="105">
        <f t="shared" si="196"/>
        <v>0</v>
      </c>
      <c r="W286" s="105">
        <f t="shared" si="196"/>
        <v>0</v>
      </c>
      <c r="X286" s="105">
        <f t="shared" si="196"/>
        <v>0</v>
      </c>
      <c r="Y286" s="105">
        <f t="shared" si="196"/>
        <v>0</v>
      </c>
      <c r="Z286" s="105">
        <f t="shared" si="196"/>
        <v>0</v>
      </c>
      <c r="AA286" s="105">
        <f t="shared" si="196"/>
        <v>0</v>
      </c>
      <c r="AB286" s="105">
        <f t="shared" si="196"/>
        <v>0</v>
      </c>
      <c r="AC286" s="105">
        <f t="shared" si="196"/>
        <v>0</v>
      </c>
      <c r="AD286" s="105">
        <f t="shared" si="196"/>
        <v>0</v>
      </c>
      <c r="AE286" s="105">
        <f t="shared" si="196"/>
        <v>0</v>
      </c>
      <c r="AF286" s="105">
        <f t="shared" si="196"/>
        <v>0</v>
      </c>
      <c r="AG286" s="105">
        <f t="shared" si="196"/>
        <v>0</v>
      </c>
      <c r="AH286" s="105">
        <f t="shared" si="196"/>
        <v>0</v>
      </c>
      <c r="AI286" s="105">
        <f t="shared" si="196"/>
        <v>0</v>
      </c>
      <c r="AJ286" s="105">
        <f t="shared" si="196"/>
        <v>0</v>
      </c>
      <c r="AK286" s="105">
        <f t="shared" si="196"/>
        <v>0</v>
      </c>
      <c r="AL286" s="105">
        <f t="shared" si="196"/>
        <v>0</v>
      </c>
      <c r="AM286" s="105">
        <f t="shared" si="196"/>
        <v>0</v>
      </c>
      <c r="AN286" s="105">
        <f t="shared" si="196"/>
        <v>0</v>
      </c>
      <c r="AO286" s="105">
        <f t="shared" si="196"/>
        <v>0</v>
      </c>
      <c r="AP286" s="105">
        <f t="shared" si="196"/>
        <v>0</v>
      </c>
      <c r="AQ286" s="105">
        <f t="shared" si="196"/>
        <v>0</v>
      </c>
      <c r="AR286" s="105">
        <f t="shared" si="196"/>
        <v>0</v>
      </c>
      <c r="AS286" s="105">
        <f t="shared" si="196"/>
        <v>0</v>
      </c>
      <c r="AT286" s="105">
        <f t="shared" si="196"/>
        <v>0</v>
      </c>
      <c r="AU286" s="105">
        <f t="shared" si="196"/>
        <v>0</v>
      </c>
      <c r="AV286" s="105">
        <f t="shared" si="196"/>
        <v>0</v>
      </c>
      <c r="AW286" s="105">
        <f t="shared" si="196"/>
        <v>0</v>
      </c>
      <c r="AX286" s="105">
        <f t="shared" si="196"/>
        <v>0</v>
      </c>
      <c r="AY286" s="105">
        <f t="shared" si="196"/>
        <v>0</v>
      </c>
      <c r="AZ286" s="105">
        <f t="shared" si="196"/>
        <v>0</v>
      </c>
      <c r="BA286" s="105">
        <f t="shared" si="196"/>
        <v>0</v>
      </c>
      <c r="BB286" s="105">
        <f t="shared" si="196"/>
        <v>0</v>
      </c>
      <c r="BC286" s="105">
        <f t="shared" si="196"/>
        <v>0</v>
      </c>
      <c r="BD286" s="105">
        <f t="shared" si="196"/>
        <v>0</v>
      </c>
      <c r="BE286" s="105">
        <f t="shared" si="196"/>
        <v>0</v>
      </c>
      <c r="BF286" s="105">
        <f t="shared" si="196"/>
        <v>0</v>
      </c>
      <c r="BG286" s="105">
        <f t="shared" si="196"/>
        <v>0</v>
      </c>
      <c r="BH286" s="105">
        <f t="shared" si="196"/>
        <v>0</v>
      </c>
      <c r="BI286" s="105">
        <f t="shared" si="196"/>
        <v>0</v>
      </c>
      <c r="BJ286" s="105">
        <f t="shared" si="196"/>
        <v>0</v>
      </c>
      <c r="BK286" s="105">
        <f t="shared" si="196"/>
        <v>0</v>
      </c>
      <c r="BL286" s="105">
        <f t="shared" si="196"/>
        <v>0</v>
      </c>
      <c r="BM286" s="105">
        <f t="shared" si="196"/>
        <v>0</v>
      </c>
      <c r="BN286" s="105">
        <f t="shared" si="196"/>
        <v>0</v>
      </c>
      <c r="BO286" s="105">
        <f t="shared" ref="BO286:DZ289" si="197">BO132*$B286</f>
        <v>0</v>
      </c>
      <c r="BP286" s="105">
        <f t="shared" si="197"/>
        <v>0</v>
      </c>
      <c r="BQ286" s="105">
        <f t="shared" si="197"/>
        <v>0</v>
      </c>
      <c r="BR286" s="105">
        <f t="shared" si="197"/>
        <v>0</v>
      </c>
      <c r="BS286" s="105">
        <f t="shared" si="197"/>
        <v>0</v>
      </c>
      <c r="BT286" s="105">
        <f t="shared" si="197"/>
        <v>0</v>
      </c>
      <c r="BU286" s="105">
        <f t="shared" si="197"/>
        <v>0</v>
      </c>
      <c r="BV286" s="105">
        <f t="shared" si="197"/>
        <v>0</v>
      </c>
      <c r="BW286" s="105">
        <f t="shared" si="197"/>
        <v>0</v>
      </c>
      <c r="BX286" s="105">
        <f t="shared" si="197"/>
        <v>0</v>
      </c>
      <c r="BY286" s="105">
        <f t="shared" si="197"/>
        <v>0</v>
      </c>
      <c r="BZ286" s="105">
        <f t="shared" si="197"/>
        <v>0</v>
      </c>
      <c r="CA286" s="105">
        <f t="shared" si="197"/>
        <v>0</v>
      </c>
      <c r="CB286" s="105">
        <f t="shared" si="197"/>
        <v>0</v>
      </c>
      <c r="CC286" s="105">
        <f t="shared" si="197"/>
        <v>0</v>
      </c>
      <c r="CD286" s="105">
        <f t="shared" si="197"/>
        <v>0</v>
      </c>
      <c r="CE286" s="105">
        <f t="shared" si="197"/>
        <v>0</v>
      </c>
      <c r="CF286" s="105">
        <f t="shared" si="197"/>
        <v>0</v>
      </c>
      <c r="CG286" s="105">
        <f t="shared" si="197"/>
        <v>0</v>
      </c>
      <c r="CH286" s="105">
        <f t="shared" si="197"/>
        <v>0</v>
      </c>
      <c r="CI286" s="105">
        <f t="shared" si="197"/>
        <v>0</v>
      </c>
      <c r="CJ286" s="105">
        <f t="shared" si="197"/>
        <v>0</v>
      </c>
      <c r="CK286" s="105">
        <f t="shared" si="197"/>
        <v>0</v>
      </c>
      <c r="CL286" s="105">
        <f t="shared" si="197"/>
        <v>0</v>
      </c>
      <c r="CM286" s="105">
        <f t="shared" si="197"/>
        <v>0</v>
      </c>
      <c r="CN286" s="105">
        <f t="shared" si="197"/>
        <v>0</v>
      </c>
      <c r="CO286" s="105">
        <f t="shared" si="197"/>
        <v>0</v>
      </c>
      <c r="CP286" s="105">
        <f t="shared" si="197"/>
        <v>0</v>
      </c>
      <c r="CQ286" s="105">
        <f t="shared" si="197"/>
        <v>0</v>
      </c>
      <c r="CR286" s="105">
        <f t="shared" si="197"/>
        <v>0</v>
      </c>
      <c r="CS286" s="105">
        <f t="shared" si="197"/>
        <v>0</v>
      </c>
      <c r="CT286" s="105">
        <f t="shared" si="197"/>
        <v>0</v>
      </c>
      <c r="CU286" s="105">
        <f t="shared" si="197"/>
        <v>0</v>
      </c>
      <c r="CV286" s="105">
        <f t="shared" si="197"/>
        <v>0</v>
      </c>
      <c r="CW286" s="105">
        <f t="shared" si="197"/>
        <v>0</v>
      </c>
      <c r="CX286" s="105">
        <f t="shared" si="197"/>
        <v>0</v>
      </c>
      <c r="CY286" s="105">
        <f t="shared" si="197"/>
        <v>0</v>
      </c>
      <c r="CZ286" s="105">
        <f t="shared" si="197"/>
        <v>0</v>
      </c>
      <c r="DA286" s="105">
        <f t="shared" si="197"/>
        <v>0</v>
      </c>
      <c r="DB286" s="105">
        <f t="shared" si="197"/>
        <v>0</v>
      </c>
      <c r="DC286" s="105">
        <f t="shared" si="197"/>
        <v>0</v>
      </c>
      <c r="DD286" s="105">
        <f t="shared" si="197"/>
        <v>0</v>
      </c>
      <c r="DE286" s="105">
        <f t="shared" si="197"/>
        <v>0</v>
      </c>
      <c r="DF286" s="105">
        <f t="shared" si="197"/>
        <v>0</v>
      </c>
      <c r="DG286" s="105">
        <f t="shared" si="197"/>
        <v>0</v>
      </c>
      <c r="DH286" s="105">
        <f t="shared" si="197"/>
        <v>0</v>
      </c>
      <c r="DI286" s="105">
        <f t="shared" si="197"/>
        <v>0</v>
      </c>
      <c r="DJ286" s="105">
        <f t="shared" si="197"/>
        <v>0</v>
      </c>
      <c r="DK286" s="105">
        <f t="shared" si="197"/>
        <v>0</v>
      </c>
      <c r="DL286" s="105">
        <f t="shared" si="197"/>
        <v>0</v>
      </c>
      <c r="DM286" s="105">
        <f t="shared" si="197"/>
        <v>0</v>
      </c>
      <c r="DN286" s="105">
        <f t="shared" si="197"/>
        <v>0</v>
      </c>
      <c r="DO286" s="105">
        <f t="shared" si="197"/>
        <v>0</v>
      </c>
      <c r="DP286" s="105">
        <f t="shared" si="197"/>
        <v>0</v>
      </c>
      <c r="DQ286" s="105">
        <f t="shared" si="197"/>
        <v>0</v>
      </c>
      <c r="DR286" s="105">
        <f t="shared" si="197"/>
        <v>0</v>
      </c>
      <c r="DS286" s="105">
        <f t="shared" si="197"/>
        <v>0</v>
      </c>
      <c r="DT286" s="105">
        <f t="shared" si="197"/>
        <v>0</v>
      </c>
      <c r="DU286" s="105">
        <f t="shared" si="197"/>
        <v>0</v>
      </c>
      <c r="DV286" s="105">
        <f t="shared" si="197"/>
        <v>0</v>
      </c>
      <c r="DW286" s="105">
        <f t="shared" si="197"/>
        <v>0</v>
      </c>
      <c r="DX286" s="105">
        <f t="shared" si="197"/>
        <v>0</v>
      </c>
      <c r="DY286" s="105">
        <f t="shared" si="197"/>
        <v>0</v>
      </c>
      <c r="DZ286" s="105">
        <f t="shared" si="197"/>
        <v>0</v>
      </c>
      <c r="EA286" s="105">
        <f t="shared" ref="EA286:GL289" si="198">EA132*$B286</f>
        <v>0</v>
      </c>
      <c r="EB286" s="105">
        <f t="shared" si="198"/>
        <v>0</v>
      </c>
      <c r="EC286" s="105">
        <f t="shared" si="198"/>
        <v>0</v>
      </c>
      <c r="ED286" s="105">
        <f t="shared" si="198"/>
        <v>0</v>
      </c>
      <c r="EE286" s="105">
        <f t="shared" si="198"/>
        <v>0</v>
      </c>
      <c r="EF286" s="105">
        <f t="shared" si="198"/>
        <v>0</v>
      </c>
      <c r="EG286" s="105">
        <f t="shared" si="198"/>
        <v>0</v>
      </c>
      <c r="EH286" s="105">
        <f t="shared" si="198"/>
        <v>0</v>
      </c>
      <c r="EI286" s="105">
        <f t="shared" si="198"/>
        <v>0</v>
      </c>
      <c r="EJ286" s="105">
        <f t="shared" si="198"/>
        <v>0</v>
      </c>
      <c r="EK286" s="105">
        <f t="shared" si="198"/>
        <v>0</v>
      </c>
      <c r="EL286" s="105">
        <f t="shared" si="198"/>
        <v>0</v>
      </c>
      <c r="EM286" s="105">
        <f t="shared" si="198"/>
        <v>0</v>
      </c>
      <c r="EN286" s="105">
        <f t="shared" si="198"/>
        <v>0</v>
      </c>
      <c r="EO286" s="105">
        <f t="shared" si="198"/>
        <v>0</v>
      </c>
      <c r="EP286" s="105">
        <f t="shared" si="198"/>
        <v>0</v>
      </c>
      <c r="EQ286" s="105">
        <f t="shared" si="198"/>
        <v>0</v>
      </c>
      <c r="ER286" s="105">
        <f t="shared" si="198"/>
        <v>0</v>
      </c>
      <c r="ES286" s="105">
        <f t="shared" si="198"/>
        <v>0</v>
      </c>
      <c r="ET286" s="105">
        <f t="shared" si="198"/>
        <v>0</v>
      </c>
      <c r="EU286" s="105">
        <f t="shared" si="198"/>
        <v>0</v>
      </c>
      <c r="EV286" s="105">
        <f t="shared" si="198"/>
        <v>0</v>
      </c>
      <c r="EW286" s="105">
        <f t="shared" si="198"/>
        <v>0</v>
      </c>
      <c r="EX286" s="105">
        <f t="shared" si="198"/>
        <v>0</v>
      </c>
      <c r="EY286" s="105">
        <f t="shared" si="198"/>
        <v>0</v>
      </c>
      <c r="EZ286" s="105">
        <f t="shared" si="198"/>
        <v>0</v>
      </c>
      <c r="FA286" s="105">
        <f t="shared" si="198"/>
        <v>0</v>
      </c>
      <c r="FB286" s="105">
        <f t="shared" si="198"/>
        <v>0</v>
      </c>
      <c r="FC286" s="105">
        <f t="shared" si="198"/>
        <v>0</v>
      </c>
      <c r="FD286" s="105">
        <f t="shared" si="198"/>
        <v>0</v>
      </c>
      <c r="FE286" s="105">
        <f t="shared" si="198"/>
        <v>0</v>
      </c>
      <c r="FF286" s="105">
        <f t="shared" si="198"/>
        <v>0</v>
      </c>
      <c r="FG286" s="105">
        <f t="shared" si="198"/>
        <v>0</v>
      </c>
      <c r="FH286" s="105">
        <f t="shared" si="198"/>
        <v>0</v>
      </c>
      <c r="FI286" s="105">
        <f t="shared" si="198"/>
        <v>0</v>
      </c>
      <c r="FJ286" s="105">
        <f t="shared" si="198"/>
        <v>0</v>
      </c>
      <c r="FK286" s="105">
        <f t="shared" si="198"/>
        <v>0</v>
      </c>
      <c r="FL286" s="105">
        <f t="shared" si="198"/>
        <v>0</v>
      </c>
      <c r="FM286" s="105">
        <f t="shared" si="198"/>
        <v>0</v>
      </c>
      <c r="FN286" s="105">
        <f t="shared" si="198"/>
        <v>0</v>
      </c>
      <c r="FO286" s="105">
        <f t="shared" si="198"/>
        <v>0</v>
      </c>
      <c r="FP286" s="105">
        <f t="shared" si="198"/>
        <v>0</v>
      </c>
      <c r="FQ286" s="105">
        <f t="shared" si="198"/>
        <v>0</v>
      </c>
      <c r="FR286" s="105">
        <f t="shared" si="198"/>
        <v>0</v>
      </c>
      <c r="FS286" s="105">
        <f t="shared" si="198"/>
        <v>0</v>
      </c>
      <c r="FT286" s="105">
        <f t="shared" si="198"/>
        <v>0</v>
      </c>
      <c r="FU286" s="105">
        <f t="shared" si="198"/>
        <v>0</v>
      </c>
      <c r="FV286" s="105">
        <f t="shared" si="198"/>
        <v>0</v>
      </c>
      <c r="FW286" s="105">
        <f t="shared" si="198"/>
        <v>0</v>
      </c>
      <c r="FX286" s="105">
        <f t="shared" si="198"/>
        <v>0</v>
      </c>
      <c r="FY286" s="105">
        <f t="shared" si="198"/>
        <v>0</v>
      </c>
      <c r="FZ286" s="105">
        <f t="shared" si="198"/>
        <v>0</v>
      </c>
      <c r="GA286" s="105">
        <f t="shared" si="198"/>
        <v>0</v>
      </c>
      <c r="GB286" s="105">
        <f t="shared" si="198"/>
        <v>0</v>
      </c>
      <c r="GC286" s="105">
        <f t="shared" si="198"/>
        <v>0</v>
      </c>
      <c r="GD286" s="105">
        <f t="shared" si="198"/>
        <v>0</v>
      </c>
      <c r="GE286" s="105">
        <f t="shared" si="198"/>
        <v>0</v>
      </c>
      <c r="GF286" s="105">
        <f t="shared" si="198"/>
        <v>0</v>
      </c>
      <c r="GG286" s="105">
        <f t="shared" si="198"/>
        <v>0</v>
      </c>
      <c r="GH286" s="105">
        <f t="shared" si="198"/>
        <v>0</v>
      </c>
      <c r="GI286" s="105">
        <f t="shared" si="198"/>
        <v>0</v>
      </c>
      <c r="GJ286" s="105">
        <f t="shared" si="198"/>
        <v>0</v>
      </c>
      <c r="GK286" s="105">
        <f t="shared" si="198"/>
        <v>0</v>
      </c>
      <c r="GL286" s="105">
        <f t="shared" si="198"/>
        <v>0</v>
      </c>
      <c r="GM286" s="105">
        <f t="shared" si="186"/>
        <v>0</v>
      </c>
      <c r="GN286" s="105">
        <f t="shared" si="186"/>
        <v>0</v>
      </c>
      <c r="GO286" s="105">
        <f t="shared" si="186"/>
        <v>0</v>
      </c>
      <c r="GP286" s="105">
        <f t="shared" si="186"/>
        <v>0</v>
      </c>
      <c r="GQ286" s="105">
        <f t="shared" si="186"/>
        <v>0</v>
      </c>
      <c r="GR286" s="105">
        <f t="shared" si="186"/>
        <v>0</v>
      </c>
      <c r="GS286" s="105">
        <f t="shared" si="186"/>
        <v>0</v>
      </c>
      <c r="GT286" s="105">
        <f t="shared" si="186"/>
        <v>0</v>
      </c>
    </row>
    <row r="287" spans="1:202" s="105" customFormat="1" hidden="1" x14ac:dyDescent="0.25">
      <c r="A287" s="106" t="s">
        <v>198</v>
      </c>
      <c r="B287" s="107">
        <v>0</v>
      </c>
      <c r="C287" s="105">
        <f t="shared" si="196"/>
        <v>0</v>
      </c>
      <c r="D287" s="105">
        <f t="shared" si="196"/>
        <v>0</v>
      </c>
      <c r="E287" s="105">
        <f t="shared" si="196"/>
        <v>0</v>
      </c>
      <c r="F287" s="105">
        <f t="shared" si="196"/>
        <v>0</v>
      </c>
      <c r="G287" s="105">
        <f t="shared" si="196"/>
        <v>0</v>
      </c>
      <c r="H287" s="105">
        <f t="shared" si="196"/>
        <v>0</v>
      </c>
      <c r="I287" s="105">
        <f t="shared" si="196"/>
        <v>0</v>
      </c>
      <c r="J287" s="105">
        <f t="shared" si="196"/>
        <v>0</v>
      </c>
      <c r="K287" s="105">
        <f t="shared" si="196"/>
        <v>0</v>
      </c>
      <c r="L287" s="105">
        <f t="shared" si="196"/>
        <v>0</v>
      </c>
      <c r="M287" s="105">
        <f t="shared" si="196"/>
        <v>0</v>
      </c>
      <c r="N287" s="105">
        <f t="shared" si="196"/>
        <v>0</v>
      </c>
      <c r="O287" s="105">
        <f t="shared" si="196"/>
        <v>0</v>
      </c>
      <c r="P287" s="105">
        <f t="shared" si="196"/>
        <v>0</v>
      </c>
      <c r="Q287" s="105">
        <f t="shared" si="196"/>
        <v>0</v>
      </c>
      <c r="R287" s="105">
        <f t="shared" si="196"/>
        <v>0</v>
      </c>
      <c r="S287" s="105">
        <f t="shared" si="196"/>
        <v>0</v>
      </c>
      <c r="T287" s="105">
        <f t="shared" si="196"/>
        <v>0</v>
      </c>
      <c r="U287" s="105">
        <f t="shared" si="196"/>
        <v>0</v>
      </c>
      <c r="V287" s="105">
        <f t="shared" si="196"/>
        <v>0</v>
      </c>
      <c r="W287" s="105">
        <f t="shared" si="196"/>
        <v>0</v>
      </c>
      <c r="X287" s="105">
        <f t="shared" si="196"/>
        <v>0</v>
      </c>
      <c r="Y287" s="105">
        <f t="shared" si="196"/>
        <v>0</v>
      </c>
      <c r="Z287" s="105">
        <f t="shared" si="196"/>
        <v>0</v>
      </c>
      <c r="AA287" s="105">
        <f t="shared" si="196"/>
        <v>0</v>
      </c>
      <c r="AB287" s="105">
        <f t="shared" si="196"/>
        <v>0</v>
      </c>
      <c r="AC287" s="105">
        <f t="shared" si="196"/>
        <v>0</v>
      </c>
      <c r="AD287" s="105">
        <f t="shared" si="196"/>
        <v>0</v>
      </c>
      <c r="AE287" s="105">
        <f t="shared" si="196"/>
        <v>0</v>
      </c>
      <c r="AF287" s="105">
        <f t="shared" si="196"/>
        <v>0</v>
      </c>
      <c r="AG287" s="105">
        <f t="shared" si="196"/>
        <v>0</v>
      </c>
      <c r="AH287" s="105">
        <f t="shared" si="196"/>
        <v>0</v>
      </c>
      <c r="AI287" s="105">
        <f t="shared" si="196"/>
        <v>0</v>
      </c>
      <c r="AJ287" s="105">
        <f t="shared" si="196"/>
        <v>0</v>
      </c>
      <c r="AK287" s="105">
        <f t="shared" si="196"/>
        <v>0</v>
      </c>
      <c r="AL287" s="105">
        <f t="shared" si="196"/>
        <v>0</v>
      </c>
      <c r="AM287" s="105">
        <f t="shared" si="196"/>
        <v>0</v>
      </c>
      <c r="AN287" s="105">
        <f t="shared" si="196"/>
        <v>0</v>
      </c>
      <c r="AO287" s="105">
        <f t="shared" si="196"/>
        <v>0</v>
      </c>
      <c r="AP287" s="105">
        <f t="shared" si="196"/>
        <v>0</v>
      </c>
      <c r="AQ287" s="105">
        <f t="shared" si="196"/>
        <v>0</v>
      </c>
      <c r="AR287" s="105">
        <f t="shared" si="196"/>
        <v>0</v>
      </c>
      <c r="AS287" s="105">
        <f t="shared" si="196"/>
        <v>0</v>
      </c>
      <c r="AT287" s="105">
        <f t="shared" si="196"/>
        <v>0</v>
      </c>
      <c r="AU287" s="105">
        <f t="shared" si="196"/>
        <v>0</v>
      </c>
      <c r="AV287" s="105">
        <f t="shared" si="196"/>
        <v>0</v>
      </c>
      <c r="AW287" s="105">
        <f t="shared" si="196"/>
        <v>0</v>
      </c>
      <c r="AX287" s="105">
        <f t="shared" si="196"/>
        <v>0</v>
      </c>
      <c r="AY287" s="105">
        <f t="shared" si="196"/>
        <v>0</v>
      </c>
      <c r="AZ287" s="105">
        <f t="shared" si="196"/>
        <v>0</v>
      </c>
      <c r="BA287" s="105">
        <f t="shared" si="196"/>
        <v>0</v>
      </c>
      <c r="BB287" s="105">
        <f t="shared" si="196"/>
        <v>0</v>
      </c>
      <c r="BC287" s="105">
        <f t="shared" si="196"/>
        <v>0</v>
      </c>
      <c r="BD287" s="105">
        <f t="shared" si="196"/>
        <v>0</v>
      </c>
      <c r="BE287" s="105">
        <f t="shared" si="196"/>
        <v>0</v>
      </c>
      <c r="BF287" s="105">
        <f t="shared" si="196"/>
        <v>0</v>
      </c>
      <c r="BG287" s="105">
        <f t="shared" si="196"/>
        <v>0</v>
      </c>
      <c r="BH287" s="105">
        <f t="shared" si="196"/>
        <v>0</v>
      </c>
      <c r="BI287" s="105">
        <f t="shared" si="196"/>
        <v>0</v>
      </c>
      <c r="BJ287" s="105">
        <f t="shared" si="196"/>
        <v>0</v>
      </c>
      <c r="BK287" s="105">
        <f t="shared" si="196"/>
        <v>0</v>
      </c>
      <c r="BL287" s="105">
        <f t="shared" si="196"/>
        <v>0</v>
      </c>
      <c r="BM287" s="105">
        <f t="shared" si="196"/>
        <v>0</v>
      </c>
      <c r="BN287" s="105">
        <f t="shared" si="196"/>
        <v>0</v>
      </c>
      <c r="BO287" s="105">
        <f t="shared" si="197"/>
        <v>0</v>
      </c>
      <c r="BP287" s="105">
        <f t="shared" si="197"/>
        <v>0</v>
      </c>
      <c r="BQ287" s="105">
        <f t="shared" si="197"/>
        <v>0</v>
      </c>
      <c r="BR287" s="105">
        <f t="shared" si="197"/>
        <v>0</v>
      </c>
      <c r="BS287" s="105">
        <f t="shared" si="197"/>
        <v>0</v>
      </c>
      <c r="BT287" s="105">
        <f t="shared" si="197"/>
        <v>0</v>
      </c>
      <c r="BU287" s="105">
        <f t="shared" si="197"/>
        <v>0</v>
      </c>
      <c r="BV287" s="105">
        <f t="shared" si="197"/>
        <v>0</v>
      </c>
      <c r="BW287" s="105">
        <f t="shared" si="197"/>
        <v>0</v>
      </c>
      <c r="BX287" s="105">
        <f t="shared" si="197"/>
        <v>0</v>
      </c>
      <c r="BY287" s="105">
        <f t="shared" si="197"/>
        <v>0</v>
      </c>
      <c r="BZ287" s="105">
        <f t="shared" si="197"/>
        <v>0</v>
      </c>
      <c r="CA287" s="105">
        <f t="shared" si="197"/>
        <v>0</v>
      </c>
      <c r="CB287" s="105">
        <f t="shared" si="197"/>
        <v>0</v>
      </c>
      <c r="CC287" s="105">
        <f t="shared" si="197"/>
        <v>0</v>
      </c>
      <c r="CD287" s="105">
        <f t="shared" si="197"/>
        <v>0</v>
      </c>
      <c r="CE287" s="105">
        <f t="shared" si="197"/>
        <v>0</v>
      </c>
      <c r="CF287" s="105">
        <f t="shared" si="197"/>
        <v>0</v>
      </c>
      <c r="CG287" s="105">
        <f t="shared" si="197"/>
        <v>0</v>
      </c>
      <c r="CH287" s="105">
        <f t="shared" si="197"/>
        <v>0</v>
      </c>
      <c r="CI287" s="105">
        <f t="shared" si="197"/>
        <v>0</v>
      </c>
      <c r="CJ287" s="105">
        <f t="shared" si="197"/>
        <v>0</v>
      </c>
      <c r="CK287" s="105">
        <f t="shared" si="197"/>
        <v>0</v>
      </c>
      <c r="CL287" s="105">
        <f t="shared" si="197"/>
        <v>0</v>
      </c>
      <c r="CM287" s="105">
        <f t="shared" si="197"/>
        <v>0</v>
      </c>
      <c r="CN287" s="105">
        <f t="shared" si="197"/>
        <v>0</v>
      </c>
      <c r="CO287" s="105">
        <f t="shared" si="197"/>
        <v>0</v>
      </c>
      <c r="CP287" s="105">
        <f t="shared" si="197"/>
        <v>0</v>
      </c>
      <c r="CQ287" s="105">
        <f t="shared" si="197"/>
        <v>0</v>
      </c>
      <c r="CR287" s="105">
        <f t="shared" si="197"/>
        <v>0</v>
      </c>
      <c r="CS287" s="105">
        <f t="shared" si="197"/>
        <v>0</v>
      </c>
      <c r="CT287" s="105">
        <f t="shared" si="197"/>
        <v>0</v>
      </c>
      <c r="CU287" s="105">
        <f t="shared" si="197"/>
        <v>0</v>
      </c>
      <c r="CV287" s="105">
        <f t="shared" si="197"/>
        <v>0</v>
      </c>
      <c r="CW287" s="105">
        <f t="shared" si="197"/>
        <v>0</v>
      </c>
      <c r="CX287" s="105">
        <f t="shared" si="197"/>
        <v>0</v>
      </c>
      <c r="CY287" s="105">
        <f t="shared" si="197"/>
        <v>0</v>
      </c>
      <c r="CZ287" s="105">
        <f t="shared" si="197"/>
        <v>0</v>
      </c>
      <c r="DA287" s="105">
        <f t="shared" si="197"/>
        <v>0</v>
      </c>
      <c r="DB287" s="105">
        <f t="shared" si="197"/>
        <v>0</v>
      </c>
      <c r="DC287" s="105">
        <f t="shared" si="197"/>
        <v>0</v>
      </c>
      <c r="DD287" s="105">
        <f t="shared" si="197"/>
        <v>0</v>
      </c>
      <c r="DE287" s="105">
        <f t="shared" si="197"/>
        <v>0</v>
      </c>
      <c r="DF287" s="105">
        <f t="shared" si="197"/>
        <v>0</v>
      </c>
      <c r="DG287" s="105">
        <f t="shared" si="197"/>
        <v>0</v>
      </c>
      <c r="DH287" s="105">
        <f t="shared" si="197"/>
        <v>0</v>
      </c>
      <c r="DI287" s="105">
        <f t="shared" si="197"/>
        <v>0</v>
      </c>
      <c r="DJ287" s="105">
        <f t="shared" si="197"/>
        <v>0</v>
      </c>
      <c r="DK287" s="105">
        <f t="shared" si="197"/>
        <v>0</v>
      </c>
      <c r="DL287" s="105">
        <f t="shared" si="197"/>
        <v>0</v>
      </c>
      <c r="DM287" s="105">
        <f t="shared" si="197"/>
        <v>0</v>
      </c>
      <c r="DN287" s="105">
        <f t="shared" si="197"/>
        <v>0</v>
      </c>
      <c r="DO287" s="105">
        <f t="shared" si="197"/>
        <v>0</v>
      </c>
      <c r="DP287" s="105">
        <f t="shared" si="197"/>
        <v>0</v>
      </c>
      <c r="DQ287" s="105">
        <f t="shared" si="197"/>
        <v>0</v>
      </c>
      <c r="DR287" s="105">
        <f t="shared" si="197"/>
        <v>0</v>
      </c>
      <c r="DS287" s="105">
        <f t="shared" si="197"/>
        <v>0</v>
      </c>
      <c r="DT287" s="105">
        <f t="shared" si="197"/>
        <v>0</v>
      </c>
      <c r="DU287" s="105">
        <f t="shared" si="197"/>
        <v>0</v>
      </c>
      <c r="DV287" s="105">
        <f t="shared" si="197"/>
        <v>0</v>
      </c>
      <c r="DW287" s="105">
        <f t="shared" si="197"/>
        <v>0</v>
      </c>
      <c r="DX287" s="105">
        <f t="shared" si="197"/>
        <v>0</v>
      </c>
      <c r="DY287" s="105">
        <f t="shared" si="197"/>
        <v>0</v>
      </c>
      <c r="DZ287" s="105">
        <f t="shared" si="197"/>
        <v>0</v>
      </c>
      <c r="EA287" s="105">
        <f t="shared" si="198"/>
        <v>0</v>
      </c>
      <c r="EB287" s="105">
        <f t="shared" si="198"/>
        <v>0</v>
      </c>
      <c r="EC287" s="105">
        <f t="shared" si="198"/>
        <v>0</v>
      </c>
      <c r="ED287" s="105">
        <f t="shared" si="198"/>
        <v>0</v>
      </c>
      <c r="EE287" s="105">
        <f t="shared" si="198"/>
        <v>0</v>
      </c>
      <c r="EF287" s="105">
        <f t="shared" si="198"/>
        <v>0</v>
      </c>
      <c r="EG287" s="105">
        <f t="shared" si="198"/>
        <v>0</v>
      </c>
      <c r="EH287" s="105">
        <f t="shared" si="198"/>
        <v>0</v>
      </c>
      <c r="EI287" s="105">
        <f t="shared" si="198"/>
        <v>0</v>
      </c>
      <c r="EJ287" s="105">
        <f t="shared" si="198"/>
        <v>0</v>
      </c>
      <c r="EK287" s="105">
        <f t="shared" si="198"/>
        <v>0</v>
      </c>
      <c r="EL287" s="105">
        <f t="shared" si="198"/>
        <v>0</v>
      </c>
      <c r="EM287" s="105">
        <f t="shared" si="198"/>
        <v>0</v>
      </c>
      <c r="EN287" s="105">
        <f t="shared" si="198"/>
        <v>0</v>
      </c>
      <c r="EO287" s="105">
        <f t="shared" si="198"/>
        <v>0</v>
      </c>
      <c r="EP287" s="105">
        <f t="shared" si="198"/>
        <v>0</v>
      </c>
      <c r="EQ287" s="105">
        <f t="shared" si="198"/>
        <v>0</v>
      </c>
      <c r="ER287" s="105">
        <f t="shared" si="198"/>
        <v>0</v>
      </c>
      <c r="ES287" s="105">
        <f t="shared" si="198"/>
        <v>0</v>
      </c>
      <c r="ET287" s="105">
        <f t="shared" si="198"/>
        <v>0</v>
      </c>
      <c r="EU287" s="105">
        <f t="shared" si="198"/>
        <v>0</v>
      </c>
      <c r="EV287" s="105">
        <f t="shared" si="198"/>
        <v>0</v>
      </c>
      <c r="EW287" s="105">
        <f t="shared" si="198"/>
        <v>0</v>
      </c>
      <c r="EX287" s="105">
        <f t="shared" si="198"/>
        <v>0</v>
      </c>
      <c r="EY287" s="105">
        <f t="shared" si="198"/>
        <v>0</v>
      </c>
      <c r="EZ287" s="105">
        <f t="shared" si="198"/>
        <v>0</v>
      </c>
      <c r="FA287" s="105">
        <f t="shared" si="198"/>
        <v>0</v>
      </c>
      <c r="FB287" s="105">
        <f t="shared" si="198"/>
        <v>0</v>
      </c>
      <c r="FC287" s="105">
        <f t="shared" si="198"/>
        <v>0</v>
      </c>
      <c r="FD287" s="105">
        <f t="shared" si="198"/>
        <v>0</v>
      </c>
      <c r="FE287" s="105">
        <f t="shared" si="198"/>
        <v>0</v>
      </c>
      <c r="FF287" s="105">
        <f t="shared" si="198"/>
        <v>0</v>
      </c>
      <c r="FG287" s="105">
        <f t="shared" si="198"/>
        <v>0</v>
      </c>
      <c r="FH287" s="105">
        <f t="shared" si="198"/>
        <v>0</v>
      </c>
      <c r="FI287" s="105">
        <f t="shared" si="198"/>
        <v>0</v>
      </c>
      <c r="FJ287" s="105">
        <f t="shared" si="198"/>
        <v>0</v>
      </c>
      <c r="FK287" s="105">
        <f t="shared" si="198"/>
        <v>0</v>
      </c>
      <c r="FL287" s="105">
        <f t="shared" si="198"/>
        <v>0</v>
      </c>
      <c r="FM287" s="105">
        <f t="shared" si="198"/>
        <v>0</v>
      </c>
      <c r="FN287" s="105">
        <f t="shared" si="198"/>
        <v>0</v>
      </c>
      <c r="FO287" s="105">
        <f t="shared" si="198"/>
        <v>0</v>
      </c>
      <c r="FP287" s="105">
        <f t="shared" si="198"/>
        <v>0</v>
      </c>
      <c r="FQ287" s="105">
        <f t="shared" si="198"/>
        <v>0</v>
      </c>
      <c r="FR287" s="105">
        <f t="shared" si="198"/>
        <v>0</v>
      </c>
      <c r="FS287" s="105">
        <f t="shared" si="198"/>
        <v>0</v>
      </c>
      <c r="FT287" s="105">
        <f t="shared" si="198"/>
        <v>0</v>
      </c>
      <c r="FU287" s="105">
        <f t="shared" si="198"/>
        <v>0</v>
      </c>
      <c r="FV287" s="105">
        <f t="shared" si="198"/>
        <v>0</v>
      </c>
      <c r="FW287" s="105">
        <f t="shared" si="198"/>
        <v>0</v>
      </c>
      <c r="FX287" s="105">
        <f t="shared" si="198"/>
        <v>0</v>
      </c>
      <c r="FY287" s="105">
        <f t="shared" si="198"/>
        <v>0</v>
      </c>
      <c r="FZ287" s="105">
        <f t="shared" si="198"/>
        <v>0</v>
      </c>
      <c r="GA287" s="105">
        <f t="shared" si="198"/>
        <v>0</v>
      </c>
      <c r="GB287" s="105">
        <f t="shared" si="198"/>
        <v>0</v>
      </c>
      <c r="GC287" s="105">
        <f t="shared" si="198"/>
        <v>0</v>
      </c>
      <c r="GD287" s="105">
        <f t="shared" si="198"/>
        <v>0</v>
      </c>
      <c r="GE287" s="105">
        <f t="shared" si="198"/>
        <v>0</v>
      </c>
      <c r="GF287" s="105">
        <f t="shared" si="198"/>
        <v>0</v>
      </c>
      <c r="GG287" s="105">
        <f t="shared" si="198"/>
        <v>0</v>
      </c>
      <c r="GH287" s="105">
        <f t="shared" si="198"/>
        <v>0</v>
      </c>
      <c r="GI287" s="105">
        <f t="shared" si="198"/>
        <v>0</v>
      </c>
      <c r="GJ287" s="105">
        <f t="shared" si="198"/>
        <v>0</v>
      </c>
      <c r="GK287" s="105">
        <f t="shared" si="198"/>
        <v>0</v>
      </c>
      <c r="GL287" s="105">
        <f t="shared" si="198"/>
        <v>0</v>
      </c>
      <c r="GM287" s="105">
        <f t="shared" si="186"/>
        <v>0</v>
      </c>
      <c r="GN287" s="105">
        <f t="shared" si="186"/>
        <v>0</v>
      </c>
      <c r="GO287" s="105">
        <f t="shared" si="186"/>
        <v>0</v>
      </c>
      <c r="GP287" s="105">
        <f t="shared" si="186"/>
        <v>0</v>
      </c>
      <c r="GQ287" s="105">
        <f t="shared" si="186"/>
        <v>0</v>
      </c>
      <c r="GR287" s="105">
        <f t="shared" si="186"/>
        <v>0</v>
      </c>
      <c r="GS287" s="105">
        <f t="shared" si="186"/>
        <v>0</v>
      </c>
      <c r="GT287" s="105">
        <f t="shared" si="186"/>
        <v>0</v>
      </c>
    </row>
    <row r="288" spans="1:202" s="105" customFormat="1" hidden="1" x14ac:dyDescent="0.25">
      <c r="A288" s="106" t="s">
        <v>199</v>
      </c>
      <c r="B288" s="107">
        <v>0</v>
      </c>
      <c r="C288" s="105">
        <f t="shared" si="196"/>
        <v>0</v>
      </c>
      <c r="D288" s="105">
        <f t="shared" si="196"/>
        <v>0</v>
      </c>
      <c r="E288" s="105">
        <f t="shared" si="196"/>
        <v>0</v>
      </c>
      <c r="F288" s="105">
        <f t="shared" si="196"/>
        <v>0</v>
      </c>
      <c r="G288" s="105">
        <f t="shared" si="196"/>
        <v>0</v>
      </c>
      <c r="H288" s="105">
        <f t="shared" si="196"/>
        <v>0</v>
      </c>
      <c r="I288" s="105">
        <f t="shared" si="196"/>
        <v>0</v>
      </c>
      <c r="J288" s="105">
        <f t="shared" si="196"/>
        <v>0</v>
      </c>
      <c r="K288" s="105">
        <f t="shared" si="196"/>
        <v>0</v>
      </c>
      <c r="L288" s="105">
        <f t="shared" si="196"/>
        <v>0</v>
      </c>
      <c r="M288" s="105">
        <f t="shared" si="196"/>
        <v>0</v>
      </c>
      <c r="N288" s="105">
        <f t="shared" si="196"/>
        <v>0</v>
      </c>
      <c r="O288" s="105">
        <f t="shared" si="196"/>
        <v>0</v>
      </c>
      <c r="P288" s="105">
        <f t="shared" si="196"/>
        <v>0</v>
      </c>
      <c r="Q288" s="105">
        <f t="shared" si="196"/>
        <v>0</v>
      </c>
      <c r="R288" s="105">
        <f t="shared" si="196"/>
        <v>0</v>
      </c>
      <c r="S288" s="105">
        <f t="shared" si="196"/>
        <v>0</v>
      </c>
      <c r="T288" s="105">
        <f t="shared" si="196"/>
        <v>0</v>
      </c>
      <c r="U288" s="105">
        <f t="shared" si="196"/>
        <v>0</v>
      </c>
      <c r="V288" s="105">
        <f t="shared" si="196"/>
        <v>0</v>
      </c>
      <c r="W288" s="105">
        <f t="shared" si="196"/>
        <v>0</v>
      </c>
      <c r="X288" s="105">
        <f t="shared" si="196"/>
        <v>0</v>
      </c>
      <c r="Y288" s="105">
        <f t="shared" si="196"/>
        <v>0</v>
      </c>
      <c r="Z288" s="105">
        <f t="shared" si="196"/>
        <v>0</v>
      </c>
      <c r="AA288" s="105">
        <f t="shared" si="196"/>
        <v>0</v>
      </c>
      <c r="AB288" s="105">
        <f t="shared" si="196"/>
        <v>0</v>
      </c>
      <c r="AC288" s="105">
        <f t="shared" si="196"/>
        <v>0</v>
      </c>
      <c r="AD288" s="105">
        <f t="shared" si="196"/>
        <v>0</v>
      </c>
      <c r="AE288" s="105">
        <f t="shared" si="196"/>
        <v>0</v>
      </c>
      <c r="AF288" s="105">
        <f t="shared" si="196"/>
        <v>0</v>
      </c>
      <c r="AG288" s="105">
        <f t="shared" si="196"/>
        <v>0</v>
      </c>
      <c r="AH288" s="105">
        <f t="shared" si="196"/>
        <v>0</v>
      </c>
      <c r="AI288" s="105">
        <f t="shared" si="196"/>
        <v>0</v>
      </c>
      <c r="AJ288" s="105">
        <f t="shared" si="196"/>
        <v>0</v>
      </c>
      <c r="AK288" s="105">
        <f t="shared" si="196"/>
        <v>0</v>
      </c>
      <c r="AL288" s="105">
        <f t="shared" si="196"/>
        <v>0</v>
      </c>
      <c r="AM288" s="105">
        <f t="shared" si="196"/>
        <v>0</v>
      </c>
      <c r="AN288" s="105">
        <f t="shared" si="196"/>
        <v>0</v>
      </c>
      <c r="AO288" s="105">
        <f t="shared" si="196"/>
        <v>0</v>
      </c>
      <c r="AP288" s="105">
        <f t="shared" si="196"/>
        <v>0</v>
      </c>
      <c r="AQ288" s="105">
        <f t="shared" si="196"/>
        <v>0</v>
      </c>
      <c r="AR288" s="105">
        <f t="shared" si="196"/>
        <v>0</v>
      </c>
      <c r="AS288" s="105">
        <f t="shared" si="196"/>
        <v>0</v>
      </c>
      <c r="AT288" s="105">
        <f t="shared" si="196"/>
        <v>0</v>
      </c>
      <c r="AU288" s="105">
        <f t="shared" si="196"/>
        <v>0</v>
      </c>
      <c r="AV288" s="105">
        <f t="shared" si="196"/>
        <v>0</v>
      </c>
      <c r="AW288" s="105">
        <f t="shared" si="196"/>
        <v>0</v>
      </c>
      <c r="AX288" s="105">
        <f t="shared" si="196"/>
        <v>0</v>
      </c>
      <c r="AY288" s="105">
        <f t="shared" si="196"/>
        <v>0</v>
      </c>
      <c r="AZ288" s="105">
        <f t="shared" si="196"/>
        <v>0</v>
      </c>
      <c r="BA288" s="105">
        <f t="shared" si="196"/>
        <v>0</v>
      </c>
      <c r="BB288" s="105">
        <f t="shared" si="196"/>
        <v>0</v>
      </c>
      <c r="BC288" s="105">
        <f t="shared" si="196"/>
        <v>0</v>
      </c>
      <c r="BD288" s="105">
        <f t="shared" si="196"/>
        <v>0</v>
      </c>
      <c r="BE288" s="105">
        <f t="shared" si="196"/>
        <v>0</v>
      </c>
      <c r="BF288" s="105">
        <f t="shared" si="196"/>
        <v>0</v>
      </c>
      <c r="BG288" s="105">
        <f t="shared" si="196"/>
        <v>0</v>
      </c>
      <c r="BH288" s="105">
        <f t="shared" si="196"/>
        <v>0</v>
      </c>
      <c r="BI288" s="105">
        <f t="shared" si="196"/>
        <v>0</v>
      </c>
      <c r="BJ288" s="105">
        <f t="shared" si="196"/>
        <v>0</v>
      </c>
      <c r="BK288" s="105">
        <f t="shared" si="196"/>
        <v>0</v>
      </c>
      <c r="BL288" s="105">
        <f t="shared" si="196"/>
        <v>0</v>
      </c>
      <c r="BM288" s="105">
        <f t="shared" si="196"/>
        <v>0</v>
      </c>
      <c r="BN288" s="105">
        <f t="shared" si="196"/>
        <v>0</v>
      </c>
      <c r="BO288" s="105">
        <f t="shared" si="197"/>
        <v>0</v>
      </c>
      <c r="BP288" s="105">
        <f t="shared" si="197"/>
        <v>0</v>
      </c>
      <c r="BQ288" s="105">
        <f t="shared" si="197"/>
        <v>0</v>
      </c>
      <c r="BR288" s="105">
        <f t="shared" si="197"/>
        <v>0</v>
      </c>
      <c r="BS288" s="105">
        <f t="shared" si="197"/>
        <v>0</v>
      </c>
      <c r="BT288" s="105">
        <f t="shared" si="197"/>
        <v>0</v>
      </c>
      <c r="BU288" s="105">
        <f t="shared" si="197"/>
        <v>0</v>
      </c>
      <c r="BV288" s="105">
        <f t="shared" si="197"/>
        <v>0</v>
      </c>
      <c r="BW288" s="105">
        <f t="shared" si="197"/>
        <v>0</v>
      </c>
      <c r="BX288" s="105">
        <f t="shared" si="197"/>
        <v>0</v>
      </c>
      <c r="BY288" s="105">
        <f t="shared" si="197"/>
        <v>0</v>
      </c>
      <c r="BZ288" s="105">
        <f t="shared" si="197"/>
        <v>0</v>
      </c>
      <c r="CA288" s="105">
        <f t="shared" si="197"/>
        <v>0</v>
      </c>
      <c r="CB288" s="105">
        <f t="shared" si="197"/>
        <v>0</v>
      </c>
      <c r="CC288" s="105">
        <f t="shared" si="197"/>
        <v>0</v>
      </c>
      <c r="CD288" s="105">
        <f t="shared" si="197"/>
        <v>0</v>
      </c>
      <c r="CE288" s="105">
        <f t="shared" si="197"/>
        <v>0</v>
      </c>
      <c r="CF288" s="105">
        <f t="shared" si="197"/>
        <v>0</v>
      </c>
      <c r="CG288" s="105">
        <f t="shared" si="197"/>
        <v>0</v>
      </c>
      <c r="CH288" s="105">
        <f t="shared" si="197"/>
        <v>0</v>
      </c>
      <c r="CI288" s="105">
        <f t="shared" si="197"/>
        <v>0</v>
      </c>
      <c r="CJ288" s="105">
        <f t="shared" si="197"/>
        <v>0</v>
      </c>
      <c r="CK288" s="105">
        <f t="shared" si="197"/>
        <v>0</v>
      </c>
      <c r="CL288" s="105">
        <f t="shared" si="197"/>
        <v>0</v>
      </c>
      <c r="CM288" s="105">
        <f t="shared" si="197"/>
        <v>0</v>
      </c>
      <c r="CN288" s="105">
        <f t="shared" si="197"/>
        <v>0</v>
      </c>
      <c r="CO288" s="105">
        <f t="shared" si="197"/>
        <v>0</v>
      </c>
      <c r="CP288" s="105">
        <f t="shared" si="197"/>
        <v>0</v>
      </c>
      <c r="CQ288" s="105">
        <f t="shared" si="197"/>
        <v>0</v>
      </c>
      <c r="CR288" s="105">
        <f t="shared" si="197"/>
        <v>0</v>
      </c>
      <c r="CS288" s="105">
        <f t="shared" si="197"/>
        <v>0</v>
      </c>
      <c r="CT288" s="105">
        <f t="shared" si="197"/>
        <v>0</v>
      </c>
      <c r="CU288" s="105">
        <f t="shared" si="197"/>
        <v>0</v>
      </c>
      <c r="CV288" s="105">
        <f t="shared" si="197"/>
        <v>0</v>
      </c>
      <c r="CW288" s="105">
        <f t="shared" si="197"/>
        <v>0</v>
      </c>
      <c r="CX288" s="105">
        <f t="shared" si="197"/>
        <v>0</v>
      </c>
      <c r="CY288" s="105">
        <f t="shared" si="197"/>
        <v>0</v>
      </c>
      <c r="CZ288" s="105">
        <f t="shared" si="197"/>
        <v>0</v>
      </c>
      <c r="DA288" s="105">
        <f t="shared" si="197"/>
        <v>0</v>
      </c>
      <c r="DB288" s="105">
        <f t="shared" si="197"/>
        <v>0</v>
      </c>
      <c r="DC288" s="105">
        <f t="shared" si="197"/>
        <v>0</v>
      </c>
      <c r="DD288" s="105">
        <f t="shared" si="197"/>
        <v>0</v>
      </c>
      <c r="DE288" s="105">
        <f t="shared" si="197"/>
        <v>0</v>
      </c>
      <c r="DF288" s="105">
        <f t="shared" si="197"/>
        <v>0</v>
      </c>
      <c r="DG288" s="105">
        <f t="shared" si="197"/>
        <v>0</v>
      </c>
      <c r="DH288" s="105">
        <f t="shared" si="197"/>
        <v>0</v>
      </c>
      <c r="DI288" s="105">
        <f t="shared" si="197"/>
        <v>0</v>
      </c>
      <c r="DJ288" s="105">
        <f t="shared" si="197"/>
        <v>0</v>
      </c>
      <c r="DK288" s="105">
        <f t="shared" si="197"/>
        <v>0</v>
      </c>
      <c r="DL288" s="105">
        <f t="shared" si="197"/>
        <v>0</v>
      </c>
      <c r="DM288" s="105">
        <f t="shared" si="197"/>
        <v>0</v>
      </c>
      <c r="DN288" s="105">
        <f t="shared" si="197"/>
        <v>0</v>
      </c>
      <c r="DO288" s="105">
        <f t="shared" si="197"/>
        <v>0</v>
      </c>
      <c r="DP288" s="105">
        <f t="shared" si="197"/>
        <v>0</v>
      </c>
      <c r="DQ288" s="105">
        <f t="shared" si="197"/>
        <v>0</v>
      </c>
      <c r="DR288" s="105">
        <f t="shared" si="197"/>
        <v>0</v>
      </c>
      <c r="DS288" s="105">
        <f t="shared" si="197"/>
        <v>0</v>
      </c>
      <c r="DT288" s="105">
        <f t="shared" si="197"/>
        <v>0</v>
      </c>
      <c r="DU288" s="105">
        <f t="shared" si="197"/>
        <v>0</v>
      </c>
      <c r="DV288" s="105">
        <f t="shared" si="197"/>
        <v>0</v>
      </c>
      <c r="DW288" s="105">
        <f t="shared" si="197"/>
        <v>0</v>
      </c>
      <c r="DX288" s="105">
        <f t="shared" si="197"/>
        <v>0</v>
      </c>
      <c r="DY288" s="105">
        <f t="shared" si="197"/>
        <v>0</v>
      </c>
      <c r="DZ288" s="105">
        <f t="shared" si="197"/>
        <v>0</v>
      </c>
      <c r="EA288" s="105">
        <f t="shared" si="198"/>
        <v>0</v>
      </c>
      <c r="EB288" s="105">
        <f t="shared" si="198"/>
        <v>0</v>
      </c>
      <c r="EC288" s="105">
        <f t="shared" si="198"/>
        <v>0</v>
      </c>
      <c r="ED288" s="105">
        <f t="shared" si="198"/>
        <v>0</v>
      </c>
      <c r="EE288" s="105">
        <f t="shared" si="198"/>
        <v>0</v>
      </c>
      <c r="EF288" s="105">
        <f t="shared" si="198"/>
        <v>0</v>
      </c>
      <c r="EG288" s="105">
        <f t="shared" si="198"/>
        <v>0</v>
      </c>
      <c r="EH288" s="105">
        <f t="shared" si="198"/>
        <v>0</v>
      </c>
      <c r="EI288" s="105">
        <f t="shared" si="198"/>
        <v>0</v>
      </c>
      <c r="EJ288" s="105">
        <f t="shared" si="198"/>
        <v>0</v>
      </c>
      <c r="EK288" s="105">
        <f t="shared" si="198"/>
        <v>0</v>
      </c>
      <c r="EL288" s="105">
        <f t="shared" si="198"/>
        <v>0</v>
      </c>
      <c r="EM288" s="105">
        <f t="shared" si="198"/>
        <v>0</v>
      </c>
      <c r="EN288" s="105">
        <f t="shared" si="198"/>
        <v>0</v>
      </c>
      <c r="EO288" s="105">
        <f t="shared" si="198"/>
        <v>0</v>
      </c>
      <c r="EP288" s="105">
        <f t="shared" si="198"/>
        <v>0</v>
      </c>
      <c r="EQ288" s="105">
        <f t="shared" si="198"/>
        <v>0</v>
      </c>
      <c r="ER288" s="105">
        <f t="shared" si="198"/>
        <v>0</v>
      </c>
      <c r="ES288" s="105">
        <f t="shared" si="198"/>
        <v>0</v>
      </c>
      <c r="ET288" s="105">
        <f t="shared" si="198"/>
        <v>0</v>
      </c>
      <c r="EU288" s="105">
        <f t="shared" si="198"/>
        <v>0</v>
      </c>
      <c r="EV288" s="105">
        <f t="shared" si="198"/>
        <v>0</v>
      </c>
      <c r="EW288" s="105">
        <f t="shared" si="198"/>
        <v>0</v>
      </c>
      <c r="EX288" s="105">
        <f t="shared" si="198"/>
        <v>0</v>
      </c>
      <c r="EY288" s="105">
        <f t="shared" si="198"/>
        <v>0</v>
      </c>
      <c r="EZ288" s="105">
        <f t="shared" si="198"/>
        <v>0</v>
      </c>
      <c r="FA288" s="105">
        <f t="shared" si="198"/>
        <v>0</v>
      </c>
      <c r="FB288" s="105">
        <f t="shared" si="198"/>
        <v>0</v>
      </c>
      <c r="FC288" s="105">
        <f t="shared" si="198"/>
        <v>0</v>
      </c>
      <c r="FD288" s="105">
        <f t="shared" si="198"/>
        <v>0</v>
      </c>
      <c r="FE288" s="105">
        <f t="shared" si="198"/>
        <v>0</v>
      </c>
      <c r="FF288" s="105">
        <f t="shared" si="198"/>
        <v>0</v>
      </c>
      <c r="FG288" s="105">
        <f t="shared" si="198"/>
        <v>0</v>
      </c>
      <c r="FH288" s="105">
        <f t="shared" si="198"/>
        <v>0</v>
      </c>
      <c r="FI288" s="105">
        <f t="shared" si="198"/>
        <v>0</v>
      </c>
      <c r="FJ288" s="105">
        <f t="shared" si="198"/>
        <v>0</v>
      </c>
      <c r="FK288" s="105">
        <f t="shared" si="198"/>
        <v>0</v>
      </c>
      <c r="FL288" s="105">
        <f t="shared" si="198"/>
        <v>0</v>
      </c>
      <c r="FM288" s="105">
        <f t="shared" si="198"/>
        <v>0</v>
      </c>
      <c r="FN288" s="105">
        <f t="shared" si="198"/>
        <v>0</v>
      </c>
      <c r="FO288" s="105">
        <f t="shared" si="198"/>
        <v>0</v>
      </c>
      <c r="FP288" s="105">
        <f t="shared" si="198"/>
        <v>0</v>
      </c>
      <c r="FQ288" s="105">
        <f t="shared" si="198"/>
        <v>0</v>
      </c>
      <c r="FR288" s="105">
        <f t="shared" si="198"/>
        <v>0</v>
      </c>
      <c r="FS288" s="105">
        <f t="shared" si="198"/>
        <v>0</v>
      </c>
      <c r="FT288" s="105">
        <f t="shared" si="198"/>
        <v>0</v>
      </c>
      <c r="FU288" s="105">
        <f t="shared" si="198"/>
        <v>0</v>
      </c>
      <c r="FV288" s="105">
        <f t="shared" si="198"/>
        <v>0</v>
      </c>
      <c r="FW288" s="105">
        <f t="shared" si="198"/>
        <v>0</v>
      </c>
      <c r="FX288" s="105">
        <f t="shared" si="198"/>
        <v>0</v>
      </c>
      <c r="FY288" s="105">
        <f t="shared" si="198"/>
        <v>0</v>
      </c>
      <c r="FZ288" s="105">
        <f t="shared" si="198"/>
        <v>0</v>
      </c>
      <c r="GA288" s="105">
        <f t="shared" si="198"/>
        <v>0</v>
      </c>
      <c r="GB288" s="105">
        <f t="shared" si="198"/>
        <v>0</v>
      </c>
      <c r="GC288" s="105">
        <f t="shared" si="198"/>
        <v>0</v>
      </c>
      <c r="GD288" s="105">
        <f t="shared" si="198"/>
        <v>0</v>
      </c>
      <c r="GE288" s="105">
        <f t="shared" si="198"/>
        <v>0</v>
      </c>
      <c r="GF288" s="105">
        <f t="shared" si="198"/>
        <v>0</v>
      </c>
      <c r="GG288" s="105">
        <f t="shared" si="198"/>
        <v>0</v>
      </c>
      <c r="GH288" s="105">
        <f t="shared" si="198"/>
        <v>0</v>
      </c>
      <c r="GI288" s="105">
        <f t="shared" si="198"/>
        <v>0</v>
      </c>
      <c r="GJ288" s="105">
        <f t="shared" si="198"/>
        <v>0</v>
      </c>
      <c r="GK288" s="105">
        <f t="shared" si="198"/>
        <v>0</v>
      </c>
      <c r="GL288" s="105">
        <f t="shared" si="198"/>
        <v>0</v>
      </c>
      <c r="GM288" s="105">
        <f t="shared" si="186"/>
        <v>0</v>
      </c>
      <c r="GN288" s="105">
        <f t="shared" si="186"/>
        <v>0</v>
      </c>
      <c r="GO288" s="105">
        <f t="shared" si="186"/>
        <v>0</v>
      </c>
      <c r="GP288" s="105">
        <f t="shared" si="186"/>
        <v>0</v>
      </c>
      <c r="GQ288" s="105">
        <f t="shared" si="186"/>
        <v>0</v>
      </c>
      <c r="GR288" s="105">
        <f t="shared" si="186"/>
        <v>0</v>
      </c>
      <c r="GS288" s="105">
        <f t="shared" si="186"/>
        <v>0</v>
      </c>
      <c r="GT288" s="105">
        <f t="shared" si="186"/>
        <v>0</v>
      </c>
    </row>
    <row r="289" spans="1:202" s="105" customFormat="1" hidden="1" x14ac:dyDescent="0.25">
      <c r="A289" s="106" t="s">
        <v>200</v>
      </c>
      <c r="B289" s="107">
        <v>0</v>
      </c>
      <c r="C289" s="105">
        <f t="shared" si="196"/>
        <v>0</v>
      </c>
      <c r="D289" s="105">
        <f t="shared" si="196"/>
        <v>0</v>
      </c>
      <c r="E289" s="105">
        <f t="shared" si="196"/>
        <v>0</v>
      </c>
      <c r="F289" s="105">
        <f t="shared" si="196"/>
        <v>0</v>
      </c>
      <c r="G289" s="105">
        <f t="shared" si="196"/>
        <v>0</v>
      </c>
      <c r="H289" s="105">
        <f t="shared" si="196"/>
        <v>0</v>
      </c>
      <c r="I289" s="105">
        <f t="shared" si="196"/>
        <v>0</v>
      </c>
      <c r="J289" s="105">
        <f t="shared" si="196"/>
        <v>0</v>
      </c>
      <c r="K289" s="105">
        <f t="shared" si="196"/>
        <v>0</v>
      </c>
      <c r="L289" s="105">
        <f t="shared" si="196"/>
        <v>0</v>
      </c>
      <c r="M289" s="105">
        <f t="shared" si="196"/>
        <v>0</v>
      </c>
      <c r="N289" s="105">
        <f t="shared" si="196"/>
        <v>0</v>
      </c>
      <c r="O289" s="105">
        <f t="shared" si="196"/>
        <v>0</v>
      </c>
      <c r="P289" s="105">
        <f t="shared" si="196"/>
        <v>0</v>
      </c>
      <c r="Q289" s="105">
        <f t="shared" si="196"/>
        <v>0</v>
      </c>
      <c r="R289" s="105">
        <f t="shared" si="196"/>
        <v>0</v>
      </c>
      <c r="S289" s="105">
        <f t="shared" si="196"/>
        <v>0</v>
      </c>
      <c r="T289" s="105">
        <f t="shared" si="196"/>
        <v>0</v>
      </c>
      <c r="U289" s="105">
        <f t="shared" si="196"/>
        <v>0</v>
      </c>
      <c r="V289" s="105">
        <f t="shared" si="196"/>
        <v>0</v>
      </c>
      <c r="W289" s="105">
        <f t="shared" si="196"/>
        <v>0</v>
      </c>
      <c r="X289" s="105">
        <f t="shared" si="196"/>
        <v>0</v>
      </c>
      <c r="Y289" s="105">
        <f t="shared" si="196"/>
        <v>0</v>
      </c>
      <c r="Z289" s="105">
        <f t="shared" si="196"/>
        <v>0</v>
      </c>
      <c r="AA289" s="105">
        <f t="shared" si="196"/>
        <v>0</v>
      </c>
      <c r="AB289" s="105">
        <f t="shared" si="196"/>
        <v>0</v>
      </c>
      <c r="AC289" s="105">
        <f t="shared" si="196"/>
        <v>0</v>
      </c>
      <c r="AD289" s="105">
        <f t="shared" si="196"/>
        <v>0</v>
      </c>
      <c r="AE289" s="105">
        <f t="shared" si="196"/>
        <v>0</v>
      </c>
      <c r="AF289" s="105">
        <f t="shared" si="196"/>
        <v>0</v>
      </c>
      <c r="AG289" s="105">
        <f t="shared" si="196"/>
        <v>0</v>
      </c>
      <c r="AH289" s="105">
        <f t="shared" si="196"/>
        <v>0</v>
      </c>
      <c r="AI289" s="105">
        <f t="shared" si="196"/>
        <v>0</v>
      </c>
      <c r="AJ289" s="105">
        <f t="shared" si="196"/>
        <v>0</v>
      </c>
      <c r="AK289" s="105">
        <f t="shared" si="196"/>
        <v>0</v>
      </c>
      <c r="AL289" s="105">
        <f t="shared" si="196"/>
        <v>0</v>
      </c>
      <c r="AM289" s="105">
        <f t="shared" si="196"/>
        <v>0</v>
      </c>
      <c r="AN289" s="105">
        <f t="shared" si="196"/>
        <v>0</v>
      </c>
      <c r="AO289" s="105">
        <f t="shared" si="196"/>
        <v>0</v>
      </c>
      <c r="AP289" s="105">
        <f t="shared" si="196"/>
        <v>0</v>
      </c>
      <c r="AQ289" s="105">
        <f t="shared" si="196"/>
        <v>0</v>
      </c>
      <c r="AR289" s="105">
        <f t="shared" si="196"/>
        <v>0</v>
      </c>
      <c r="AS289" s="105">
        <f t="shared" si="196"/>
        <v>0</v>
      </c>
      <c r="AT289" s="105">
        <f t="shared" si="196"/>
        <v>0</v>
      </c>
      <c r="AU289" s="105">
        <f t="shared" si="196"/>
        <v>0</v>
      </c>
      <c r="AV289" s="105">
        <f t="shared" si="196"/>
        <v>0</v>
      </c>
      <c r="AW289" s="105">
        <f t="shared" si="196"/>
        <v>0</v>
      </c>
      <c r="AX289" s="105">
        <f t="shared" si="196"/>
        <v>0</v>
      </c>
      <c r="AY289" s="105">
        <f t="shared" si="196"/>
        <v>0</v>
      </c>
      <c r="AZ289" s="105">
        <f t="shared" si="196"/>
        <v>0</v>
      </c>
      <c r="BA289" s="105">
        <f t="shared" si="196"/>
        <v>0</v>
      </c>
      <c r="BB289" s="105">
        <f t="shared" si="196"/>
        <v>0</v>
      </c>
      <c r="BC289" s="105">
        <f t="shared" si="196"/>
        <v>0</v>
      </c>
      <c r="BD289" s="105">
        <f t="shared" si="196"/>
        <v>0</v>
      </c>
      <c r="BE289" s="105">
        <f t="shared" si="196"/>
        <v>0</v>
      </c>
      <c r="BF289" s="105">
        <f t="shared" si="196"/>
        <v>0</v>
      </c>
      <c r="BG289" s="105">
        <f t="shared" si="196"/>
        <v>0</v>
      </c>
      <c r="BH289" s="105">
        <f t="shared" si="196"/>
        <v>0</v>
      </c>
      <c r="BI289" s="105">
        <f t="shared" si="196"/>
        <v>0</v>
      </c>
      <c r="BJ289" s="105">
        <f t="shared" si="196"/>
        <v>0</v>
      </c>
      <c r="BK289" s="105">
        <f t="shared" si="196"/>
        <v>0</v>
      </c>
      <c r="BL289" s="105">
        <f t="shared" si="196"/>
        <v>0</v>
      </c>
      <c r="BM289" s="105">
        <f t="shared" si="196"/>
        <v>0</v>
      </c>
      <c r="BN289" s="105">
        <f t="shared" ref="BN289" si="199">BN135*$B289</f>
        <v>0</v>
      </c>
      <c r="BO289" s="105">
        <f t="shared" si="197"/>
        <v>0</v>
      </c>
      <c r="BP289" s="105">
        <f t="shared" si="197"/>
        <v>0</v>
      </c>
      <c r="BQ289" s="105">
        <f t="shared" si="197"/>
        <v>0</v>
      </c>
      <c r="BR289" s="105">
        <f t="shared" si="197"/>
        <v>0</v>
      </c>
      <c r="BS289" s="105">
        <f t="shared" si="197"/>
        <v>0</v>
      </c>
      <c r="BT289" s="105">
        <f t="shared" si="197"/>
        <v>0</v>
      </c>
      <c r="BU289" s="105">
        <f t="shared" si="197"/>
        <v>0</v>
      </c>
      <c r="BV289" s="105">
        <f t="shared" si="197"/>
        <v>0</v>
      </c>
      <c r="BW289" s="105">
        <f t="shared" si="197"/>
        <v>0</v>
      </c>
      <c r="BX289" s="105">
        <f t="shared" si="197"/>
        <v>0</v>
      </c>
      <c r="BY289" s="105">
        <f t="shared" si="197"/>
        <v>0</v>
      </c>
      <c r="BZ289" s="105">
        <f t="shared" si="197"/>
        <v>0</v>
      </c>
      <c r="CA289" s="105">
        <f t="shared" si="197"/>
        <v>0</v>
      </c>
      <c r="CB289" s="105">
        <f t="shared" si="197"/>
        <v>0</v>
      </c>
      <c r="CC289" s="105">
        <f t="shared" si="197"/>
        <v>0</v>
      </c>
      <c r="CD289" s="105">
        <f t="shared" si="197"/>
        <v>0</v>
      </c>
      <c r="CE289" s="105">
        <f t="shared" si="197"/>
        <v>0</v>
      </c>
      <c r="CF289" s="105">
        <f t="shared" si="197"/>
        <v>0</v>
      </c>
      <c r="CG289" s="105">
        <f t="shared" si="197"/>
        <v>0</v>
      </c>
      <c r="CH289" s="105">
        <f t="shared" si="197"/>
        <v>0</v>
      </c>
      <c r="CI289" s="105">
        <f t="shared" si="197"/>
        <v>0</v>
      </c>
      <c r="CJ289" s="105">
        <f t="shared" si="197"/>
        <v>0</v>
      </c>
      <c r="CK289" s="105">
        <f t="shared" si="197"/>
        <v>0</v>
      </c>
      <c r="CL289" s="105">
        <f t="shared" si="197"/>
        <v>0</v>
      </c>
      <c r="CM289" s="105">
        <f t="shared" si="197"/>
        <v>0</v>
      </c>
      <c r="CN289" s="105">
        <f t="shared" si="197"/>
        <v>0</v>
      </c>
      <c r="CO289" s="105">
        <f t="shared" si="197"/>
        <v>0</v>
      </c>
      <c r="CP289" s="105">
        <f t="shared" si="197"/>
        <v>0</v>
      </c>
      <c r="CQ289" s="105">
        <f t="shared" si="197"/>
        <v>0</v>
      </c>
      <c r="CR289" s="105">
        <f t="shared" si="197"/>
        <v>0</v>
      </c>
      <c r="CS289" s="105">
        <f t="shared" si="197"/>
        <v>0</v>
      </c>
      <c r="CT289" s="105">
        <f t="shared" si="197"/>
        <v>0</v>
      </c>
      <c r="CU289" s="105">
        <f t="shared" si="197"/>
        <v>0</v>
      </c>
      <c r="CV289" s="105">
        <f t="shared" si="197"/>
        <v>0</v>
      </c>
      <c r="CW289" s="105">
        <f t="shared" si="197"/>
        <v>0</v>
      </c>
      <c r="CX289" s="105">
        <f t="shared" si="197"/>
        <v>0</v>
      </c>
      <c r="CY289" s="105">
        <f t="shared" si="197"/>
        <v>0</v>
      </c>
      <c r="CZ289" s="105">
        <f t="shared" si="197"/>
        <v>0</v>
      </c>
      <c r="DA289" s="105">
        <f t="shared" si="197"/>
        <v>0</v>
      </c>
      <c r="DB289" s="105">
        <f t="shared" si="197"/>
        <v>0</v>
      </c>
      <c r="DC289" s="105">
        <f t="shared" si="197"/>
        <v>0</v>
      </c>
      <c r="DD289" s="105">
        <f t="shared" si="197"/>
        <v>0</v>
      </c>
      <c r="DE289" s="105">
        <f t="shared" si="197"/>
        <v>0</v>
      </c>
      <c r="DF289" s="105">
        <f t="shared" si="197"/>
        <v>0</v>
      </c>
      <c r="DG289" s="105">
        <f t="shared" si="197"/>
        <v>0</v>
      </c>
      <c r="DH289" s="105">
        <f t="shared" si="197"/>
        <v>0</v>
      </c>
      <c r="DI289" s="105">
        <f t="shared" si="197"/>
        <v>0</v>
      </c>
      <c r="DJ289" s="105">
        <f t="shared" si="197"/>
        <v>0</v>
      </c>
      <c r="DK289" s="105">
        <f t="shared" si="197"/>
        <v>0</v>
      </c>
      <c r="DL289" s="105">
        <f t="shared" si="197"/>
        <v>0</v>
      </c>
      <c r="DM289" s="105">
        <f t="shared" si="197"/>
        <v>0</v>
      </c>
      <c r="DN289" s="105">
        <f t="shared" si="197"/>
        <v>0</v>
      </c>
      <c r="DO289" s="105">
        <f t="shared" si="197"/>
        <v>0</v>
      </c>
      <c r="DP289" s="105">
        <f t="shared" si="197"/>
        <v>0</v>
      </c>
      <c r="DQ289" s="105">
        <f t="shared" si="197"/>
        <v>0</v>
      </c>
      <c r="DR289" s="105">
        <f t="shared" si="197"/>
        <v>0</v>
      </c>
      <c r="DS289" s="105">
        <f t="shared" si="197"/>
        <v>0</v>
      </c>
      <c r="DT289" s="105">
        <f t="shared" si="197"/>
        <v>0</v>
      </c>
      <c r="DU289" s="105">
        <f t="shared" si="197"/>
        <v>0</v>
      </c>
      <c r="DV289" s="105">
        <f t="shared" si="197"/>
        <v>0</v>
      </c>
      <c r="DW289" s="105">
        <f t="shared" si="197"/>
        <v>0</v>
      </c>
      <c r="DX289" s="105">
        <f t="shared" si="197"/>
        <v>0</v>
      </c>
      <c r="DY289" s="105">
        <f t="shared" si="197"/>
        <v>0</v>
      </c>
      <c r="DZ289" s="105">
        <f t="shared" ref="DZ289" si="200">DZ135*$B289</f>
        <v>0</v>
      </c>
      <c r="EA289" s="105">
        <f t="shared" si="198"/>
        <v>0</v>
      </c>
      <c r="EB289" s="105">
        <f t="shared" si="198"/>
        <v>0</v>
      </c>
      <c r="EC289" s="105">
        <f t="shared" si="198"/>
        <v>0</v>
      </c>
      <c r="ED289" s="105">
        <f t="shared" si="198"/>
        <v>0</v>
      </c>
      <c r="EE289" s="105">
        <f t="shared" si="198"/>
        <v>0</v>
      </c>
      <c r="EF289" s="105">
        <f t="shared" si="198"/>
        <v>0</v>
      </c>
      <c r="EG289" s="105">
        <f t="shared" si="198"/>
        <v>0</v>
      </c>
      <c r="EH289" s="105">
        <f t="shared" si="198"/>
        <v>0</v>
      </c>
      <c r="EI289" s="105">
        <f t="shared" si="198"/>
        <v>0</v>
      </c>
      <c r="EJ289" s="105">
        <f t="shared" si="198"/>
        <v>0</v>
      </c>
      <c r="EK289" s="105">
        <f t="shared" si="198"/>
        <v>0</v>
      </c>
      <c r="EL289" s="105">
        <f t="shared" si="198"/>
        <v>0</v>
      </c>
      <c r="EM289" s="105">
        <f t="shared" si="198"/>
        <v>0</v>
      </c>
      <c r="EN289" s="105">
        <f t="shared" si="198"/>
        <v>0</v>
      </c>
      <c r="EO289" s="105">
        <f t="shared" si="198"/>
        <v>0</v>
      </c>
      <c r="EP289" s="105">
        <f t="shared" si="198"/>
        <v>0</v>
      </c>
      <c r="EQ289" s="105">
        <f t="shared" si="198"/>
        <v>0</v>
      </c>
      <c r="ER289" s="105">
        <f t="shared" si="198"/>
        <v>0</v>
      </c>
      <c r="ES289" s="105">
        <f t="shared" si="198"/>
        <v>0</v>
      </c>
      <c r="ET289" s="105">
        <f t="shared" si="198"/>
        <v>0</v>
      </c>
      <c r="EU289" s="105">
        <f t="shared" si="198"/>
        <v>0</v>
      </c>
      <c r="EV289" s="105">
        <f t="shared" si="198"/>
        <v>0</v>
      </c>
      <c r="EW289" s="105">
        <f t="shared" si="198"/>
        <v>0</v>
      </c>
      <c r="EX289" s="105">
        <f t="shared" si="198"/>
        <v>0</v>
      </c>
      <c r="EY289" s="105">
        <f t="shared" si="198"/>
        <v>0</v>
      </c>
      <c r="EZ289" s="105">
        <f t="shared" si="198"/>
        <v>0</v>
      </c>
      <c r="FA289" s="105">
        <f t="shared" si="198"/>
        <v>0</v>
      </c>
      <c r="FB289" s="105">
        <f t="shared" si="198"/>
        <v>0</v>
      </c>
      <c r="FC289" s="105">
        <f t="shared" si="198"/>
        <v>0</v>
      </c>
      <c r="FD289" s="105">
        <f t="shared" si="198"/>
        <v>0</v>
      </c>
      <c r="FE289" s="105">
        <f t="shared" si="198"/>
        <v>0</v>
      </c>
      <c r="FF289" s="105">
        <f t="shared" si="198"/>
        <v>0</v>
      </c>
      <c r="FG289" s="105">
        <f t="shared" si="198"/>
        <v>0</v>
      </c>
      <c r="FH289" s="105">
        <f t="shared" si="198"/>
        <v>0</v>
      </c>
      <c r="FI289" s="105">
        <f t="shared" si="198"/>
        <v>0</v>
      </c>
      <c r="FJ289" s="105">
        <f t="shared" si="198"/>
        <v>0</v>
      </c>
      <c r="FK289" s="105">
        <f t="shared" si="198"/>
        <v>0</v>
      </c>
      <c r="FL289" s="105">
        <f t="shared" si="198"/>
        <v>0</v>
      </c>
      <c r="FM289" s="105">
        <f t="shared" si="198"/>
        <v>0</v>
      </c>
      <c r="FN289" s="105">
        <f t="shared" si="198"/>
        <v>0</v>
      </c>
      <c r="FO289" s="105">
        <f t="shared" si="198"/>
        <v>0</v>
      </c>
      <c r="FP289" s="105">
        <f t="shared" si="198"/>
        <v>0</v>
      </c>
      <c r="FQ289" s="105">
        <f t="shared" si="198"/>
        <v>0</v>
      </c>
      <c r="FR289" s="105">
        <f t="shared" si="198"/>
        <v>0</v>
      </c>
      <c r="FS289" s="105">
        <f t="shared" si="198"/>
        <v>0</v>
      </c>
      <c r="FT289" s="105">
        <f t="shared" si="198"/>
        <v>0</v>
      </c>
      <c r="FU289" s="105">
        <f t="shared" si="198"/>
        <v>0</v>
      </c>
      <c r="FV289" s="105">
        <f t="shared" si="198"/>
        <v>0</v>
      </c>
      <c r="FW289" s="105">
        <f t="shared" si="198"/>
        <v>0</v>
      </c>
      <c r="FX289" s="105">
        <f t="shared" si="198"/>
        <v>0</v>
      </c>
      <c r="FY289" s="105">
        <f t="shared" si="198"/>
        <v>0</v>
      </c>
      <c r="FZ289" s="105">
        <f t="shared" si="198"/>
        <v>0</v>
      </c>
      <c r="GA289" s="105">
        <f t="shared" si="198"/>
        <v>0</v>
      </c>
      <c r="GB289" s="105">
        <f t="shared" si="198"/>
        <v>0</v>
      </c>
      <c r="GC289" s="105">
        <f t="shared" si="198"/>
        <v>0</v>
      </c>
      <c r="GD289" s="105">
        <f t="shared" si="198"/>
        <v>0</v>
      </c>
      <c r="GE289" s="105">
        <f t="shared" si="198"/>
        <v>0</v>
      </c>
      <c r="GF289" s="105">
        <f t="shared" si="198"/>
        <v>0</v>
      </c>
      <c r="GG289" s="105">
        <f t="shared" si="198"/>
        <v>0</v>
      </c>
      <c r="GH289" s="105">
        <f t="shared" si="198"/>
        <v>0</v>
      </c>
      <c r="GI289" s="105">
        <f t="shared" si="198"/>
        <v>0</v>
      </c>
      <c r="GJ289" s="105">
        <f t="shared" si="198"/>
        <v>0</v>
      </c>
      <c r="GK289" s="105">
        <f t="shared" si="198"/>
        <v>0</v>
      </c>
      <c r="GL289" s="105">
        <f t="shared" ref="GL289" si="201">GL135*$B289</f>
        <v>0</v>
      </c>
      <c r="GM289" s="105">
        <f t="shared" si="186"/>
        <v>0</v>
      </c>
      <c r="GN289" s="105">
        <f t="shared" si="186"/>
        <v>0</v>
      </c>
      <c r="GO289" s="105">
        <f t="shared" si="186"/>
        <v>0</v>
      </c>
      <c r="GP289" s="105">
        <f t="shared" si="186"/>
        <v>0</v>
      </c>
      <c r="GQ289" s="105">
        <f t="shared" si="186"/>
        <v>0</v>
      </c>
      <c r="GR289" s="105">
        <f t="shared" si="186"/>
        <v>0</v>
      </c>
      <c r="GS289" s="105">
        <f t="shared" si="186"/>
        <v>0</v>
      </c>
      <c r="GT289" s="105">
        <f t="shared" si="186"/>
        <v>0</v>
      </c>
    </row>
    <row r="290" spans="1:202" s="105" customFormat="1" hidden="1" x14ac:dyDescent="0.25">
      <c r="A290" s="106" t="s">
        <v>201</v>
      </c>
      <c r="B290" s="107">
        <v>0</v>
      </c>
      <c r="C290" s="105">
        <f t="shared" ref="C290:BN293" si="202">C136*$B290</f>
        <v>0</v>
      </c>
      <c r="D290" s="105">
        <f t="shared" si="202"/>
        <v>0</v>
      </c>
      <c r="E290" s="105">
        <f t="shared" si="202"/>
        <v>0</v>
      </c>
      <c r="F290" s="105">
        <f t="shared" si="202"/>
        <v>0</v>
      </c>
      <c r="G290" s="105">
        <f t="shared" si="202"/>
        <v>0</v>
      </c>
      <c r="H290" s="105">
        <f t="shared" si="202"/>
        <v>0</v>
      </c>
      <c r="I290" s="105">
        <f t="shared" si="202"/>
        <v>0</v>
      </c>
      <c r="J290" s="105">
        <f t="shared" si="202"/>
        <v>0</v>
      </c>
      <c r="K290" s="105">
        <f t="shared" si="202"/>
        <v>0</v>
      </c>
      <c r="L290" s="105">
        <f t="shared" si="202"/>
        <v>0</v>
      </c>
      <c r="M290" s="105">
        <f t="shared" si="202"/>
        <v>0</v>
      </c>
      <c r="N290" s="105">
        <f t="shared" si="202"/>
        <v>0</v>
      </c>
      <c r="O290" s="105">
        <f t="shared" si="202"/>
        <v>0</v>
      </c>
      <c r="P290" s="105">
        <f t="shared" si="202"/>
        <v>0</v>
      </c>
      <c r="Q290" s="105">
        <f t="shared" si="202"/>
        <v>0</v>
      </c>
      <c r="R290" s="105">
        <f t="shared" si="202"/>
        <v>0</v>
      </c>
      <c r="S290" s="105">
        <f t="shared" si="202"/>
        <v>0</v>
      </c>
      <c r="T290" s="105">
        <f t="shared" si="202"/>
        <v>0</v>
      </c>
      <c r="U290" s="105">
        <f t="shared" si="202"/>
        <v>0</v>
      </c>
      <c r="V290" s="105">
        <f t="shared" si="202"/>
        <v>0</v>
      </c>
      <c r="W290" s="105">
        <f t="shared" si="202"/>
        <v>0</v>
      </c>
      <c r="X290" s="105">
        <f t="shared" si="202"/>
        <v>0</v>
      </c>
      <c r="Y290" s="105">
        <f t="shared" si="202"/>
        <v>0</v>
      </c>
      <c r="Z290" s="105">
        <f t="shared" si="202"/>
        <v>0</v>
      </c>
      <c r="AA290" s="105">
        <f t="shared" si="202"/>
        <v>0</v>
      </c>
      <c r="AB290" s="105">
        <f t="shared" si="202"/>
        <v>0</v>
      </c>
      <c r="AC290" s="105">
        <f t="shared" si="202"/>
        <v>0</v>
      </c>
      <c r="AD290" s="105">
        <f t="shared" si="202"/>
        <v>0</v>
      </c>
      <c r="AE290" s="105">
        <f t="shared" si="202"/>
        <v>0</v>
      </c>
      <c r="AF290" s="105">
        <f t="shared" si="202"/>
        <v>0</v>
      </c>
      <c r="AG290" s="105">
        <f t="shared" si="202"/>
        <v>0</v>
      </c>
      <c r="AH290" s="105">
        <f t="shared" si="202"/>
        <v>0</v>
      </c>
      <c r="AI290" s="105">
        <f t="shared" si="202"/>
        <v>0</v>
      </c>
      <c r="AJ290" s="105">
        <f t="shared" si="202"/>
        <v>0</v>
      </c>
      <c r="AK290" s="105">
        <f t="shared" si="202"/>
        <v>0</v>
      </c>
      <c r="AL290" s="105">
        <f t="shared" si="202"/>
        <v>0</v>
      </c>
      <c r="AM290" s="105">
        <f t="shared" si="202"/>
        <v>0</v>
      </c>
      <c r="AN290" s="105">
        <f t="shared" si="202"/>
        <v>0</v>
      </c>
      <c r="AO290" s="105">
        <f t="shared" si="202"/>
        <v>0</v>
      </c>
      <c r="AP290" s="105">
        <f t="shared" si="202"/>
        <v>0</v>
      </c>
      <c r="AQ290" s="105">
        <f t="shared" si="202"/>
        <v>0</v>
      </c>
      <c r="AR290" s="105">
        <f t="shared" si="202"/>
        <v>0</v>
      </c>
      <c r="AS290" s="105">
        <f t="shared" si="202"/>
        <v>0</v>
      </c>
      <c r="AT290" s="105">
        <f t="shared" si="202"/>
        <v>0</v>
      </c>
      <c r="AU290" s="105">
        <f t="shared" si="202"/>
        <v>0</v>
      </c>
      <c r="AV290" s="105">
        <f t="shared" si="202"/>
        <v>0</v>
      </c>
      <c r="AW290" s="105">
        <f t="shared" si="202"/>
        <v>0</v>
      </c>
      <c r="AX290" s="105">
        <f t="shared" si="202"/>
        <v>0</v>
      </c>
      <c r="AY290" s="105">
        <f t="shared" si="202"/>
        <v>0</v>
      </c>
      <c r="AZ290" s="105">
        <f t="shared" si="202"/>
        <v>0</v>
      </c>
      <c r="BA290" s="105">
        <f t="shared" si="202"/>
        <v>0</v>
      </c>
      <c r="BB290" s="105">
        <f t="shared" si="202"/>
        <v>0</v>
      </c>
      <c r="BC290" s="105">
        <f t="shared" si="202"/>
        <v>0</v>
      </c>
      <c r="BD290" s="105">
        <f t="shared" si="202"/>
        <v>0</v>
      </c>
      <c r="BE290" s="105">
        <f t="shared" si="202"/>
        <v>0</v>
      </c>
      <c r="BF290" s="105">
        <f t="shared" si="202"/>
        <v>0</v>
      </c>
      <c r="BG290" s="105">
        <f t="shared" si="202"/>
        <v>0</v>
      </c>
      <c r="BH290" s="105">
        <f t="shared" si="202"/>
        <v>0</v>
      </c>
      <c r="BI290" s="105">
        <f t="shared" si="202"/>
        <v>0</v>
      </c>
      <c r="BJ290" s="105">
        <f t="shared" si="202"/>
        <v>0</v>
      </c>
      <c r="BK290" s="105">
        <f t="shared" si="202"/>
        <v>0</v>
      </c>
      <c r="BL290" s="105">
        <f t="shared" si="202"/>
        <v>0</v>
      </c>
      <c r="BM290" s="105">
        <f t="shared" si="202"/>
        <v>0</v>
      </c>
      <c r="BN290" s="105">
        <f t="shared" si="202"/>
        <v>0</v>
      </c>
      <c r="BO290" s="105">
        <f t="shared" ref="BO290:DZ293" si="203">BO136*$B290</f>
        <v>0</v>
      </c>
      <c r="BP290" s="105">
        <f t="shared" si="203"/>
        <v>0</v>
      </c>
      <c r="BQ290" s="105">
        <f t="shared" si="203"/>
        <v>0</v>
      </c>
      <c r="BR290" s="105">
        <f t="shared" si="203"/>
        <v>0</v>
      </c>
      <c r="BS290" s="105">
        <f t="shared" si="203"/>
        <v>0</v>
      </c>
      <c r="BT290" s="105">
        <f t="shared" si="203"/>
        <v>0</v>
      </c>
      <c r="BU290" s="105">
        <f t="shared" si="203"/>
        <v>0</v>
      </c>
      <c r="BV290" s="105">
        <f t="shared" si="203"/>
        <v>0</v>
      </c>
      <c r="BW290" s="105">
        <f t="shared" si="203"/>
        <v>0</v>
      </c>
      <c r="BX290" s="105">
        <f t="shared" si="203"/>
        <v>0</v>
      </c>
      <c r="BY290" s="105">
        <f t="shared" si="203"/>
        <v>0</v>
      </c>
      <c r="BZ290" s="105">
        <f t="shared" si="203"/>
        <v>0</v>
      </c>
      <c r="CA290" s="105">
        <f t="shared" si="203"/>
        <v>0</v>
      </c>
      <c r="CB290" s="105">
        <f t="shared" si="203"/>
        <v>0</v>
      </c>
      <c r="CC290" s="105">
        <f t="shared" si="203"/>
        <v>0</v>
      </c>
      <c r="CD290" s="105">
        <f t="shared" si="203"/>
        <v>0</v>
      </c>
      <c r="CE290" s="105">
        <f t="shared" si="203"/>
        <v>0</v>
      </c>
      <c r="CF290" s="105">
        <f t="shared" si="203"/>
        <v>0</v>
      </c>
      <c r="CG290" s="105">
        <f t="shared" si="203"/>
        <v>0</v>
      </c>
      <c r="CH290" s="105">
        <f t="shared" si="203"/>
        <v>0</v>
      </c>
      <c r="CI290" s="105">
        <f t="shared" si="203"/>
        <v>0</v>
      </c>
      <c r="CJ290" s="105">
        <f t="shared" si="203"/>
        <v>0</v>
      </c>
      <c r="CK290" s="105">
        <f t="shared" si="203"/>
        <v>0</v>
      </c>
      <c r="CL290" s="105">
        <f t="shared" si="203"/>
        <v>0</v>
      </c>
      <c r="CM290" s="105">
        <f t="shared" si="203"/>
        <v>0</v>
      </c>
      <c r="CN290" s="105">
        <f t="shared" si="203"/>
        <v>0</v>
      </c>
      <c r="CO290" s="105">
        <f t="shared" si="203"/>
        <v>0</v>
      </c>
      <c r="CP290" s="105">
        <f t="shared" si="203"/>
        <v>0</v>
      </c>
      <c r="CQ290" s="105">
        <f t="shared" si="203"/>
        <v>0</v>
      </c>
      <c r="CR290" s="105">
        <f t="shared" si="203"/>
        <v>0</v>
      </c>
      <c r="CS290" s="105">
        <f t="shared" si="203"/>
        <v>0</v>
      </c>
      <c r="CT290" s="105">
        <f t="shared" si="203"/>
        <v>0</v>
      </c>
      <c r="CU290" s="105">
        <f t="shared" si="203"/>
        <v>0</v>
      </c>
      <c r="CV290" s="105">
        <f t="shared" si="203"/>
        <v>0</v>
      </c>
      <c r="CW290" s="105">
        <f t="shared" si="203"/>
        <v>0</v>
      </c>
      <c r="CX290" s="105">
        <f t="shared" si="203"/>
        <v>0</v>
      </c>
      <c r="CY290" s="105">
        <f t="shared" si="203"/>
        <v>0</v>
      </c>
      <c r="CZ290" s="105">
        <f t="shared" si="203"/>
        <v>0</v>
      </c>
      <c r="DA290" s="105">
        <f t="shared" si="203"/>
        <v>0</v>
      </c>
      <c r="DB290" s="105">
        <f t="shared" si="203"/>
        <v>0</v>
      </c>
      <c r="DC290" s="105">
        <f t="shared" si="203"/>
        <v>0</v>
      </c>
      <c r="DD290" s="105">
        <f t="shared" si="203"/>
        <v>0</v>
      </c>
      <c r="DE290" s="105">
        <f t="shared" si="203"/>
        <v>0</v>
      </c>
      <c r="DF290" s="105">
        <f t="shared" si="203"/>
        <v>0</v>
      </c>
      <c r="DG290" s="105">
        <f t="shared" si="203"/>
        <v>0</v>
      </c>
      <c r="DH290" s="105">
        <f t="shared" si="203"/>
        <v>0</v>
      </c>
      <c r="DI290" s="105">
        <f t="shared" si="203"/>
        <v>0</v>
      </c>
      <c r="DJ290" s="105">
        <f t="shared" si="203"/>
        <v>0</v>
      </c>
      <c r="DK290" s="105">
        <f t="shared" si="203"/>
        <v>0</v>
      </c>
      <c r="DL290" s="105">
        <f t="shared" si="203"/>
        <v>0</v>
      </c>
      <c r="DM290" s="105">
        <f t="shared" si="203"/>
        <v>0</v>
      </c>
      <c r="DN290" s="105">
        <f t="shared" si="203"/>
        <v>0</v>
      </c>
      <c r="DO290" s="105">
        <f t="shared" si="203"/>
        <v>0</v>
      </c>
      <c r="DP290" s="105">
        <f t="shared" si="203"/>
        <v>0</v>
      </c>
      <c r="DQ290" s="105">
        <f t="shared" si="203"/>
        <v>0</v>
      </c>
      <c r="DR290" s="105">
        <f t="shared" si="203"/>
        <v>0</v>
      </c>
      <c r="DS290" s="105">
        <f t="shared" si="203"/>
        <v>0</v>
      </c>
      <c r="DT290" s="105">
        <f t="shared" si="203"/>
        <v>0</v>
      </c>
      <c r="DU290" s="105">
        <f t="shared" si="203"/>
        <v>0</v>
      </c>
      <c r="DV290" s="105">
        <f t="shared" si="203"/>
        <v>0</v>
      </c>
      <c r="DW290" s="105">
        <f t="shared" si="203"/>
        <v>0</v>
      </c>
      <c r="DX290" s="105">
        <f t="shared" si="203"/>
        <v>0</v>
      </c>
      <c r="DY290" s="105">
        <f t="shared" si="203"/>
        <v>0</v>
      </c>
      <c r="DZ290" s="105">
        <f t="shared" si="203"/>
        <v>0</v>
      </c>
      <c r="EA290" s="105">
        <f t="shared" ref="EA290:GL293" si="204">EA136*$B290</f>
        <v>0</v>
      </c>
      <c r="EB290" s="105">
        <f t="shared" si="204"/>
        <v>0</v>
      </c>
      <c r="EC290" s="105">
        <f t="shared" si="204"/>
        <v>0</v>
      </c>
      <c r="ED290" s="105">
        <f t="shared" si="204"/>
        <v>0</v>
      </c>
      <c r="EE290" s="105">
        <f t="shared" si="204"/>
        <v>0</v>
      </c>
      <c r="EF290" s="105">
        <f t="shared" si="204"/>
        <v>0</v>
      </c>
      <c r="EG290" s="105">
        <f t="shared" si="204"/>
        <v>0</v>
      </c>
      <c r="EH290" s="105">
        <f t="shared" si="204"/>
        <v>0</v>
      </c>
      <c r="EI290" s="105">
        <f t="shared" si="204"/>
        <v>0</v>
      </c>
      <c r="EJ290" s="105">
        <f t="shared" si="204"/>
        <v>0</v>
      </c>
      <c r="EK290" s="105">
        <f t="shared" si="204"/>
        <v>0</v>
      </c>
      <c r="EL290" s="105">
        <f t="shared" si="204"/>
        <v>0</v>
      </c>
      <c r="EM290" s="105">
        <f t="shared" si="204"/>
        <v>0</v>
      </c>
      <c r="EN290" s="105">
        <f t="shared" si="204"/>
        <v>0</v>
      </c>
      <c r="EO290" s="105">
        <f t="shared" si="204"/>
        <v>0</v>
      </c>
      <c r="EP290" s="105">
        <f t="shared" si="204"/>
        <v>0</v>
      </c>
      <c r="EQ290" s="105">
        <f t="shared" si="204"/>
        <v>0</v>
      </c>
      <c r="ER290" s="105">
        <f t="shared" si="204"/>
        <v>0</v>
      </c>
      <c r="ES290" s="105">
        <f t="shared" si="204"/>
        <v>0</v>
      </c>
      <c r="ET290" s="105">
        <f t="shared" si="204"/>
        <v>0</v>
      </c>
      <c r="EU290" s="105">
        <f t="shared" si="204"/>
        <v>0</v>
      </c>
      <c r="EV290" s="105">
        <f t="shared" si="204"/>
        <v>0</v>
      </c>
      <c r="EW290" s="105">
        <f t="shared" si="204"/>
        <v>0</v>
      </c>
      <c r="EX290" s="105">
        <f t="shared" si="204"/>
        <v>0</v>
      </c>
      <c r="EY290" s="105">
        <f t="shared" si="204"/>
        <v>0</v>
      </c>
      <c r="EZ290" s="105">
        <f t="shared" si="204"/>
        <v>0</v>
      </c>
      <c r="FA290" s="105">
        <f t="shared" si="204"/>
        <v>0</v>
      </c>
      <c r="FB290" s="105">
        <f t="shared" si="204"/>
        <v>0</v>
      </c>
      <c r="FC290" s="105">
        <f t="shared" si="204"/>
        <v>0</v>
      </c>
      <c r="FD290" s="105">
        <f t="shared" si="204"/>
        <v>0</v>
      </c>
      <c r="FE290" s="105">
        <f t="shared" si="204"/>
        <v>0</v>
      </c>
      <c r="FF290" s="105">
        <f t="shared" si="204"/>
        <v>0</v>
      </c>
      <c r="FG290" s="105">
        <f t="shared" si="204"/>
        <v>0</v>
      </c>
      <c r="FH290" s="105">
        <f t="shared" si="204"/>
        <v>0</v>
      </c>
      <c r="FI290" s="105">
        <f t="shared" si="204"/>
        <v>0</v>
      </c>
      <c r="FJ290" s="105">
        <f t="shared" si="204"/>
        <v>0</v>
      </c>
      <c r="FK290" s="105">
        <f t="shared" si="204"/>
        <v>0</v>
      </c>
      <c r="FL290" s="105">
        <f t="shared" si="204"/>
        <v>0</v>
      </c>
      <c r="FM290" s="105">
        <f t="shared" si="204"/>
        <v>0</v>
      </c>
      <c r="FN290" s="105">
        <f t="shared" si="204"/>
        <v>0</v>
      </c>
      <c r="FO290" s="105">
        <f t="shared" si="204"/>
        <v>0</v>
      </c>
      <c r="FP290" s="105">
        <f t="shared" si="204"/>
        <v>0</v>
      </c>
      <c r="FQ290" s="105">
        <f t="shared" si="204"/>
        <v>0</v>
      </c>
      <c r="FR290" s="105">
        <f t="shared" si="204"/>
        <v>0</v>
      </c>
      <c r="FS290" s="105">
        <f t="shared" si="204"/>
        <v>0</v>
      </c>
      <c r="FT290" s="105">
        <f t="shared" si="204"/>
        <v>0</v>
      </c>
      <c r="FU290" s="105">
        <f t="shared" si="204"/>
        <v>0</v>
      </c>
      <c r="FV290" s="105">
        <f t="shared" si="204"/>
        <v>0</v>
      </c>
      <c r="FW290" s="105">
        <f t="shared" si="204"/>
        <v>0</v>
      </c>
      <c r="FX290" s="105">
        <f t="shared" si="204"/>
        <v>0</v>
      </c>
      <c r="FY290" s="105">
        <f t="shared" si="204"/>
        <v>0</v>
      </c>
      <c r="FZ290" s="105">
        <f t="shared" si="204"/>
        <v>0</v>
      </c>
      <c r="GA290" s="105">
        <f t="shared" si="204"/>
        <v>0</v>
      </c>
      <c r="GB290" s="105">
        <f t="shared" si="204"/>
        <v>0</v>
      </c>
      <c r="GC290" s="105">
        <f t="shared" si="204"/>
        <v>0</v>
      </c>
      <c r="GD290" s="105">
        <f t="shared" si="204"/>
        <v>0</v>
      </c>
      <c r="GE290" s="105">
        <f t="shared" si="204"/>
        <v>0</v>
      </c>
      <c r="GF290" s="105">
        <f t="shared" si="204"/>
        <v>0</v>
      </c>
      <c r="GG290" s="105">
        <f t="shared" si="204"/>
        <v>0</v>
      </c>
      <c r="GH290" s="105">
        <f t="shared" si="204"/>
        <v>0</v>
      </c>
      <c r="GI290" s="105">
        <f t="shared" si="204"/>
        <v>0</v>
      </c>
      <c r="GJ290" s="105">
        <f t="shared" si="204"/>
        <v>0</v>
      </c>
      <c r="GK290" s="105">
        <f t="shared" si="204"/>
        <v>0</v>
      </c>
      <c r="GL290" s="105">
        <f t="shared" si="204"/>
        <v>0</v>
      </c>
      <c r="GM290" s="105">
        <f t="shared" si="186"/>
        <v>0</v>
      </c>
      <c r="GN290" s="105">
        <f t="shared" si="186"/>
        <v>0</v>
      </c>
      <c r="GO290" s="105">
        <f t="shared" si="186"/>
        <v>0</v>
      </c>
      <c r="GP290" s="105">
        <f t="shared" si="186"/>
        <v>0</v>
      </c>
      <c r="GQ290" s="105">
        <f t="shared" si="186"/>
        <v>0</v>
      </c>
      <c r="GR290" s="105">
        <f t="shared" si="186"/>
        <v>0</v>
      </c>
      <c r="GS290" s="105">
        <f t="shared" si="186"/>
        <v>0</v>
      </c>
      <c r="GT290" s="105">
        <f t="shared" si="186"/>
        <v>0</v>
      </c>
    </row>
    <row r="291" spans="1:202" s="105" customFormat="1" hidden="1" x14ac:dyDescent="0.25">
      <c r="A291" s="106" t="s">
        <v>202</v>
      </c>
      <c r="B291" s="107">
        <v>0</v>
      </c>
      <c r="C291" s="105">
        <f t="shared" si="202"/>
        <v>0</v>
      </c>
      <c r="D291" s="105">
        <f t="shared" si="202"/>
        <v>0</v>
      </c>
      <c r="E291" s="105">
        <f t="shared" si="202"/>
        <v>0</v>
      </c>
      <c r="F291" s="105">
        <f t="shared" si="202"/>
        <v>0</v>
      </c>
      <c r="G291" s="105">
        <f t="shared" si="202"/>
        <v>0</v>
      </c>
      <c r="H291" s="105">
        <f t="shared" si="202"/>
        <v>0</v>
      </c>
      <c r="I291" s="105">
        <f t="shared" si="202"/>
        <v>0</v>
      </c>
      <c r="J291" s="105">
        <f t="shared" si="202"/>
        <v>0</v>
      </c>
      <c r="K291" s="105">
        <f t="shared" si="202"/>
        <v>0</v>
      </c>
      <c r="L291" s="105">
        <f t="shared" si="202"/>
        <v>0</v>
      </c>
      <c r="M291" s="105">
        <f t="shared" si="202"/>
        <v>0</v>
      </c>
      <c r="N291" s="105">
        <f t="shared" si="202"/>
        <v>0</v>
      </c>
      <c r="O291" s="105">
        <f t="shared" si="202"/>
        <v>0</v>
      </c>
      <c r="P291" s="105">
        <f t="shared" si="202"/>
        <v>0</v>
      </c>
      <c r="Q291" s="105">
        <f t="shared" si="202"/>
        <v>0</v>
      </c>
      <c r="R291" s="105">
        <f t="shared" si="202"/>
        <v>0</v>
      </c>
      <c r="S291" s="105">
        <f t="shared" si="202"/>
        <v>0</v>
      </c>
      <c r="T291" s="105">
        <f t="shared" si="202"/>
        <v>0</v>
      </c>
      <c r="U291" s="105">
        <f t="shared" si="202"/>
        <v>0</v>
      </c>
      <c r="V291" s="105">
        <f t="shared" si="202"/>
        <v>0</v>
      </c>
      <c r="W291" s="105">
        <f t="shared" si="202"/>
        <v>0</v>
      </c>
      <c r="X291" s="105">
        <f t="shared" si="202"/>
        <v>0</v>
      </c>
      <c r="Y291" s="105">
        <f t="shared" si="202"/>
        <v>0</v>
      </c>
      <c r="Z291" s="105">
        <f t="shared" si="202"/>
        <v>0</v>
      </c>
      <c r="AA291" s="105">
        <f t="shared" si="202"/>
        <v>0</v>
      </c>
      <c r="AB291" s="105">
        <f t="shared" si="202"/>
        <v>0</v>
      </c>
      <c r="AC291" s="105">
        <f t="shared" si="202"/>
        <v>0</v>
      </c>
      <c r="AD291" s="105">
        <f t="shared" si="202"/>
        <v>0</v>
      </c>
      <c r="AE291" s="105">
        <f t="shared" si="202"/>
        <v>0</v>
      </c>
      <c r="AF291" s="105">
        <f t="shared" si="202"/>
        <v>0</v>
      </c>
      <c r="AG291" s="105">
        <f t="shared" si="202"/>
        <v>0</v>
      </c>
      <c r="AH291" s="105">
        <f t="shared" si="202"/>
        <v>0</v>
      </c>
      <c r="AI291" s="105">
        <f t="shared" si="202"/>
        <v>0</v>
      </c>
      <c r="AJ291" s="105">
        <f t="shared" si="202"/>
        <v>0</v>
      </c>
      <c r="AK291" s="105">
        <f t="shared" si="202"/>
        <v>0</v>
      </c>
      <c r="AL291" s="105">
        <f t="shared" si="202"/>
        <v>0</v>
      </c>
      <c r="AM291" s="105">
        <f t="shared" si="202"/>
        <v>0</v>
      </c>
      <c r="AN291" s="105">
        <f t="shared" si="202"/>
        <v>0</v>
      </c>
      <c r="AO291" s="105">
        <f t="shared" si="202"/>
        <v>0</v>
      </c>
      <c r="AP291" s="105">
        <f t="shared" si="202"/>
        <v>0</v>
      </c>
      <c r="AQ291" s="105">
        <f t="shared" si="202"/>
        <v>0</v>
      </c>
      <c r="AR291" s="105">
        <f t="shared" si="202"/>
        <v>0</v>
      </c>
      <c r="AS291" s="105">
        <f t="shared" si="202"/>
        <v>0</v>
      </c>
      <c r="AT291" s="105">
        <f t="shared" si="202"/>
        <v>0</v>
      </c>
      <c r="AU291" s="105">
        <f t="shared" si="202"/>
        <v>0</v>
      </c>
      <c r="AV291" s="105">
        <f t="shared" si="202"/>
        <v>0</v>
      </c>
      <c r="AW291" s="105">
        <f t="shared" si="202"/>
        <v>0</v>
      </c>
      <c r="AX291" s="105">
        <f t="shared" si="202"/>
        <v>0</v>
      </c>
      <c r="AY291" s="105">
        <f t="shared" si="202"/>
        <v>0</v>
      </c>
      <c r="AZ291" s="105">
        <f t="shared" si="202"/>
        <v>0</v>
      </c>
      <c r="BA291" s="105">
        <f t="shared" si="202"/>
        <v>0</v>
      </c>
      <c r="BB291" s="105">
        <f t="shared" si="202"/>
        <v>0</v>
      </c>
      <c r="BC291" s="105">
        <f t="shared" si="202"/>
        <v>0</v>
      </c>
      <c r="BD291" s="105">
        <f t="shared" si="202"/>
        <v>0</v>
      </c>
      <c r="BE291" s="105">
        <f t="shared" si="202"/>
        <v>0</v>
      </c>
      <c r="BF291" s="105">
        <f t="shared" si="202"/>
        <v>0</v>
      </c>
      <c r="BG291" s="105">
        <f t="shared" si="202"/>
        <v>0</v>
      </c>
      <c r="BH291" s="105">
        <f t="shared" si="202"/>
        <v>0</v>
      </c>
      <c r="BI291" s="105">
        <f t="shared" si="202"/>
        <v>0</v>
      </c>
      <c r="BJ291" s="105">
        <f t="shared" si="202"/>
        <v>0</v>
      </c>
      <c r="BK291" s="105">
        <f t="shared" si="202"/>
        <v>0</v>
      </c>
      <c r="BL291" s="105">
        <f t="shared" si="202"/>
        <v>0</v>
      </c>
      <c r="BM291" s="105">
        <f t="shared" si="202"/>
        <v>0</v>
      </c>
      <c r="BN291" s="105">
        <f t="shared" si="202"/>
        <v>0</v>
      </c>
      <c r="BO291" s="105">
        <f t="shared" si="203"/>
        <v>0</v>
      </c>
      <c r="BP291" s="105">
        <f t="shared" si="203"/>
        <v>0</v>
      </c>
      <c r="BQ291" s="105">
        <f t="shared" si="203"/>
        <v>0</v>
      </c>
      <c r="BR291" s="105">
        <f t="shared" si="203"/>
        <v>0</v>
      </c>
      <c r="BS291" s="105">
        <f t="shared" si="203"/>
        <v>0</v>
      </c>
      <c r="BT291" s="105">
        <f t="shared" si="203"/>
        <v>0</v>
      </c>
      <c r="BU291" s="105">
        <f t="shared" si="203"/>
        <v>0</v>
      </c>
      <c r="BV291" s="105">
        <f t="shared" si="203"/>
        <v>0</v>
      </c>
      <c r="BW291" s="105">
        <f t="shared" si="203"/>
        <v>0</v>
      </c>
      <c r="BX291" s="105">
        <f t="shared" si="203"/>
        <v>0</v>
      </c>
      <c r="BY291" s="105">
        <f t="shared" si="203"/>
        <v>0</v>
      </c>
      <c r="BZ291" s="105">
        <f t="shared" si="203"/>
        <v>0</v>
      </c>
      <c r="CA291" s="105">
        <f t="shared" si="203"/>
        <v>0</v>
      </c>
      <c r="CB291" s="105">
        <f t="shared" si="203"/>
        <v>0</v>
      </c>
      <c r="CC291" s="105">
        <f t="shared" si="203"/>
        <v>0</v>
      </c>
      <c r="CD291" s="105">
        <f t="shared" si="203"/>
        <v>0</v>
      </c>
      <c r="CE291" s="105">
        <f t="shared" si="203"/>
        <v>0</v>
      </c>
      <c r="CF291" s="105">
        <f t="shared" si="203"/>
        <v>0</v>
      </c>
      <c r="CG291" s="105">
        <f t="shared" si="203"/>
        <v>0</v>
      </c>
      <c r="CH291" s="105">
        <f t="shared" si="203"/>
        <v>0</v>
      </c>
      <c r="CI291" s="105">
        <f t="shared" si="203"/>
        <v>0</v>
      </c>
      <c r="CJ291" s="105">
        <f t="shared" si="203"/>
        <v>0</v>
      </c>
      <c r="CK291" s="105">
        <f t="shared" si="203"/>
        <v>0</v>
      </c>
      <c r="CL291" s="105">
        <f t="shared" si="203"/>
        <v>0</v>
      </c>
      <c r="CM291" s="105">
        <f t="shared" si="203"/>
        <v>0</v>
      </c>
      <c r="CN291" s="105">
        <f t="shared" si="203"/>
        <v>0</v>
      </c>
      <c r="CO291" s="105">
        <f t="shared" si="203"/>
        <v>0</v>
      </c>
      <c r="CP291" s="105">
        <f t="shared" si="203"/>
        <v>0</v>
      </c>
      <c r="CQ291" s="105">
        <f t="shared" si="203"/>
        <v>0</v>
      </c>
      <c r="CR291" s="105">
        <f t="shared" si="203"/>
        <v>0</v>
      </c>
      <c r="CS291" s="105">
        <f t="shared" si="203"/>
        <v>0</v>
      </c>
      <c r="CT291" s="105">
        <f t="shared" si="203"/>
        <v>0</v>
      </c>
      <c r="CU291" s="105">
        <f t="shared" si="203"/>
        <v>0</v>
      </c>
      <c r="CV291" s="105">
        <f t="shared" si="203"/>
        <v>0</v>
      </c>
      <c r="CW291" s="105">
        <f t="shared" si="203"/>
        <v>0</v>
      </c>
      <c r="CX291" s="105">
        <f t="shared" si="203"/>
        <v>0</v>
      </c>
      <c r="CY291" s="105">
        <f t="shared" si="203"/>
        <v>0</v>
      </c>
      <c r="CZ291" s="105">
        <f t="shared" si="203"/>
        <v>0</v>
      </c>
      <c r="DA291" s="105">
        <f t="shared" si="203"/>
        <v>0</v>
      </c>
      <c r="DB291" s="105">
        <f t="shared" si="203"/>
        <v>0</v>
      </c>
      <c r="DC291" s="105">
        <f t="shared" si="203"/>
        <v>0</v>
      </c>
      <c r="DD291" s="105">
        <f t="shared" si="203"/>
        <v>0</v>
      </c>
      <c r="DE291" s="105">
        <f t="shared" si="203"/>
        <v>0</v>
      </c>
      <c r="DF291" s="105">
        <f t="shared" si="203"/>
        <v>0</v>
      </c>
      <c r="DG291" s="105">
        <f t="shared" si="203"/>
        <v>0</v>
      </c>
      <c r="DH291" s="105">
        <f t="shared" si="203"/>
        <v>0</v>
      </c>
      <c r="DI291" s="105">
        <f t="shared" si="203"/>
        <v>0</v>
      </c>
      <c r="DJ291" s="105">
        <f t="shared" si="203"/>
        <v>0</v>
      </c>
      <c r="DK291" s="105">
        <f t="shared" si="203"/>
        <v>0</v>
      </c>
      <c r="DL291" s="105">
        <f t="shared" si="203"/>
        <v>0</v>
      </c>
      <c r="DM291" s="105">
        <f t="shared" si="203"/>
        <v>0</v>
      </c>
      <c r="DN291" s="105">
        <f t="shared" si="203"/>
        <v>0</v>
      </c>
      <c r="DO291" s="105">
        <f t="shared" si="203"/>
        <v>0</v>
      </c>
      <c r="DP291" s="105">
        <f t="shared" si="203"/>
        <v>0</v>
      </c>
      <c r="DQ291" s="105">
        <f t="shared" si="203"/>
        <v>0</v>
      </c>
      <c r="DR291" s="105">
        <f t="shared" si="203"/>
        <v>0</v>
      </c>
      <c r="DS291" s="105">
        <f t="shared" si="203"/>
        <v>0</v>
      </c>
      <c r="DT291" s="105">
        <f t="shared" si="203"/>
        <v>0</v>
      </c>
      <c r="DU291" s="105">
        <f t="shared" si="203"/>
        <v>0</v>
      </c>
      <c r="DV291" s="105">
        <f t="shared" si="203"/>
        <v>0</v>
      </c>
      <c r="DW291" s="105">
        <f t="shared" si="203"/>
        <v>0</v>
      </c>
      <c r="DX291" s="105">
        <f t="shared" si="203"/>
        <v>0</v>
      </c>
      <c r="DY291" s="105">
        <f t="shared" si="203"/>
        <v>0</v>
      </c>
      <c r="DZ291" s="105">
        <f t="shared" si="203"/>
        <v>0</v>
      </c>
      <c r="EA291" s="105">
        <f t="shared" si="204"/>
        <v>0</v>
      </c>
      <c r="EB291" s="105">
        <f t="shared" si="204"/>
        <v>0</v>
      </c>
      <c r="EC291" s="105">
        <f t="shared" si="204"/>
        <v>0</v>
      </c>
      <c r="ED291" s="105">
        <f t="shared" si="204"/>
        <v>0</v>
      </c>
      <c r="EE291" s="105">
        <f t="shared" si="204"/>
        <v>0</v>
      </c>
      <c r="EF291" s="105">
        <f t="shared" si="204"/>
        <v>0</v>
      </c>
      <c r="EG291" s="105">
        <f t="shared" si="204"/>
        <v>0</v>
      </c>
      <c r="EH291" s="105">
        <f t="shared" si="204"/>
        <v>0</v>
      </c>
      <c r="EI291" s="105">
        <f t="shared" si="204"/>
        <v>0</v>
      </c>
      <c r="EJ291" s="105">
        <f t="shared" si="204"/>
        <v>0</v>
      </c>
      <c r="EK291" s="105">
        <f t="shared" si="204"/>
        <v>0</v>
      </c>
      <c r="EL291" s="105">
        <f t="shared" si="204"/>
        <v>0</v>
      </c>
      <c r="EM291" s="105">
        <f t="shared" si="204"/>
        <v>0</v>
      </c>
      <c r="EN291" s="105">
        <f t="shared" si="204"/>
        <v>0</v>
      </c>
      <c r="EO291" s="105">
        <f t="shared" si="204"/>
        <v>0</v>
      </c>
      <c r="EP291" s="105">
        <f t="shared" si="204"/>
        <v>0</v>
      </c>
      <c r="EQ291" s="105">
        <f t="shared" si="204"/>
        <v>0</v>
      </c>
      <c r="ER291" s="105">
        <f t="shared" si="204"/>
        <v>0</v>
      </c>
      <c r="ES291" s="105">
        <f t="shared" si="204"/>
        <v>0</v>
      </c>
      <c r="ET291" s="105">
        <f t="shared" si="204"/>
        <v>0</v>
      </c>
      <c r="EU291" s="105">
        <f t="shared" si="204"/>
        <v>0</v>
      </c>
      <c r="EV291" s="105">
        <f t="shared" si="204"/>
        <v>0</v>
      </c>
      <c r="EW291" s="105">
        <f t="shared" si="204"/>
        <v>0</v>
      </c>
      <c r="EX291" s="105">
        <f t="shared" si="204"/>
        <v>0</v>
      </c>
      <c r="EY291" s="105">
        <f t="shared" si="204"/>
        <v>0</v>
      </c>
      <c r="EZ291" s="105">
        <f t="shared" si="204"/>
        <v>0</v>
      </c>
      <c r="FA291" s="105">
        <f t="shared" si="204"/>
        <v>0</v>
      </c>
      <c r="FB291" s="105">
        <f t="shared" si="204"/>
        <v>0</v>
      </c>
      <c r="FC291" s="105">
        <f t="shared" si="204"/>
        <v>0</v>
      </c>
      <c r="FD291" s="105">
        <f t="shared" si="204"/>
        <v>0</v>
      </c>
      <c r="FE291" s="105">
        <f t="shared" si="204"/>
        <v>0</v>
      </c>
      <c r="FF291" s="105">
        <f t="shared" si="204"/>
        <v>0</v>
      </c>
      <c r="FG291" s="105">
        <f t="shared" si="204"/>
        <v>0</v>
      </c>
      <c r="FH291" s="105">
        <f t="shared" si="204"/>
        <v>0</v>
      </c>
      <c r="FI291" s="105">
        <f t="shared" si="204"/>
        <v>0</v>
      </c>
      <c r="FJ291" s="105">
        <f t="shared" si="204"/>
        <v>0</v>
      </c>
      <c r="FK291" s="105">
        <f t="shared" si="204"/>
        <v>0</v>
      </c>
      <c r="FL291" s="105">
        <f t="shared" si="204"/>
        <v>0</v>
      </c>
      <c r="FM291" s="105">
        <f t="shared" si="204"/>
        <v>0</v>
      </c>
      <c r="FN291" s="105">
        <f t="shared" si="204"/>
        <v>0</v>
      </c>
      <c r="FO291" s="105">
        <f t="shared" si="204"/>
        <v>0</v>
      </c>
      <c r="FP291" s="105">
        <f t="shared" si="204"/>
        <v>0</v>
      </c>
      <c r="FQ291" s="105">
        <f t="shared" si="204"/>
        <v>0</v>
      </c>
      <c r="FR291" s="105">
        <f t="shared" si="204"/>
        <v>0</v>
      </c>
      <c r="FS291" s="105">
        <f t="shared" si="204"/>
        <v>0</v>
      </c>
      <c r="FT291" s="105">
        <f t="shared" si="204"/>
        <v>0</v>
      </c>
      <c r="FU291" s="105">
        <f t="shared" si="204"/>
        <v>0</v>
      </c>
      <c r="FV291" s="105">
        <f t="shared" si="204"/>
        <v>0</v>
      </c>
      <c r="FW291" s="105">
        <f t="shared" si="204"/>
        <v>0</v>
      </c>
      <c r="FX291" s="105">
        <f t="shared" si="204"/>
        <v>0</v>
      </c>
      <c r="FY291" s="105">
        <f t="shared" si="204"/>
        <v>0</v>
      </c>
      <c r="FZ291" s="105">
        <f t="shared" si="204"/>
        <v>0</v>
      </c>
      <c r="GA291" s="105">
        <f t="shared" si="204"/>
        <v>0</v>
      </c>
      <c r="GB291" s="105">
        <f t="shared" si="204"/>
        <v>0</v>
      </c>
      <c r="GC291" s="105">
        <f t="shared" si="204"/>
        <v>0</v>
      </c>
      <c r="GD291" s="105">
        <f t="shared" si="204"/>
        <v>0</v>
      </c>
      <c r="GE291" s="105">
        <f t="shared" si="204"/>
        <v>0</v>
      </c>
      <c r="GF291" s="105">
        <f t="shared" si="204"/>
        <v>0</v>
      </c>
      <c r="GG291" s="105">
        <f t="shared" si="204"/>
        <v>0</v>
      </c>
      <c r="GH291" s="105">
        <f t="shared" si="204"/>
        <v>0</v>
      </c>
      <c r="GI291" s="105">
        <f t="shared" si="204"/>
        <v>0</v>
      </c>
      <c r="GJ291" s="105">
        <f t="shared" si="204"/>
        <v>0</v>
      </c>
      <c r="GK291" s="105">
        <f t="shared" si="204"/>
        <v>0</v>
      </c>
      <c r="GL291" s="105">
        <f t="shared" si="204"/>
        <v>0</v>
      </c>
      <c r="GM291" s="105">
        <f t="shared" si="186"/>
        <v>0</v>
      </c>
      <c r="GN291" s="105">
        <f t="shared" si="186"/>
        <v>0</v>
      </c>
      <c r="GO291" s="105">
        <f t="shared" si="186"/>
        <v>0</v>
      </c>
      <c r="GP291" s="105">
        <f t="shared" si="186"/>
        <v>0</v>
      </c>
      <c r="GQ291" s="105">
        <f t="shared" si="186"/>
        <v>0</v>
      </c>
      <c r="GR291" s="105">
        <f t="shared" si="186"/>
        <v>0</v>
      </c>
      <c r="GS291" s="105">
        <f t="shared" si="186"/>
        <v>0</v>
      </c>
      <c r="GT291" s="105">
        <f t="shared" si="186"/>
        <v>0</v>
      </c>
    </row>
    <row r="292" spans="1:202" s="105" customFormat="1" hidden="1" x14ac:dyDescent="0.25">
      <c r="A292" s="106" t="s">
        <v>203</v>
      </c>
      <c r="B292" s="107">
        <v>0</v>
      </c>
      <c r="C292" s="105">
        <f t="shared" si="202"/>
        <v>0</v>
      </c>
      <c r="D292" s="105">
        <f t="shared" si="202"/>
        <v>0</v>
      </c>
      <c r="E292" s="105">
        <f t="shared" si="202"/>
        <v>0</v>
      </c>
      <c r="F292" s="105">
        <f t="shared" si="202"/>
        <v>0</v>
      </c>
      <c r="G292" s="105">
        <f t="shared" si="202"/>
        <v>0</v>
      </c>
      <c r="H292" s="105">
        <f t="shared" si="202"/>
        <v>0</v>
      </c>
      <c r="I292" s="105">
        <f t="shared" si="202"/>
        <v>0</v>
      </c>
      <c r="J292" s="105">
        <f t="shared" si="202"/>
        <v>0</v>
      </c>
      <c r="K292" s="105">
        <f t="shared" si="202"/>
        <v>0</v>
      </c>
      <c r="L292" s="105">
        <f t="shared" si="202"/>
        <v>0</v>
      </c>
      <c r="M292" s="105">
        <f t="shared" si="202"/>
        <v>0</v>
      </c>
      <c r="N292" s="105">
        <f t="shared" si="202"/>
        <v>0</v>
      </c>
      <c r="O292" s="105">
        <f t="shared" si="202"/>
        <v>0</v>
      </c>
      <c r="P292" s="105">
        <f t="shared" si="202"/>
        <v>0</v>
      </c>
      <c r="Q292" s="105">
        <f t="shared" si="202"/>
        <v>0</v>
      </c>
      <c r="R292" s="105">
        <f t="shared" si="202"/>
        <v>0</v>
      </c>
      <c r="S292" s="105">
        <f t="shared" si="202"/>
        <v>0</v>
      </c>
      <c r="T292" s="105">
        <f t="shared" si="202"/>
        <v>0</v>
      </c>
      <c r="U292" s="105">
        <f t="shared" si="202"/>
        <v>0</v>
      </c>
      <c r="V292" s="105">
        <f t="shared" si="202"/>
        <v>0</v>
      </c>
      <c r="W292" s="105">
        <f t="shared" si="202"/>
        <v>0</v>
      </c>
      <c r="X292" s="105">
        <f t="shared" si="202"/>
        <v>0</v>
      </c>
      <c r="Y292" s="105">
        <f t="shared" si="202"/>
        <v>0</v>
      </c>
      <c r="Z292" s="105">
        <f t="shared" si="202"/>
        <v>0</v>
      </c>
      <c r="AA292" s="105">
        <f t="shared" si="202"/>
        <v>0</v>
      </c>
      <c r="AB292" s="105">
        <f t="shared" si="202"/>
        <v>0</v>
      </c>
      <c r="AC292" s="105">
        <f t="shared" si="202"/>
        <v>0</v>
      </c>
      <c r="AD292" s="105">
        <f t="shared" si="202"/>
        <v>0</v>
      </c>
      <c r="AE292" s="105">
        <f t="shared" si="202"/>
        <v>0</v>
      </c>
      <c r="AF292" s="105">
        <f t="shared" si="202"/>
        <v>0</v>
      </c>
      <c r="AG292" s="105">
        <f t="shared" si="202"/>
        <v>0</v>
      </c>
      <c r="AH292" s="105">
        <f t="shared" si="202"/>
        <v>0</v>
      </c>
      <c r="AI292" s="105">
        <f t="shared" si="202"/>
        <v>0</v>
      </c>
      <c r="AJ292" s="105">
        <f t="shared" si="202"/>
        <v>0</v>
      </c>
      <c r="AK292" s="105">
        <f t="shared" si="202"/>
        <v>0</v>
      </c>
      <c r="AL292" s="105">
        <f t="shared" si="202"/>
        <v>0</v>
      </c>
      <c r="AM292" s="105">
        <f t="shared" si="202"/>
        <v>0</v>
      </c>
      <c r="AN292" s="105">
        <f t="shared" si="202"/>
        <v>0</v>
      </c>
      <c r="AO292" s="105">
        <f t="shared" si="202"/>
        <v>0</v>
      </c>
      <c r="AP292" s="105">
        <f t="shared" si="202"/>
        <v>0</v>
      </c>
      <c r="AQ292" s="105">
        <f t="shared" si="202"/>
        <v>0</v>
      </c>
      <c r="AR292" s="105">
        <f t="shared" si="202"/>
        <v>0</v>
      </c>
      <c r="AS292" s="105">
        <f t="shared" si="202"/>
        <v>0</v>
      </c>
      <c r="AT292" s="105">
        <f t="shared" si="202"/>
        <v>0</v>
      </c>
      <c r="AU292" s="105">
        <f t="shared" si="202"/>
        <v>0</v>
      </c>
      <c r="AV292" s="105">
        <f t="shared" si="202"/>
        <v>0</v>
      </c>
      <c r="AW292" s="105">
        <f t="shared" si="202"/>
        <v>0</v>
      </c>
      <c r="AX292" s="105">
        <f t="shared" si="202"/>
        <v>0</v>
      </c>
      <c r="AY292" s="105">
        <f t="shared" si="202"/>
        <v>0</v>
      </c>
      <c r="AZ292" s="105">
        <f t="shared" si="202"/>
        <v>0</v>
      </c>
      <c r="BA292" s="105">
        <f t="shared" si="202"/>
        <v>0</v>
      </c>
      <c r="BB292" s="105">
        <f t="shared" si="202"/>
        <v>0</v>
      </c>
      <c r="BC292" s="105">
        <f t="shared" si="202"/>
        <v>0</v>
      </c>
      <c r="BD292" s="105">
        <f t="shared" si="202"/>
        <v>0</v>
      </c>
      <c r="BE292" s="105">
        <f t="shared" si="202"/>
        <v>0</v>
      </c>
      <c r="BF292" s="105">
        <f t="shared" si="202"/>
        <v>0</v>
      </c>
      <c r="BG292" s="105">
        <f t="shared" si="202"/>
        <v>0</v>
      </c>
      <c r="BH292" s="105">
        <f t="shared" si="202"/>
        <v>0</v>
      </c>
      <c r="BI292" s="105">
        <f t="shared" si="202"/>
        <v>0</v>
      </c>
      <c r="BJ292" s="105">
        <f t="shared" si="202"/>
        <v>0</v>
      </c>
      <c r="BK292" s="105">
        <f t="shared" si="202"/>
        <v>0</v>
      </c>
      <c r="BL292" s="105">
        <f t="shared" si="202"/>
        <v>0</v>
      </c>
      <c r="BM292" s="105">
        <f t="shared" si="202"/>
        <v>0</v>
      </c>
      <c r="BN292" s="105">
        <f t="shared" si="202"/>
        <v>0</v>
      </c>
      <c r="BO292" s="105">
        <f t="shared" si="203"/>
        <v>0</v>
      </c>
      <c r="BP292" s="105">
        <f t="shared" si="203"/>
        <v>0</v>
      </c>
      <c r="BQ292" s="105">
        <f t="shared" si="203"/>
        <v>0</v>
      </c>
      <c r="BR292" s="105">
        <f t="shared" si="203"/>
        <v>0</v>
      </c>
      <c r="BS292" s="105">
        <f t="shared" si="203"/>
        <v>0</v>
      </c>
      <c r="BT292" s="105">
        <f t="shared" si="203"/>
        <v>0</v>
      </c>
      <c r="BU292" s="105">
        <f t="shared" si="203"/>
        <v>0</v>
      </c>
      <c r="BV292" s="105">
        <f t="shared" si="203"/>
        <v>0</v>
      </c>
      <c r="BW292" s="105">
        <f t="shared" si="203"/>
        <v>0</v>
      </c>
      <c r="BX292" s="105">
        <f t="shared" si="203"/>
        <v>0</v>
      </c>
      <c r="BY292" s="105">
        <f t="shared" si="203"/>
        <v>0</v>
      </c>
      <c r="BZ292" s="105">
        <f t="shared" si="203"/>
        <v>0</v>
      </c>
      <c r="CA292" s="105">
        <f t="shared" si="203"/>
        <v>0</v>
      </c>
      <c r="CB292" s="105">
        <f t="shared" si="203"/>
        <v>0</v>
      </c>
      <c r="CC292" s="105">
        <f t="shared" si="203"/>
        <v>0</v>
      </c>
      <c r="CD292" s="105">
        <f t="shared" si="203"/>
        <v>0</v>
      </c>
      <c r="CE292" s="105">
        <f t="shared" si="203"/>
        <v>0</v>
      </c>
      <c r="CF292" s="105">
        <f t="shared" si="203"/>
        <v>0</v>
      </c>
      <c r="CG292" s="105">
        <f t="shared" si="203"/>
        <v>0</v>
      </c>
      <c r="CH292" s="105">
        <f t="shared" si="203"/>
        <v>0</v>
      </c>
      <c r="CI292" s="105">
        <f t="shared" si="203"/>
        <v>0</v>
      </c>
      <c r="CJ292" s="105">
        <f t="shared" si="203"/>
        <v>0</v>
      </c>
      <c r="CK292" s="105">
        <f t="shared" si="203"/>
        <v>0</v>
      </c>
      <c r="CL292" s="105">
        <f t="shared" si="203"/>
        <v>0</v>
      </c>
      <c r="CM292" s="105">
        <f t="shared" si="203"/>
        <v>0</v>
      </c>
      <c r="CN292" s="105">
        <f t="shared" si="203"/>
        <v>0</v>
      </c>
      <c r="CO292" s="105">
        <f t="shared" si="203"/>
        <v>0</v>
      </c>
      <c r="CP292" s="105">
        <f t="shared" si="203"/>
        <v>0</v>
      </c>
      <c r="CQ292" s="105">
        <f t="shared" si="203"/>
        <v>0</v>
      </c>
      <c r="CR292" s="105">
        <f t="shared" si="203"/>
        <v>0</v>
      </c>
      <c r="CS292" s="105">
        <f t="shared" si="203"/>
        <v>0</v>
      </c>
      <c r="CT292" s="105">
        <f t="shared" si="203"/>
        <v>0</v>
      </c>
      <c r="CU292" s="105">
        <f t="shared" si="203"/>
        <v>0</v>
      </c>
      <c r="CV292" s="105">
        <f t="shared" si="203"/>
        <v>0</v>
      </c>
      <c r="CW292" s="105">
        <f t="shared" si="203"/>
        <v>0</v>
      </c>
      <c r="CX292" s="105">
        <f t="shared" si="203"/>
        <v>0</v>
      </c>
      <c r="CY292" s="105">
        <f t="shared" si="203"/>
        <v>0</v>
      </c>
      <c r="CZ292" s="105">
        <f t="shared" si="203"/>
        <v>0</v>
      </c>
      <c r="DA292" s="105">
        <f t="shared" si="203"/>
        <v>0</v>
      </c>
      <c r="DB292" s="105">
        <f t="shared" si="203"/>
        <v>0</v>
      </c>
      <c r="DC292" s="105">
        <f t="shared" si="203"/>
        <v>0</v>
      </c>
      <c r="DD292" s="105">
        <f t="shared" si="203"/>
        <v>0</v>
      </c>
      <c r="DE292" s="105">
        <f t="shared" si="203"/>
        <v>0</v>
      </c>
      <c r="DF292" s="105">
        <f t="shared" si="203"/>
        <v>0</v>
      </c>
      <c r="DG292" s="105">
        <f t="shared" si="203"/>
        <v>0</v>
      </c>
      <c r="DH292" s="105">
        <f t="shared" si="203"/>
        <v>0</v>
      </c>
      <c r="DI292" s="105">
        <f t="shared" si="203"/>
        <v>0</v>
      </c>
      <c r="DJ292" s="105">
        <f t="shared" si="203"/>
        <v>0</v>
      </c>
      <c r="DK292" s="105">
        <f t="shared" si="203"/>
        <v>0</v>
      </c>
      <c r="DL292" s="105">
        <f t="shared" si="203"/>
        <v>0</v>
      </c>
      <c r="DM292" s="105">
        <f t="shared" si="203"/>
        <v>0</v>
      </c>
      <c r="DN292" s="105">
        <f t="shared" si="203"/>
        <v>0</v>
      </c>
      <c r="DO292" s="105">
        <f t="shared" si="203"/>
        <v>0</v>
      </c>
      <c r="DP292" s="105">
        <f t="shared" si="203"/>
        <v>0</v>
      </c>
      <c r="DQ292" s="105">
        <f t="shared" si="203"/>
        <v>0</v>
      </c>
      <c r="DR292" s="105">
        <f t="shared" si="203"/>
        <v>0</v>
      </c>
      <c r="DS292" s="105">
        <f t="shared" si="203"/>
        <v>0</v>
      </c>
      <c r="DT292" s="105">
        <f t="shared" si="203"/>
        <v>0</v>
      </c>
      <c r="DU292" s="105">
        <f t="shared" si="203"/>
        <v>0</v>
      </c>
      <c r="DV292" s="105">
        <f t="shared" si="203"/>
        <v>0</v>
      </c>
      <c r="DW292" s="105">
        <f t="shared" si="203"/>
        <v>0</v>
      </c>
      <c r="DX292" s="105">
        <f t="shared" si="203"/>
        <v>0</v>
      </c>
      <c r="DY292" s="105">
        <f t="shared" si="203"/>
        <v>0</v>
      </c>
      <c r="DZ292" s="105">
        <f t="shared" si="203"/>
        <v>0</v>
      </c>
      <c r="EA292" s="105">
        <f t="shared" si="204"/>
        <v>0</v>
      </c>
      <c r="EB292" s="105">
        <f t="shared" si="204"/>
        <v>0</v>
      </c>
      <c r="EC292" s="105">
        <f t="shared" si="204"/>
        <v>0</v>
      </c>
      <c r="ED292" s="105">
        <f t="shared" si="204"/>
        <v>0</v>
      </c>
      <c r="EE292" s="105">
        <f t="shared" si="204"/>
        <v>0</v>
      </c>
      <c r="EF292" s="105">
        <f t="shared" si="204"/>
        <v>0</v>
      </c>
      <c r="EG292" s="105">
        <f t="shared" si="204"/>
        <v>0</v>
      </c>
      <c r="EH292" s="105">
        <f t="shared" si="204"/>
        <v>0</v>
      </c>
      <c r="EI292" s="105">
        <f t="shared" si="204"/>
        <v>0</v>
      </c>
      <c r="EJ292" s="105">
        <f t="shared" si="204"/>
        <v>0</v>
      </c>
      <c r="EK292" s="105">
        <f t="shared" si="204"/>
        <v>0</v>
      </c>
      <c r="EL292" s="105">
        <f t="shared" si="204"/>
        <v>0</v>
      </c>
      <c r="EM292" s="105">
        <f t="shared" si="204"/>
        <v>0</v>
      </c>
      <c r="EN292" s="105">
        <f t="shared" si="204"/>
        <v>0</v>
      </c>
      <c r="EO292" s="105">
        <f t="shared" si="204"/>
        <v>0</v>
      </c>
      <c r="EP292" s="105">
        <f t="shared" si="204"/>
        <v>0</v>
      </c>
      <c r="EQ292" s="105">
        <f t="shared" si="204"/>
        <v>0</v>
      </c>
      <c r="ER292" s="105">
        <f t="shared" si="204"/>
        <v>0</v>
      </c>
      <c r="ES292" s="105">
        <f t="shared" si="204"/>
        <v>0</v>
      </c>
      <c r="ET292" s="105">
        <f t="shared" si="204"/>
        <v>0</v>
      </c>
      <c r="EU292" s="105">
        <f t="shared" si="204"/>
        <v>0</v>
      </c>
      <c r="EV292" s="105">
        <f t="shared" si="204"/>
        <v>0</v>
      </c>
      <c r="EW292" s="105">
        <f t="shared" si="204"/>
        <v>0</v>
      </c>
      <c r="EX292" s="105">
        <f t="shared" si="204"/>
        <v>0</v>
      </c>
      <c r="EY292" s="105">
        <f t="shared" si="204"/>
        <v>0</v>
      </c>
      <c r="EZ292" s="105">
        <f t="shared" si="204"/>
        <v>0</v>
      </c>
      <c r="FA292" s="105">
        <f t="shared" si="204"/>
        <v>0</v>
      </c>
      <c r="FB292" s="105">
        <f t="shared" si="204"/>
        <v>0</v>
      </c>
      <c r="FC292" s="105">
        <f t="shared" si="204"/>
        <v>0</v>
      </c>
      <c r="FD292" s="105">
        <f t="shared" si="204"/>
        <v>0</v>
      </c>
      <c r="FE292" s="105">
        <f t="shared" si="204"/>
        <v>0</v>
      </c>
      <c r="FF292" s="105">
        <f t="shared" si="204"/>
        <v>0</v>
      </c>
      <c r="FG292" s="105">
        <f t="shared" si="204"/>
        <v>0</v>
      </c>
      <c r="FH292" s="105">
        <f t="shared" si="204"/>
        <v>0</v>
      </c>
      <c r="FI292" s="105">
        <f t="shared" si="204"/>
        <v>0</v>
      </c>
      <c r="FJ292" s="105">
        <f t="shared" si="204"/>
        <v>0</v>
      </c>
      <c r="FK292" s="105">
        <f t="shared" si="204"/>
        <v>0</v>
      </c>
      <c r="FL292" s="105">
        <f t="shared" si="204"/>
        <v>0</v>
      </c>
      <c r="FM292" s="105">
        <f t="shared" si="204"/>
        <v>0</v>
      </c>
      <c r="FN292" s="105">
        <f t="shared" si="204"/>
        <v>0</v>
      </c>
      <c r="FO292" s="105">
        <f t="shared" si="204"/>
        <v>0</v>
      </c>
      <c r="FP292" s="105">
        <f t="shared" si="204"/>
        <v>0</v>
      </c>
      <c r="FQ292" s="105">
        <f t="shared" si="204"/>
        <v>0</v>
      </c>
      <c r="FR292" s="105">
        <f t="shared" si="204"/>
        <v>0</v>
      </c>
      <c r="FS292" s="105">
        <f t="shared" si="204"/>
        <v>0</v>
      </c>
      <c r="FT292" s="105">
        <f t="shared" si="204"/>
        <v>0</v>
      </c>
      <c r="FU292" s="105">
        <f t="shared" si="204"/>
        <v>0</v>
      </c>
      <c r="FV292" s="105">
        <f t="shared" si="204"/>
        <v>0</v>
      </c>
      <c r="FW292" s="105">
        <f t="shared" si="204"/>
        <v>0</v>
      </c>
      <c r="FX292" s="105">
        <f t="shared" si="204"/>
        <v>0</v>
      </c>
      <c r="FY292" s="105">
        <f t="shared" si="204"/>
        <v>0</v>
      </c>
      <c r="FZ292" s="105">
        <f t="shared" si="204"/>
        <v>0</v>
      </c>
      <c r="GA292" s="105">
        <f t="shared" si="204"/>
        <v>0</v>
      </c>
      <c r="GB292" s="105">
        <f t="shared" si="204"/>
        <v>0</v>
      </c>
      <c r="GC292" s="105">
        <f t="shared" si="204"/>
        <v>0</v>
      </c>
      <c r="GD292" s="105">
        <f t="shared" si="204"/>
        <v>0</v>
      </c>
      <c r="GE292" s="105">
        <f t="shared" si="204"/>
        <v>0</v>
      </c>
      <c r="GF292" s="105">
        <f t="shared" si="204"/>
        <v>0</v>
      </c>
      <c r="GG292" s="105">
        <f t="shared" si="204"/>
        <v>0</v>
      </c>
      <c r="GH292" s="105">
        <f t="shared" si="204"/>
        <v>0</v>
      </c>
      <c r="GI292" s="105">
        <f t="shared" si="204"/>
        <v>0</v>
      </c>
      <c r="GJ292" s="105">
        <f t="shared" si="204"/>
        <v>0</v>
      </c>
      <c r="GK292" s="105">
        <f t="shared" si="204"/>
        <v>0</v>
      </c>
      <c r="GL292" s="105">
        <f t="shared" si="204"/>
        <v>0</v>
      </c>
      <c r="GM292" s="105">
        <f t="shared" si="186"/>
        <v>0</v>
      </c>
      <c r="GN292" s="105">
        <f t="shared" si="186"/>
        <v>0</v>
      </c>
      <c r="GO292" s="105">
        <f t="shared" si="186"/>
        <v>0</v>
      </c>
      <c r="GP292" s="105">
        <f t="shared" si="186"/>
        <v>0</v>
      </c>
      <c r="GQ292" s="105">
        <f t="shared" si="186"/>
        <v>0</v>
      </c>
      <c r="GR292" s="105">
        <f t="shared" si="186"/>
        <v>0</v>
      </c>
      <c r="GS292" s="105">
        <f t="shared" si="186"/>
        <v>0</v>
      </c>
      <c r="GT292" s="105">
        <f t="shared" si="186"/>
        <v>0</v>
      </c>
    </row>
    <row r="293" spans="1:202" s="105" customFormat="1" hidden="1" x14ac:dyDescent="0.25">
      <c r="A293" s="106" t="s">
        <v>204</v>
      </c>
      <c r="B293" s="107">
        <v>0</v>
      </c>
      <c r="C293" s="105">
        <f t="shared" si="202"/>
        <v>0</v>
      </c>
      <c r="D293" s="105">
        <f t="shared" si="202"/>
        <v>0</v>
      </c>
      <c r="E293" s="105">
        <f t="shared" si="202"/>
        <v>0</v>
      </c>
      <c r="F293" s="105">
        <f t="shared" si="202"/>
        <v>0</v>
      </c>
      <c r="G293" s="105">
        <f t="shared" si="202"/>
        <v>0</v>
      </c>
      <c r="H293" s="105">
        <f t="shared" si="202"/>
        <v>0</v>
      </c>
      <c r="I293" s="105">
        <f t="shared" si="202"/>
        <v>0</v>
      </c>
      <c r="J293" s="105">
        <f t="shared" si="202"/>
        <v>0</v>
      </c>
      <c r="K293" s="105">
        <f t="shared" si="202"/>
        <v>0</v>
      </c>
      <c r="L293" s="105">
        <f t="shared" si="202"/>
        <v>0</v>
      </c>
      <c r="M293" s="105">
        <f t="shared" si="202"/>
        <v>0</v>
      </c>
      <c r="N293" s="105">
        <f t="shared" si="202"/>
        <v>0</v>
      </c>
      <c r="O293" s="105">
        <f t="shared" si="202"/>
        <v>0</v>
      </c>
      <c r="P293" s="105">
        <f t="shared" si="202"/>
        <v>0</v>
      </c>
      <c r="Q293" s="105">
        <f t="shared" si="202"/>
        <v>0</v>
      </c>
      <c r="R293" s="105">
        <f t="shared" si="202"/>
        <v>0</v>
      </c>
      <c r="S293" s="105">
        <f t="shared" si="202"/>
        <v>0</v>
      </c>
      <c r="T293" s="105">
        <f t="shared" si="202"/>
        <v>0</v>
      </c>
      <c r="U293" s="105">
        <f t="shared" si="202"/>
        <v>0</v>
      </c>
      <c r="V293" s="105">
        <f t="shared" si="202"/>
        <v>0</v>
      </c>
      <c r="W293" s="105">
        <f t="shared" si="202"/>
        <v>0</v>
      </c>
      <c r="X293" s="105">
        <f t="shared" si="202"/>
        <v>0</v>
      </c>
      <c r="Y293" s="105">
        <f t="shared" si="202"/>
        <v>0</v>
      </c>
      <c r="Z293" s="105">
        <f t="shared" si="202"/>
        <v>0</v>
      </c>
      <c r="AA293" s="105">
        <f t="shared" si="202"/>
        <v>0</v>
      </c>
      <c r="AB293" s="105">
        <f t="shared" si="202"/>
        <v>0</v>
      </c>
      <c r="AC293" s="105">
        <f t="shared" si="202"/>
        <v>0</v>
      </c>
      <c r="AD293" s="105">
        <f t="shared" si="202"/>
        <v>0</v>
      </c>
      <c r="AE293" s="105">
        <f t="shared" si="202"/>
        <v>0</v>
      </c>
      <c r="AF293" s="105">
        <f t="shared" si="202"/>
        <v>0</v>
      </c>
      <c r="AG293" s="105">
        <f t="shared" si="202"/>
        <v>0</v>
      </c>
      <c r="AH293" s="105">
        <f t="shared" si="202"/>
        <v>0</v>
      </c>
      <c r="AI293" s="105">
        <f t="shared" si="202"/>
        <v>0</v>
      </c>
      <c r="AJ293" s="105">
        <f t="shared" si="202"/>
        <v>0</v>
      </c>
      <c r="AK293" s="105">
        <f t="shared" si="202"/>
        <v>0</v>
      </c>
      <c r="AL293" s="105">
        <f t="shared" si="202"/>
        <v>0</v>
      </c>
      <c r="AM293" s="105">
        <f t="shared" si="202"/>
        <v>0</v>
      </c>
      <c r="AN293" s="105">
        <f t="shared" si="202"/>
        <v>0</v>
      </c>
      <c r="AO293" s="105">
        <f t="shared" si="202"/>
        <v>0</v>
      </c>
      <c r="AP293" s="105">
        <f t="shared" si="202"/>
        <v>0</v>
      </c>
      <c r="AQ293" s="105">
        <f t="shared" si="202"/>
        <v>0</v>
      </c>
      <c r="AR293" s="105">
        <f t="shared" si="202"/>
        <v>0</v>
      </c>
      <c r="AS293" s="105">
        <f t="shared" si="202"/>
        <v>0</v>
      </c>
      <c r="AT293" s="105">
        <f t="shared" si="202"/>
        <v>0</v>
      </c>
      <c r="AU293" s="105">
        <f t="shared" si="202"/>
        <v>0</v>
      </c>
      <c r="AV293" s="105">
        <f t="shared" si="202"/>
        <v>0</v>
      </c>
      <c r="AW293" s="105">
        <f t="shared" si="202"/>
        <v>0</v>
      </c>
      <c r="AX293" s="105">
        <f t="shared" si="202"/>
        <v>0</v>
      </c>
      <c r="AY293" s="105">
        <f t="shared" si="202"/>
        <v>0</v>
      </c>
      <c r="AZ293" s="105">
        <f t="shared" si="202"/>
        <v>0</v>
      </c>
      <c r="BA293" s="105">
        <f t="shared" si="202"/>
        <v>0</v>
      </c>
      <c r="BB293" s="105">
        <f t="shared" si="202"/>
        <v>0</v>
      </c>
      <c r="BC293" s="105">
        <f t="shared" si="202"/>
        <v>0</v>
      </c>
      <c r="BD293" s="105">
        <f t="shared" si="202"/>
        <v>0</v>
      </c>
      <c r="BE293" s="105">
        <f t="shared" si="202"/>
        <v>0</v>
      </c>
      <c r="BF293" s="105">
        <f t="shared" si="202"/>
        <v>0</v>
      </c>
      <c r="BG293" s="105">
        <f t="shared" si="202"/>
        <v>0</v>
      </c>
      <c r="BH293" s="105">
        <f t="shared" si="202"/>
        <v>0</v>
      </c>
      <c r="BI293" s="105">
        <f t="shared" si="202"/>
        <v>0</v>
      </c>
      <c r="BJ293" s="105">
        <f t="shared" si="202"/>
        <v>0</v>
      </c>
      <c r="BK293" s="105">
        <f t="shared" si="202"/>
        <v>0</v>
      </c>
      <c r="BL293" s="105">
        <f t="shared" si="202"/>
        <v>0</v>
      </c>
      <c r="BM293" s="105">
        <f t="shared" si="202"/>
        <v>0</v>
      </c>
      <c r="BN293" s="105">
        <f t="shared" ref="BN293" si="205">BN139*$B293</f>
        <v>0</v>
      </c>
      <c r="BO293" s="105">
        <f t="shared" si="203"/>
        <v>0</v>
      </c>
      <c r="BP293" s="105">
        <f t="shared" si="203"/>
        <v>0</v>
      </c>
      <c r="BQ293" s="105">
        <f t="shared" si="203"/>
        <v>0</v>
      </c>
      <c r="BR293" s="105">
        <f t="shared" si="203"/>
        <v>0</v>
      </c>
      <c r="BS293" s="105">
        <f t="shared" si="203"/>
        <v>0</v>
      </c>
      <c r="BT293" s="105">
        <f t="shared" si="203"/>
        <v>0</v>
      </c>
      <c r="BU293" s="105">
        <f t="shared" si="203"/>
        <v>0</v>
      </c>
      <c r="BV293" s="105">
        <f t="shared" si="203"/>
        <v>0</v>
      </c>
      <c r="BW293" s="105">
        <f t="shared" si="203"/>
        <v>0</v>
      </c>
      <c r="BX293" s="105">
        <f t="shared" si="203"/>
        <v>0</v>
      </c>
      <c r="BY293" s="105">
        <f t="shared" si="203"/>
        <v>0</v>
      </c>
      <c r="BZ293" s="105">
        <f t="shared" si="203"/>
        <v>0</v>
      </c>
      <c r="CA293" s="105">
        <f t="shared" si="203"/>
        <v>0</v>
      </c>
      <c r="CB293" s="105">
        <f t="shared" si="203"/>
        <v>0</v>
      </c>
      <c r="CC293" s="105">
        <f t="shared" si="203"/>
        <v>0</v>
      </c>
      <c r="CD293" s="105">
        <f t="shared" si="203"/>
        <v>0</v>
      </c>
      <c r="CE293" s="105">
        <f t="shared" si="203"/>
        <v>0</v>
      </c>
      <c r="CF293" s="105">
        <f t="shared" si="203"/>
        <v>0</v>
      </c>
      <c r="CG293" s="105">
        <f t="shared" si="203"/>
        <v>0</v>
      </c>
      <c r="CH293" s="105">
        <f t="shared" si="203"/>
        <v>0</v>
      </c>
      <c r="CI293" s="105">
        <f t="shared" si="203"/>
        <v>0</v>
      </c>
      <c r="CJ293" s="105">
        <f t="shared" si="203"/>
        <v>0</v>
      </c>
      <c r="CK293" s="105">
        <f t="shared" si="203"/>
        <v>0</v>
      </c>
      <c r="CL293" s="105">
        <f t="shared" si="203"/>
        <v>0</v>
      </c>
      <c r="CM293" s="105">
        <f t="shared" si="203"/>
        <v>0</v>
      </c>
      <c r="CN293" s="105">
        <f t="shared" si="203"/>
        <v>0</v>
      </c>
      <c r="CO293" s="105">
        <f t="shared" si="203"/>
        <v>0</v>
      </c>
      <c r="CP293" s="105">
        <f t="shared" si="203"/>
        <v>0</v>
      </c>
      <c r="CQ293" s="105">
        <f t="shared" si="203"/>
        <v>0</v>
      </c>
      <c r="CR293" s="105">
        <f t="shared" si="203"/>
        <v>0</v>
      </c>
      <c r="CS293" s="105">
        <f t="shared" si="203"/>
        <v>0</v>
      </c>
      <c r="CT293" s="105">
        <f t="shared" si="203"/>
        <v>0</v>
      </c>
      <c r="CU293" s="105">
        <f t="shared" si="203"/>
        <v>0</v>
      </c>
      <c r="CV293" s="105">
        <f t="shared" si="203"/>
        <v>0</v>
      </c>
      <c r="CW293" s="105">
        <f t="shared" si="203"/>
        <v>0</v>
      </c>
      <c r="CX293" s="105">
        <f t="shared" si="203"/>
        <v>0</v>
      </c>
      <c r="CY293" s="105">
        <f t="shared" si="203"/>
        <v>0</v>
      </c>
      <c r="CZ293" s="105">
        <f t="shared" si="203"/>
        <v>0</v>
      </c>
      <c r="DA293" s="105">
        <f t="shared" si="203"/>
        <v>0</v>
      </c>
      <c r="DB293" s="105">
        <f t="shared" si="203"/>
        <v>0</v>
      </c>
      <c r="DC293" s="105">
        <f t="shared" si="203"/>
        <v>0</v>
      </c>
      <c r="DD293" s="105">
        <f t="shared" si="203"/>
        <v>0</v>
      </c>
      <c r="DE293" s="105">
        <f t="shared" si="203"/>
        <v>0</v>
      </c>
      <c r="DF293" s="105">
        <f t="shared" si="203"/>
        <v>0</v>
      </c>
      <c r="DG293" s="105">
        <f t="shared" si="203"/>
        <v>0</v>
      </c>
      <c r="DH293" s="105">
        <f t="shared" si="203"/>
        <v>0</v>
      </c>
      <c r="DI293" s="105">
        <f t="shared" si="203"/>
        <v>0</v>
      </c>
      <c r="DJ293" s="105">
        <f t="shared" si="203"/>
        <v>0</v>
      </c>
      <c r="DK293" s="105">
        <f t="shared" si="203"/>
        <v>0</v>
      </c>
      <c r="DL293" s="105">
        <f t="shared" si="203"/>
        <v>0</v>
      </c>
      <c r="DM293" s="105">
        <f t="shared" si="203"/>
        <v>0</v>
      </c>
      <c r="DN293" s="105">
        <f t="shared" si="203"/>
        <v>0</v>
      </c>
      <c r="DO293" s="105">
        <f t="shared" si="203"/>
        <v>0</v>
      </c>
      <c r="DP293" s="105">
        <f t="shared" si="203"/>
        <v>0</v>
      </c>
      <c r="DQ293" s="105">
        <f t="shared" si="203"/>
        <v>0</v>
      </c>
      <c r="DR293" s="105">
        <f t="shared" si="203"/>
        <v>0</v>
      </c>
      <c r="DS293" s="105">
        <f t="shared" si="203"/>
        <v>0</v>
      </c>
      <c r="DT293" s="105">
        <f t="shared" si="203"/>
        <v>0</v>
      </c>
      <c r="DU293" s="105">
        <f t="shared" si="203"/>
        <v>0</v>
      </c>
      <c r="DV293" s="105">
        <f t="shared" si="203"/>
        <v>0</v>
      </c>
      <c r="DW293" s="105">
        <f t="shared" si="203"/>
        <v>0</v>
      </c>
      <c r="DX293" s="105">
        <f t="shared" si="203"/>
        <v>0</v>
      </c>
      <c r="DY293" s="105">
        <f t="shared" si="203"/>
        <v>0</v>
      </c>
      <c r="DZ293" s="105">
        <f t="shared" ref="DZ293" si="206">DZ139*$B293</f>
        <v>0</v>
      </c>
      <c r="EA293" s="105">
        <f t="shared" si="204"/>
        <v>0</v>
      </c>
      <c r="EB293" s="105">
        <f t="shared" si="204"/>
        <v>0</v>
      </c>
      <c r="EC293" s="105">
        <f t="shared" si="204"/>
        <v>0</v>
      </c>
      <c r="ED293" s="105">
        <f t="shared" si="204"/>
        <v>0</v>
      </c>
      <c r="EE293" s="105">
        <f t="shared" si="204"/>
        <v>0</v>
      </c>
      <c r="EF293" s="105">
        <f t="shared" si="204"/>
        <v>0</v>
      </c>
      <c r="EG293" s="105">
        <f t="shared" si="204"/>
        <v>0</v>
      </c>
      <c r="EH293" s="105">
        <f t="shared" si="204"/>
        <v>0</v>
      </c>
      <c r="EI293" s="105">
        <f t="shared" si="204"/>
        <v>0</v>
      </c>
      <c r="EJ293" s="105">
        <f t="shared" si="204"/>
        <v>0</v>
      </c>
      <c r="EK293" s="105">
        <f t="shared" si="204"/>
        <v>0</v>
      </c>
      <c r="EL293" s="105">
        <f t="shared" si="204"/>
        <v>0</v>
      </c>
      <c r="EM293" s="105">
        <f t="shared" si="204"/>
        <v>0</v>
      </c>
      <c r="EN293" s="105">
        <f t="shared" si="204"/>
        <v>0</v>
      </c>
      <c r="EO293" s="105">
        <f t="shared" si="204"/>
        <v>0</v>
      </c>
      <c r="EP293" s="105">
        <f t="shared" si="204"/>
        <v>0</v>
      </c>
      <c r="EQ293" s="105">
        <f t="shared" si="204"/>
        <v>0</v>
      </c>
      <c r="ER293" s="105">
        <f t="shared" si="204"/>
        <v>0</v>
      </c>
      <c r="ES293" s="105">
        <f t="shared" si="204"/>
        <v>0</v>
      </c>
      <c r="ET293" s="105">
        <f t="shared" si="204"/>
        <v>0</v>
      </c>
      <c r="EU293" s="105">
        <f t="shared" si="204"/>
        <v>0</v>
      </c>
      <c r="EV293" s="105">
        <f t="shared" si="204"/>
        <v>0</v>
      </c>
      <c r="EW293" s="105">
        <f t="shared" si="204"/>
        <v>0</v>
      </c>
      <c r="EX293" s="105">
        <f t="shared" si="204"/>
        <v>0</v>
      </c>
      <c r="EY293" s="105">
        <f t="shared" si="204"/>
        <v>0</v>
      </c>
      <c r="EZ293" s="105">
        <f t="shared" si="204"/>
        <v>0</v>
      </c>
      <c r="FA293" s="105">
        <f t="shared" si="204"/>
        <v>0</v>
      </c>
      <c r="FB293" s="105">
        <f t="shared" si="204"/>
        <v>0</v>
      </c>
      <c r="FC293" s="105">
        <f t="shared" si="204"/>
        <v>0</v>
      </c>
      <c r="FD293" s="105">
        <f t="shared" si="204"/>
        <v>0</v>
      </c>
      <c r="FE293" s="105">
        <f t="shared" si="204"/>
        <v>0</v>
      </c>
      <c r="FF293" s="105">
        <f t="shared" si="204"/>
        <v>0</v>
      </c>
      <c r="FG293" s="105">
        <f t="shared" si="204"/>
        <v>0</v>
      </c>
      <c r="FH293" s="105">
        <f t="shared" si="204"/>
        <v>0</v>
      </c>
      <c r="FI293" s="105">
        <f t="shared" si="204"/>
        <v>0</v>
      </c>
      <c r="FJ293" s="105">
        <f t="shared" si="204"/>
        <v>0</v>
      </c>
      <c r="FK293" s="105">
        <f t="shared" si="204"/>
        <v>0</v>
      </c>
      <c r="FL293" s="105">
        <f t="shared" si="204"/>
        <v>0</v>
      </c>
      <c r="FM293" s="105">
        <f t="shared" si="204"/>
        <v>0</v>
      </c>
      <c r="FN293" s="105">
        <f t="shared" si="204"/>
        <v>0</v>
      </c>
      <c r="FO293" s="105">
        <f t="shared" si="204"/>
        <v>0</v>
      </c>
      <c r="FP293" s="105">
        <f t="shared" si="204"/>
        <v>0</v>
      </c>
      <c r="FQ293" s="105">
        <f t="shared" si="204"/>
        <v>0</v>
      </c>
      <c r="FR293" s="105">
        <f t="shared" si="204"/>
        <v>0</v>
      </c>
      <c r="FS293" s="105">
        <f t="shared" si="204"/>
        <v>0</v>
      </c>
      <c r="FT293" s="105">
        <f t="shared" si="204"/>
        <v>0</v>
      </c>
      <c r="FU293" s="105">
        <f t="shared" si="204"/>
        <v>0</v>
      </c>
      <c r="FV293" s="105">
        <f t="shared" si="204"/>
        <v>0</v>
      </c>
      <c r="FW293" s="105">
        <f t="shared" si="204"/>
        <v>0</v>
      </c>
      <c r="FX293" s="105">
        <f t="shared" si="204"/>
        <v>0</v>
      </c>
      <c r="FY293" s="105">
        <f t="shared" si="204"/>
        <v>0</v>
      </c>
      <c r="FZ293" s="105">
        <f t="shared" si="204"/>
        <v>0</v>
      </c>
      <c r="GA293" s="105">
        <f t="shared" si="204"/>
        <v>0</v>
      </c>
      <c r="GB293" s="105">
        <f t="shared" si="204"/>
        <v>0</v>
      </c>
      <c r="GC293" s="105">
        <f t="shared" si="204"/>
        <v>0</v>
      </c>
      <c r="GD293" s="105">
        <f t="shared" si="204"/>
        <v>0</v>
      </c>
      <c r="GE293" s="105">
        <f t="shared" si="204"/>
        <v>0</v>
      </c>
      <c r="GF293" s="105">
        <f t="shared" si="204"/>
        <v>0</v>
      </c>
      <c r="GG293" s="105">
        <f t="shared" si="204"/>
        <v>0</v>
      </c>
      <c r="GH293" s="105">
        <f t="shared" si="204"/>
        <v>0</v>
      </c>
      <c r="GI293" s="105">
        <f t="shared" si="204"/>
        <v>0</v>
      </c>
      <c r="GJ293" s="105">
        <f t="shared" si="204"/>
        <v>0</v>
      </c>
      <c r="GK293" s="105">
        <f t="shared" si="204"/>
        <v>0</v>
      </c>
      <c r="GL293" s="105">
        <f t="shared" ref="GL293" si="207">GL139*$B293</f>
        <v>0</v>
      </c>
      <c r="GM293" s="105">
        <f t="shared" si="186"/>
        <v>0</v>
      </c>
      <c r="GN293" s="105">
        <f t="shared" si="186"/>
        <v>0</v>
      </c>
      <c r="GO293" s="105">
        <f t="shared" si="186"/>
        <v>0</v>
      </c>
      <c r="GP293" s="105">
        <f t="shared" si="186"/>
        <v>0</v>
      </c>
      <c r="GQ293" s="105">
        <f t="shared" si="186"/>
        <v>0</v>
      </c>
      <c r="GR293" s="105">
        <f t="shared" si="186"/>
        <v>0</v>
      </c>
      <c r="GS293" s="105">
        <f t="shared" si="186"/>
        <v>0</v>
      </c>
      <c r="GT293" s="105">
        <f t="shared" si="186"/>
        <v>0</v>
      </c>
    </row>
    <row r="294" spans="1:202" s="105" customFormat="1" hidden="1" x14ac:dyDescent="0.25">
      <c r="A294" s="106" t="s">
        <v>205</v>
      </c>
      <c r="B294" s="107">
        <v>0</v>
      </c>
      <c r="C294" s="105">
        <f t="shared" ref="C294:BN297" si="208">C140*$B294</f>
        <v>0</v>
      </c>
      <c r="D294" s="105">
        <f t="shared" si="208"/>
        <v>0</v>
      </c>
      <c r="E294" s="105">
        <f t="shared" si="208"/>
        <v>0</v>
      </c>
      <c r="F294" s="105">
        <f t="shared" si="208"/>
        <v>0</v>
      </c>
      <c r="G294" s="105">
        <f t="shared" si="208"/>
        <v>0</v>
      </c>
      <c r="H294" s="105">
        <f t="shared" si="208"/>
        <v>0</v>
      </c>
      <c r="I294" s="105">
        <f t="shared" si="208"/>
        <v>0</v>
      </c>
      <c r="J294" s="105">
        <f t="shared" si="208"/>
        <v>0</v>
      </c>
      <c r="K294" s="105">
        <f t="shared" si="208"/>
        <v>0</v>
      </c>
      <c r="L294" s="105">
        <f t="shared" si="208"/>
        <v>0</v>
      </c>
      <c r="M294" s="105">
        <f t="shared" si="208"/>
        <v>0</v>
      </c>
      <c r="N294" s="105">
        <f t="shared" si="208"/>
        <v>0</v>
      </c>
      <c r="O294" s="105">
        <f t="shared" si="208"/>
        <v>0</v>
      </c>
      <c r="P294" s="105">
        <f t="shared" si="208"/>
        <v>0</v>
      </c>
      <c r="Q294" s="105">
        <f t="shared" si="208"/>
        <v>0</v>
      </c>
      <c r="R294" s="105">
        <f t="shared" si="208"/>
        <v>0</v>
      </c>
      <c r="S294" s="105">
        <f t="shared" si="208"/>
        <v>0</v>
      </c>
      <c r="T294" s="105">
        <f t="shared" si="208"/>
        <v>0</v>
      </c>
      <c r="U294" s="105">
        <f t="shared" si="208"/>
        <v>0</v>
      </c>
      <c r="V294" s="105">
        <f t="shared" si="208"/>
        <v>0</v>
      </c>
      <c r="W294" s="105">
        <f t="shared" si="208"/>
        <v>0</v>
      </c>
      <c r="X294" s="105">
        <f t="shared" si="208"/>
        <v>0</v>
      </c>
      <c r="Y294" s="105">
        <f t="shared" si="208"/>
        <v>0</v>
      </c>
      <c r="Z294" s="105">
        <f t="shared" si="208"/>
        <v>0</v>
      </c>
      <c r="AA294" s="105">
        <f t="shared" si="208"/>
        <v>0</v>
      </c>
      <c r="AB294" s="105">
        <f t="shared" si="208"/>
        <v>0</v>
      </c>
      <c r="AC294" s="105">
        <f t="shared" si="208"/>
        <v>0</v>
      </c>
      <c r="AD294" s="105">
        <f t="shared" si="208"/>
        <v>0</v>
      </c>
      <c r="AE294" s="105">
        <f t="shared" si="208"/>
        <v>0</v>
      </c>
      <c r="AF294" s="105">
        <f t="shared" si="208"/>
        <v>0</v>
      </c>
      <c r="AG294" s="105">
        <f t="shared" si="208"/>
        <v>0</v>
      </c>
      <c r="AH294" s="105">
        <f t="shared" si="208"/>
        <v>0</v>
      </c>
      <c r="AI294" s="105">
        <f t="shared" si="208"/>
        <v>0</v>
      </c>
      <c r="AJ294" s="105">
        <f t="shared" si="208"/>
        <v>0</v>
      </c>
      <c r="AK294" s="105">
        <f t="shared" si="208"/>
        <v>0</v>
      </c>
      <c r="AL294" s="105">
        <f t="shared" si="208"/>
        <v>0</v>
      </c>
      <c r="AM294" s="105">
        <f t="shared" si="208"/>
        <v>0</v>
      </c>
      <c r="AN294" s="105">
        <f t="shared" si="208"/>
        <v>0</v>
      </c>
      <c r="AO294" s="105">
        <f t="shared" si="208"/>
        <v>0</v>
      </c>
      <c r="AP294" s="105">
        <f t="shared" si="208"/>
        <v>0</v>
      </c>
      <c r="AQ294" s="105">
        <f t="shared" si="208"/>
        <v>0</v>
      </c>
      <c r="AR294" s="105">
        <f t="shared" si="208"/>
        <v>0</v>
      </c>
      <c r="AS294" s="105">
        <f t="shared" si="208"/>
        <v>0</v>
      </c>
      <c r="AT294" s="105">
        <f t="shared" si="208"/>
        <v>0</v>
      </c>
      <c r="AU294" s="105">
        <f t="shared" si="208"/>
        <v>0</v>
      </c>
      <c r="AV294" s="105">
        <f t="shared" si="208"/>
        <v>0</v>
      </c>
      <c r="AW294" s="105">
        <f t="shared" si="208"/>
        <v>0</v>
      </c>
      <c r="AX294" s="105">
        <f t="shared" si="208"/>
        <v>0</v>
      </c>
      <c r="AY294" s="105">
        <f t="shared" si="208"/>
        <v>0</v>
      </c>
      <c r="AZ294" s="105">
        <f t="shared" si="208"/>
        <v>0</v>
      </c>
      <c r="BA294" s="105">
        <f t="shared" si="208"/>
        <v>0</v>
      </c>
      <c r="BB294" s="105">
        <f t="shared" si="208"/>
        <v>0</v>
      </c>
      <c r="BC294" s="105">
        <f t="shared" si="208"/>
        <v>0</v>
      </c>
      <c r="BD294" s="105">
        <f t="shared" si="208"/>
        <v>0</v>
      </c>
      <c r="BE294" s="105">
        <f t="shared" si="208"/>
        <v>0</v>
      </c>
      <c r="BF294" s="105">
        <f t="shared" si="208"/>
        <v>0</v>
      </c>
      <c r="BG294" s="105">
        <f t="shared" si="208"/>
        <v>0</v>
      </c>
      <c r="BH294" s="105">
        <f t="shared" si="208"/>
        <v>0</v>
      </c>
      <c r="BI294" s="105">
        <f t="shared" si="208"/>
        <v>0</v>
      </c>
      <c r="BJ294" s="105">
        <f t="shared" si="208"/>
        <v>0</v>
      </c>
      <c r="BK294" s="105">
        <f t="shared" si="208"/>
        <v>0</v>
      </c>
      <c r="BL294" s="105">
        <f t="shared" si="208"/>
        <v>0</v>
      </c>
      <c r="BM294" s="105">
        <f t="shared" si="208"/>
        <v>0</v>
      </c>
      <c r="BN294" s="105">
        <f t="shared" si="208"/>
        <v>0</v>
      </c>
      <c r="BO294" s="105">
        <f t="shared" ref="BO294:DZ297" si="209">BO140*$B294</f>
        <v>0</v>
      </c>
      <c r="BP294" s="105">
        <f t="shared" si="209"/>
        <v>0</v>
      </c>
      <c r="BQ294" s="105">
        <f t="shared" si="209"/>
        <v>0</v>
      </c>
      <c r="BR294" s="105">
        <f t="shared" si="209"/>
        <v>0</v>
      </c>
      <c r="BS294" s="105">
        <f t="shared" si="209"/>
        <v>0</v>
      </c>
      <c r="BT294" s="105">
        <f t="shared" si="209"/>
        <v>0</v>
      </c>
      <c r="BU294" s="105">
        <f t="shared" si="209"/>
        <v>0</v>
      </c>
      <c r="BV294" s="105">
        <f t="shared" si="209"/>
        <v>0</v>
      </c>
      <c r="BW294" s="105">
        <f t="shared" si="209"/>
        <v>0</v>
      </c>
      <c r="BX294" s="105">
        <f t="shared" si="209"/>
        <v>0</v>
      </c>
      <c r="BY294" s="105">
        <f t="shared" si="209"/>
        <v>0</v>
      </c>
      <c r="BZ294" s="105">
        <f t="shared" si="209"/>
        <v>0</v>
      </c>
      <c r="CA294" s="105">
        <f t="shared" si="209"/>
        <v>0</v>
      </c>
      <c r="CB294" s="105">
        <f t="shared" si="209"/>
        <v>0</v>
      </c>
      <c r="CC294" s="105">
        <f t="shared" si="209"/>
        <v>0</v>
      </c>
      <c r="CD294" s="105">
        <f t="shared" si="209"/>
        <v>0</v>
      </c>
      <c r="CE294" s="105">
        <f t="shared" si="209"/>
        <v>0</v>
      </c>
      <c r="CF294" s="105">
        <f t="shared" si="209"/>
        <v>0</v>
      </c>
      <c r="CG294" s="105">
        <f t="shared" si="209"/>
        <v>0</v>
      </c>
      <c r="CH294" s="105">
        <f t="shared" si="209"/>
        <v>0</v>
      </c>
      <c r="CI294" s="105">
        <f t="shared" si="209"/>
        <v>0</v>
      </c>
      <c r="CJ294" s="105">
        <f t="shared" si="209"/>
        <v>0</v>
      </c>
      <c r="CK294" s="105">
        <f t="shared" si="209"/>
        <v>0</v>
      </c>
      <c r="CL294" s="105">
        <f t="shared" si="209"/>
        <v>0</v>
      </c>
      <c r="CM294" s="105">
        <f t="shared" si="209"/>
        <v>0</v>
      </c>
      <c r="CN294" s="105">
        <f t="shared" si="209"/>
        <v>0</v>
      </c>
      <c r="CO294" s="105">
        <f t="shared" si="209"/>
        <v>0</v>
      </c>
      <c r="CP294" s="105">
        <f t="shared" si="209"/>
        <v>0</v>
      </c>
      <c r="CQ294" s="105">
        <f t="shared" si="209"/>
        <v>0</v>
      </c>
      <c r="CR294" s="105">
        <f t="shared" si="209"/>
        <v>0</v>
      </c>
      <c r="CS294" s="105">
        <f t="shared" si="209"/>
        <v>0</v>
      </c>
      <c r="CT294" s="105">
        <f t="shared" si="209"/>
        <v>0</v>
      </c>
      <c r="CU294" s="105">
        <f t="shared" si="209"/>
        <v>0</v>
      </c>
      <c r="CV294" s="105">
        <f t="shared" si="209"/>
        <v>0</v>
      </c>
      <c r="CW294" s="105">
        <f t="shared" si="209"/>
        <v>0</v>
      </c>
      <c r="CX294" s="105">
        <f t="shared" si="209"/>
        <v>0</v>
      </c>
      <c r="CY294" s="105">
        <f t="shared" si="209"/>
        <v>0</v>
      </c>
      <c r="CZ294" s="105">
        <f t="shared" si="209"/>
        <v>0</v>
      </c>
      <c r="DA294" s="105">
        <f t="shared" si="209"/>
        <v>0</v>
      </c>
      <c r="DB294" s="105">
        <f t="shared" si="209"/>
        <v>0</v>
      </c>
      <c r="DC294" s="105">
        <f t="shared" si="209"/>
        <v>0</v>
      </c>
      <c r="DD294" s="105">
        <f t="shared" si="209"/>
        <v>0</v>
      </c>
      <c r="DE294" s="105">
        <f t="shared" si="209"/>
        <v>0</v>
      </c>
      <c r="DF294" s="105">
        <f t="shared" si="209"/>
        <v>0</v>
      </c>
      <c r="DG294" s="105">
        <f t="shared" si="209"/>
        <v>0</v>
      </c>
      <c r="DH294" s="105">
        <f t="shared" si="209"/>
        <v>0</v>
      </c>
      <c r="DI294" s="105">
        <f t="shared" si="209"/>
        <v>0</v>
      </c>
      <c r="DJ294" s="105">
        <f t="shared" si="209"/>
        <v>0</v>
      </c>
      <c r="DK294" s="105">
        <f t="shared" si="209"/>
        <v>0</v>
      </c>
      <c r="DL294" s="105">
        <f t="shared" si="209"/>
        <v>0</v>
      </c>
      <c r="DM294" s="105">
        <f t="shared" si="209"/>
        <v>0</v>
      </c>
      <c r="DN294" s="105">
        <f t="shared" si="209"/>
        <v>0</v>
      </c>
      <c r="DO294" s="105">
        <f t="shared" si="209"/>
        <v>0</v>
      </c>
      <c r="DP294" s="105">
        <f t="shared" si="209"/>
        <v>0</v>
      </c>
      <c r="DQ294" s="105">
        <f t="shared" si="209"/>
        <v>0</v>
      </c>
      <c r="DR294" s="105">
        <f t="shared" si="209"/>
        <v>0</v>
      </c>
      <c r="DS294" s="105">
        <f t="shared" si="209"/>
        <v>0</v>
      </c>
      <c r="DT294" s="105">
        <f t="shared" si="209"/>
        <v>0</v>
      </c>
      <c r="DU294" s="105">
        <f t="shared" si="209"/>
        <v>0</v>
      </c>
      <c r="DV294" s="105">
        <f t="shared" si="209"/>
        <v>0</v>
      </c>
      <c r="DW294" s="105">
        <f t="shared" si="209"/>
        <v>0</v>
      </c>
      <c r="DX294" s="105">
        <f t="shared" si="209"/>
        <v>0</v>
      </c>
      <c r="DY294" s="105">
        <f t="shared" si="209"/>
        <v>0</v>
      </c>
      <c r="DZ294" s="105">
        <f t="shared" si="209"/>
        <v>0</v>
      </c>
      <c r="EA294" s="105">
        <f t="shared" ref="EA294:GL297" si="210">EA140*$B294</f>
        <v>0</v>
      </c>
      <c r="EB294" s="105">
        <f t="shared" si="210"/>
        <v>0</v>
      </c>
      <c r="EC294" s="105">
        <f t="shared" si="210"/>
        <v>0</v>
      </c>
      <c r="ED294" s="105">
        <f t="shared" si="210"/>
        <v>0</v>
      </c>
      <c r="EE294" s="105">
        <f t="shared" si="210"/>
        <v>0</v>
      </c>
      <c r="EF294" s="105">
        <f t="shared" si="210"/>
        <v>0</v>
      </c>
      <c r="EG294" s="105">
        <f t="shared" si="210"/>
        <v>0</v>
      </c>
      <c r="EH294" s="105">
        <f t="shared" si="210"/>
        <v>0</v>
      </c>
      <c r="EI294" s="105">
        <f t="shared" si="210"/>
        <v>0</v>
      </c>
      <c r="EJ294" s="105">
        <f t="shared" si="210"/>
        <v>0</v>
      </c>
      <c r="EK294" s="105">
        <f t="shared" si="210"/>
        <v>0</v>
      </c>
      <c r="EL294" s="105">
        <f t="shared" si="210"/>
        <v>0</v>
      </c>
      <c r="EM294" s="105">
        <f t="shared" si="210"/>
        <v>0</v>
      </c>
      <c r="EN294" s="105">
        <f t="shared" si="210"/>
        <v>0</v>
      </c>
      <c r="EO294" s="105">
        <f t="shared" si="210"/>
        <v>0</v>
      </c>
      <c r="EP294" s="105">
        <f t="shared" si="210"/>
        <v>0</v>
      </c>
      <c r="EQ294" s="105">
        <f t="shared" si="210"/>
        <v>0</v>
      </c>
      <c r="ER294" s="105">
        <f t="shared" si="210"/>
        <v>0</v>
      </c>
      <c r="ES294" s="105">
        <f t="shared" si="210"/>
        <v>0</v>
      </c>
      <c r="ET294" s="105">
        <f t="shared" si="210"/>
        <v>0</v>
      </c>
      <c r="EU294" s="105">
        <f t="shared" si="210"/>
        <v>0</v>
      </c>
      <c r="EV294" s="105">
        <f t="shared" si="210"/>
        <v>0</v>
      </c>
      <c r="EW294" s="105">
        <f t="shared" si="210"/>
        <v>0</v>
      </c>
      <c r="EX294" s="105">
        <f t="shared" si="210"/>
        <v>0</v>
      </c>
      <c r="EY294" s="105">
        <f t="shared" si="210"/>
        <v>0</v>
      </c>
      <c r="EZ294" s="105">
        <f t="shared" si="210"/>
        <v>0</v>
      </c>
      <c r="FA294" s="105">
        <f t="shared" si="210"/>
        <v>0</v>
      </c>
      <c r="FB294" s="105">
        <f t="shared" si="210"/>
        <v>0</v>
      </c>
      <c r="FC294" s="105">
        <f t="shared" si="210"/>
        <v>0</v>
      </c>
      <c r="FD294" s="105">
        <f t="shared" si="210"/>
        <v>0</v>
      </c>
      <c r="FE294" s="105">
        <f t="shared" si="210"/>
        <v>0</v>
      </c>
      <c r="FF294" s="105">
        <f t="shared" si="210"/>
        <v>0</v>
      </c>
      <c r="FG294" s="105">
        <f t="shared" si="210"/>
        <v>0</v>
      </c>
      <c r="FH294" s="105">
        <f t="shared" si="210"/>
        <v>0</v>
      </c>
      <c r="FI294" s="105">
        <f t="shared" si="210"/>
        <v>0</v>
      </c>
      <c r="FJ294" s="105">
        <f t="shared" si="210"/>
        <v>0</v>
      </c>
      <c r="FK294" s="105">
        <f t="shared" si="210"/>
        <v>0</v>
      </c>
      <c r="FL294" s="105">
        <f t="shared" si="210"/>
        <v>0</v>
      </c>
      <c r="FM294" s="105">
        <f t="shared" si="210"/>
        <v>0</v>
      </c>
      <c r="FN294" s="105">
        <f t="shared" si="210"/>
        <v>0</v>
      </c>
      <c r="FO294" s="105">
        <f t="shared" si="210"/>
        <v>0</v>
      </c>
      <c r="FP294" s="105">
        <f t="shared" si="210"/>
        <v>0</v>
      </c>
      <c r="FQ294" s="105">
        <f t="shared" si="210"/>
        <v>0</v>
      </c>
      <c r="FR294" s="105">
        <f t="shared" si="210"/>
        <v>0</v>
      </c>
      <c r="FS294" s="105">
        <f t="shared" si="210"/>
        <v>0</v>
      </c>
      <c r="FT294" s="105">
        <f t="shared" si="210"/>
        <v>0</v>
      </c>
      <c r="FU294" s="105">
        <f t="shared" si="210"/>
        <v>0</v>
      </c>
      <c r="FV294" s="105">
        <f t="shared" si="210"/>
        <v>0</v>
      </c>
      <c r="FW294" s="105">
        <f t="shared" si="210"/>
        <v>0</v>
      </c>
      <c r="FX294" s="105">
        <f t="shared" si="210"/>
        <v>0</v>
      </c>
      <c r="FY294" s="105">
        <f t="shared" si="210"/>
        <v>0</v>
      </c>
      <c r="FZ294" s="105">
        <f t="shared" si="210"/>
        <v>0</v>
      </c>
      <c r="GA294" s="105">
        <f t="shared" si="210"/>
        <v>0</v>
      </c>
      <c r="GB294" s="105">
        <f t="shared" si="210"/>
        <v>0</v>
      </c>
      <c r="GC294" s="105">
        <f t="shared" si="210"/>
        <v>0</v>
      </c>
      <c r="GD294" s="105">
        <f t="shared" si="210"/>
        <v>0</v>
      </c>
      <c r="GE294" s="105">
        <f t="shared" si="210"/>
        <v>0</v>
      </c>
      <c r="GF294" s="105">
        <f t="shared" si="210"/>
        <v>0</v>
      </c>
      <c r="GG294" s="105">
        <f t="shared" si="210"/>
        <v>0</v>
      </c>
      <c r="GH294" s="105">
        <f t="shared" si="210"/>
        <v>0</v>
      </c>
      <c r="GI294" s="105">
        <f t="shared" si="210"/>
        <v>0</v>
      </c>
      <c r="GJ294" s="105">
        <f t="shared" si="210"/>
        <v>0</v>
      </c>
      <c r="GK294" s="105">
        <f t="shared" si="210"/>
        <v>0</v>
      </c>
      <c r="GL294" s="105">
        <f t="shared" si="210"/>
        <v>0</v>
      </c>
      <c r="GM294" s="105">
        <f t="shared" ref="GM294:GT309" si="211">GM140*$B294</f>
        <v>0</v>
      </c>
      <c r="GN294" s="105">
        <f t="shared" si="211"/>
        <v>0</v>
      </c>
      <c r="GO294" s="105">
        <f t="shared" si="211"/>
        <v>0</v>
      </c>
      <c r="GP294" s="105">
        <f t="shared" si="211"/>
        <v>0</v>
      </c>
      <c r="GQ294" s="105">
        <f t="shared" si="211"/>
        <v>0</v>
      </c>
      <c r="GR294" s="105">
        <f t="shared" si="211"/>
        <v>0</v>
      </c>
      <c r="GS294" s="105">
        <f t="shared" si="211"/>
        <v>0</v>
      </c>
      <c r="GT294" s="105">
        <f t="shared" si="211"/>
        <v>0</v>
      </c>
    </row>
    <row r="295" spans="1:202" s="105" customFormat="1" hidden="1" x14ac:dyDescent="0.25">
      <c r="A295" s="106" t="s">
        <v>206</v>
      </c>
      <c r="B295" s="107">
        <v>0</v>
      </c>
      <c r="C295" s="105">
        <f t="shared" si="208"/>
        <v>0</v>
      </c>
      <c r="D295" s="105">
        <f t="shared" si="208"/>
        <v>0</v>
      </c>
      <c r="E295" s="105">
        <f t="shared" si="208"/>
        <v>0</v>
      </c>
      <c r="F295" s="105">
        <f t="shared" si="208"/>
        <v>0</v>
      </c>
      <c r="G295" s="105">
        <f t="shared" si="208"/>
        <v>0</v>
      </c>
      <c r="H295" s="105">
        <f t="shared" si="208"/>
        <v>0</v>
      </c>
      <c r="I295" s="105">
        <f t="shared" si="208"/>
        <v>0</v>
      </c>
      <c r="J295" s="105">
        <f t="shared" si="208"/>
        <v>0</v>
      </c>
      <c r="K295" s="105">
        <f t="shared" si="208"/>
        <v>0</v>
      </c>
      <c r="L295" s="105">
        <f t="shared" si="208"/>
        <v>0</v>
      </c>
      <c r="M295" s="105">
        <f t="shared" si="208"/>
        <v>0</v>
      </c>
      <c r="N295" s="105">
        <f t="shared" si="208"/>
        <v>0</v>
      </c>
      <c r="O295" s="105">
        <f t="shared" si="208"/>
        <v>0</v>
      </c>
      <c r="P295" s="105">
        <f t="shared" si="208"/>
        <v>0</v>
      </c>
      <c r="Q295" s="105">
        <f t="shared" si="208"/>
        <v>0</v>
      </c>
      <c r="R295" s="105">
        <f t="shared" si="208"/>
        <v>0</v>
      </c>
      <c r="S295" s="105">
        <f t="shared" si="208"/>
        <v>0</v>
      </c>
      <c r="T295" s="105">
        <f t="shared" si="208"/>
        <v>0</v>
      </c>
      <c r="U295" s="105">
        <f t="shared" si="208"/>
        <v>0</v>
      </c>
      <c r="V295" s="105">
        <f t="shared" si="208"/>
        <v>0</v>
      </c>
      <c r="W295" s="105">
        <f t="shared" si="208"/>
        <v>0</v>
      </c>
      <c r="X295" s="105">
        <f t="shared" si="208"/>
        <v>0</v>
      </c>
      <c r="Y295" s="105">
        <f t="shared" si="208"/>
        <v>0</v>
      </c>
      <c r="Z295" s="105">
        <f t="shared" si="208"/>
        <v>0</v>
      </c>
      <c r="AA295" s="105">
        <f t="shared" si="208"/>
        <v>0</v>
      </c>
      <c r="AB295" s="105">
        <f t="shared" si="208"/>
        <v>0</v>
      </c>
      <c r="AC295" s="105">
        <f t="shared" si="208"/>
        <v>0</v>
      </c>
      <c r="AD295" s="105">
        <f t="shared" si="208"/>
        <v>0</v>
      </c>
      <c r="AE295" s="105">
        <f t="shared" si="208"/>
        <v>0</v>
      </c>
      <c r="AF295" s="105">
        <f t="shared" si="208"/>
        <v>0</v>
      </c>
      <c r="AG295" s="105">
        <f t="shared" si="208"/>
        <v>0</v>
      </c>
      <c r="AH295" s="105">
        <f t="shared" si="208"/>
        <v>0</v>
      </c>
      <c r="AI295" s="105">
        <f t="shared" si="208"/>
        <v>0</v>
      </c>
      <c r="AJ295" s="105">
        <f t="shared" si="208"/>
        <v>0</v>
      </c>
      <c r="AK295" s="105">
        <f t="shared" si="208"/>
        <v>0</v>
      </c>
      <c r="AL295" s="105">
        <f t="shared" si="208"/>
        <v>0</v>
      </c>
      <c r="AM295" s="105">
        <f t="shared" si="208"/>
        <v>0</v>
      </c>
      <c r="AN295" s="105">
        <f t="shared" si="208"/>
        <v>0</v>
      </c>
      <c r="AO295" s="105">
        <f t="shared" si="208"/>
        <v>0</v>
      </c>
      <c r="AP295" s="105">
        <f t="shared" si="208"/>
        <v>0</v>
      </c>
      <c r="AQ295" s="105">
        <f t="shared" si="208"/>
        <v>0</v>
      </c>
      <c r="AR295" s="105">
        <f t="shared" si="208"/>
        <v>0</v>
      </c>
      <c r="AS295" s="105">
        <f t="shared" si="208"/>
        <v>0</v>
      </c>
      <c r="AT295" s="105">
        <f t="shared" si="208"/>
        <v>0</v>
      </c>
      <c r="AU295" s="105">
        <f t="shared" si="208"/>
        <v>0</v>
      </c>
      <c r="AV295" s="105">
        <f t="shared" si="208"/>
        <v>0</v>
      </c>
      <c r="AW295" s="105">
        <f t="shared" si="208"/>
        <v>0</v>
      </c>
      <c r="AX295" s="105">
        <f t="shared" si="208"/>
        <v>0</v>
      </c>
      <c r="AY295" s="105">
        <f t="shared" si="208"/>
        <v>0</v>
      </c>
      <c r="AZ295" s="105">
        <f t="shared" si="208"/>
        <v>0</v>
      </c>
      <c r="BA295" s="105">
        <f t="shared" si="208"/>
        <v>0</v>
      </c>
      <c r="BB295" s="105">
        <f t="shared" si="208"/>
        <v>0</v>
      </c>
      <c r="BC295" s="105">
        <f t="shared" si="208"/>
        <v>0</v>
      </c>
      <c r="BD295" s="105">
        <f t="shared" si="208"/>
        <v>0</v>
      </c>
      <c r="BE295" s="105">
        <f t="shared" si="208"/>
        <v>0</v>
      </c>
      <c r="BF295" s="105">
        <f t="shared" si="208"/>
        <v>0</v>
      </c>
      <c r="BG295" s="105">
        <f t="shared" si="208"/>
        <v>0</v>
      </c>
      <c r="BH295" s="105">
        <f t="shared" si="208"/>
        <v>0</v>
      </c>
      <c r="BI295" s="105">
        <f t="shared" si="208"/>
        <v>0</v>
      </c>
      <c r="BJ295" s="105">
        <f t="shared" si="208"/>
        <v>0</v>
      </c>
      <c r="BK295" s="105">
        <f t="shared" si="208"/>
        <v>0</v>
      </c>
      <c r="BL295" s="105">
        <f t="shared" si="208"/>
        <v>0</v>
      </c>
      <c r="BM295" s="105">
        <f t="shared" si="208"/>
        <v>0</v>
      </c>
      <c r="BN295" s="105">
        <f t="shared" si="208"/>
        <v>0</v>
      </c>
      <c r="BO295" s="105">
        <f t="shared" si="209"/>
        <v>0</v>
      </c>
      <c r="BP295" s="105">
        <f t="shared" si="209"/>
        <v>0</v>
      </c>
      <c r="BQ295" s="105">
        <f t="shared" si="209"/>
        <v>0</v>
      </c>
      <c r="BR295" s="105">
        <f t="shared" si="209"/>
        <v>0</v>
      </c>
      <c r="BS295" s="105">
        <f t="shared" si="209"/>
        <v>0</v>
      </c>
      <c r="BT295" s="105">
        <f t="shared" si="209"/>
        <v>0</v>
      </c>
      <c r="BU295" s="105">
        <f t="shared" si="209"/>
        <v>0</v>
      </c>
      <c r="BV295" s="105">
        <f t="shared" si="209"/>
        <v>0</v>
      </c>
      <c r="BW295" s="105">
        <f t="shared" si="209"/>
        <v>0</v>
      </c>
      <c r="BX295" s="105">
        <f t="shared" si="209"/>
        <v>0</v>
      </c>
      <c r="BY295" s="105">
        <f t="shared" si="209"/>
        <v>0</v>
      </c>
      <c r="BZ295" s="105">
        <f t="shared" si="209"/>
        <v>0</v>
      </c>
      <c r="CA295" s="105">
        <f t="shared" si="209"/>
        <v>0</v>
      </c>
      <c r="CB295" s="105">
        <f t="shared" si="209"/>
        <v>0</v>
      </c>
      <c r="CC295" s="105">
        <f t="shared" si="209"/>
        <v>0</v>
      </c>
      <c r="CD295" s="105">
        <f t="shared" si="209"/>
        <v>0</v>
      </c>
      <c r="CE295" s="105">
        <f t="shared" si="209"/>
        <v>0</v>
      </c>
      <c r="CF295" s="105">
        <f t="shared" si="209"/>
        <v>0</v>
      </c>
      <c r="CG295" s="105">
        <f t="shared" si="209"/>
        <v>0</v>
      </c>
      <c r="CH295" s="105">
        <f t="shared" si="209"/>
        <v>0</v>
      </c>
      <c r="CI295" s="105">
        <f t="shared" si="209"/>
        <v>0</v>
      </c>
      <c r="CJ295" s="105">
        <f t="shared" si="209"/>
        <v>0</v>
      </c>
      <c r="CK295" s="105">
        <f t="shared" si="209"/>
        <v>0</v>
      </c>
      <c r="CL295" s="105">
        <f t="shared" si="209"/>
        <v>0</v>
      </c>
      <c r="CM295" s="105">
        <f t="shared" si="209"/>
        <v>0</v>
      </c>
      <c r="CN295" s="105">
        <f t="shared" si="209"/>
        <v>0</v>
      </c>
      <c r="CO295" s="105">
        <f t="shared" si="209"/>
        <v>0</v>
      </c>
      <c r="CP295" s="105">
        <f t="shared" si="209"/>
        <v>0</v>
      </c>
      <c r="CQ295" s="105">
        <f t="shared" si="209"/>
        <v>0</v>
      </c>
      <c r="CR295" s="105">
        <f t="shared" si="209"/>
        <v>0</v>
      </c>
      <c r="CS295" s="105">
        <f t="shared" si="209"/>
        <v>0</v>
      </c>
      <c r="CT295" s="105">
        <f t="shared" si="209"/>
        <v>0</v>
      </c>
      <c r="CU295" s="105">
        <f t="shared" si="209"/>
        <v>0</v>
      </c>
      <c r="CV295" s="105">
        <f t="shared" si="209"/>
        <v>0</v>
      </c>
      <c r="CW295" s="105">
        <f t="shared" si="209"/>
        <v>0</v>
      </c>
      <c r="CX295" s="105">
        <f t="shared" si="209"/>
        <v>0</v>
      </c>
      <c r="CY295" s="105">
        <f t="shared" si="209"/>
        <v>0</v>
      </c>
      <c r="CZ295" s="105">
        <f t="shared" si="209"/>
        <v>0</v>
      </c>
      <c r="DA295" s="105">
        <f t="shared" si="209"/>
        <v>0</v>
      </c>
      <c r="DB295" s="105">
        <f t="shared" si="209"/>
        <v>0</v>
      </c>
      <c r="DC295" s="105">
        <f t="shared" si="209"/>
        <v>0</v>
      </c>
      <c r="DD295" s="105">
        <f t="shared" si="209"/>
        <v>0</v>
      </c>
      <c r="DE295" s="105">
        <f t="shared" si="209"/>
        <v>0</v>
      </c>
      <c r="DF295" s="105">
        <f t="shared" si="209"/>
        <v>0</v>
      </c>
      <c r="DG295" s="105">
        <f t="shared" si="209"/>
        <v>0</v>
      </c>
      <c r="DH295" s="105">
        <f t="shared" si="209"/>
        <v>0</v>
      </c>
      <c r="DI295" s="105">
        <f t="shared" si="209"/>
        <v>0</v>
      </c>
      <c r="DJ295" s="105">
        <f t="shared" si="209"/>
        <v>0</v>
      </c>
      <c r="DK295" s="105">
        <f t="shared" si="209"/>
        <v>0</v>
      </c>
      <c r="DL295" s="105">
        <f t="shared" si="209"/>
        <v>0</v>
      </c>
      <c r="DM295" s="105">
        <f t="shared" si="209"/>
        <v>0</v>
      </c>
      <c r="DN295" s="105">
        <f t="shared" si="209"/>
        <v>0</v>
      </c>
      <c r="DO295" s="105">
        <f t="shared" si="209"/>
        <v>0</v>
      </c>
      <c r="DP295" s="105">
        <f t="shared" si="209"/>
        <v>0</v>
      </c>
      <c r="DQ295" s="105">
        <f t="shared" si="209"/>
        <v>0</v>
      </c>
      <c r="DR295" s="105">
        <f t="shared" si="209"/>
        <v>0</v>
      </c>
      <c r="DS295" s="105">
        <f t="shared" si="209"/>
        <v>0</v>
      </c>
      <c r="DT295" s="105">
        <f t="shared" si="209"/>
        <v>0</v>
      </c>
      <c r="DU295" s="105">
        <f t="shared" si="209"/>
        <v>0</v>
      </c>
      <c r="DV295" s="105">
        <f t="shared" si="209"/>
        <v>0</v>
      </c>
      <c r="DW295" s="105">
        <f t="shared" si="209"/>
        <v>0</v>
      </c>
      <c r="DX295" s="105">
        <f t="shared" si="209"/>
        <v>0</v>
      </c>
      <c r="DY295" s="105">
        <f t="shared" si="209"/>
        <v>0</v>
      </c>
      <c r="DZ295" s="105">
        <f t="shared" si="209"/>
        <v>0</v>
      </c>
      <c r="EA295" s="105">
        <f t="shared" si="210"/>
        <v>0</v>
      </c>
      <c r="EB295" s="105">
        <f t="shared" si="210"/>
        <v>0</v>
      </c>
      <c r="EC295" s="105">
        <f t="shared" si="210"/>
        <v>0</v>
      </c>
      <c r="ED295" s="105">
        <f t="shared" si="210"/>
        <v>0</v>
      </c>
      <c r="EE295" s="105">
        <f t="shared" si="210"/>
        <v>0</v>
      </c>
      <c r="EF295" s="105">
        <f t="shared" si="210"/>
        <v>0</v>
      </c>
      <c r="EG295" s="105">
        <f t="shared" si="210"/>
        <v>0</v>
      </c>
      <c r="EH295" s="105">
        <f t="shared" si="210"/>
        <v>0</v>
      </c>
      <c r="EI295" s="105">
        <f t="shared" si="210"/>
        <v>0</v>
      </c>
      <c r="EJ295" s="105">
        <f t="shared" si="210"/>
        <v>0</v>
      </c>
      <c r="EK295" s="105">
        <f t="shared" si="210"/>
        <v>0</v>
      </c>
      <c r="EL295" s="105">
        <f t="shared" si="210"/>
        <v>0</v>
      </c>
      <c r="EM295" s="105">
        <f t="shared" si="210"/>
        <v>0</v>
      </c>
      <c r="EN295" s="105">
        <f t="shared" si="210"/>
        <v>0</v>
      </c>
      <c r="EO295" s="105">
        <f t="shared" si="210"/>
        <v>0</v>
      </c>
      <c r="EP295" s="105">
        <f t="shared" si="210"/>
        <v>0</v>
      </c>
      <c r="EQ295" s="105">
        <f t="shared" si="210"/>
        <v>0</v>
      </c>
      <c r="ER295" s="105">
        <f t="shared" si="210"/>
        <v>0</v>
      </c>
      <c r="ES295" s="105">
        <f t="shared" si="210"/>
        <v>0</v>
      </c>
      <c r="ET295" s="105">
        <f t="shared" si="210"/>
        <v>0</v>
      </c>
      <c r="EU295" s="105">
        <f t="shared" si="210"/>
        <v>0</v>
      </c>
      <c r="EV295" s="105">
        <f t="shared" si="210"/>
        <v>0</v>
      </c>
      <c r="EW295" s="105">
        <f t="shared" si="210"/>
        <v>0</v>
      </c>
      <c r="EX295" s="105">
        <f t="shared" si="210"/>
        <v>0</v>
      </c>
      <c r="EY295" s="105">
        <f t="shared" si="210"/>
        <v>0</v>
      </c>
      <c r="EZ295" s="105">
        <f t="shared" si="210"/>
        <v>0</v>
      </c>
      <c r="FA295" s="105">
        <f t="shared" si="210"/>
        <v>0</v>
      </c>
      <c r="FB295" s="105">
        <f t="shared" si="210"/>
        <v>0</v>
      </c>
      <c r="FC295" s="105">
        <f t="shared" si="210"/>
        <v>0</v>
      </c>
      <c r="FD295" s="105">
        <f t="shared" si="210"/>
        <v>0</v>
      </c>
      <c r="FE295" s="105">
        <f t="shared" si="210"/>
        <v>0</v>
      </c>
      <c r="FF295" s="105">
        <f t="shared" si="210"/>
        <v>0</v>
      </c>
      <c r="FG295" s="105">
        <f t="shared" si="210"/>
        <v>0</v>
      </c>
      <c r="FH295" s="105">
        <f t="shared" si="210"/>
        <v>0</v>
      </c>
      <c r="FI295" s="105">
        <f t="shared" si="210"/>
        <v>0</v>
      </c>
      <c r="FJ295" s="105">
        <f t="shared" si="210"/>
        <v>0</v>
      </c>
      <c r="FK295" s="105">
        <f t="shared" si="210"/>
        <v>0</v>
      </c>
      <c r="FL295" s="105">
        <f t="shared" si="210"/>
        <v>0</v>
      </c>
      <c r="FM295" s="105">
        <f t="shared" si="210"/>
        <v>0</v>
      </c>
      <c r="FN295" s="105">
        <f t="shared" si="210"/>
        <v>0</v>
      </c>
      <c r="FO295" s="105">
        <f t="shared" si="210"/>
        <v>0</v>
      </c>
      <c r="FP295" s="105">
        <f t="shared" si="210"/>
        <v>0</v>
      </c>
      <c r="FQ295" s="105">
        <f t="shared" si="210"/>
        <v>0</v>
      </c>
      <c r="FR295" s="105">
        <f t="shared" si="210"/>
        <v>0</v>
      </c>
      <c r="FS295" s="105">
        <f t="shared" si="210"/>
        <v>0</v>
      </c>
      <c r="FT295" s="105">
        <f t="shared" si="210"/>
        <v>0</v>
      </c>
      <c r="FU295" s="105">
        <f t="shared" si="210"/>
        <v>0</v>
      </c>
      <c r="FV295" s="105">
        <f t="shared" si="210"/>
        <v>0</v>
      </c>
      <c r="FW295" s="105">
        <f t="shared" si="210"/>
        <v>0</v>
      </c>
      <c r="FX295" s="105">
        <f t="shared" si="210"/>
        <v>0</v>
      </c>
      <c r="FY295" s="105">
        <f t="shared" si="210"/>
        <v>0</v>
      </c>
      <c r="FZ295" s="105">
        <f t="shared" si="210"/>
        <v>0</v>
      </c>
      <c r="GA295" s="105">
        <f t="shared" si="210"/>
        <v>0</v>
      </c>
      <c r="GB295" s="105">
        <f t="shared" si="210"/>
        <v>0</v>
      </c>
      <c r="GC295" s="105">
        <f t="shared" si="210"/>
        <v>0</v>
      </c>
      <c r="GD295" s="105">
        <f t="shared" si="210"/>
        <v>0</v>
      </c>
      <c r="GE295" s="105">
        <f t="shared" si="210"/>
        <v>0</v>
      </c>
      <c r="GF295" s="105">
        <f t="shared" si="210"/>
        <v>0</v>
      </c>
      <c r="GG295" s="105">
        <f t="shared" si="210"/>
        <v>0</v>
      </c>
      <c r="GH295" s="105">
        <f t="shared" si="210"/>
        <v>0</v>
      </c>
      <c r="GI295" s="105">
        <f t="shared" si="210"/>
        <v>0</v>
      </c>
      <c r="GJ295" s="105">
        <f t="shared" si="210"/>
        <v>0</v>
      </c>
      <c r="GK295" s="105">
        <f t="shared" si="210"/>
        <v>0</v>
      </c>
      <c r="GL295" s="105">
        <f t="shared" si="210"/>
        <v>0</v>
      </c>
      <c r="GM295" s="105">
        <f t="shared" si="211"/>
        <v>0</v>
      </c>
      <c r="GN295" s="105">
        <f t="shared" si="211"/>
        <v>0</v>
      </c>
      <c r="GO295" s="105">
        <f t="shared" si="211"/>
        <v>0</v>
      </c>
      <c r="GP295" s="105">
        <f t="shared" si="211"/>
        <v>0</v>
      </c>
      <c r="GQ295" s="105">
        <f t="shared" si="211"/>
        <v>0</v>
      </c>
      <c r="GR295" s="105">
        <f t="shared" si="211"/>
        <v>0</v>
      </c>
      <c r="GS295" s="105">
        <f t="shared" si="211"/>
        <v>0</v>
      </c>
      <c r="GT295" s="105">
        <f t="shared" si="211"/>
        <v>0</v>
      </c>
    </row>
    <row r="296" spans="1:202" s="105" customFormat="1" hidden="1" x14ac:dyDescent="0.25">
      <c r="A296" s="106" t="s">
        <v>207</v>
      </c>
      <c r="B296" s="107">
        <v>0</v>
      </c>
      <c r="C296" s="105">
        <f t="shared" si="208"/>
        <v>0</v>
      </c>
      <c r="D296" s="105">
        <f t="shared" si="208"/>
        <v>0</v>
      </c>
      <c r="E296" s="105">
        <f t="shared" si="208"/>
        <v>0</v>
      </c>
      <c r="F296" s="105">
        <f t="shared" si="208"/>
        <v>0</v>
      </c>
      <c r="G296" s="105">
        <f t="shared" si="208"/>
        <v>0</v>
      </c>
      <c r="H296" s="105">
        <f t="shared" si="208"/>
        <v>0</v>
      </c>
      <c r="I296" s="105">
        <f t="shared" si="208"/>
        <v>0</v>
      </c>
      <c r="J296" s="105">
        <f t="shared" si="208"/>
        <v>0</v>
      </c>
      <c r="K296" s="105">
        <f t="shared" si="208"/>
        <v>0</v>
      </c>
      <c r="L296" s="105">
        <f t="shared" si="208"/>
        <v>0</v>
      </c>
      <c r="M296" s="105">
        <f t="shared" si="208"/>
        <v>0</v>
      </c>
      <c r="N296" s="105">
        <f t="shared" si="208"/>
        <v>0</v>
      </c>
      <c r="O296" s="105">
        <f t="shared" si="208"/>
        <v>0</v>
      </c>
      <c r="P296" s="105">
        <f t="shared" si="208"/>
        <v>0</v>
      </c>
      <c r="Q296" s="105">
        <f t="shared" si="208"/>
        <v>0</v>
      </c>
      <c r="R296" s="105">
        <f t="shared" si="208"/>
        <v>0</v>
      </c>
      <c r="S296" s="105">
        <f t="shared" si="208"/>
        <v>0</v>
      </c>
      <c r="T296" s="105">
        <f t="shared" si="208"/>
        <v>0</v>
      </c>
      <c r="U296" s="105">
        <f t="shared" si="208"/>
        <v>0</v>
      </c>
      <c r="V296" s="105">
        <f t="shared" si="208"/>
        <v>0</v>
      </c>
      <c r="W296" s="105">
        <f t="shared" si="208"/>
        <v>0</v>
      </c>
      <c r="X296" s="105">
        <f t="shared" si="208"/>
        <v>0</v>
      </c>
      <c r="Y296" s="105">
        <f t="shared" si="208"/>
        <v>0</v>
      </c>
      <c r="Z296" s="105">
        <f t="shared" si="208"/>
        <v>0</v>
      </c>
      <c r="AA296" s="105">
        <f t="shared" si="208"/>
        <v>0</v>
      </c>
      <c r="AB296" s="105">
        <f t="shared" si="208"/>
        <v>0</v>
      </c>
      <c r="AC296" s="105">
        <f t="shared" si="208"/>
        <v>0</v>
      </c>
      <c r="AD296" s="105">
        <f t="shared" si="208"/>
        <v>0</v>
      </c>
      <c r="AE296" s="105">
        <f t="shared" si="208"/>
        <v>0</v>
      </c>
      <c r="AF296" s="105">
        <f t="shared" si="208"/>
        <v>0</v>
      </c>
      <c r="AG296" s="105">
        <f t="shared" si="208"/>
        <v>0</v>
      </c>
      <c r="AH296" s="105">
        <f t="shared" si="208"/>
        <v>0</v>
      </c>
      <c r="AI296" s="105">
        <f t="shared" si="208"/>
        <v>0</v>
      </c>
      <c r="AJ296" s="105">
        <f t="shared" si="208"/>
        <v>0</v>
      </c>
      <c r="AK296" s="105">
        <f t="shared" si="208"/>
        <v>0</v>
      </c>
      <c r="AL296" s="105">
        <f t="shared" si="208"/>
        <v>0</v>
      </c>
      <c r="AM296" s="105">
        <f t="shared" si="208"/>
        <v>0</v>
      </c>
      <c r="AN296" s="105">
        <f t="shared" si="208"/>
        <v>0</v>
      </c>
      <c r="AO296" s="105">
        <f t="shared" si="208"/>
        <v>0</v>
      </c>
      <c r="AP296" s="105">
        <f t="shared" si="208"/>
        <v>0</v>
      </c>
      <c r="AQ296" s="105">
        <f t="shared" si="208"/>
        <v>0</v>
      </c>
      <c r="AR296" s="105">
        <f t="shared" si="208"/>
        <v>0</v>
      </c>
      <c r="AS296" s="105">
        <f t="shared" si="208"/>
        <v>0</v>
      </c>
      <c r="AT296" s="105">
        <f t="shared" si="208"/>
        <v>0</v>
      </c>
      <c r="AU296" s="105">
        <f t="shared" si="208"/>
        <v>0</v>
      </c>
      <c r="AV296" s="105">
        <f t="shared" si="208"/>
        <v>0</v>
      </c>
      <c r="AW296" s="105">
        <f t="shared" si="208"/>
        <v>0</v>
      </c>
      <c r="AX296" s="105">
        <f t="shared" si="208"/>
        <v>0</v>
      </c>
      <c r="AY296" s="105">
        <f t="shared" si="208"/>
        <v>0</v>
      </c>
      <c r="AZ296" s="105">
        <f t="shared" si="208"/>
        <v>0</v>
      </c>
      <c r="BA296" s="105">
        <f t="shared" si="208"/>
        <v>0</v>
      </c>
      <c r="BB296" s="105">
        <f t="shared" si="208"/>
        <v>0</v>
      </c>
      <c r="BC296" s="105">
        <f t="shared" si="208"/>
        <v>0</v>
      </c>
      <c r="BD296" s="105">
        <f t="shared" si="208"/>
        <v>0</v>
      </c>
      <c r="BE296" s="105">
        <f t="shared" si="208"/>
        <v>0</v>
      </c>
      <c r="BF296" s="105">
        <f t="shared" si="208"/>
        <v>0</v>
      </c>
      <c r="BG296" s="105">
        <f t="shared" si="208"/>
        <v>0</v>
      </c>
      <c r="BH296" s="105">
        <f t="shared" si="208"/>
        <v>0</v>
      </c>
      <c r="BI296" s="105">
        <f t="shared" si="208"/>
        <v>0</v>
      </c>
      <c r="BJ296" s="105">
        <f t="shared" si="208"/>
        <v>0</v>
      </c>
      <c r="BK296" s="105">
        <f t="shared" si="208"/>
        <v>0</v>
      </c>
      <c r="BL296" s="105">
        <f t="shared" si="208"/>
        <v>0</v>
      </c>
      <c r="BM296" s="105">
        <f t="shared" si="208"/>
        <v>0</v>
      </c>
      <c r="BN296" s="105">
        <f t="shared" si="208"/>
        <v>0</v>
      </c>
      <c r="BO296" s="105">
        <f t="shared" si="209"/>
        <v>0</v>
      </c>
      <c r="BP296" s="105">
        <f t="shared" si="209"/>
        <v>0</v>
      </c>
      <c r="BQ296" s="105">
        <f t="shared" si="209"/>
        <v>0</v>
      </c>
      <c r="BR296" s="105">
        <f t="shared" si="209"/>
        <v>0</v>
      </c>
      <c r="BS296" s="105">
        <f t="shared" si="209"/>
        <v>0</v>
      </c>
      <c r="BT296" s="105">
        <f t="shared" si="209"/>
        <v>0</v>
      </c>
      <c r="BU296" s="105">
        <f t="shared" si="209"/>
        <v>0</v>
      </c>
      <c r="BV296" s="105">
        <f t="shared" si="209"/>
        <v>0</v>
      </c>
      <c r="BW296" s="105">
        <f t="shared" si="209"/>
        <v>0</v>
      </c>
      <c r="BX296" s="105">
        <f t="shared" si="209"/>
        <v>0</v>
      </c>
      <c r="BY296" s="105">
        <f t="shared" si="209"/>
        <v>0</v>
      </c>
      <c r="BZ296" s="105">
        <f t="shared" si="209"/>
        <v>0</v>
      </c>
      <c r="CA296" s="105">
        <f t="shared" si="209"/>
        <v>0</v>
      </c>
      <c r="CB296" s="105">
        <f t="shared" si="209"/>
        <v>0</v>
      </c>
      <c r="CC296" s="105">
        <f t="shared" si="209"/>
        <v>0</v>
      </c>
      <c r="CD296" s="105">
        <f t="shared" si="209"/>
        <v>0</v>
      </c>
      <c r="CE296" s="105">
        <f t="shared" si="209"/>
        <v>0</v>
      </c>
      <c r="CF296" s="105">
        <f t="shared" si="209"/>
        <v>0</v>
      </c>
      <c r="CG296" s="105">
        <f t="shared" si="209"/>
        <v>0</v>
      </c>
      <c r="CH296" s="105">
        <f t="shared" si="209"/>
        <v>0</v>
      </c>
      <c r="CI296" s="105">
        <f t="shared" si="209"/>
        <v>0</v>
      </c>
      <c r="CJ296" s="105">
        <f t="shared" si="209"/>
        <v>0</v>
      </c>
      <c r="CK296" s="105">
        <f t="shared" si="209"/>
        <v>0</v>
      </c>
      <c r="CL296" s="105">
        <f t="shared" si="209"/>
        <v>0</v>
      </c>
      <c r="CM296" s="105">
        <f t="shared" si="209"/>
        <v>0</v>
      </c>
      <c r="CN296" s="105">
        <f t="shared" si="209"/>
        <v>0</v>
      </c>
      <c r="CO296" s="105">
        <f t="shared" si="209"/>
        <v>0</v>
      </c>
      <c r="CP296" s="105">
        <f t="shared" si="209"/>
        <v>0</v>
      </c>
      <c r="CQ296" s="105">
        <f t="shared" si="209"/>
        <v>0</v>
      </c>
      <c r="CR296" s="105">
        <f t="shared" si="209"/>
        <v>0</v>
      </c>
      <c r="CS296" s="105">
        <f t="shared" si="209"/>
        <v>0</v>
      </c>
      <c r="CT296" s="105">
        <f t="shared" si="209"/>
        <v>0</v>
      </c>
      <c r="CU296" s="105">
        <f t="shared" si="209"/>
        <v>0</v>
      </c>
      <c r="CV296" s="105">
        <f t="shared" si="209"/>
        <v>0</v>
      </c>
      <c r="CW296" s="105">
        <f t="shared" si="209"/>
        <v>0</v>
      </c>
      <c r="CX296" s="105">
        <f t="shared" si="209"/>
        <v>0</v>
      </c>
      <c r="CY296" s="105">
        <f t="shared" si="209"/>
        <v>0</v>
      </c>
      <c r="CZ296" s="105">
        <f t="shared" si="209"/>
        <v>0</v>
      </c>
      <c r="DA296" s="105">
        <f t="shared" si="209"/>
        <v>0</v>
      </c>
      <c r="DB296" s="105">
        <f t="shared" si="209"/>
        <v>0</v>
      </c>
      <c r="DC296" s="105">
        <f t="shared" si="209"/>
        <v>0</v>
      </c>
      <c r="DD296" s="105">
        <f t="shared" si="209"/>
        <v>0</v>
      </c>
      <c r="DE296" s="105">
        <f t="shared" si="209"/>
        <v>0</v>
      </c>
      <c r="DF296" s="105">
        <f t="shared" si="209"/>
        <v>0</v>
      </c>
      <c r="DG296" s="105">
        <f t="shared" si="209"/>
        <v>0</v>
      </c>
      <c r="DH296" s="105">
        <f t="shared" si="209"/>
        <v>0</v>
      </c>
      <c r="DI296" s="105">
        <f t="shared" si="209"/>
        <v>0</v>
      </c>
      <c r="DJ296" s="105">
        <f t="shared" si="209"/>
        <v>0</v>
      </c>
      <c r="DK296" s="105">
        <f t="shared" si="209"/>
        <v>0</v>
      </c>
      <c r="DL296" s="105">
        <f t="shared" si="209"/>
        <v>0</v>
      </c>
      <c r="DM296" s="105">
        <f t="shared" si="209"/>
        <v>0</v>
      </c>
      <c r="DN296" s="105">
        <f t="shared" si="209"/>
        <v>0</v>
      </c>
      <c r="DO296" s="105">
        <f t="shared" si="209"/>
        <v>0</v>
      </c>
      <c r="DP296" s="105">
        <f t="shared" si="209"/>
        <v>0</v>
      </c>
      <c r="DQ296" s="105">
        <f t="shared" si="209"/>
        <v>0</v>
      </c>
      <c r="DR296" s="105">
        <f t="shared" si="209"/>
        <v>0</v>
      </c>
      <c r="DS296" s="105">
        <f t="shared" si="209"/>
        <v>0</v>
      </c>
      <c r="DT296" s="105">
        <f t="shared" si="209"/>
        <v>0</v>
      </c>
      <c r="DU296" s="105">
        <f t="shared" si="209"/>
        <v>0</v>
      </c>
      <c r="DV296" s="105">
        <f t="shared" si="209"/>
        <v>0</v>
      </c>
      <c r="DW296" s="105">
        <f t="shared" si="209"/>
        <v>0</v>
      </c>
      <c r="DX296" s="105">
        <f t="shared" si="209"/>
        <v>0</v>
      </c>
      <c r="DY296" s="105">
        <f t="shared" si="209"/>
        <v>0</v>
      </c>
      <c r="DZ296" s="105">
        <f t="shared" si="209"/>
        <v>0</v>
      </c>
      <c r="EA296" s="105">
        <f t="shared" si="210"/>
        <v>0</v>
      </c>
      <c r="EB296" s="105">
        <f t="shared" si="210"/>
        <v>0</v>
      </c>
      <c r="EC296" s="105">
        <f t="shared" si="210"/>
        <v>0</v>
      </c>
      <c r="ED296" s="105">
        <f t="shared" si="210"/>
        <v>0</v>
      </c>
      <c r="EE296" s="105">
        <f t="shared" si="210"/>
        <v>0</v>
      </c>
      <c r="EF296" s="105">
        <f t="shared" si="210"/>
        <v>0</v>
      </c>
      <c r="EG296" s="105">
        <f t="shared" si="210"/>
        <v>0</v>
      </c>
      <c r="EH296" s="105">
        <f t="shared" si="210"/>
        <v>0</v>
      </c>
      <c r="EI296" s="105">
        <f t="shared" si="210"/>
        <v>0</v>
      </c>
      <c r="EJ296" s="105">
        <f t="shared" si="210"/>
        <v>0</v>
      </c>
      <c r="EK296" s="105">
        <f t="shared" si="210"/>
        <v>0</v>
      </c>
      <c r="EL296" s="105">
        <f t="shared" si="210"/>
        <v>0</v>
      </c>
      <c r="EM296" s="105">
        <f t="shared" si="210"/>
        <v>0</v>
      </c>
      <c r="EN296" s="105">
        <f t="shared" si="210"/>
        <v>0</v>
      </c>
      <c r="EO296" s="105">
        <f t="shared" si="210"/>
        <v>0</v>
      </c>
      <c r="EP296" s="105">
        <f t="shared" si="210"/>
        <v>0</v>
      </c>
      <c r="EQ296" s="105">
        <f t="shared" si="210"/>
        <v>0</v>
      </c>
      <c r="ER296" s="105">
        <f t="shared" si="210"/>
        <v>0</v>
      </c>
      <c r="ES296" s="105">
        <f t="shared" si="210"/>
        <v>0</v>
      </c>
      <c r="ET296" s="105">
        <f t="shared" si="210"/>
        <v>0</v>
      </c>
      <c r="EU296" s="105">
        <f t="shared" si="210"/>
        <v>0</v>
      </c>
      <c r="EV296" s="105">
        <f t="shared" si="210"/>
        <v>0</v>
      </c>
      <c r="EW296" s="105">
        <f t="shared" si="210"/>
        <v>0</v>
      </c>
      <c r="EX296" s="105">
        <f t="shared" si="210"/>
        <v>0</v>
      </c>
      <c r="EY296" s="105">
        <f t="shared" si="210"/>
        <v>0</v>
      </c>
      <c r="EZ296" s="105">
        <f t="shared" si="210"/>
        <v>0</v>
      </c>
      <c r="FA296" s="105">
        <f t="shared" si="210"/>
        <v>0</v>
      </c>
      <c r="FB296" s="105">
        <f t="shared" si="210"/>
        <v>0</v>
      </c>
      <c r="FC296" s="105">
        <f t="shared" si="210"/>
        <v>0</v>
      </c>
      <c r="FD296" s="105">
        <f t="shared" si="210"/>
        <v>0</v>
      </c>
      <c r="FE296" s="105">
        <f t="shared" si="210"/>
        <v>0</v>
      </c>
      <c r="FF296" s="105">
        <f t="shared" si="210"/>
        <v>0</v>
      </c>
      <c r="FG296" s="105">
        <f t="shared" si="210"/>
        <v>0</v>
      </c>
      <c r="FH296" s="105">
        <f t="shared" si="210"/>
        <v>0</v>
      </c>
      <c r="FI296" s="105">
        <f t="shared" si="210"/>
        <v>0</v>
      </c>
      <c r="FJ296" s="105">
        <f t="shared" si="210"/>
        <v>0</v>
      </c>
      <c r="FK296" s="105">
        <f t="shared" si="210"/>
        <v>0</v>
      </c>
      <c r="FL296" s="105">
        <f t="shared" si="210"/>
        <v>0</v>
      </c>
      <c r="FM296" s="105">
        <f t="shared" si="210"/>
        <v>0</v>
      </c>
      <c r="FN296" s="105">
        <f t="shared" si="210"/>
        <v>0</v>
      </c>
      <c r="FO296" s="105">
        <f t="shared" si="210"/>
        <v>0</v>
      </c>
      <c r="FP296" s="105">
        <f t="shared" si="210"/>
        <v>0</v>
      </c>
      <c r="FQ296" s="105">
        <f t="shared" si="210"/>
        <v>0</v>
      </c>
      <c r="FR296" s="105">
        <f t="shared" si="210"/>
        <v>0</v>
      </c>
      <c r="FS296" s="105">
        <f t="shared" si="210"/>
        <v>0</v>
      </c>
      <c r="FT296" s="105">
        <f t="shared" si="210"/>
        <v>0</v>
      </c>
      <c r="FU296" s="105">
        <f t="shared" si="210"/>
        <v>0</v>
      </c>
      <c r="FV296" s="105">
        <f t="shared" si="210"/>
        <v>0</v>
      </c>
      <c r="FW296" s="105">
        <f t="shared" si="210"/>
        <v>0</v>
      </c>
      <c r="FX296" s="105">
        <f t="shared" si="210"/>
        <v>0</v>
      </c>
      <c r="FY296" s="105">
        <f t="shared" si="210"/>
        <v>0</v>
      </c>
      <c r="FZ296" s="105">
        <f t="shared" si="210"/>
        <v>0</v>
      </c>
      <c r="GA296" s="105">
        <f t="shared" si="210"/>
        <v>0</v>
      </c>
      <c r="GB296" s="105">
        <f t="shared" si="210"/>
        <v>0</v>
      </c>
      <c r="GC296" s="105">
        <f t="shared" si="210"/>
        <v>0</v>
      </c>
      <c r="GD296" s="105">
        <f t="shared" si="210"/>
        <v>0</v>
      </c>
      <c r="GE296" s="105">
        <f t="shared" si="210"/>
        <v>0</v>
      </c>
      <c r="GF296" s="105">
        <f t="shared" si="210"/>
        <v>0</v>
      </c>
      <c r="GG296" s="105">
        <f t="shared" si="210"/>
        <v>0</v>
      </c>
      <c r="GH296" s="105">
        <f t="shared" si="210"/>
        <v>0</v>
      </c>
      <c r="GI296" s="105">
        <f t="shared" si="210"/>
        <v>0</v>
      </c>
      <c r="GJ296" s="105">
        <f t="shared" si="210"/>
        <v>0</v>
      </c>
      <c r="GK296" s="105">
        <f t="shared" si="210"/>
        <v>0</v>
      </c>
      <c r="GL296" s="105">
        <f t="shared" si="210"/>
        <v>0</v>
      </c>
      <c r="GM296" s="105">
        <f t="shared" si="211"/>
        <v>0</v>
      </c>
      <c r="GN296" s="105">
        <f t="shared" si="211"/>
        <v>0</v>
      </c>
      <c r="GO296" s="105">
        <f t="shared" si="211"/>
        <v>0</v>
      </c>
      <c r="GP296" s="105">
        <f t="shared" si="211"/>
        <v>0</v>
      </c>
      <c r="GQ296" s="105">
        <f t="shared" si="211"/>
        <v>0</v>
      </c>
      <c r="GR296" s="105">
        <f t="shared" si="211"/>
        <v>0</v>
      </c>
      <c r="GS296" s="105">
        <f t="shared" si="211"/>
        <v>0</v>
      </c>
      <c r="GT296" s="105">
        <f t="shared" si="211"/>
        <v>0</v>
      </c>
    </row>
    <row r="297" spans="1:202" s="105" customFormat="1" hidden="1" x14ac:dyDescent="0.25">
      <c r="A297" s="106" t="s">
        <v>208</v>
      </c>
      <c r="B297" s="107">
        <v>0</v>
      </c>
      <c r="C297" s="105">
        <f t="shared" si="208"/>
        <v>0</v>
      </c>
      <c r="D297" s="105">
        <f t="shared" si="208"/>
        <v>0</v>
      </c>
      <c r="E297" s="105">
        <f t="shared" si="208"/>
        <v>0</v>
      </c>
      <c r="F297" s="105">
        <f t="shared" si="208"/>
        <v>0</v>
      </c>
      <c r="G297" s="105">
        <f t="shared" si="208"/>
        <v>0</v>
      </c>
      <c r="H297" s="105">
        <f t="shared" si="208"/>
        <v>0</v>
      </c>
      <c r="I297" s="105">
        <f t="shared" si="208"/>
        <v>0</v>
      </c>
      <c r="J297" s="105">
        <f t="shared" si="208"/>
        <v>0</v>
      </c>
      <c r="K297" s="105">
        <f t="shared" si="208"/>
        <v>0</v>
      </c>
      <c r="L297" s="105">
        <f t="shared" si="208"/>
        <v>0</v>
      </c>
      <c r="M297" s="105">
        <f t="shared" si="208"/>
        <v>0</v>
      </c>
      <c r="N297" s="105">
        <f t="shared" si="208"/>
        <v>0</v>
      </c>
      <c r="O297" s="105">
        <f t="shared" si="208"/>
        <v>0</v>
      </c>
      <c r="P297" s="105">
        <f t="shared" si="208"/>
        <v>0</v>
      </c>
      <c r="Q297" s="105">
        <f t="shared" si="208"/>
        <v>0</v>
      </c>
      <c r="R297" s="105">
        <f t="shared" si="208"/>
        <v>0</v>
      </c>
      <c r="S297" s="105">
        <f t="shared" si="208"/>
        <v>0</v>
      </c>
      <c r="T297" s="105">
        <f t="shared" si="208"/>
        <v>0</v>
      </c>
      <c r="U297" s="105">
        <f t="shared" si="208"/>
        <v>0</v>
      </c>
      <c r="V297" s="105">
        <f t="shared" si="208"/>
        <v>0</v>
      </c>
      <c r="W297" s="105">
        <f t="shared" si="208"/>
        <v>0</v>
      </c>
      <c r="X297" s="105">
        <f t="shared" si="208"/>
        <v>0</v>
      </c>
      <c r="Y297" s="105">
        <f t="shared" si="208"/>
        <v>0</v>
      </c>
      <c r="Z297" s="105">
        <f t="shared" si="208"/>
        <v>0</v>
      </c>
      <c r="AA297" s="105">
        <f t="shared" si="208"/>
        <v>0</v>
      </c>
      <c r="AB297" s="105">
        <f t="shared" si="208"/>
        <v>0</v>
      </c>
      <c r="AC297" s="105">
        <f t="shared" si="208"/>
        <v>0</v>
      </c>
      <c r="AD297" s="105">
        <f t="shared" si="208"/>
        <v>0</v>
      </c>
      <c r="AE297" s="105">
        <f t="shared" si="208"/>
        <v>0</v>
      </c>
      <c r="AF297" s="105">
        <f t="shared" si="208"/>
        <v>0</v>
      </c>
      <c r="AG297" s="105">
        <f t="shared" si="208"/>
        <v>0</v>
      </c>
      <c r="AH297" s="105">
        <f t="shared" si="208"/>
        <v>0</v>
      </c>
      <c r="AI297" s="105">
        <f t="shared" si="208"/>
        <v>0</v>
      </c>
      <c r="AJ297" s="105">
        <f t="shared" si="208"/>
        <v>0</v>
      </c>
      <c r="AK297" s="105">
        <f t="shared" si="208"/>
        <v>0</v>
      </c>
      <c r="AL297" s="105">
        <f t="shared" si="208"/>
        <v>0</v>
      </c>
      <c r="AM297" s="105">
        <f t="shared" si="208"/>
        <v>0</v>
      </c>
      <c r="AN297" s="105">
        <f t="shared" si="208"/>
        <v>0</v>
      </c>
      <c r="AO297" s="105">
        <f t="shared" si="208"/>
        <v>0</v>
      </c>
      <c r="AP297" s="105">
        <f t="shared" si="208"/>
        <v>0</v>
      </c>
      <c r="AQ297" s="105">
        <f t="shared" si="208"/>
        <v>0</v>
      </c>
      <c r="AR297" s="105">
        <f t="shared" si="208"/>
        <v>0</v>
      </c>
      <c r="AS297" s="105">
        <f t="shared" si="208"/>
        <v>0</v>
      </c>
      <c r="AT297" s="105">
        <f t="shared" si="208"/>
        <v>0</v>
      </c>
      <c r="AU297" s="105">
        <f t="shared" si="208"/>
        <v>0</v>
      </c>
      <c r="AV297" s="105">
        <f t="shared" si="208"/>
        <v>0</v>
      </c>
      <c r="AW297" s="105">
        <f t="shared" si="208"/>
        <v>0</v>
      </c>
      <c r="AX297" s="105">
        <f t="shared" si="208"/>
        <v>0</v>
      </c>
      <c r="AY297" s="105">
        <f t="shared" si="208"/>
        <v>0</v>
      </c>
      <c r="AZ297" s="105">
        <f t="shared" si="208"/>
        <v>0</v>
      </c>
      <c r="BA297" s="105">
        <f t="shared" si="208"/>
        <v>0</v>
      </c>
      <c r="BB297" s="105">
        <f t="shared" si="208"/>
        <v>0</v>
      </c>
      <c r="BC297" s="105">
        <f t="shared" si="208"/>
        <v>0</v>
      </c>
      <c r="BD297" s="105">
        <f t="shared" si="208"/>
        <v>0</v>
      </c>
      <c r="BE297" s="105">
        <f t="shared" si="208"/>
        <v>0</v>
      </c>
      <c r="BF297" s="105">
        <f t="shared" si="208"/>
        <v>0</v>
      </c>
      <c r="BG297" s="105">
        <f t="shared" si="208"/>
        <v>0</v>
      </c>
      <c r="BH297" s="105">
        <f t="shared" si="208"/>
        <v>0</v>
      </c>
      <c r="BI297" s="105">
        <f t="shared" si="208"/>
        <v>0</v>
      </c>
      <c r="BJ297" s="105">
        <f t="shared" si="208"/>
        <v>0</v>
      </c>
      <c r="BK297" s="105">
        <f t="shared" si="208"/>
        <v>0</v>
      </c>
      <c r="BL297" s="105">
        <f t="shared" si="208"/>
        <v>0</v>
      </c>
      <c r="BM297" s="105">
        <f t="shared" si="208"/>
        <v>0</v>
      </c>
      <c r="BN297" s="105">
        <f t="shared" ref="BN297" si="212">BN143*$B297</f>
        <v>0</v>
      </c>
      <c r="BO297" s="105">
        <f t="shared" si="209"/>
        <v>0</v>
      </c>
      <c r="BP297" s="105">
        <f t="shared" si="209"/>
        <v>0</v>
      </c>
      <c r="BQ297" s="105">
        <f t="shared" si="209"/>
        <v>0</v>
      </c>
      <c r="BR297" s="105">
        <f t="shared" si="209"/>
        <v>0</v>
      </c>
      <c r="BS297" s="105">
        <f t="shared" si="209"/>
        <v>0</v>
      </c>
      <c r="BT297" s="105">
        <f t="shared" si="209"/>
        <v>0</v>
      </c>
      <c r="BU297" s="105">
        <f t="shared" si="209"/>
        <v>0</v>
      </c>
      <c r="BV297" s="105">
        <f t="shared" si="209"/>
        <v>0</v>
      </c>
      <c r="BW297" s="105">
        <f t="shared" si="209"/>
        <v>0</v>
      </c>
      <c r="BX297" s="105">
        <f t="shared" si="209"/>
        <v>0</v>
      </c>
      <c r="BY297" s="105">
        <f t="shared" si="209"/>
        <v>0</v>
      </c>
      <c r="BZ297" s="105">
        <f t="shared" si="209"/>
        <v>0</v>
      </c>
      <c r="CA297" s="105">
        <f t="shared" si="209"/>
        <v>0</v>
      </c>
      <c r="CB297" s="105">
        <f t="shared" si="209"/>
        <v>0</v>
      </c>
      <c r="CC297" s="105">
        <f t="shared" si="209"/>
        <v>0</v>
      </c>
      <c r="CD297" s="105">
        <f t="shared" si="209"/>
        <v>0</v>
      </c>
      <c r="CE297" s="105">
        <f t="shared" si="209"/>
        <v>0</v>
      </c>
      <c r="CF297" s="105">
        <f t="shared" si="209"/>
        <v>0</v>
      </c>
      <c r="CG297" s="105">
        <f t="shared" si="209"/>
        <v>0</v>
      </c>
      <c r="CH297" s="105">
        <f t="shared" si="209"/>
        <v>0</v>
      </c>
      <c r="CI297" s="105">
        <f t="shared" si="209"/>
        <v>0</v>
      </c>
      <c r="CJ297" s="105">
        <f t="shared" si="209"/>
        <v>0</v>
      </c>
      <c r="CK297" s="105">
        <f t="shared" si="209"/>
        <v>0</v>
      </c>
      <c r="CL297" s="105">
        <f t="shared" si="209"/>
        <v>0</v>
      </c>
      <c r="CM297" s="105">
        <f t="shared" si="209"/>
        <v>0</v>
      </c>
      <c r="CN297" s="105">
        <f t="shared" si="209"/>
        <v>0</v>
      </c>
      <c r="CO297" s="105">
        <f t="shared" si="209"/>
        <v>0</v>
      </c>
      <c r="CP297" s="105">
        <f t="shared" si="209"/>
        <v>0</v>
      </c>
      <c r="CQ297" s="105">
        <f t="shared" si="209"/>
        <v>0</v>
      </c>
      <c r="CR297" s="105">
        <f t="shared" si="209"/>
        <v>0</v>
      </c>
      <c r="CS297" s="105">
        <f t="shared" si="209"/>
        <v>0</v>
      </c>
      <c r="CT297" s="105">
        <f t="shared" si="209"/>
        <v>0</v>
      </c>
      <c r="CU297" s="105">
        <f t="shared" si="209"/>
        <v>0</v>
      </c>
      <c r="CV297" s="105">
        <f t="shared" si="209"/>
        <v>0</v>
      </c>
      <c r="CW297" s="105">
        <f t="shared" si="209"/>
        <v>0</v>
      </c>
      <c r="CX297" s="105">
        <f t="shared" si="209"/>
        <v>0</v>
      </c>
      <c r="CY297" s="105">
        <f t="shared" si="209"/>
        <v>0</v>
      </c>
      <c r="CZ297" s="105">
        <f t="shared" si="209"/>
        <v>0</v>
      </c>
      <c r="DA297" s="105">
        <f t="shared" si="209"/>
        <v>0</v>
      </c>
      <c r="DB297" s="105">
        <f t="shared" si="209"/>
        <v>0</v>
      </c>
      <c r="DC297" s="105">
        <f t="shared" si="209"/>
        <v>0</v>
      </c>
      <c r="DD297" s="105">
        <f t="shared" si="209"/>
        <v>0</v>
      </c>
      <c r="DE297" s="105">
        <f t="shared" si="209"/>
        <v>0</v>
      </c>
      <c r="DF297" s="105">
        <f t="shared" si="209"/>
        <v>0</v>
      </c>
      <c r="DG297" s="105">
        <f t="shared" si="209"/>
        <v>0</v>
      </c>
      <c r="DH297" s="105">
        <f t="shared" si="209"/>
        <v>0</v>
      </c>
      <c r="DI297" s="105">
        <f t="shared" si="209"/>
        <v>0</v>
      </c>
      <c r="DJ297" s="105">
        <f t="shared" si="209"/>
        <v>0</v>
      </c>
      <c r="DK297" s="105">
        <f t="shared" si="209"/>
        <v>0</v>
      </c>
      <c r="DL297" s="105">
        <f t="shared" si="209"/>
        <v>0</v>
      </c>
      <c r="DM297" s="105">
        <f t="shared" si="209"/>
        <v>0</v>
      </c>
      <c r="DN297" s="105">
        <f t="shared" si="209"/>
        <v>0</v>
      </c>
      <c r="DO297" s="105">
        <f t="shared" si="209"/>
        <v>0</v>
      </c>
      <c r="DP297" s="105">
        <f t="shared" si="209"/>
        <v>0</v>
      </c>
      <c r="DQ297" s="105">
        <f t="shared" si="209"/>
        <v>0</v>
      </c>
      <c r="DR297" s="105">
        <f t="shared" si="209"/>
        <v>0</v>
      </c>
      <c r="DS297" s="105">
        <f t="shared" si="209"/>
        <v>0</v>
      </c>
      <c r="DT297" s="105">
        <f t="shared" si="209"/>
        <v>0</v>
      </c>
      <c r="DU297" s="105">
        <f t="shared" si="209"/>
        <v>0</v>
      </c>
      <c r="DV297" s="105">
        <f t="shared" si="209"/>
        <v>0</v>
      </c>
      <c r="DW297" s="105">
        <f t="shared" si="209"/>
        <v>0</v>
      </c>
      <c r="DX297" s="105">
        <f t="shared" si="209"/>
        <v>0</v>
      </c>
      <c r="DY297" s="105">
        <f t="shared" si="209"/>
        <v>0</v>
      </c>
      <c r="DZ297" s="105">
        <f t="shared" ref="DZ297" si="213">DZ143*$B297</f>
        <v>0</v>
      </c>
      <c r="EA297" s="105">
        <f t="shared" si="210"/>
        <v>0</v>
      </c>
      <c r="EB297" s="105">
        <f t="shared" si="210"/>
        <v>0</v>
      </c>
      <c r="EC297" s="105">
        <f t="shared" si="210"/>
        <v>0</v>
      </c>
      <c r="ED297" s="105">
        <f t="shared" si="210"/>
        <v>0</v>
      </c>
      <c r="EE297" s="105">
        <f t="shared" si="210"/>
        <v>0</v>
      </c>
      <c r="EF297" s="105">
        <f t="shared" si="210"/>
        <v>0</v>
      </c>
      <c r="EG297" s="105">
        <f t="shared" si="210"/>
        <v>0</v>
      </c>
      <c r="EH297" s="105">
        <f t="shared" si="210"/>
        <v>0</v>
      </c>
      <c r="EI297" s="105">
        <f t="shared" si="210"/>
        <v>0</v>
      </c>
      <c r="EJ297" s="105">
        <f t="shared" si="210"/>
        <v>0</v>
      </c>
      <c r="EK297" s="105">
        <f t="shared" si="210"/>
        <v>0</v>
      </c>
      <c r="EL297" s="105">
        <f t="shared" si="210"/>
        <v>0</v>
      </c>
      <c r="EM297" s="105">
        <f t="shared" si="210"/>
        <v>0</v>
      </c>
      <c r="EN297" s="105">
        <f t="shared" si="210"/>
        <v>0</v>
      </c>
      <c r="EO297" s="105">
        <f t="shared" si="210"/>
        <v>0</v>
      </c>
      <c r="EP297" s="105">
        <f t="shared" si="210"/>
        <v>0</v>
      </c>
      <c r="EQ297" s="105">
        <f t="shared" si="210"/>
        <v>0</v>
      </c>
      <c r="ER297" s="105">
        <f t="shared" si="210"/>
        <v>0</v>
      </c>
      <c r="ES297" s="105">
        <f t="shared" si="210"/>
        <v>0</v>
      </c>
      <c r="ET297" s="105">
        <f t="shared" si="210"/>
        <v>0</v>
      </c>
      <c r="EU297" s="105">
        <f t="shared" si="210"/>
        <v>0</v>
      </c>
      <c r="EV297" s="105">
        <f t="shared" si="210"/>
        <v>0</v>
      </c>
      <c r="EW297" s="105">
        <f t="shared" si="210"/>
        <v>0</v>
      </c>
      <c r="EX297" s="105">
        <f t="shared" si="210"/>
        <v>0</v>
      </c>
      <c r="EY297" s="105">
        <f t="shared" si="210"/>
        <v>0</v>
      </c>
      <c r="EZ297" s="105">
        <f t="shared" si="210"/>
        <v>0</v>
      </c>
      <c r="FA297" s="105">
        <f t="shared" si="210"/>
        <v>0</v>
      </c>
      <c r="FB297" s="105">
        <f t="shared" si="210"/>
        <v>0</v>
      </c>
      <c r="FC297" s="105">
        <f t="shared" si="210"/>
        <v>0</v>
      </c>
      <c r="FD297" s="105">
        <f t="shared" si="210"/>
        <v>0</v>
      </c>
      <c r="FE297" s="105">
        <f t="shared" si="210"/>
        <v>0</v>
      </c>
      <c r="FF297" s="105">
        <f t="shared" si="210"/>
        <v>0</v>
      </c>
      <c r="FG297" s="105">
        <f t="shared" si="210"/>
        <v>0</v>
      </c>
      <c r="FH297" s="105">
        <f t="shared" si="210"/>
        <v>0</v>
      </c>
      <c r="FI297" s="105">
        <f t="shared" si="210"/>
        <v>0</v>
      </c>
      <c r="FJ297" s="105">
        <f t="shared" si="210"/>
        <v>0</v>
      </c>
      <c r="FK297" s="105">
        <f t="shared" si="210"/>
        <v>0</v>
      </c>
      <c r="FL297" s="105">
        <f t="shared" si="210"/>
        <v>0</v>
      </c>
      <c r="FM297" s="105">
        <f t="shared" si="210"/>
        <v>0</v>
      </c>
      <c r="FN297" s="105">
        <f t="shared" si="210"/>
        <v>0</v>
      </c>
      <c r="FO297" s="105">
        <f t="shared" si="210"/>
        <v>0</v>
      </c>
      <c r="FP297" s="105">
        <f t="shared" si="210"/>
        <v>0</v>
      </c>
      <c r="FQ297" s="105">
        <f t="shared" si="210"/>
        <v>0</v>
      </c>
      <c r="FR297" s="105">
        <f t="shared" si="210"/>
        <v>0</v>
      </c>
      <c r="FS297" s="105">
        <f t="shared" si="210"/>
        <v>0</v>
      </c>
      <c r="FT297" s="105">
        <f t="shared" si="210"/>
        <v>0</v>
      </c>
      <c r="FU297" s="105">
        <f t="shared" si="210"/>
        <v>0</v>
      </c>
      <c r="FV297" s="105">
        <f t="shared" si="210"/>
        <v>0</v>
      </c>
      <c r="FW297" s="105">
        <f t="shared" si="210"/>
        <v>0</v>
      </c>
      <c r="FX297" s="105">
        <f t="shared" si="210"/>
        <v>0</v>
      </c>
      <c r="FY297" s="105">
        <f t="shared" si="210"/>
        <v>0</v>
      </c>
      <c r="FZ297" s="105">
        <f t="shared" si="210"/>
        <v>0</v>
      </c>
      <c r="GA297" s="105">
        <f t="shared" si="210"/>
        <v>0</v>
      </c>
      <c r="GB297" s="105">
        <f t="shared" si="210"/>
        <v>0</v>
      </c>
      <c r="GC297" s="105">
        <f t="shared" si="210"/>
        <v>0</v>
      </c>
      <c r="GD297" s="105">
        <f t="shared" si="210"/>
        <v>0</v>
      </c>
      <c r="GE297" s="105">
        <f t="shared" si="210"/>
        <v>0</v>
      </c>
      <c r="GF297" s="105">
        <f t="shared" si="210"/>
        <v>0</v>
      </c>
      <c r="GG297" s="105">
        <f t="shared" si="210"/>
        <v>0</v>
      </c>
      <c r="GH297" s="105">
        <f t="shared" si="210"/>
        <v>0</v>
      </c>
      <c r="GI297" s="105">
        <f t="shared" si="210"/>
        <v>0</v>
      </c>
      <c r="GJ297" s="105">
        <f t="shared" si="210"/>
        <v>0</v>
      </c>
      <c r="GK297" s="105">
        <f t="shared" si="210"/>
        <v>0</v>
      </c>
      <c r="GL297" s="105">
        <f t="shared" ref="GL297" si="214">GL143*$B297</f>
        <v>0</v>
      </c>
      <c r="GM297" s="105">
        <f t="shared" si="211"/>
        <v>0</v>
      </c>
      <c r="GN297" s="105">
        <f t="shared" si="211"/>
        <v>0</v>
      </c>
      <c r="GO297" s="105">
        <f t="shared" si="211"/>
        <v>0</v>
      </c>
      <c r="GP297" s="105">
        <f t="shared" si="211"/>
        <v>0</v>
      </c>
      <c r="GQ297" s="105">
        <f t="shared" si="211"/>
        <v>0</v>
      </c>
      <c r="GR297" s="105">
        <f t="shared" si="211"/>
        <v>0</v>
      </c>
      <c r="GS297" s="105">
        <f t="shared" si="211"/>
        <v>0</v>
      </c>
      <c r="GT297" s="105">
        <f t="shared" si="211"/>
        <v>0</v>
      </c>
    </row>
    <row r="298" spans="1:202" s="105" customFormat="1" hidden="1" x14ac:dyDescent="0.25">
      <c r="A298" s="106" t="s">
        <v>209</v>
      </c>
      <c r="B298" s="107">
        <v>0</v>
      </c>
      <c r="C298" s="105">
        <f t="shared" ref="C298:BN301" si="215">C144*$B298</f>
        <v>0</v>
      </c>
      <c r="D298" s="105">
        <f t="shared" si="215"/>
        <v>0</v>
      </c>
      <c r="E298" s="105">
        <f t="shared" si="215"/>
        <v>0</v>
      </c>
      <c r="F298" s="105">
        <f t="shared" si="215"/>
        <v>0</v>
      </c>
      <c r="G298" s="105">
        <f t="shared" si="215"/>
        <v>0</v>
      </c>
      <c r="H298" s="105">
        <f t="shared" si="215"/>
        <v>0</v>
      </c>
      <c r="I298" s="105">
        <f t="shared" si="215"/>
        <v>0</v>
      </c>
      <c r="J298" s="105">
        <f t="shared" si="215"/>
        <v>0</v>
      </c>
      <c r="K298" s="105">
        <f t="shared" si="215"/>
        <v>0</v>
      </c>
      <c r="L298" s="105">
        <f t="shared" si="215"/>
        <v>0</v>
      </c>
      <c r="M298" s="105">
        <f t="shared" si="215"/>
        <v>0</v>
      </c>
      <c r="N298" s="105">
        <f t="shared" si="215"/>
        <v>0</v>
      </c>
      <c r="O298" s="105">
        <f t="shared" si="215"/>
        <v>0</v>
      </c>
      <c r="P298" s="105">
        <f t="shared" si="215"/>
        <v>0</v>
      </c>
      <c r="Q298" s="105">
        <f t="shared" si="215"/>
        <v>0</v>
      </c>
      <c r="R298" s="105">
        <f t="shared" si="215"/>
        <v>0</v>
      </c>
      <c r="S298" s="105">
        <f t="shared" si="215"/>
        <v>0</v>
      </c>
      <c r="T298" s="105">
        <f t="shared" si="215"/>
        <v>0</v>
      </c>
      <c r="U298" s="105">
        <f t="shared" si="215"/>
        <v>0</v>
      </c>
      <c r="V298" s="105">
        <f t="shared" si="215"/>
        <v>0</v>
      </c>
      <c r="W298" s="105">
        <f t="shared" si="215"/>
        <v>0</v>
      </c>
      <c r="X298" s="105">
        <f t="shared" si="215"/>
        <v>0</v>
      </c>
      <c r="Y298" s="105">
        <f t="shared" si="215"/>
        <v>0</v>
      </c>
      <c r="Z298" s="105">
        <f t="shared" si="215"/>
        <v>0</v>
      </c>
      <c r="AA298" s="105">
        <f t="shared" si="215"/>
        <v>0</v>
      </c>
      <c r="AB298" s="105">
        <f t="shared" si="215"/>
        <v>0</v>
      </c>
      <c r="AC298" s="105">
        <f t="shared" si="215"/>
        <v>0</v>
      </c>
      <c r="AD298" s="105">
        <f t="shared" si="215"/>
        <v>0</v>
      </c>
      <c r="AE298" s="105">
        <f t="shared" si="215"/>
        <v>0</v>
      </c>
      <c r="AF298" s="105">
        <f t="shared" si="215"/>
        <v>0</v>
      </c>
      <c r="AG298" s="105">
        <f t="shared" si="215"/>
        <v>0</v>
      </c>
      <c r="AH298" s="105">
        <f t="shared" si="215"/>
        <v>0</v>
      </c>
      <c r="AI298" s="105">
        <f t="shared" si="215"/>
        <v>0</v>
      </c>
      <c r="AJ298" s="105">
        <f t="shared" si="215"/>
        <v>0</v>
      </c>
      <c r="AK298" s="105">
        <f t="shared" si="215"/>
        <v>0</v>
      </c>
      <c r="AL298" s="105">
        <f t="shared" si="215"/>
        <v>0</v>
      </c>
      <c r="AM298" s="105">
        <f t="shared" si="215"/>
        <v>0</v>
      </c>
      <c r="AN298" s="105">
        <f t="shared" si="215"/>
        <v>0</v>
      </c>
      <c r="AO298" s="105">
        <f t="shared" si="215"/>
        <v>0</v>
      </c>
      <c r="AP298" s="105">
        <f t="shared" si="215"/>
        <v>0</v>
      </c>
      <c r="AQ298" s="105">
        <f t="shared" si="215"/>
        <v>0</v>
      </c>
      <c r="AR298" s="105">
        <f t="shared" si="215"/>
        <v>0</v>
      </c>
      <c r="AS298" s="105">
        <f t="shared" si="215"/>
        <v>0</v>
      </c>
      <c r="AT298" s="105">
        <f t="shared" si="215"/>
        <v>0</v>
      </c>
      <c r="AU298" s="105">
        <f t="shared" si="215"/>
        <v>0</v>
      </c>
      <c r="AV298" s="105">
        <f t="shared" si="215"/>
        <v>0</v>
      </c>
      <c r="AW298" s="105">
        <f t="shared" si="215"/>
        <v>0</v>
      </c>
      <c r="AX298" s="105">
        <f t="shared" si="215"/>
        <v>0</v>
      </c>
      <c r="AY298" s="105">
        <f t="shared" si="215"/>
        <v>0</v>
      </c>
      <c r="AZ298" s="105">
        <f t="shared" si="215"/>
        <v>0</v>
      </c>
      <c r="BA298" s="105">
        <f t="shared" si="215"/>
        <v>0</v>
      </c>
      <c r="BB298" s="105">
        <f t="shared" si="215"/>
        <v>0</v>
      </c>
      <c r="BC298" s="105">
        <f t="shared" si="215"/>
        <v>0</v>
      </c>
      <c r="BD298" s="105">
        <f t="shared" si="215"/>
        <v>0</v>
      </c>
      <c r="BE298" s="105">
        <f t="shared" si="215"/>
        <v>0</v>
      </c>
      <c r="BF298" s="105">
        <f t="shared" si="215"/>
        <v>0</v>
      </c>
      <c r="BG298" s="105">
        <f t="shared" si="215"/>
        <v>0</v>
      </c>
      <c r="BH298" s="105">
        <f t="shared" si="215"/>
        <v>0</v>
      </c>
      <c r="BI298" s="105">
        <f t="shared" si="215"/>
        <v>0</v>
      </c>
      <c r="BJ298" s="105">
        <f t="shared" si="215"/>
        <v>0</v>
      </c>
      <c r="BK298" s="105">
        <f t="shared" si="215"/>
        <v>0</v>
      </c>
      <c r="BL298" s="105">
        <f t="shared" si="215"/>
        <v>0</v>
      </c>
      <c r="BM298" s="105">
        <f t="shared" si="215"/>
        <v>0</v>
      </c>
      <c r="BN298" s="105">
        <f t="shared" si="215"/>
        <v>0</v>
      </c>
      <c r="BO298" s="105">
        <f t="shared" ref="BO298:DZ301" si="216">BO144*$B298</f>
        <v>0</v>
      </c>
      <c r="BP298" s="105">
        <f t="shared" si="216"/>
        <v>0</v>
      </c>
      <c r="BQ298" s="105">
        <f t="shared" si="216"/>
        <v>0</v>
      </c>
      <c r="BR298" s="105">
        <f t="shared" si="216"/>
        <v>0</v>
      </c>
      <c r="BS298" s="105">
        <f t="shared" si="216"/>
        <v>0</v>
      </c>
      <c r="BT298" s="105">
        <f t="shared" si="216"/>
        <v>0</v>
      </c>
      <c r="BU298" s="105">
        <f t="shared" si="216"/>
        <v>0</v>
      </c>
      <c r="BV298" s="105">
        <f t="shared" si="216"/>
        <v>0</v>
      </c>
      <c r="BW298" s="105">
        <f t="shared" si="216"/>
        <v>0</v>
      </c>
      <c r="BX298" s="105">
        <f t="shared" si="216"/>
        <v>0</v>
      </c>
      <c r="BY298" s="105">
        <f t="shared" si="216"/>
        <v>0</v>
      </c>
      <c r="BZ298" s="105">
        <f t="shared" si="216"/>
        <v>0</v>
      </c>
      <c r="CA298" s="105">
        <f t="shared" si="216"/>
        <v>0</v>
      </c>
      <c r="CB298" s="105">
        <f t="shared" si="216"/>
        <v>0</v>
      </c>
      <c r="CC298" s="105">
        <f t="shared" si="216"/>
        <v>0</v>
      </c>
      <c r="CD298" s="105">
        <f t="shared" si="216"/>
        <v>0</v>
      </c>
      <c r="CE298" s="105">
        <f t="shared" si="216"/>
        <v>0</v>
      </c>
      <c r="CF298" s="105">
        <f t="shared" si="216"/>
        <v>0</v>
      </c>
      <c r="CG298" s="105">
        <f t="shared" si="216"/>
        <v>0</v>
      </c>
      <c r="CH298" s="105">
        <f t="shared" si="216"/>
        <v>0</v>
      </c>
      <c r="CI298" s="105">
        <f t="shared" si="216"/>
        <v>0</v>
      </c>
      <c r="CJ298" s="105">
        <f t="shared" si="216"/>
        <v>0</v>
      </c>
      <c r="CK298" s="105">
        <f t="shared" si="216"/>
        <v>0</v>
      </c>
      <c r="CL298" s="105">
        <f t="shared" si="216"/>
        <v>0</v>
      </c>
      <c r="CM298" s="105">
        <f t="shared" si="216"/>
        <v>0</v>
      </c>
      <c r="CN298" s="105">
        <f t="shared" si="216"/>
        <v>0</v>
      </c>
      <c r="CO298" s="105">
        <f t="shared" si="216"/>
        <v>0</v>
      </c>
      <c r="CP298" s="105">
        <f t="shared" si="216"/>
        <v>0</v>
      </c>
      <c r="CQ298" s="105">
        <f t="shared" si="216"/>
        <v>0</v>
      </c>
      <c r="CR298" s="105">
        <f t="shared" si="216"/>
        <v>0</v>
      </c>
      <c r="CS298" s="105">
        <f t="shared" si="216"/>
        <v>0</v>
      </c>
      <c r="CT298" s="105">
        <f t="shared" si="216"/>
        <v>0</v>
      </c>
      <c r="CU298" s="105">
        <f t="shared" si="216"/>
        <v>0</v>
      </c>
      <c r="CV298" s="105">
        <f t="shared" si="216"/>
        <v>0</v>
      </c>
      <c r="CW298" s="105">
        <f t="shared" si="216"/>
        <v>0</v>
      </c>
      <c r="CX298" s="105">
        <f t="shared" si="216"/>
        <v>0</v>
      </c>
      <c r="CY298" s="105">
        <f t="shared" si="216"/>
        <v>0</v>
      </c>
      <c r="CZ298" s="105">
        <f t="shared" si="216"/>
        <v>0</v>
      </c>
      <c r="DA298" s="105">
        <f t="shared" si="216"/>
        <v>0</v>
      </c>
      <c r="DB298" s="105">
        <f t="shared" si="216"/>
        <v>0</v>
      </c>
      <c r="DC298" s="105">
        <f t="shared" si="216"/>
        <v>0</v>
      </c>
      <c r="DD298" s="105">
        <f t="shared" si="216"/>
        <v>0</v>
      </c>
      <c r="DE298" s="105">
        <f t="shared" si="216"/>
        <v>0</v>
      </c>
      <c r="DF298" s="105">
        <f t="shared" si="216"/>
        <v>0</v>
      </c>
      <c r="DG298" s="105">
        <f t="shared" si="216"/>
        <v>0</v>
      </c>
      <c r="DH298" s="105">
        <f t="shared" si="216"/>
        <v>0</v>
      </c>
      <c r="DI298" s="105">
        <f t="shared" si="216"/>
        <v>0</v>
      </c>
      <c r="DJ298" s="105">
        <f t="shared" si="216"/>
        <v>0</v>
      </c>
      <c r="DK298" s="105">
        <f t="shared" si="216"/>
        <v>0</v>
      </c>
      <c r="DL298" s="105">
        <f t="shared" si="216"/>
        <v>0</v>
      </c>
      <c r="DM298" s="105">
        <f t="shared" si="216"/>
        <v>0</v>
      </c>
      <c r="DN298" s="105">
        <f t="shared" si="216"/>
        <v>0</v>
      </c>
      <c r="DO298" s="105">
        <f t="shared" si="216"/>
        <v>0</v>
      </c>
      <c r="DP298" s="105">
        <f t="shared" si="216"/>
        <v>0</v>
      </c>
      <c r="DQ298" s="105">
        <f t="shared" si="216"/>
        <v>0</v>
      </c>
      <c r="DR298" s="105">
        <f t="shared" si="216"/>
        <v>0</v>
      </c>
      <c r="DS298" s="105">
        <f t="shared" si="216"/>
        <v>0</v>
      </c>
      <c r="DT298" s="105">
        <f t="shared" si="216"/>
        <v>0</v>
      </c>
      <c r="DU298" s="105">
        <f t="shared" si="216"/>
        <v>0</v>
      </c>
      <c r="DV298" s="105">
        <f t="shared" si="216"/>
        <v>0</v>
      </c>
      <c r="DW298" s="105">
        <f t="shared" si="216"/>
        <v>0</v>
      </c>
      <c r="DX298" s="105">
        <f t="shared" si="216"/>
        <v>0</v>
      </c>
      <c r="DY298" s="105">
        <f t="shared" si="216"/>
        <v>0</v>
      </c>
      <c r="DZ298" s="105">
        <f t="shared" si="216"/>
        <v>0</v>
      </c>
      <c r="EA298" s="105">
        <f t="shared" ref="EA298:GL301" si="217">EA144*$B298</f>
        <v>0</v>
      </c>
      <c r="EB298" s="105">
        <f t="shared" si="217"/>
        <v>0</v>
      </c>
      <c r="EC298" s="105">
        <f t="shared" si="217"/>
        <v>0</v>
      </c>
      <c r="ED298" s="105">
        <f t="shared" si="217"/>
        <v>0</v>
      </c>
      <c r="EE298" s="105">
        <f t="shared" si="217"/>
        <v>0</v>
      </c>
      <c r="EF298" s="105">
        <f t="shared" si="217"/>
        <v>0</v>
      </c>
      <c r="EG298" s="105">
        <f t="shared" si="217"/>
        <v>0</v>
      </c>
      <c r="EH298" s="105">
        <f t="shared" si="217"/>
        <v>0</v>
      </c>
      <c r="EI298" s="105">
        <f t="shared" si="217"/>
        <v>0</v>
      </c>
      <c r="EJ298" s="105">
        <f t="shared" si="217"/>
        <v>0</v>
      </c>
      <c r="EK298" s="105">
        <f t="shared" si="217"/>
        <v>0</v>
      </c>
      <c r="EL298" s="105">
        <f t="shared" si="217"/>
        <v>0</v>
      </c>
      <c r="EM298" s="105">
        <f t="shared" si="217"/>
        <v>0</v>
      </c>
      <c r="EN298" s="105">
        <f t="shared" si="217"/>
        <v>0</v>
      </c>
      <c r="EO298" s="105">
        <f t="shared" si="217"/>
        <v>0</v>
      </c>
      <c r="EP298" s="105">
        <f t="shared" si="217"/>
        <v>0</v>
      </c>
      <c r="EQ298" s="105">
        <f t="shared" si="217"/>
        <v>0</v>
      </c>
      <c r="ER298" s="105">
        <f t="shared" si="217"/>
        <v>0</v>
      </c>
      <c r="ES298" s="105">
        <f t="shared" si="217"/>
        <v>0</v>
      </c>
      <c r="ET298" s="105">
        <f t="shared" si="217"/>
        <v>0</v>
      </c>
      <c r="EU298" s="105">
        <f t="shared" si="217"/>
        <v>0</v>
      </c>
      <c r="EV298" s="105">
        <f t="shared" si="217"/>
        <v>0</v>
      </c>
      <c r="EW298" s="105">
        <f t="shared" si="217"/>
        <v>0</v>
      </c>
      <c r="EX298" s="105">
        <f t="shared" si="217"/>
        <v>0</v>
      </c>
      <c r="EY298" s="105">
        <f t="shared" si="217"/>
        <v>0</v>
      </c>
      <c r="EZ298" s="105">
        <f t="shared" si="217"/>
        <v>0</v>
      </c>
      <c r="FA298" s="105">
        <f t="shared" si="217"/>
        <v>0</v>
      </c>
      <c r="FB298" s="105">
        <f t="shared" si="217"/>
        <v>0</v>
      </c>
      <c r="FC298" s="105">
        <f t="shared" si="217"/>
        <v>0</v>
      </c>
      <c r="FD298" s="105">
        <f t="shared" si="217"/>
        <v>0</v>
      </c>
      <c r="FE298" s="105">
        <f t="shared" si="217"/>
        <v>0</v>
      </c>
      <c r="FF298" s="105">
        <f t="shared" si="217"/>
        <v>0</v>
      </c>
      <c r="FG298" s="105">
        <f t="shared" si="217"/>
        <v>0</v>
      </c>
      <c r="FH298" s="105">
        <f t="shared" si="217"/>
        <v>0</v>
      </c>
      <c r="FI298" s="105">
        <f t="shared" si="217"/>
        <v>0</v>
      </c>
      <c r="FJ298" s="105">
        <f t="shared" si="217"/>
        <v>0</v>
      </c>
      <c r="FK298" s="105">
        <f t="shared" si="217"/>
        <v>0</v>
      </c>
      <c r="FL298" s="105">
        <f t="shared" si="217"/>
        <v>0</v>
      </c>
      <c r="FM298" s="105">
        <f t="shared" si="217"/>
        <v>0</v>
      </c>
      <c r="FN298" s="105">
        <f t="shared" si="217"/>
        <v>0</v>
      </c>
      <c r="FO298" s="105">
        <f t="shared" si="217"/>
        <v>0</v>
      </c>
      <c r="FP298" s="105">
        <f t="shared" si="217"/>
        <v>0</v>
      </c>
      <c r="FQ298" s="105">
        <f t="shared" si="217"/>
        <v>0</v>
      </c>
      <c r="FR298" s="105">
        <f t="shared" si="217"/>
        <v>0</v>
      </c>
      <c r="FS298" s="105">
        <f t="shared" si="217"/>
        <v>0</v>
      </c>
      <c r="FT298" s="105">
        <f t="shared" si="217"/>
        <v>0</v>
      </c>
      <c r="FU298" s="105">
        <f t="shared" si="217"/>
        <v>0</v>
      </c>
      <c r="FV298" s="105">
        <f t="shared" si="217"/>
        <v>0</v>
      </c>
      <c r="FW298" s="105">
        <f t="shared" si="217"/>
        <v>0</v>
      </c>
      <c r="FX298" s="105">
        <f t="shared" si="217"/>
        <v>0</v>
      </c>
      <c r="FY298" s="105">
        <f t="shared" si="217"/>
        <v>0</v>
      </c>
      <c r="FZ298" s="105">
        <f t="shared" si="217"/>
        <v>0</v>
      </c>
      <c r="GA298" s="105">
        <f t="shared" si="217"/>
        <v>0</v>
      </c>
      <c r="GB298" s="105">
        <f t="shared" si="217"/>
        <v>0</v>
      </c>
      <c r="GC298" s="105">
        <f t="shared" si="217"/>
        <v>0</v>
      </c>
      <c r="GD298" s="105">
        <f t="shared" si="217"/>
        <v>0</v>
      </c>
      <c r="GE298" s="105">
        <f t="shared" si="217"/>
        <v>0</v>
      </c>
      <c r="GF298" s="105">
        <f t="shared" si="217"/>
        <v>0</v>
      </c>
      <c r="GG298" s="105">
        <f t="shared" si="217"/>
        <v>0</v>
      </c>
      <c r="GH298" s="105">
        <f t="shared" si="217"/>
        <v>0</v>
      </c>
      <c r="GI298" s="105">
        <f t="shared" si="217"/>
        <v>0</v>
      </c>
      <c r="GJ298" s="105">
        <f t="shared" si="217"/>
        <v>0</v>
      </c>
      <c r="GK298" s="105">
        <f t="shared" si="217"/>
        <v>0</v>
      </c>
      <c r="GL298" s="105">
        <f t="shared" si="217"/>
        <v>0</v>
      </c>
      <c r="GM298" s="105">
        <f t="shared" si="211"/>
        <v>0</v>
      </c>
      <c r="GN298" s="105">
        <f t="shared" si="211"/>
        <v>0</v>
      </c>
      <c r="GO298" s="105">
        <f t="shared" si="211"/>
        <v>0</v>
      </c>
      <c r="GP298" s="105">
        <f t="shared" si="211"/>
        <v>0</v>
      </c>
      <c r="GQ298" s="105">
        <f t="shared" si="211"/>
        <v>0</v>
      </c>
      <c r="GR298" s="105">
        <f t="shared" si="211"/>
        <v>0</v>
      </c>
      <c r="GS298" s="105">
        <f t="shared" si="211"/>
        <v>0</v>
      </c>
      <c r="GT298" s="105">
        <f t="shared" si="211"/>
        <v>0</v>
      </c>
    </row>
    <row r="299" spans="1:202" s="105" customFormat="1" hidden="1" x14ac:dyDescent="0.25">
      <c r="A299" s="106" t="s">
        <v>210</v>
      </c>
      <c r="B299" s="107">
        <v>0</v>
      </c>
      <c r="C299" s="105">
        <f t="shared" si="215"/>
        <v>0</v>
      </c>
      <c r="D299" s="105">
        <f t="shared" si="215"/>
        <v>0</v>
      </c>
      <c r="E299" s="105">
        <f t="shared" si="215"/>
        <v>0</v>
      </c>
      <c r="F299" s="105">
        <f t="shared" si="215"/>
        <v>0</v>
      </c>
      <c r="G299" s="105">
        <f t="shared" si="215"/>
        <v>0</v>
      </c>
      <c r="H299" s="105">
        <f t="shared" si="215"/>
        <v>0</v>
      </c>
      <c r="I299" s="105">
        <f t="shared" si="215"/>
        <v>0</v>
      </c>
      <c r="J299" s="105">
        <f t="shared" si="215"/>
        <v>0</v>
      </c>
      <c r="K299" s="105">
        <f t="shared" si="215"/>
        <v>0</v>
      </c>
      <c r="L299" s="105">
        <f t="shared" si="215"/>
        <v>0</v>
      </c>
      <c r="M299" s="105">
        <f t="shared" si="215"/>
        <v>0</v>
      </c>
      <c r="N299" s="105">
        <f t="shared" si="215"/>
        <v>0</v>
      </c>
      <c r="O299" s="105">
        <f t="shared" si="215"/>
        <v>0</v>
      </c>
      <c r="P299" s="105">
        <f t="shared" si="215"/>
        <v>0</v>
      </c>
      <c r="Q299" s="105">
        <f t="shared" si="215"/>
        <v>0</v>
      </c>
      <c r="R299" s="105">
        <f t="shared" si="215"/>
        <v>0</v>
      </c>
      <c r="S299" s="105">
        <f t="shared" si="215"/>
        <v>0</v>
      </c>
      <c r="T299" s="105">
        <f t="shared" si="215"/>
        <v>0</v>
      </c>
      <c r="U299" s="105">
        <f t="shared" si="215"/>
        <v>0</v>
      </c>
      <c r="V299" s="105">
        <f t="shared" si="215"/>
        <v>0</v>
      </c>
      <c r="W299" s="105">
        <f t="shared" si="215"/>
        <v>0</v>
      </c>
      <c r="X299" s="105">
        <f t="shared" si="215"/>
        <v>0</v>
      </c>
      <c r="Y299" s="105">
        <f t="shared" si="215"/>
        <v>0</v>
      </c>
      <c r="Z299" s="105">
        <f t="shared" si="215"/>
        <v>0</v>
      </c>
      <c r="AA299" s="105">
        <f t="shared" si="215"/>
        <v>0</v>
      </c>
      <c r="AB299" s="105">
        <f t="shared" si="215"/>
        <v>0</v>
      </c>
      <c r="AC299" s="105">
        <f t="shared" si="215"/>
        <v>0</v>
      </c>
      <c r="AD299" s="105">
        <f t="shared" si="215"/>
        <v>0</v>
      </c>
      <c r="AE299" s="105">
        <f t="shared" si="215"/>
        <v>0</v>
      </c>
      <c r="AF299" s="105">
        <f t="shared" si="215"/>
        <v>0</v>
      </c>
      <c r="AG299" s="105">
        <f t="shared" si="215"/>
        <v>0</v>
      </c>
      <c r="AH299" s="105">
        <f t="shared" si="215"/>
        <v>0</v>
      </c>
      <c r="AI299" s="105">
        <f t="shared" si="215"/>
        <v>0</v>
      </c>
      <c r="AJ299" s="105">
        <f t="shared" si="215"/>
        <v>0</v>
      </c>
      <c r="AK299" s="105">
        <f t="shared" si="215"/>
        <v>0</v>
      </c>
      <c r="AL299" s="105">
        <f t="shared" si="215"/>
        <v>0</v>
      </c>
      <c r="AM299" s="105">
        <f t="shared" si="215"/>
        <v>0</v>
      </c>
      <c r="AN299" s="105">
        <f t="shared" si="215"/>
        <v>0</v>
      </c>
      <c r="AO299" s="105">
        <f t="shared" si="215"/>
        <v>0</v>
      </c>
      <c r="AP299" s="105">
        <f t="shared" si="215"/>
        <v>0</v>
      </c>
      <c r="AQ299" s="105">
        <f t="shared" si="215"/>
        <v>0</v>
      </c>
      <c r="AR299" s="105">
        <f t="shared" si="215"/>
        <v>0</v>
      </c>
      <c r="AS299" s="105">
        <f t="shared" si="215"/>
        <v>0</v>
      </c>
      <c r="AT299" s="105">
        <f t="shared" si="215"/>
        <v>0</v>
      </c>
      <c r="AU299" s="105">
        <f t="shared" si="215"/>
        <v>0</v>
      </c>
      <c r="AV299" s="105">
        <f t="shared" si="215"/>
        <v>0</v>
      </c>
      <c r="AW299" s="105">
        <f t="shared" si="215"/>
        <v>0</v>
      </c>
      <c r="AX299" s="105">
        <f t="shared" si="215"/>
        <v>0</v>
      </c>
      <c r="AY299" s="105">
        <f t="shared" si="215"/>
        <v>0</v>
      </c>
      <c r="AZ299" s="105">
        <f t="shared" si="215"/>
        <v>0</v>
      </c>
      <c r="BA299" s="105">
        <f t="shared" si="215"/>
        <v>0</v>
      </c>
      <c r="BB299" s="105">
        <f t="shared" si="215"/>
        <v>0</v>
      </c>
      <c r="BC299" s="105">
        <f t="shared" si="215"/>
        <v>0</v>
      </c>
      <c r="BD299" s="105">
        <f t="shared" si="215"/>
        <v>0</v>
      </c>
      <c r="BE299" s="105">
        <f t="shared" si="215"/>
        <v>0</v>
      </c>
      <c r="BF299" s="105">
        <f t="shared" si="215"/>
        <v>0</v>
      </c>
      <c r="BG299" s="105">
        <f t="shared" si="215"/>
        <v>0</v>
      </c>
      <c r="BH299" s="105">
        <f t="shared" si="215"/>
        <v>0</v>
      </c>
      <c r="BI299" s="105">
        <f t="shared" si="215"/>
        <v>0</v>
      </c>
      <c r="BJ299" s="105">
        <f t="shared" si="215"/>
        <v>0</v>
      </c>
      <c r="BK299" s="105">
        <f t="shared" si="215"/>
        <v>0</v>
      </c>
      <c r="BL299" s="105">
        <f t="shared" si="215"/>
        <v>0</v>
      </c>
      <c r="BM299" s="105">
        <f t="shared" si="215"/>
        <v>0</v>
      </c>
      <c r="BN299" s="105">
        <f t="shared" si="215"/>
        <v>0</v>
      </c>
      <c r="BO299" s="105">
        <f t="shared" si="216"/>
        <v>0</v>
      </c>
      <c r="BP299" s="105">
        <f t="shared" si="216"/>
        <v>0</v>
      </c>
      <c r="BQ299" s="105">
        <f t="shared" si="216"/>
        <v>0</v>
      </c>
      <c r="BR299" s="105">
        <f t="shared" si="216"/>
        <v>0</v>
      </c>
      <c r="BS299" s="105">
        <f t="shared" si="216"/>
        <v>0</v>
      </c>
      <c r="BT299" s="105">
        <f t="shared" si="216"/>
        <v>0</v>
      </c>
      <c r="BU299" s="105">
        <f t="shared" si="216"/>
        <v>0</v>
      </c>
      <c r="BV299" s="105">
        <f t="shared" si="216"/>
        <v>0</v>
      </c>
      <c r="BW299" s="105">
        <f t="shared" si="216"/>
        <v>0</v>
      </c>
      <c r="BX299" s="105">
        <f t="shared" si="216"/>
        <v>0</v>
      </c>
      <c r="BY299" s="105">
        <f t="shared" si="216"/>
        <v>0</v>
      </c>
      <c r="BZ299" s="105">
        <f t="shared" si="216"/>
        <v>0</v>
      </c>
      <c r="CA299" s="105">
        <f t="shared" si="216"/>
        <v>0</v>
      </c>
      <c r="CB299" s="105">
        <f t="shared" si="216"/>
        <v>0</v>
      </c>
      <c r="CC299" s="105">
        <f t="shared" si="216"/>
        <v>0</v>
      </c>
      <c r="CD299" s="105">
        <f t="shared" si="216"/>
        <v>0</v>
      </c>
      <c r="CE299" s="105">
        <f t="shared" si="216"/>
        <v>0</v>
      </c>
      <c r="CF299" s="105">
        <f t="shared" si="216"/>
        <v>0</v>
      </c>
      <c r="CG299" s="105">
        <f t="shared" si="216"/>
        <v>0</v>
      </c>
      <c r="CH299" s="105">
        <f t="shared" si="216"/>
        <v>0</v>
      </c>
      <c r="CI299" s="105">
        <f t="shared" si="216"/>
        <v>0</v>
      </c>
      <c r="CJ299" s="105">
        <f t="shared" si="216"/>
        <v>0</v>
      </c>
      <c r="CK299" s="105">
        <f t="shared" si="216"/>
        <v>0</v>
      </c>
      <c r="CL299" s="105">
        <f t="shared" si="216"/>
        <v>0</v>
      </c>
      <c r="CM299" s="105">
        <f t="shared" si="216"/>
        <v>0</v>
      </c>
      <c r="CN299" s="105">
        <f t="shared" si="216"/>
        <v>0</v>
      </c>
      <c r="CO299" s="105">
        <f t="shared" si="216"/>
        <v>0</v>
      </c>
      <c r="CP299" s="105">
        <f t="shared" si="216"/>
        <v>0</v>
      </c>
      <c r="CQ299" s="105">
        <f t="shared" si="216"/>
        <v>0</v>
      </c>
      <c r="CR299" s="105">
        <f t="shared" si="216"/>
        <v>0</v>
      </c>
      <c r="CS299" s="105">
        <f t="shared" si="216"/>
        <v>0</v>
      </c>
      <c r="CT299" s="105">
        <f t="shared" si="216"/>
        <v>0</v>
      </c>
      <c r="CU299" s="105">
        <f t="shared" si="216"/>
        <v>0</v>
      </c>
      <c r="CV299" s="105">
        <f t="shared" si="216"/>
        <v>0</v>
      </c>
      <c r="CW299" s="105">
        <f t="shared" si="216"/>
        <v>0</v>
      </c>
      <c r="CX299" s="105">
        <f t="shared" si="216"/>
        <v>0</v>
      </c>
      <c r="CY299" s="105">
        <f t="shared" si="216"/>
        <v>0</v>
      </c>
      <c r="CZ299" s="105">
        <f t="shared" si="216"/>
        <v>0</v>
      </c>
      <c r="DA299" s="105">
        <f t="shared" si="216"/>
        <v>0</v>
      </c>
      <c r="DB299" s="105">
        <f t="shared" si="216"/>
        <v>0</v>
      </c>
      <c r="DC299" s="105">
        <f t="shared" si="216"/>
        <v>0</v>
      </c>
      <c r="DD299" s="105">
        <f t="shared" si="216"/>
        <v>0</v>
      </c>
      <c r="DE299" s="105">
        <f t="shared" si="216"/>
        <v>0</v>
      </c>
      <c r="DF299" s="105">
        <f t="shared" si="216"/>
        <v>0</v>
      </c>
      <c r="DG299" s="105">
        <f t="shared" si="216"/>
        <v>0</v>
      </c>
      <c r="DH299" s="105">
        <f t="shared" si="216"/>
        <v>0</v>
      </c>
      <c r="DI299" s="105">
        <f t="shared" si="216"/>
        <v>0</v>
      </c>
      <c r="DJ299" s="105">
        <f t="shared" si="216"/>
        <v>0</v>
      </c>
      <c r="DK299" s="105">
        <f t="shared" si="216"/>
        <v>0</v>
      </c>
      <c r="DL299" s="105">
        <f t="shared" si="216"/>
        <v>0</v>
      </c>
      <c r="DM299" s="105">
        <f t="shared" si="216"/>
        <v>0</v>
      </c>
      <c r="DN299" s="105">
        <f t="shared" si="216"/>
        <v>0</v>
      </c>
      <c r="DO299" s="105">
        <f t="shared" si="216"/>
        <v>0</v>
      </c>
      <c r="DP299" s="105">
        <f t="shared" si="216"/>
        <v>0</v>
      </c>
      <c r="DQ299" s="105">
        <f t="shared" si="216"/>
        <v>0</v>
      </c>
      <c r="DR299" s="105">
        <f t="shared" si="216"/>
        <v>0</v>
      </c>
      <c r="DS299" s="105">
        <f t="shared" si="216"/>
        <v>0</v>
      </c>
      <c r="DT299" s="105">
        <f t="shared" si="216"/>
        <v>0</v>
      </c>
      <c r="DU299" s="105">
        <f t="shared" si="216"/>
        <v>0</v>
      </c>
      <c r="DV299" s="105">
        <f t="shared" si="216"/>
        <v>0</v>
      </c>
      <c r="DW299" s="105">
        <f t="shared" si="216"/>
        <v>0</v>
      </c>
      <c r="DX299" s="105">
        <f t="shared" si="216"/>
        <v>0</v>
      </c>
      <c r="DY299" s="105">
        <f t="shared" si="216"/>
        <v>0</v>
      </c>
      <c r="DZ299" s="105">
        <f t="shared" si="216"/>
        <v>0</v>
      </c>
      <c r="EA299" s="105">
        <f t="shared" si="217"/>
        <v>0</v>
      </c>
      <c r="EB299" s="105">
        <f t="shared" si="217"/>
        <v>0</v>
      </c>
      <c r="EC299" s="105">
        <f t="shared" si="217"/>
        <v>0</v>
      </c>
      <c r="ED299" s="105">
        <f t="shared" si="217"/>
        <v>0</v>
      </c>
      <c r="EE299" s="105">
        <f t="shared" si="217"/>
        <v>0</v>
      </c>
      <c r="EF299" s="105">
        <f t="shared" si="217"/>
        <v>0</v>
      </c>
      <c r="EG299" s="105">
        <f t="shared" si="217"/>
        <v>0</v>
      </c>
      <c r="EH299" s="105">
        <f t="shared" si="217"/>
        <v>0</v>
      </c>
      <c r="EI299" s="105">
        <f t="shared" si="217"/>
        <v>0</v>
      </c>
      <c r="EJ299" s="105">
        <f t="shared" si="217"/>
        <v>0</v>
      </c>
      <c r="EK299" s="105">
        <f t="shared" si="217"/>
        <v>0</v>
      </c>
      <c r="EL299" s="105">
        <f t="shared" si="217"/>
        <v>0</v>
      </c>
      <c r="EM299" s="105">
        <f t="shared" si="217"/>
        <v>0</v>
      </c>
      <c r="EN299" s="105">
        <f t="shared" si="217"/>
        <v>0</v>
      </c>
      <c r="EO299" s="105">
        <f t="shared" si="217"/>
        <v>0</v>
      </c>
      <c r="EP299" s="105">
        <f t="shared" si="217"/>
        <v>0</v>
      </c>
      <c r="EQ299" s="105">
        <f t="shared" si="217"/>
        <v>0</v>
      </c>
      <c r="ER299" s="105">
        <f t="shared" si="217"/>
        <v>0</v>
      </c>
      <c r="ES299" s="105">
        <f t="shared" si="217"/>
        <v>0</v>
      </c>
      <c r="ET299" s="105">
        <f t="shared" si="217"/>
        <v>0</v>
      </c>
      <c r="EU299" s="105">
        <f t="shared" si="217"/>
        <v>0</v>
      </c>
      <c r="EV299" s="105">
        <f t="shared" si="217"/>
        <v>0</v>
      </c>
      <c r="EW299" s="105">
        <f t="shared" si="217"/>
        <v>0</v>
      </c>
      <c r="EX299" s="105">
        <f t="shared" si="217"/>
        <v>0</v>
      </c>
      <c r="EY299" s="105">
        <f t="shared" si="217"/>
        <v>0</v>
      </c>
      <c r="EZ299" s="105">
        <f t="shared" si="217"/>
        <v>0</v>
      </c>
      <c r="FA299" s="105">
        <f t="shared" si="217"/>
        <v>0</v>
      </c>
      <c r="FB299" s="105">
        <f t="shared" si="217"/>
        <v>0</v>
      </c>
      <c r="FC299" s="105">
        <f t="shared" si="217"/>
        <v>0</v>
      </c>
      <c r="FD299" s="105">
        <f t="shared" si="217"/>
        <v>0</v>
      </c>
      <c r="FE299" s="105">
        <f t="shared" si="217"/>
        <v>0</v>
      </c>
      <c r="FF299" s="105">
        <f t="shared" si="217"/>
        <v>0</v>
      </c>
      <c r="FG299" s="105">
        <f t="shared" si="217"/>
        <v>0</v>
      </c>
      <c r="FH299" s="105">
        <f t="shared" si="217"/>
        <v>0</v>
      </c>
      <c r="FI299" s="105">
        <f t="shared" si="217"/>
        <v>0</v>
      </c>
      <c r="FJ299" s="105">
        <f t="shared" si="217"/>
        <v>0</v>
      </c>
      <c r="FK299" s="105">
        <f t="shared" si="217"/>
        <v>0</v>
      </c>
      <c r="FL299" s="105">
        <f t="shared" si="217"/>
        <v>0</v>
      </c>
      <c r="FM299" s="105">
        <f t="shared" si="217"/>
        <v>0</v>
      </c>
      <c r="FN299" s="105">
        <f t="shared" si="217"/>
        <v>0</v>
      </c>
      <c r="FO299" s="105">
        <f t="shared" si="217"/>
        <v>0</v>
      </c>
      <c r="FP299" s="105">
        <f t="shared" si="217"/>
        <v>0</v>
      </c>
      <c r="FQ299" s="105">
        <f t="shared" si="217"/>
        <v>0</v>
      </c>
      <c r="FR299" s="105">
        <f t="shared" si="217"/>
        <v>0</v>
      </c>
      <c r="FS299" s="105">
        <f t="shared" si="217"/>
        <v>0</v>
      </c>
      <c r="FT299" s="105">
        <f t="shared" si="217"/>
        <v>0</v>
      </c>
      <c r="FU299" s="105">
        <f t="shared" si="217"/>
        <v>0</v>
      </c>
      <c r="FV299" s="105">
        <f t="shared" si="217"/>
        <v>0</v>
      </c>
      <c r="FW299" s="105">
        <f t="shared" si="217"/>
        <v>0</v>
      </c>
      <c r="FX299" s="105">
        <f t="shared" si="217"/>
        <v>0</v>
      </c>
      <c r="FY299" s="105">
        <f t="shared" si="217"/>
        <v>0</v>
      </c>
      <c r="FZ299" s="105">
        <f t="shared" si="217"/>
        <v>0</v>
      </c>
      <c r="GA299" s="105">
        <f t="shared" si="217"/>
        <v>0</v>
      </c>
      <c r="GB299" s="105">
        <f t="shared" si="217"/>
        <v>0</v>
      </c>
      <c r="GC299" s="105">
        <f t="shared" si="217"/>
        <v>0</v>
      </c>
      <c r="GD299" s="105">
        <f t="shared" si="217"/>
        <v>0</v>
      </c>
      <c r="GE299" s="105">
        <f t="shared" si="217"/>
        <v>0</v>
      </c>
      <c r="GF299" s="105">
        <f t="shared" si="217"/>
        <v>0</v>
      </c>
      <c r="GG299" s="105">
        <f t="shared" si="217"/>
        <v>0</v>
      </c>
      <c r="GH299" s="105">
        <f t="shared" si="217"/>
        <v>0</v>
      </c>
      <c r="GI299" s="105">
        <f t="shared" si="217"/>
        <v>0</v>
      </c>
      <c r="GJ299" s="105">
        <f t="shared" si="217"/>
        <v>0</v>
      </c>
      <c r="GK299" s="105">
        <f t="shared" si="217"/>
        <v>0</v>
      </c>
      <c r="GL299" s="105">
        <f t="shared" si="217"/>
        <v>0</v>
      </c>
      <c r="GM299" s="105">
        <f t="shared" si="211"/>
        <v>0</v>
      </c>
      <c r="GN299" s="105">
        <f t="shared" si="211"/>
        <v>0</v>
      </c>
      <c r="GO299" s="105">
        <f t="shared" si="211"/>
        <v>0</v>
      </c>
      <c r="GP299" s="105">
        <f t="shared" si="211"/>
        <v>0</v>
      </c>
      <c r="GQ299" s="105">
        <f t="shared" si="211"/>
        <v>0</v>
      </c>
      <c r="GR299" s="105">
        <f t="shared" si="211"/>
        <v>0</v>
      </c>
      <c r="GS299" s="105">
        <f t="shared" si="211"/>
        <v>0</v>
      </c>
      <c r="GT299" s="105">
        <f t="shared" si="211"/>
        <v>0</v>
      </c>
    </row>
    <row r="300" spans="1:202" s="105" customFormat="1" hidden="1" x14ac:dyDescent="0.25">
      <c r="A300" s="106" t="s">
        <v>211</v>
      </c>
      <c r="B300" s="107">
        <v>0</v>
      </c>
      <c r="C300" s="105">
        <f t="shared" si="215"/>
        <v>0</v>
      </c>
      <c r="D300" s="105">
        <f t="shared" si="215"/>
        <v>0</v>
      </c>
      <c r="E300" s="105">
        <f t="shared" si="215"/>
        <v>0</v>
      </c>
      <c r="F300" s="105">
        <f t="shared" si="215"/>
        <v>0</v>
      </c>
      <c r="G300" s="105">
        <f t="shared" si="215"/>
        <v>0</v>
      </c>
      <c r="H300" s="105">
        <f t="shared" si="215"/>
        <v>0</v>
      </c>
      <c r="I300" s="105">
        <f t="shared" si="215"/>
        <v>0</v>
      </c>
      <c r="J300" s="105">
        <f t="shared" si="215"/>
        <v>0</v>
      </c>
      <c r="K300" s="105">
        <f t="shared" si="215"/>
        <v>0</v>
      </c>
      <c r="L300" s="105">
        <f t="shared" si="215"/>
        <v>0</v>
      </c>
      <c r="M300" s="105">
        <f t="shared" si="215"/>
        <v>0</v>
      </c>
      <c r="N300" s="105">
        <f t="shared" si="215"/>
        <v>0</v>
      </c>
      <c r="O300" s="105">
        <f t="shared" si="215"/>
        <v>0</v>
      </c>
      <c r="P300" s="105">
        <f t="shared" si="215"/>
        <v>0</v>
      </c>
      <c r="Q300" s="105">
        <f t="shared" si="215"/>
        <v>0</v>
      </c>
      <c r="R300" s="105">
        <f t="shared" si="215"/>
        <v>0</v>
      </c>
      <c r="S300" s="105">
        <f t="shared" si="215"/>
        <v>0</v>
      </c>
      <c r="T300" s="105">
        <f t="shared" si="215"/>
        <v>0</v>
      </c>
      <c r="U300" s="105">
        <f t="shared" si="215"/>
        <v>0</v>
      </c>
      <c r="V300" s="105">
        <f t="shared" si="215"/>
        <v>0</v>
      </c>
      <c r="W300" s="105">
        <f t="shared" si="215"/>
        <v>0</v>
      </c>
      <c r="X300" s="105">
        <f t="shared" si="215"/>
        <v>0</v>
      </c>
      <c r="Y300" s="105">
        <f t="shared" si="215"/>
        <v>0</v>
      </c>
      <c r="Z300" s="105">
        <f t="shared" si="215"/>
        <v>0</v>
      </c>
      <c r="AA300" s="105">
        <f t="shared" si="215"/>
        <v>0</v>
      </c>
      <c r="AB300" s="105">
        <f t="shared" si="215"/>
        <v>0</v>
      </c>
      <c r="AC300" s="105">
        <f t="shared" si="215"/>
        <v>0</v>
      </c>
      <c r="AD300" s="105">
        <f t="shared" si="215"/>
        <v>0</v>
      </c>
      <c r="AE300" s="105">
        <f t="shared" si="215"/>
        <v>0</v>
      </c>
      <c r="AF300" s="105">
        <f t="shared" si="215"/>
        <v>0</v>
      </c>
      <c r="AG300" s="105">
        <f t="shared" si="215"/>
        <v>0</v>
      </c>
      <c r="AH300" s="105">
        <f t="shared" si="215"/>
        <v>0</v>
      </c>
      <c r="AI300" s="105">
        <f t="shared" si="215"/>
        <v>0</v>
      </c>
      <c r="AJ300" s="105">
        <f t="shared" si="215"/>
        <v>0</v>
      </c>
      <c r="AK300" s="105">
        <f t="shared" si="215"/>
        <v>0</v>
      </c>
      <c r="AL300" s="105">
        <f t="shared" si="215"/>
        <v>0</v>
      </c>
      <c r="AM300" s="105">
        <f t="shared" si="215"/>
        <v>0</v>
      </c>
      <c r="AN300" s="105">
        <f t="shared" si="215"/>
        <v>0</v>
      </c>
      <c r="AO300" s="105">
        <f t="shared" si="215"/>
        <v>0</v>
      </c>
      <c r="AP300" s="105">
        <f t="shared" si="215"/>
        <v>0</v>
      </c>
      <c r="AQ300" s="105">
        <f t="shared" si="215"/>
        <v>0</v>
      </c>
      <c r="AR300" s="105">
        <f t="shared" si="215"/>
        <v>0</v>
      </c>
      <c r="AS300" s="105">
        <f t="shared" si="215"/>
        <v>0</v>
      </c>
      <c r="AT300" s="105">
        <f t="shared" si="215"/>
        <v>0</v>
      </c>
      <c r="AU300" s="105">
        <f t="shared" si="215"/>
        <v>0</v>
      </c>
      <c r="AV300" s="105">
        <f t="shared" si="215"/>
        <v>0</v>
      </c>
      <c r="AW300" s="105">
        <f t="shared" si="215"/>
        <v>0</v>
      </c>
      <c r="AX300" s="105">
        <f t="shared" si="215"/>
        <v>0</v>
      </c>
      <c r="AY300" s="105">
        <f t="shared" si="215"/>
        <v>0</v>
      </c>
      <c r="AZ300" s="105">
        <f t="shared" si="215"/>
        <v>0</v>
      </c>
      <c r="BA300" s="105">
        <f t="shared" si="215"/>
        <v>0</v>
      </c>
      <c r="BB300" s="105">
        <f t="shared" si="215"/>
        <v>0</v>
      </c>
      <c r="BC300" s="105">
        <f t="shared" si="215"/>
        <v>0</v>
      </c>
      <c r="BD300" s="105">
        <f t="shared" si="215"/>
        <v>0</v>
      </c>
      <c r="BE300" s="105">
        <f t="shared" si="215"/>
        <v>0</v>
      </c>
      <c r="BF300" s="105">
        <f t="shared" si="215"/>
        <v>0</v>
      </c>
      <c r="BG300" s="105">
        <f t="shared" si="215"/>
        <v>0</v>
      </c>
      <c r="BH300" s="105">
        <f t="shared" si="215"/>
        <v>0</v>
      </c>
      <c r="BI300" s="105">
        <f t="shared" si="215"/>
        <v>0</v>
      </c>
      <c r="BJ300" s="105">
        <f t="shared" si="215"/>
        <v>0</v>
      </c>
      <c r="BK300" s="105">
        <f t="shared" si="215"/>
        <v>0</v>
      </c>
      <c r="BL300" s="105">
        <f t="shared" si="215"/>
        <v>0</v>
      </c>
      <c r="BM300" s="105">
        <f t="shared" si="215"/>
        <v>0</v>
      </c>
      <c r="BN300" s="105">
        <f t="shared" si="215"/>
        <v>0</v>
      </c>
      <c r="BO300" s="105">
        <f t="shared" si="216"/>
        <v>0</v>
      </c>
      <c r="BP300" s="105">
        <f t="shared" si="216"/>
        <v>0</v>
      </c>
      <c r="BQ300" s="105">
        <f t="shared" si="216"/>
        <v>0</v>
      </c>
      <c r="BR300" s="105">
        <f t="shared" si="216"/>
        <v>0</v>
      </c>
      <c r="BS300" s="105">
        <f t="shared" si="216"/>
        <v>0</v>
      </c>
      <c r="BT300" s="105">
        <f t="shared" si="216"/>
        <v>0</v>
      </c>
      <c r="BU300" s="105">
        <f t="shared" si="216"/>
        <v>0</v>
      </c>
      <c r="BV300" s="105">
        <f t="shared" si="216"/>
        <v>0</v>
      </c>
      <c r="BW300" s="105">
        <f t="shared" si="216"/>
        <v>0</v>
      </c>
      <c r="BX300" s="105">
        <f t="shared" si="216"/>
        <v>0</v>
      </c>
      <c r="BY300" s="105">
        <f t="shared" si="216"/>
        <v>0</v>
      </c>
      <c r="BZ300" s="105">
        <f t="shared" si="216"/>
        <v>0</v>
      </c>
      <c r="CA300" s="105">
        <f t="shared" si="216"/>
        <v>0</v>
      </c>
      <c r="CB300" s="105">
        <f t="shared" si="216"/>
        <v>0</v>
      </c>
      <c r="CC300" s="105">
        <f t="shared" si="216"/>
        <v>0</v>
      </c>
      <c r="CD300" s="105">
        <f t="shared" si="216"/>
        <v>0</v>
      </c>
      <c r="CE300" s="105">
        <f t="shared" si="216"/>
        <v>0</v>
      </c>
      <c r="CF300" s="105">
        <f t="shared" si="216"/>
        <v>0</v>
      </c>
      <c r="CG300" s="105">
        <f t="shared" si="216"/>
        <v>0</v>
      </c>
      <c r="CH300" s="105">
        <f t="shared" si="216"/>
        <v>0</v>
      </c>
      <c r="CI300" s="105">
        <f t="shared" si="216"/>
        <v>0</v>
      </c>
      <c r="CJ300" s="105">
        <f t="shared" si="216"/>
        <v>0</v>
      </c>
      <c r="CK300" s="105">
        <f t="shared" si="216"/>
        <v>0</v>
      </c>
      <c r="CL300" s="105">
        <f t="shared" si="216"/>
        <v>0</v>
      </c>
      <c r="CM300" s="105">
        <f t="shared" si="216"/>
        <v>0</v>
      </c>
      <c r="CN300" s="105">
        <f t="shared" si="216"/>
        <v>0</v>
      </c>
      <c r="CO300" s="105">
        <f t="shared" si="216"/>
        <v>0</v>
      </c>
      <c r="CP300" s="105">
        <f t="shared" si="216"/>
        <v>0</v>
      </c>
      <c r="CQ300" s="105">
        <f t="shared" si="216"/>
        <v>0</v>
      </c>
      <c r="CR300" s="105">
        <f t="shared" si="216"/>
        <v>0</v>
      </c>
      <c r="CS300" s="105">
        <f t="shared" si="216"/>
        <v>0</v>
      </c>
      <c r="CT300" s="105">
        <f t="shared" si="216"/>
        <v>0</v>
      </c>
      <c r="CU300" s="105">
        <f t="shared" si="216"/>
        <v>0</v>
      </c>
      <c r="CV300" s="105">
        <f t="shared" si="216"/>
        <v>0</v>
      </c>
      <c r="CW300" s="105">
        <f t="shared" si="216"/>
        <v>0</v>
      </c>
      <c r="CX300" s="105">
        <f t="shared" si="216"/>
        <v>0</v>
      </c>
      <c r="CY300" s="105">
        <f t="shared" si="216"/>
        <v>0</v>
      </c>
      <c r="CZ300" s="105">
        <f t="shared" si="216"/>
        <v>0</v>
      </c>
      <c r="DA300" s="105">
        <f t="shared" si="216"/>
        <v>0</v>
      </c>
      <c r="DB300" s="105">
        <f t="shared" si="216"/>
        <v>0</v>
      </c>
      <c r="DC300" s="105">
        <f t="shared" si="216"/>
        <v>0</v>
      </c>
      <c r="DD300" s="105">
        <f t="shared" si="216"/>
        <v>0</v>
      </c>
      <c r="DE300" s="105">
        <f t="shared" si="216"/>
        <v>0</v>
      </c>
      <c r="DF300" s="105">
        <f t="shared" si="216"/>
        <v>0</v>
      </c>
      <c r="DG300" s="105">
        <f t="shared" si="216"/>
        <v>0</v>
      </c>
      <c r="DH300" s="105">
        <f t="shared" si="216"/>
        <v>0</v>
      </c>
      <c r="DI300" s="105">
        <f t="shared" si="216"/>
        <v>0</v>
      </c>
      <c r="DJ300" s="105">
        <f t="shared" si="216"/>
        <v>0</v>
      </c>
      <c r="DK300" s="105">
        <f t="shared" si="216"/>
        <v>0</v>
      </c>
      <c r="DL300" s="105">
        <f t="shared" si="216"/>
        <v>0</v>
      </c>
      <c r="DM300" s="105">
        <f t="shared" si="216"/>
        <v>0</v>
      </c>
      <c r="DN300" s="105">
        <f t="shared" si="216"/>
        <v>0</v>
      </c>
      <c r="DO300" s="105">
        <f t="shared" si="216"/>
        <v>0</v>
      </c>
      <c r="DP300" s="105">
        <f t="shared" si="216"/>
        <v>0</v>
      </c>
      <c r="DQ300" s="105">
        <f t="shared" si="216"/>
        <v>0</v>
      </c>
      <c r="DR300" s="105">
        <f t="shared" si="216"/>
        <v>0</v>
      </c>
      <c r="DS300" s="105">
        <f t="shared" si="216"/>
        <v>0</v>
      </c>
      <c r="DT300" s="105">
        <f t="shared" si="216"/>
        <v>0</v>
      </c>
      <c r="DU300" s="105">
        <f t="shared" si="216"/>
        <v>0</v>
      </c>
      <c r="DV300" s="105">
        <f t="shared" si="216"/>
        <v>0</v>
      </c>
      <c r="DW300" s="105">
        <f t="shared" si="216"/>
        <v>0</v>
      </c>
      <c r="DX300" s="105">
        <f t="shared" si="216"/>
        <v>0</v>
      </c>
      <c r="DY300" s="105">
        <f t="shared" si="216"/>
        <v>0</v>
      </c>
      <c r="DZ300" s="105">
        <f t="shared" si="216"/>
        <v>0</v>
      </c>
      <c r="EA300" s="105">
        <f t="shared" si="217"/>
        <v>0</v>
      </c>
      <c r="EB300" s="105">
        <f t="shared" si="217"/>
        <v>0</v>
      </c>
      <c r="EC300" s="105">
        <f t="shared" si="217"/>
        <v>0</v>
      </c>
      <c r="ED300" s="105">
        <f t="shared" si="217"/>
        <v>0</v>
      </c>
      <c r="EE300" s="105">
        <f t="shared" si="217"/>
        <v>0</v>
      </c>
      <c r="EF300" s="105">
        <f t="shared" si="217"/>
        <v>0</v>
      </c>
      <c r="EG300" s="105">
        <f t="shared" si="217"/>
        <v>0</v>
      </c>
      <c r="EH300" s="105">
        <f t="shared" si="217"/>
        <v>0</v>
      </c>
      <c r="EI300" s="105">
        <f t="shared" si="217"/>
        <v>0</v>
      </c>
      <c r="EJ300" s="105">
        <f t="shared" si="217"/>
        <v>0</v>
      </c>
      <c r="EK300" s="105">
        <f t="shared" si="217"/>
        <v>0</v>
      </c>
      <c r="EL300" s="105">
        <f t="shared" si="217"/>
        <v>0</v>
      </c>
      <c r="EM300" s="105">
        <f t="shared" si="217"/>
        <v>0</v>
      </c>
      <c r="EN300" s="105">
        <f t="shared" si="217"/>
        <v>0</v>
      </c>
      <c r="EO300" s="105">
        <f t="shared" si="217"/>
        <v>0</v>
      </c>
      <c r="EP300" s="105">
        <f t="shared" si="217"/>
        <v>0</v>
      </c>
      <c r="EQ300" s="105">
        <f t="shared" si="217"/>
        <v>0</v>
      </c>
      <c r="ER300" s="105">
        <f t="shared" si="217"/>
        <v>0</v>
      </c>
      <c r="ES300" s="105">
        <f t="shared" si="217"/>
        <v>0</v>
      </c>
      <c r="ET300" s="105">
        <f t="shared" si="217"/>
        <v>0</v>
      </c>
      <c r="EU300" s="105">
        <f t="shared" si="217"/>
        <v>0</v>
      </c>
      <c r="EV300" s="105">
        <f t="shared" si="217"/>
        <v>0</v>
      </c>
      <c r="EW300" s="105">
        <f t="shared" si="217"/>
        <v>0</v>
      </c>
      <c r="EX300" s="105">
        <f t="shared" si="217"/>
        <v>0</v>
      </c>
      <c r="EY300" s="105">
        <f t="shared" si="217"/>
        <v>0</v>
      </c>
      <c r="EZ300" s="105">
        <f t="shared" si="217"/>
        <v>0</v>
      </c>
      <c r="FA300" s="105">
        <f t="shared" si="217"/>
        <v>0</v>
      </c>
      <c r="FB300" s="105">
        <f t="shared" si="217"/>
        <v>0</v>
      </c>
      <c r="FC300" s="105">
        <f t="shared" si="217"/>
        <v>0</v>
      </c>
      <c r="FD300" s="105">
        <f t="shared" si="217"/>
        <v>0</v>
      </c>
      <c r="FE300" s="105">
        <f t="shared" si="217"/>
        <v>0</v>
      </c>
      <c r="FF300" s="105">
        <f t="shared" si="217"/>
        <v>0</v>
      </c>
      <c r="FG300" s="105">
        <f t="shared" si="217"/>
        <v>0</v>
      </c>
      <c r="FH300" s="105">
        <f t="shared" si="217"/>
        <v>0</v>
      </c>
      <c r="FI300" s="105">
        <f t="shared" si="217"/>
        <v>0</v>
      </c>
      <c r="FJ300" s="105">
        <f t="shared" si="217"/>
        <v>0</v>
      </c>
      <c r="FK300" s="105">
        <f t="shared" si="217"/>
        <v>0</v>
      </c>
      <c r="FL300" s="105">
        <f t="shared" si="217"/>
        <v>0</v>
      </c>
      <c r="FM300" s="105">
        <f t="shared" si="217"/>
        <v>0</v>
      </c>
      <c r="FN300" s="105">
        <f t="shared" si="217"/>
        <v>0</v>
      </c>
      <c r="FO300" s="105">
        <f t="shared" si="217"/>
        <v>0</v>
      </c>
      <c r="FP300" s="105">
        <f t="shared" si="217"/>
        <v>0</v>
      </c>
      <c r="FQ300" s="105">
        <f t="shared" si="217"/>
        <v>0</v>
      </c>
      <c r="FR300" s="105">
        <f t="shared" si="217"/>
        <v>0</v>
      </c>
      <c r="FS300" s="105">
        <f t="shared" si="217"/>
        <v>0</v>
      </c>
      <c r="FT300" s="105">
        <f t="shared" si="217"/>
        <v>0</v>
      </c>
      <c r="FU300" s="105">
        <f t="shared" si="217"/>
        <v>0</v>
      </c>
      <c r="FV300" s="105">
        <f t="shared" si="217"/>
        <v>0</v>
      </c>
      <c r="FW300" s="105">
        <f t="shared" si="217"/>
        <v>0</v>
      </c>
      <c r="FX300" s="105">
        <f t="shared" si="217"/>
        <v>0</v>
      </c>
      <c r="FY300" s="105">
        <f t="shared" si="217"/>
        <v>0</v>
      </c>
      <c r="FZ300" s="105">
        <f t="shared" si="217"/>
        <v>0</v>
      </c>
      <c r="GA300" s="105">
        <f t="shared" si="217"/>
        <v>0</v>
      </c>
      <c r="GB300" s="105">
        <f t="shared" si="217"/>
        <v>0</v>
      </c>
      <c r="GC300" s="105">
        <f t="shared" si="217"/>
        <v>0</v>
      </c>
      <c r="GD300" s="105">
        <f t="shared" si="217"/>
        <v>0</v>
      </c>
      <c r="GE300" s="105">
        <f t="shared" si="217"/>
        <v>0</v>
      </c>
      <c r="GF300" s="105">
        <f t="shared" si="217"/>
        <v>0</v>
      </c>
      <c r="GG300" s="105">
        <f t="shared" si="217"/>
        <v>0</v>
      </c>
      <c r="GH300" s="105">
        <f t="shared" si="217"/>
        <v>0</v>
      </c>
      <c r="GI300" s="105">
        <f t="shared" si="217"/>
        <v>0</v>
      </c>
      <c r="GJ300" s="105">
        <f t="shared" si="217"/>
        <v>0</v>
      </c>
      <c r="GK300" s="105">
        <f t="shared" si="217"/>
        <v>0</v>
      </c>
      <c r="GL300" s="105">
        <f t="shared" si="217"/>
        <v>0</v>
      </c>
      <c r="GM300" s="105">
        <f t="shared" si="211"/>
        <v>0</v>
      </c>
      <c r="GN300" s="105">
        <f t="shared" si="211"/>
        <v>0</v>
      </c>
      <c r="GO300" s="105">
        <f t="shared" si="211"/>
        <v>0</v>
      </c>
      <c r="GP300" s="105">
        <f t="shared" si="211"/>
        <v>0</v>
      </c>
      <c r="GQ300" s="105">
        <f t="shared" si="211"/>
        <v>0</v>
      </c>
      <c r="GR300" s="105">
        <f t="shared" si="211"/>
        <v>0</v>
      </c>
      <c r="GS300" s="105">
        <f t="shared" si="211"/>
        <v>0</v>
      </c>
      <c r="GT300" s="105">
        <f t="shared" si="211"/>
        <v>0</v>
      </c>
    </row>
    <row r="301" spans="1:202" s="105" customFormat="1" hidden="1" x14ac:dyDescent="0.25">
      <c r="A301" s="106" t="s">
        <v>212</v>
      </c>
      <c r="B301" s="107">
        <v>0</v>
      </c>
      <c r="C301" s="105">
        <f t="shared" si="215"/>
        <v>0</v>
      </c>
      <c r="D301" s="105">
        <f t="shared" si="215"/>
        <v>0</v>
      </c>
      <c r="E301" s="105">
        <f t="shared" si="215"/>
        <v>0</v>
      </c>
      <c r="F301" s="105">
        <f t="shared" si="215"/>
        <v>0</v>
      </c>
      <c r="G301" s="105">
        <f t="shared" si="215"/>
        <v>0</v>
      </c>
      <c r="H301" s="105">
        <f t="shared" si="215"/>
        <v>0</v>
      </c>
      <c r="I301" s="105">
        <f t="shared" si="215"/>
        <v>0</v>
      </c>
      <c r="J301" s="105">
        <f t="shared" si="215"/>
        <v>0</v>
      </c>
      <c r="K301" s="105">
        <f t="shared" si="215"/>
        <v>0</v>
      </c>
      <c r="L301" s="105">
        <f t="shared" si="215"/>
        <v>0</v>
      </c>
      <c r="M301" s="105">
        <f t="shared" si="215"/>
        <v>0</v>
      </c>
      <c r="N301" s="105">
        <f t="shared" si="215"/>
        <v>0</v>
      </c>
      <c r="O301" s="105">
        <f t="shared" si="215"/>
        <v>0</v>
      </c>
      <c r="P301" s="105">
        <f t="shared" si="215"/>
        <v>0</v>
      </c>
      <c r="Q301" s="105">
        <f t="shared" si="215"/>
        <v>0</v>
      </c>
      <c r="R301" s="105">
        <f t="shared" si="215"/>
        <v>0</v>
      </c>
      <c r="S301" s="105">
        <f t="shared" si="215"/>
        <v>0</v>
      </c>
      <c r="T301" s="105">
        <f t="shared" si="215"/>
        <v>0</v>
      </c>
      <c r="U301" s="105">
        <f t="shared" si="215"/>
        <v>0</v>
      </c>
      <c r="V301" s="105">
        <f t="shared" si="215"/>
        <v>0</v>
      </c>
      <c r="W301" s="105">
        <f t="shared" si="215"/>
        <v>0</v>
      </c>
      <c r="X301" s="105">
        <f t="shared" si="215"/>
        <v>0</v>
      </c>
      <c r="Y301" s="105">
        <f t="shared" si="215"/>
        <v>0</v>
      </c>
      <c r="Z301" s="105">
        <f t="shared" si="215"/>
        <v>0</v>
      </c>
      <c r="AA301" s="105">
        <f t="shared" si="215"/>
        <v>0</v>
      </c>
      <c r="AB301" s="105">
        <f t="shared" si="215"/>
        <v>0</v>
      </c>
      <c r="AC301" s="105">
        <f t="shared" si="215"/>
        <v>0</v>
      </c>
      <c r="AD301" s="105">
        <f t="shared" si="215"/>
        <v>0</v>
      </c>
      <c r="AE301" s="105">
        <f t="shared" si="215"/>
        <v>0</v>
      </c>
      <c r="AF301" s="105">
        <f t="shared" si="215"/>
        <v>0</v>
      </c>
      <c r="AG301" s="105">
        <f t="shared" si="215"/>
        <v>0</v>
      </c>
      <c r="AH301" s="105">
        <f t="shared" si="215"/>
        <v>0</v>
      </c>
      <c r="AI301" s="105">
        <f t="shared" si="215"/>
        <v>0</v>
      </c>
      <c r="AJ301" s="105">
        <f t="shared" si="215"/>
        <v>0</v>
      </c>
      <c r="AK301" s="105">
        <f t="shared" si="215"/>
        <v>0</v>
      </c>
      <c r="AL301" s="105">
        <f t="shared" si="215"/>
        <v>0</v>
      </c>
      <c r="AM301" s="105">
        <f t="shared" si="215"/>
        <v>0</v>
      </c>
      <c r="AN301" s="105">
        <f t="shared" si="215"/>
        <v>0</v>
      </c>
      <c r="AO301" s="105">
        <f t="shared" si="215"/>
        <v>0</v>
      </c>
      <c r="AP301" s="105">
        <f t="shared" si="215"/>
        <v>0</v>
      </c>
      <c r="AQ301" s="105">
        <f t="shared" si="215"/>
        <v>0</v>
      </c>
      <c r="AR301" s="105">
        <f t="shared" si="215"/>
        <v>0</v>
      </c>
      <c r="AS301" s="105">
        <f t="shared" si="215"/>
        <v>0</v>
      </c>
      <c r="AT301" s="105">
        <f t="shared" si="215"/>
        <v>0</v>
      </c>
      <c r="AU301" s="105">
        <f t="shared" si="215"/>
        <v>0</v>
      </c>
      <c r="AV301" s="105">
        <f t="shared" si="215"/>
        <v>0</v>
      </c>
      <c r="AW301" s="105">
        <f t="shared" si="215"/>
        <v>0</v>
      </c>
      <c r="AX301" s="105">
        <f t="shared" si="215"/>
        <v>0</v>
      </c>
      <c r="AY301" s="105">
        <f t="shared" si="215"/>
        <v>0</v>
      </c>
      <c r="AZ301" s="105">
        <f t="shared" si="215"/>
        <v>0</v>
      </c>
      <c r="BA301" s="105">
        <f t="shared" si="215"/>
        <v>0</v>
      </c>
      <c r="BB301" s="105">
        <f t="shared" si="215"/>
        <v>0</v>
      </c>
      <c r="BC301" s="105">
        <f t="shared" si="215"/>
        <v>0</v>
      </c>
      <c r="BD301" s="105">
        <f t="shared" si="215"/>
        <v>0</v>
      </c>
      <c r="BE301" s="105">
        <f t="shared" si="215"/>
        <v>0</v>
      </c>
      <c r="BF301" s="105">
        <f t="shared" si="215"/>
        <v>0</v>
      </c>
      <c r="BG301" s="105">
        <f t="shared" si="215"/>
        <v>0</v>
      </c>
      <c r="BH301" s="105">
        <f t="shared" si="215"/>
        <v>0</v>
      </c>
      <c r="BI301" s="105">
        <f t="shared" si="215"/>
        <v>0</v>
      </c>
      <c r="BJ301" s="105">
        <f t="shared" si="215"/>
        <v>0</v>
      </c>
      <c r="BK301" s="105">
        <f t="shared" si="215"/>
        <v>0</v>
      </c>
      <c r="BL301" s="105">
        <f t="shared" si="215"/>
        <v>0</v>
      </c>
      <c r="BM301" s="105">
        <f t="shared" si="215"/>
        <v>0</v>
      </c>
      <c r="BN301" s="105">
        <f t="shared" ref="BN301" si="218">BN147*$B301</f>
        <v>0</v>
      </c>
      <c r="BO301" s="105">
        <f t="shared" si="216"/>
        <v>0</v>
      </c>
      <c r="BP301" s="105">
        <f t="shared" si="216"/>
        <v>0</v>
      </c>
      <c r="BQ301" s="105">
        <f t="shared" si="216"/>
        <v>0</v>
      </c>
      <c r="BR301" s="105">
        <f t="shared" si="216"/>
        <v>0</v>
      </c>
      <c r="BS301" s="105">
        <f t="shared" si="216"/>
        <v>0</v>
      </c>
      <c r="BT301" s="105">
        <f t="shared" si="216"/>
        <v>0</v>
      </c>
      <c r="BU301" s="105">
        <f t="shared" si="216"/>
        <v>0</v>
      </c>
      <c r="BV301" s="105">
        <f t="shared" si="216"/>
        <v>0</v>
      </c>
      <c r="BW301" s="105">
        <f t="shared" si="216"/>
        <v>0</v>
      </c>
      <c r="BX301" s="105">
        <f t="shared" si="216"/>
        <v>0</v>
      </c>
      <c r="BY301" s="105">
        <f t="shared" si="216"/>
        <v>0</v>
      </c>
      <c r="BZ301" s="105">
        <f t="shared" si="216"/>
        <v>0</v>
      </c>
      <c r="CA301" s="105">
        <f t="shared" si="216"/>
        <v>0</v>
      </c>
      <c r="CB301" s="105">
        <f t="shared" si="216"/>
        <v>0</v>
      </c>
      <c r="CC301" s="105">
        <f t="shared" si="216"/>
        <v>0</v>
      </c>
      <c r="CD301" s="105">
        <f t="shared" si="216"/>
        <v>0</v>
      </c>
      <c r="CE301" s="105">
        <f t="shared" si="216"/>
        <v>0</v>
      </c>
      <c r="CF301" s="105">
        <f t="shared" si="216"/>
        <v>0</v>
      </c>
      <c r="CG301" s="105">
        <f t="shared" si="216"/>
        <v>0</v>
      </c>
      <c r="CH301" s="105">
        <f t="shared" si="216"/>
        <v>0</v>
      </c>
      <c r="CI301" s="105">
        <f t="shared" si="216"/>
        <v>0</v>
      </c>
      <c r="CJ301" s="105">
        <f t="shared" si="216"/>
        <v>0</v>
      </c>
      <c r="CK301" s="105">
        <f t="shared" si="216"/>
        <v>0</v>
      </c>
      <c r="CL301" s="105">
        <f t="shared" si="216"/>
        <v>0</v>
      </c>
      <c r="CM301" s="105">
        <f t="shared" si="216"/>
        <v>0</v>
      </c>
      <c r="CN301" s="105">
        <f t="shared" si="216"/>
        <v>0</v>
      </c>
      <c r="CO301" s="105">
        <f t="shared" si="216"/>
        <v>0</v>
      </c>
      <c r="CP301" s="105">
        <f t="shared" si="216"/>
        <v>0</v>
      </c>
      <c r="CQ301" s="105">
        <f t="shared" si="216"/>
        <v>0</v>
      </c>
      <c r="CR301" s="105">
        <f t="shared" si="216"/>
        <v>0</v>
      </c>
      <c r="CS301" s="105">
        <f t="shared" si="216"/>
        <v>0</v>
      </c>
      <c r="CT301" s="105">
        <f t="shared" si="216"/>
        <v>0</v>
      </c>
      <c r="CU301" s="105">
        <f t="shared" si="216"/>
        <v>0</v>
      </c>
      <c r="CV301" s="105">
        <f t="shared" si="216"/>
        <v>0</v>
      </c>
      <c r="CW301" s="105">
        <f t="shared" si="216"/>
        <v>0</v>
      </c>
      <c r="CX301" s="105">
        <f t="shared" si="216"/>
        <v>0</v>
      </c>
      <c r="CY301" s="105">
        <f t="shared" si="216"/>
        <v>0</v>
      </c>
      <c r="CZ301" s="105">
        <f t="shared" si="216"/>
        <v>0</v>
      </c>
      <c r="DA301" s="105">
        <f t="shared" si="216"/>
        <v>0</v>
      </c>
      <c r="DB301" s="105">
        <f t="shared" si="216"/>
        <v>0</v>
      </c>
      <c r="DC301" s="105">
        <f t="shared" si="216"/>
        <v>0</v>
      </c>
      <c r="DD301" s="105">
        <f t="shared" si="216"/>
        <v>0</v>
      </c>
      <c r="DE301" s="105">
        <f t="shared" si="216"/>
        <v>0</v>
      </c>
      <c r="DF301" s="105">
        <f t="shared" si="216"/>
        <v>0</v>
      </c>
      <c r="DG301" s="105">
        <f t="shared" si="216"/>
        <v>0</v>
      </c>
      <c r="DH301" s="105">
        <f t="shared" si="216"/>
        <v>0</v>
      </c>
      <c r="DI301" s="105">
        <f t="shared" si="216"/>
        <v>0</v>
      </c>
      <c r="DJ301" s="105">
        <f t="shared" si="216"/>
        <v>0</v>
      </c>
      <c r="DK301" s="105">
        <f t="shared" si="216"/>
        <v>0</v>
      </c>
      <c r="DL301" s="105">
        <f t="shared" si="216"/>
        <v>0</v>
      </c>
      <c r="DM301" s="105">
        <f t="shared" si="216"/>
        <v>0</v>
      </c>
      <c r="DN301" s="105">
        <f t="shared" si="216"/>
        <v>0</v>
      </c>
      <c r="DO301" s="105">
        <f t="shared" si="216"/>
        <v>0</v>
      </c>
      <c r="DP301" s="105">
        <f t="shared" si="216"/>
        <v>0</v>
      </c>
      <c r="DQ301" s="105">
        <f t="shared" si="216"/>
        <v>0</v>
      </c>
      <c r="DR301" s="105">
        <f t="shared" si="216"/>
        <v>0</v>
      </c>
      <c r="DS301" s="105">
        <f t="shared" si="216"/>
        <v>0</v>
      </c>
      <c r="DT301" s="105">
        <f t="shared" si="216"/>
        <v>0</v>
      </c>
      <c r="DU301" s="105">
        <f t="shared" si="216"/>
        <v>0</v>
      </c>
      <c r="DV301" s="105">
        <f t="shared" si="216"/>
        <v>0</v>
      </c>
      <c r="DW301" s="105">
        <f t="shared" si="216"/>
        <v>0</v>
      </c>
      <c r="DX301" s="105">
        <f t="shared" si="216"/>
        <v>0</v>
      </c>
      <c r="DY301" s="105">
        <f t="shared" si="216"/>
        <v>0</v>
      </c>
      <c r="DZ301" s="105">
        <f t="shared" ref="DZ301" si="219">DZ147*$B301</f>
        <v>0</v>
      </c>
      <c r="EA301" s="105">
        <f t="shared" si="217"/>
        <v>0</v>
      </c>
      <c r="EB301" s="105">
        <f t="shared" si="217"/>
        <v>0</v>
      </c>
      <c r="EC301" s="105">
        <f t="shared" si="217"/>
        <v>0</v>
      </c>
      <c r="ED301" s="105">
        <f t="shared" si="217"/>
        <v>0</v>
      </c>
      <c r="EE301" s="105">
        <f t="shared" si="217"/>
        <v>0</v>
      </c>
      <c r="EF301" s="105">
        <f t="shared" si="217"/>
        <v>0</v>
      </c>
      <c r="EG301" s="105">
        <f t="shared" si="217"/>
        <v>0</v>
      </c>
      <c r="EH301" s="105">
        <f t="shared" si="217"/>
        <v>0</v>
      </c>
      <c r="EI301" s="105">
        <f t="shared" si="217"/>
        <v>0</v>
      </c>
      <c r="EJ301" s="105">
        <f t="shared" si="217"/>
        <v>0</v>
      </c>
      <c r="EK301" s="105">
        <f t="shared" si="217"/>
        <v>0</v>
      </c>
      <c r="EL301" s="105">
        <f t="shared" si="217"/>
        <v>0</v>
      </c>
      <c r="EM301" s="105">
        <f t="shared" si="217"/>
        <v>0</v>
      </c>
      <c r="EN301" s="105">
        <f t="shared" si="217"/>
        <v>0</v>
      </c>
      <c r="EO301" s="105">
        <f t="shared" si="217"/>
        <v>0</v>
      </c>
      <c r="EP301" s="105">
        <f t="shared" si="217"/>
        <v>0</v>
      </c>
      <c r="EQ301" s="105">
        <f t="shared" si="217"/>
        <v>0</v>
      </c>
      <c r="ER301" s="105">
        <f t="shared" si="217"/>
        <v>0</v>
      </c>
      <c r="ES301" s="105">
        <f t="shared" si="217"/>
        <v>0</v>
      </c>
      <c r="ET301" s="105">
        <f t="shared" si="217"/>
        <v>0</v>
      </c>
      <c r="EU301" s="105">
        <f t="shared" si="217"/>
        <v>0</v>
      </c>
      <c r="EV301" s="105">
        <f t="shared" si="217"/>
        <v>0</v>
      </c>
      <c r="EW301" s="105">
        <f t="shared" si="217"/>
        <v>0</v>
      </c>
      <c r="EX301" s="105">
        <f t="shared" si="217"/>
        <v>0</v>
      </c>
      <c r="EY301" s="105">
        <f t="shared" si="217"/>
        <v>0</v>
      </c>
      <c r="EZ301" s="105">
        <f t="shared" si="217"/>
        <v>0</v>
      </c>
      <c r="FA301" s="105">
        <f t="shared" si="217"/>
        <v>0</v>
      </c>
      <c r="FB301" s="105">
        <f t="shared" si="217"/>
        <v>0</v>
      </c>
      <c r="FC301" s="105">
        <f t="shared" si="217"/>
        <v>0</v>
      </c>
      <c r="FD301" s="105">
        <f t="shared" si="217"/>
        <v>0</v>
      </c>
      <c r="FE301" s="105">
        <f t="shared" si="217"/>
        <v>0</v>
      </c>
      <c r="FF301" s="105">
        <f t="shared" si="217"/>
        <v>0</v>
      </c>
      <c r="FG301" s="105">
        <f t="shared" si="217"/>
        <v>0</v>
      </c>
      <c r="FH301" s="105">
        <f t="shared" si="217"/>
        <v>0</v>
      </c>
      <c r="FI301" s="105">
        <f t="shared" si="217"/>
        <v>0</v>
      </c>
      <c r="FJ301" s="105">
        <f t="shared" si="217"/>
        <v>0</v>
      </c>
      <c r="FK301" s="105">
        <f t="shared" si="217"/>
        <v>0</v>
      </c>
      <c r="FL301" s="105">
        <f t="shared" si="217"/>
        <v>0</v>
      </c>
      <c r="FM301" s="105">
        <f t="shared" si="217"/>
        <v>0</v>
      </c>
      <c r="FN301" s="105">
        <f t="shared" si="217"/>
        <v>0</v>
      </c>
      <c r="FO301" s="105">
        <f t="shared" si="217"/>
        <v>0</v>
      </c>
      <c r="FP301" s="105">
        <f t="shared" si="217"/>
        <v>0</v>
      </c>
      <c r="FQ301" s="105">
        <f t="shared" si="217"/>
        <v>0</v>
      </c>
      <c r="FR301" s="105">
        <f t="shared" si="217"/>
        <v>0</v>
      </c>
      <c r="FS301" s="105">
        <f t="shared" si="217"/>
        <v>0</v>
      </c>
      <c r="FT301" s="105">
        <f t="shared" si="217"/>
        <v>0</v>
      </c>
      <c r="FU301" s="105">
        <f t="shared" si="217"/>
        <v>0</v>
      </c>
      <c r="FV301" s="105">
        <f t="shared" si="217"/>
        <v>0</v>
      </c>
      <c r="FW301" s="105">
        <f t="shared" si="217"/>
        <v>0</v>
      </c>
      <c r="FX301" s="105">
        <f t="shared" si="217"/>
        <v>0</v>
      </c>
      <c r="FY301" s="105">
        <f t="shared" si="217"/>
        <v>0</v>
      </c>
      <c r="FZ301" s="105">
        <f t="shared" si="217"/>
        <v>0</v>
      </c>
      <c r="GA301" s="105">
        <f t="shared" si="217"/>
        <v>0</v>
      </c>
      <c r="GB301" s="105">
        <f t="shared" si="217"/>
        <v>0</v>
      </c>
      <c r="GC301" s="105">
        <f t="shared" si="217"/>
        <v>0</v>
      </c>
      <c r="GD301" s="105">
        <f t="shared" si="217"/>
        <v>0</v>
      </c>
      <c r="GE301" s="105">
        <f t="shared" si="217"/>
        <v>0</v>
      </c>
      <c r="GF301" s="105">
        <f t="shared" si="217"/>
        <v>0</v>
      </c>
      <c r="GG301" s="105">
        <f t="shared" si="217"/>
        <v>0</v>
      </c>
      <c r="GH301" s="105">
        <f t="shared" si="217"/>
        <v>0</v>
      </c>
      <c r="GI301" s="105">
        <f t="shared" si="217"/>
        <v>0</v>
      </c>
      <c r="GJ301" s="105">
        <f t="shared" si="217"/>
        <v>0</v>
      </c>
      <c r="GK301" s="105">
        <f t="shared" si="217"/>
        <v>0</v>
      </c>
      <c r="GL301" s="105">
        <f t="shared" ref="GL301" si="220">GL147*$B301</f>
        <v>0</v>
      </c>
      <c r="GM301" s="105">
        <f t="shared" si="211"/>
        <v>0</v>
      </c>
      <c r="GN301" s="105">
        <f t="shared" si="211"/>
        <v>0</v>
      </c>
      <c r="GO301" s="105">
        <f t="shared" si="211"/>
        <v>0</v>
      </c>
      <c r="GP301" s="105">
        <f t="shared" si="211"/>
        <v>0</v>
      </c>
      <c r="GQ301" s="105">
        <f t="shared" si="211"/>
        <v>0</v>
      </c>
      <c r="GR301" s="105">
        <f t="shared" si="211"/>
        <v>0</v>
      </c>
      <c r="GS301" s="105">
        <f t="shared" si="211"/>
        <v>0</v>
      </c>
      <c r="GT301" s="105">
        <f t="shared" si="211"/>
        <v>0</v>
      </c>
    </row>
    <row r="302" spans="1:202" s="105" customFormat="1" hidden="1" x14ac:dyDescent="0.25">
      <c r="A302" s="106" t="s">
        <v>213</v>
      </c>
      <c r="B302" s="107">
        <v>0</v>
      </c>
      <c r="C302" s="105">
        <f t="shared" ref="C302:BN305" si="221">C148*$B302</f>
        <v>0</v>
      </c>
      <c r="D302" s="105">
        <f t="shared" si="221"/>
        <v>0</v>
      </c>
      <c r="E302" s="105">
        <f t="shared" si="221"/>
        <v>0</v>
      </c>
      <c r="F302" s="105">
        <f t="shared" si="221"/>
        <v>0</v>
      </c>
      <c r="G302" s="105">
        <f t="shared" si="221"/>
        <v>0</v>
      </c>
      <c r="H302" s="105">
        <f t="shared" si="221"/>
        <v>0</v>
      </c>
      <c r="I302" s="105">
        <f t="shared" si="221"/>
        <v>0</v>
      </c>
      <c r="J302" s="105">
        <f t="shared" si="221"/>
        <v>0</v>
      </c>
      <c r="K302" s="105">
        <f t="shared" si="221"/>
        <v>0</v>
      </c>
      <c r="L302" s="105">
        <f t="shared" si="221"/>
        <v>0</v>
      </c>
      <c r="M302" s="105">
        <f t="shared" si="221"/>
        <v>0</v>
      </c>
      <c r="N302" s="105">
        <f t="shared" si="221"/>
        <v>0</v>
      </c>
      <c r="O302" s="105">
        <f t="shared" si="221"/>
        <v>0</v>
      </c>
      <c r="P302" s="105">
        <f t="shared" si="221"/>
        <v>0</v>
      </c>
      <c r="Q302" s="105">
        <f t="shared" si="221"/>
        <v>0</v>
      </c>
      <c r="R302" s="105">
        <f t="shared" si="221"/>
        <v>0</v>
      </c>
      <c r="S302" s="105">
        <f t="shared" si="221"/>
        <v>0</v>
      </c>
      <c r="T302" s="105">
        <f t="shared" si="221"/>
        <v>0</v>
      </c>
      <c r="U302" s="105">
        <f t="shared" si="221"/>
        <v>0</v>
      </c>
      <c r="V302" s="105">
        <f t="shared" si="221"/>
        <v>0</v>
      </c>
      <c r="W302" s="105">
        <f t="shared" si="221"/>
        <v>0</v>
      </c>
      <c r="X302" s="105">
        <f t="shared" si="221"/>
        <v>0</v>
      </c>
      <c r="Y302" s="105">
        <f t="shared" si="221"/>
        <v>0</v>
      </c>
      <c r="Z302" s="105">
        <f t="shared" si="221"/>
        <v>0</v>
      </c>
      <c r="AA302" s="105">
        <f t="shared" si="221"/>
        <v>0</v>
      </c>
      <c r="AB302" s="105">
        <f t="shared" si="221"/>
        <v>0</v>
      </c>
      <c r="AC302" s="105">
        <f t="shared" si="221"/>
        <v>0</v>
      </c>
      <c r="AD302" s="105">
        <f t="shared" si="221"/>
        <v>0</v>
      </c>
      <c r="AE302" s="105">
        <f t="shared" si="221"/>
        <v>0</v>
      </c>
      <c r="AF302" s="105">
        <f t="shared" si="221"/>
        <v>0</v>
      </c>
      <c r="AG302" s="105">
        <f t="shared" si="221"/>
        <v>0</v>
      </c>
      <c r="AH302" s="105">
        <f t="shared" si="221"/>
        <v>0</v>
      </c>
      <c r="AI302" s="105">
        <f t="shared" si="221"/>
        <v>0</v>
      </c>
      <c r="AJ302" s="105">
        <f t="shared" si="221"/>
        <v>0</v>
      </c>
      <c r="AK302" s="105">
        <f t="shared" si="221"/>
        <v>0</v>
      </c>
      <c r="AL302" s="105">
        <f t="shared" si="221"/>
        <v>0</v>
      </c>
      <c r="AM302" s="105">
        <f t="shared" si="221"/>
        <v>0</v>
      </c>
      <c r="AN302" s="105">
        <f t="shared" si="221"/>
        <v>0</v>
      </c>
      <c r="AO302" s="105">
        <f t="shared" si="221"/>
        <v>0</v>
      </c>
      <c r="AP302" s="105">
        <f t="shared" si="221"/>
        <v>0</v>
      </c>
      <c r="AQ302" s="105">
        <f t="shared" si="221"/>
        <v>0</v>
      </c>
      <c r="AR302" s="105">
        <f t="shared" si="221"/>
        <v>0</v>
      </c>
      <c r="AS302" s="105">
        <f t="shared" si="221"/>
        <v>0</v>
      </c>
      <c r="AT302" s="105">
        <f t="shared" si="221"/>
        <v>0</v>
      </c>
      <c r="AU302" s="105">
        <f t="shared" si="221"/>
        <v>0</v>
      </c>
      <c r="AV302" s="105">
        <f t="shared" si="221"/>
        <v>0</v>
      </c>
      <c r="AW302" s="105">
        <f t="shared" si="221"/>
        <v>0</v>
      </c>
      <c r="AX302" s="105">
        <f t="shared" si="221"/>
        <v>0</v>
      </c>
      <c r="AY302" s="105">
        <f t="shared" si="221"/>
        <v>0</v>
      </c>
      <c r="AZ302" s="105">
        <f t="shared" si="221"/>
        <v>0</v>
      </c>
      <c r="BA302" s="105">
        <f t="shared" si="221"/>
        <v>0</v>
      </c>
      <c r="BB302" s="105">
        <f t="shared" si="221"/>
        <v>0</v>
      </c>
      <c r="BC302" s="105">
        <f t="shared" si="221"/>
        <v>0</v>
      </c>
      <c r="BD302" s="105">
        <f t="shared" si="221"/>
        <v>0</v>
      </c>
      <c r="BE302" s="105">
        <f t="shared" si="221"/>
        <v>0</v>
      </c>
      <c r="BF302" s="105">
        <f t="shared" si="221"/>
        <v>0</v>
      </c>
      <c r="BG302" s="105">
        <f t="shared" si="221"/>
        <v>0</v>
      </c>
      <c r="BH302" s="105">
        <f t="shared" si="221"/>
        <v>0</v>
      </c>
      <c r="BI302" s="105">
        <f t="shared" si="221"/>
        <v>0</v>
      </c>
      <c r="BJ302" s="105">
        <f t="shared" si="221"/>
        <v>0</v>
      </c>
      <c r="BK302" s="105">
        <f t="shared" si="221"/>
        <v>0</v>
      </c>
      <c r="BL302" s="105">
        <f t="shared" si="221"/>
        <v>0</v>
      </c>
      <c r="BM302" s="105">
        <f t="shared" si="221"/>
        <v>0</v>
      </c>
      <c r="BN302" s="105">
        <f t="shared" si="221"/>
        <v>0</v>
      </c>
      <c r="BO302" s="105">
        <f t="shared" ref="BO302:DZ305" si="222">BO148*$B302</f>
        <v>0</v>
      </c>
      <c r="BP302" s="105">
        <f t="shared" si="222"/>
        <v>0</v>
      </c>
      <c r="BQ302" s="105">
        <f t="shared" si="222"/>
        <v>0</v>
      </c>
      <c r="BR302" s="105">
        <f t="shared" si="222"/>
        <v>0</v>
      </c>
      <c r="BS302" s="105">
        <f t="shared" si="222"/>
        <v>0</v>
      </c>
      <c r="BT302" s="105">
        <f t="shared" si="222"/>
        <v>0</v>
      </c>
      <c r="BU302" s="105">
        <f t="shared" si="222"/>
        <v>0</v>
      </c>
      <c r="BV302" s="105">
        <f t="shared" si="222"/>
        <v>0</v>
      </c>
      <c r="BW302" s="105">
        <f t="shared" si="222"/>
        <v>0</v>
      </c>
      <c r="BX302" s="105">
        <f t="shared" si="222"/>
        <v>0</v>
      </c>
      <c r="BY302" s="105">
        <f t="shared" si="222"/>
        <v>0</v>
      </c>
      <c r="BZ302" s="105">
        <f t="shared" si="222"/>
        <v>0</v>
      </c>
      <c r="CA302" s="105">
        <f t="shared" si="222"/>
        <v>0</v>
      </c>
      <c r="CB302" s="105">
        <f t="shared" si="222"/>
        <v>0</v>
      </c>
      <c r="CC302" s="105">
        <f t="shared" si="222"/>
        <v>0</v>
      </c>
      <c r="CD302" s="105">
        <f t="shared" si="222"/>
        <v>0</v>
      </c>
      <c r="CE302" s="105">
        <f t="shared" si="222"/>
        <v>0</v>
      </c>
      <c r="CF302" s="105">
        <f t="shared" si="222"/>
        <v>0</v>
      </c>
      <c r="CG302" s="105">
        <f t="shared" si="222"/>
        <v>0</v>
      </c>
      <c r="CH302" s="105">
        <f t="shared" si="222"/>
        <v>0</v>
      </c>
      <c r="CI302" s="105">
        <f t="shared" si="222"/>
        <v>0</v>
      </c>
      <c r="CJ302" s="105">
        <f t="shared" si="222"/>
        <v>0</v>
      </c>
      <c r="CK302" s="105">
        <f t="shared" si="222"/>
        <v>0</v>
      </c>
      <c r="CL302" s="105">
        <f t="shared" si="222"/>
        <v>0</v>
      </c>
      <c r="CM302" s="105">
        <f t="shared" si="222"/>
        <v>0</v>
      </c>
      <c r="CN302" s="105">
        <f t="shared" si="222"/>
        <v>0</v>
      </c>
      <c r="CO302" s="105">
        <f t="shared" si="222"/>
        <v>0</v>
      </c>
      <c r="CP302" s="105">
        <f t="shared" si="222"/>
        <v>0</v>
      </c>
      <c r="CQ302" s="105">
        <f t="shared" si="222"/>
        <v>0</v>
      </c>
      <c r="CR302" s="105">
        <f t="shared" si="222"/>
        <v>0</v>
      </c>
      <c r="CS302" s="105">
        <f t="shared" si="222"/>
        <v>0</v>
      </c>
      <c r="CT302" s="105">
        <f t="shared" si="222"/>
        <v>0</v>
      </c>
      <c r="CU302" s="105">
        <f t="shared" si="222"/>
        <v>0</v>
      </c>
      <c r="CV302" s="105">
        <f t="shared" si="222"/>
        <v>0</v>
      </c>
      <c r="CW302" s="105">
        <f t="shared" si="222"/>
        <v>0</v>
      </c>
      <c r="CX302" s="105">
        <f t="shared" si="222"/>
        <v>0</v>
      </c>
      <c r="CY302" s="105">
        <f t="shared" si="222"/>
        <v>0</v>
      </c>
      <c r="CZ302" s="105">
        <f t="shared" si="222"/>
        <v>0</v>
      </c>
      <c r="DA302" s="105">
        <f t="shared" si="222"/>
        <v>0</v>
      </c>
      <c r="DB302" s="105">
        <f t="shared" si="222"/>
        <v>0</v>
      </c>
      <c r="DC302" s="105">
        <f t="shared" si="222"/>
        <v>0</v>
      </c>
      <c r="DD302" s="105">
        <f t="shared" si="222"/>
        <v>0</v>
      </c>
      <c r="DE302" s="105">
        <f t="shared" si="222"/>
        <v>0</v>
      </c>
      <c r="DF302" s="105">
        <f t="shared" si="222"/>
        <v>0</v>
      </c>
      <c r="DG302" s="105">
        <f t="shared" si="222"/>
        <v>0</v>
      </c>
      <c r="DH302" s="105">
        <f t="shared" si="222"/>
        <v>0</v>
      </c>
      <c r="DI302" s="105">
        <f t="shared" si="222"/>
        <v>0</v>
      </c>
      <c r="DJ302" s="105">
        <f t="shared" si="222"/>
        <v>0</v>
      </c>
      <c r="DK302" s="105">
        <f t="shared" si="222"/>
        <v>0</v>
      </c>
      <c r="DL302" s="105">
        <f t="shared" si="222"/>
        <v>0</v>
      </c>
      <c r="DM302" s="105">
        <f t="shared" si="222"/>
        <v>0</v>
      </c>
      <c r="DN302" s="105">
        <f t="shared" si="222"/>
        <v>0</v>
      </c>
      <c r="DO302" s="105">
        <f t="shared" si="222"/>
        <v>0</v>
      </c>
      <c r="DP302" s="105">
        <f t="shared" si="222"/>
        <v>0</v>
      </c>
      <c r="DQ302" s="105">
        <f t="shared" si="222"/>
        <v>0</v>
      </c>
      <c r="DR302" s="105">
        <f t="shared" si="222"/>
        <v>0</v>
      </c>
      <c r="DS302" s="105">
        <f t="shared" si="222"/>
        <v>0</v>
      </c>
      <c r="DT302" s="105">
        <f t="shared" si="222"/>
        <v>0</v>
      </c>
      <c r="DU302" s="105">
        <f t="shared" si="222"/>
        <v>0</v>
      </c>
      <c r="DV302" s="105">
        <f t="shared" si="222"/>
        <v>0</v>
      </c>
      <c r="DW302" s="105">
        <f t="shared" si="222"/>
        <v>0</v>
      </c>
      <c r="DX302" s="105">
        <f t="shared" si="222"/>
        <v>0</v>
      </c>
      <c r="DY302" s="105">
        <f t="shared" si="222"/>
        <v>0</v>
      </c>
      <c r="DZ302" s="105">
        <f t="shared" si="222"/>
        <v>0</v>
      </c>
      <c r="EA302" s="105">
        <f t="shared" ref="EA302:GL305" si="223">EA148*$B302</f>
        <v>0</v>
      </c>
      <c r="EB302" s="105">
        <f t="shared" si="223"/>
        <v>0</v>
      </c>
      <c r="EC302" s="105">
        <f t="shared" si="223"/>
        <v>0</v>
      </c>
      <c r="ED302" s="105">
        <f t="shared" si="223"/>
        <v>0</v>
      </c>
      <c r="EE302" s="105">
        <f t="shared" si="223"/>
        <v>0</v>
      </c>
      <c r="EF302" s="105">
        <f t="shared" si="223"/>
        <v>0</v>
      </c>
      <c r="EG302" s="105">
        <f t="shared" si="223"/>
        <v>0</v>
      </c>
      <c r="EH302" s="105">
        <f t="shared" si="223"/>
        <v>0</v>
      </c>
      <c r="EI302" s="105">
        <f t="shared" si="223"/>
        <v>0</v>
      </c>
      <c r="EJ302" s="105">
        <f t="shared" si="223"/>
        <v>0</v>
      </c>
      <c r="EK302" s="105">
        <f t="shared" si="223"/>
        <v>0</v>
      </c>
      <c r="EL302" s="105">
        <f t="shared" si="223"/>
        <v>0</v>
      </c>
      <c r="EM302" s="105">
        <f t="shared" si="223"/>
        <v>0</v>
      </c>
      <c r="EN302" s="105">
        <f t="shared" si="223"/>
        <v>0</v>
      </c>
      <c r="EO302" s="105">
        <f t="shared" si="223"/>
        <v>0</v>
      </c>
      <c r="EP302" s="105">
        <f t="shared" si="223"/>
        <v>0</v>
      </c>
      <c r="EQ302" s="105">
        <f t="shared" si="223"/>
        <v>0</v>
      </c>
      <c r="ER302" s="105">
        <f t="shared" si="223"/>
        <v>0</v>
      </c>
      <c r="ES302" s="105">
        <f t="shared" si="223"/>
        <v>0</v>
      </c>
      <c r="ET302" s="105">
        <f t="shared" si="223"/>
        <v>0</v>
      </c>
      <c r="EU302" s="105">
        <f t="shared" si="223"/>
        <v>0</v>
      </c>
      <c r="EV302" s="105">
        <f t="shared" si="223"/>
        <v>0</v>
      </c>
      <c r="EW302" s="105">
        <f t="shared" si="223"/>
        <v>0</v>
      </c>
      <c r="EX302" s="105">
        <f t="shared" si="223"/>
        <v>0</v>
      </c>
      <c r="EY302" s="105">
        <f t="shared" si="223"/>
        <v>0</v>
      </c>
      <c r="EZ302" s="105">
        <f t="shared" si="223"/>
        <v>0</v>
      </c>
      <c r="FA302" s="105">
        <f t="shared" si="223"/>
        <v>0</v>
      </c>
      <c r="FB302" s="105">
        <f t="shared" si="223"/>
        <v>0</v>
      </c>
      <c r="FC302" s="105">
        <f t="shared" si="223"/>
        <v>0</v>
      </c>
      <c r="FD302" s="105">
        <f t="shared" si="223"/>
        <v>0</v>
      </c>
      <c r="FE302" s="105">
        <f t="shared" si="223"/>
        <v>0</v>
      </c>
      <c r="FF302" s="105">
        <f t="shared" si="223"/>
        <v>0</v>
      </c>
      <c r="FG302" s="105">
        <f t="shared" si="223"/>
        <v>0</v>
      </c>
      <c r="FH302" s="105">
        <f t="shared" si="223"/>
        <v>0</v>
      </c>
      <c r="FI302" s="105">
        <f t="shared" si="223"/>
        <v>0</v>
      </c>
      <c r="FJ302" s="105">
        <f t="shared" si="223"/>
        <v>0</v>
      </c>
      <c r="FK302" s="105">
        <f t="shared" si="223"/>
        <v>0</v>
      </c>
      <c r="FL302" s="105">
        <f t="shared" si="223"/>
        <v>0</v>
      </c>
      <c r="FM302" s="105">
        <f t="shared" si="223"/>
        <v>0</v>
      </c>
      <c r="FN302" s="105">
        <f t="shared" si="223"/>
        <v>0</v>
      </c>
      <c r="FO302" s="105">
        <f t="shared" si="223"/>
        <v>0</v>
      </c>
      <c r="FP302" s="105">
        <f t="shared" si="223"/>
        <v>0</v>
      </c>
      <c r="FQ302" s="105">
        <f t="shared" si="223"/>
        <v>0</v>
      </c>
      <c r="FR302" s="105">
        <f t="shared" si="223"/>
        <v>0</v>
      </c>
      <c r="FS302" s="105">
        <f t="shared" si="223"/>
        <v>0</v>
      </c>
      <c r="FT302" s="105">
        <f t="shared" si="223"/>
        <v>0</v>
      </c>
      <c r="FU302" s="105">
        <f t="shared" si="223"/>
        <v>0</v>
      </c>
      <c r="FV302" s="105">
        <f t="shared" si="223"/>
        <v>0</v>
      </c>
      <c r="FW302" s="105">
        <f t="shared" si="223"/>
        <v>0</v>
      </c>
      <c r="FX302" s="105">
        <f t="shared" si="223"/>
        <v>0</v>
      </c>
      <c r="FY302" s="105">
        <f t="shared" si="223"/>
        <v>0</v>
      </c>
      <c r="FZ302" s="105">
        <f t="shared" si="223"/>
        <v>0</v>
      </c>
      <c r="GA302" s="105">
        <f t="shared" si="223"/>
        <v>0</v>
      </c>
      <c r="GB302" s="105">
        <f t="shared" si="223"/>
        <v>0</v>
      </c>
      <c r="GC302" s="105">
        <f t="shared" si="223"/>
        <v>0</v>
      </c>
      <c r="GD302" s="105">
        <f t="shared" si="223"/>
        <v>0</v>
      </c>
      <c r="GE302" s="105">
        <f t="shared" si="223"/>
        <v>0</v>
      </c>
      <c r="GF302" s="105">
        <f t="shared" si="223"/>
        <v>0</v>
      </c>
      <c r="GG302" s="105">
        <f t="shared" si="223"/>
        <v>0</v>
      </c>
      <c r="GH302" s="105">
        <f t="shared" si="223"/>
        <v>0</v>
      </c>
      <c r="GI302" s="105">
        <f t="shared" si="223"/>
        <v>0</v>
      </c>
      <c r="GJ302" s="105">
        <f t="shared" si="223"/>
        <v>0</v>
      </c>
      <c r="GK302" s="105">
        <f t="shared" si="223"/>
        <v>0</v>
      </c>
      <c r="GL302" s="105">
        <f t="shared" si="223"/>
        <v>0</v>
      </c>
      <c r="GM302" s="105">
        <f t="shared" si="211"/>
        <v>0</v>
      </c>
      <c r="GN302" s="105">
        <f t="shared" si="211"/>
        <v>0</v>
      </c>
      <c r="GO302" s="105">
        <f t="shared" si="211"/>
        <v>0</v>
      </c>
      <c r="GP302" s="105">
        <f t="shared" si="211"/>
        <v>0</v>
      </c>
      <c r="GQ302" s="105">
        <f t="shared" si="211"/>
        <v>0</v>
      </c>
      <c r="GR302" s="105">
        <f t="shared" si="211"/>
        <v>0</v>
      </c>
      <c r="GS302" s="105">
        <f t="shared" si="211"/>
        <v>0</v>
      </c>
      <c r="GT302" s="105">
        <f t="shared" si="211"/>
        <v>0</v>
      </c>
    </row>
    <row r="303" spans="1:202" s="105" customFormat="1" hidden="1" x14ac:dyDescent="0.25">
      <c r="A303" s="106" t="s">
        <v>214</v>
      </c>
      <c r="B303" s="107">
        <v>0</v>
      </c>
      <c r="C303" s="105">
        <f t="shared" si="221"/>
        <v>0</v>
      </c>
      <c r="D303" s="105">
        <f t="shared" si="221"/>
        <v>0</v>
      </c>
      <c r="E303" s="105">
        <f t="shared" si="221"/>
        <v>0</v>
      </c>
      <c r="F303" s="105">
        <f t="shared" si="221"/>
        <v>0</v>
      </c>
      <c r="G303" s="105">
        <f t="shared" si="221"/>
        <v>0</v>
      </c>
      <c r="H303" s="105">
        <f t="shared" si="221"/>
        <v>0</v>
      </c>
      <c r="I303" s="105">
        <f t="shared" si="221"/>
        <v>0</v>
      </c>
      <c r="J303" s="105">
        <f t="shared" si="221"/>
        <v>0</v>
      </c>
      <c r="K303" s="105">
        <f t="shared" si="221"/>
        <v>0</v>
      </c>
      <c r="L303" s="105">
        <f t="shared" si="221"/>
        <v>0</v>
      </c>
      <c r="M303" s="105">
        <f t="shared" si="221"/>
        <v>0</v>
      </c>
      <c r="N303" s="105">
        <f t="shared" si="221"/>
        <v>0</v>
      </c>
      <c r="O303" s="105">
        <f t="shared" si="221"/>
        <v>0</v>
      </c>
      <c r="P303" s="105">
        <f t="shared" si="221"/>
        <v>0</v>
      </c>
      <c r="Q303" s="105">
        <f t="shared" si="221"/>
        <v>0</v>
      </c>
      <c r="R303" s="105">
        <f t="shared" si="221"/>
        <v>0</v>
      </c>
      <c r="S303" s="105">
        <f t="shared" si="221"/>
        <v>0</v>
      </c>
      <c r="T303" s="105">
        <f t="shared" si="221"/>
        <v>0</v>
      </c>
      <c r="U303" s="105">
        <f t="shared" si="221"/>
        <v>0</v>
      </c>
      <c r="V303" s="105">
        <f t="shared" si="221"/>
        <v>0</v>
      </c>
      <c r="W303" s="105">
        <f t="shared" si="221"/>
        <v>0</v>
      </c>
      <c r="X303" s="105">
        <f t="shared" si="221"/>
        <v>0</v>
      </c>
      <c r="Y303" s="105">
        <f t="shared" si="221"/>
        <v>0</v>
      </c>
      <c r="Z303" s="105">
        <f t="shared" si="221"/>
        <v>0</v>
      </c>
      <c r="AA303" s="105">
        <f t="shared" si="221"/>
        <v>0</v>
      </c>
      <c r="AB303" s="105">
        <f t="shared" si="221"/>
        <v>0</v>
      </c>
      <c r="AC303" s="105">
        <f t="shared" si="221"/>
        <v>0</v>
      </c>
      <c r="AD303" s="105">
        <f t="shared" si="221"/>
        <v>0</v>
      </c>
      <c r="AE303" s="105">
        <f t="shared" si="221"/>
        <v>0</v>
      </c>
      <c r="AF303" s="105">
        <f t="shared" si="221"/>
        <v>0</v>
      </c>
      <c r="AG303" s="105">
        <f t="shared" si="221"/>
        <v>0</v>
      </c>
      <c r="AH303" s="105">
        <f t="shared" si="221"/>
        <v>0</v>
      </c>
      <c r="AI303" s="105">
        <f t="shared" si="221"/>
        <v>0</v>
      </c>
      <c r="AJ303" s="105">
        <f t="shared" si="221"/>
        <v>0</v>
      </c>
      <c r="AK303" s="105">
        <f t="shared" si="221"/>
        <v>0</v>
      </c>
      <c r="AL303" s="105">
        <f t="shared" si="221"/>
        <v>0</v>
      </c>
      <c r="AM303" s="105">
        <f t="shared" si="221"/>
        <v>0</v>
      </c>
      <c r="AN303" s="105">
        <f t="shared" si="221"/>
        <v>0</v>
      </c>
      <c r="AO303" s="105">
        <f t="shared" si="221"/>
        <v>0</v>
      </c>
      <c r="AP303" s="105">
        <f t="shared" si="221"/>
        <v>0</v>
      </c>
      <c r="AQ303" s="105">
        <f t="shared" si="221"/>
        <v>0</v>
      </c>
      <c r="AR303" s="105">
        <f t="shared" si="221"/>
        <v>0</v>
      </c>
      <c r="AS303" s="105">
        <f t="shared" si="221"/>
        <v>0</v>
      </c>
      <c r="AT303" s="105">
        <f t="shared" si="221"/>
        <v>0</v>
      </c>
      <c r="AU303" s="105">
        <f t="shared" si="221"/>
        <v>0</v>
      </c>
      <c r="AV303" s="105">
        <f t="shared" si="221"/>
        <v>0</v>
      </c>
      <c r="AW303" s="105">
        <f t="shared" si="221"/>
        <v>0</v>
      </c>
      <c r="AX303" s="105">
        <f t="shared" si="221"/>
        <v>0</v>
      </c>
      <c r="AY303" s="105">
        <f t="shared" si="221"/>
        <v>0</v>
      </c>
      <c r="AZ303" s="105">
        <f t="shared" si="221"/>
        <v>0</v>
      </c>
      <c r="BA303" s="105">
        <f t="shared" si="221"/>
        <v>0</v>
      </c>
      <c r="BB303" s="105">
        <f t="shared" si="221"/>
        <v>0</v>
      </c>
      <c r="BC303" s="105">
        <f t="shared" si="221"/>
        <v>0</v>
      </c>
      <c r="BD303" s="105">
        <f t="shared" si="221"/>
        <v>0</v>
      </c>
      <c r="BE303" s="105">
        <f t="shared" si="221"/>
        <v>0</v>
      </c>
      <c r="BF303" s="105">
        <f t="shared" si="221"/>
        <v>0</v>
      </c>
      <c r="BG303" s="105">
        <f t="shared" si="221"/>
        <v>0</v>
      </c>
      <c r="BH303" s="105">
        <f t="shared" si="221"/>
        <v>0</v>
      </c>
      <c r="BI303" s="105">
        <f t="shared" si="221"/>
        <v>0</v>
      </c>
      <c r="BJ303" s="105">
        <f t="shared" si="221"/>
        <v>0</v>
      </c>
      <c r="BK303" s="105">
        <f t="shared" si="221"/>
        <v>0</v>
      </c>
      <c r="BL303" s="105">
        <f t="shared" si="221"/>
        <v>0</v>
      </c>
      <c r="BM303" s="105">
        <f t="shared" si="221"/>
        <v>0</v>
      </c>
      <c r="BN303" s="105">
        <f t="shared" si="221"/>
        <v>0</v>
      </c>
      <c r="BO303" s="105">
        <f t="shared" si="222"/>
        <v>0</v>
      </c>
      <c r="BP303" s="105">
        <f t="shared" si="222"/>
        <v>0</v>
      </c>
      <c r="BQ303" s="105">
        <f t="shared" si="222"/>
        <v>0</v>
      </c>
      <c r="BR303" s="105">
        <f t="shared" si="222"/>
        <v>0</v>
      </c>
      <c r="BS303" s="105">
        <f t="shared" si="222"/>
        <v>0</v>
      </c>
      <c r="BT303" s="105">
        <f t="shared" si="222"/>
        <v>0</v>
      </c>
      <c r="BU303" s="105">
        <f t="shared" si="222"/>
        <v>0</v>
      </c>
      <c r="BV303" s="105">
        <f t="shared" si="222"/>
        <v>0</v>
      </c>
      <c r="BW303" s="105">
        <f t="shared" si="222"/>
        <v>0</v>
      </c>
      <c r="BX303" s="105">
        <f t="shared" si="222"/>
        <v>0</v>
      </c>
      <c r="BY303" s="105">
        <f t="shared" si="222"/>
        <v>0</v>
      </c>
      <c r="BZ303" s="105">
        <f t="shared" si="222"/>
        <v>0</v>
      </c>
      <c r="CA303" s="105">
        <f t="shared" si="222"/>
        <v>0</v>
      </c>
      <c r="CB303" s="105">
        <f t="shared" si="222"/>
        <v>0</v>
      </c>
      <c r="CC303" s="105">
        <f t="shared" si="222"/>
        <v>0</v>
      </c>
      <c r="CD303" s="105">
        <f t="shared" si="222"/>
        <v>0</v>
      </c>
      <c r="CE303" s="105">
        <f t="shared" si="222"/>
        <v>0</v>
      </c>
      <c r="CF303" s="105">
        <f t="shared" si="222"/>
        <v>0</v>
      </c>
      <c r="CG303" s="105">
        <f t="shared" si="222"/>
        <v>0</v>
      </c>
      <c r="CH303" s="105">
        <f t="shared" si="222"/>
        <v>0</v>
      </c>
      <c r="CI303" s="105">
        <f t="shared" si="222"/>
        <v>0</v>
      </c>
      <c r="CJ303" s="105">
        <f t="shared" si="222"/>
        <v>0</v>
      </c>
      <c r="CK303" s="105">
        <f t="shared" si="222"/>
        <v>0</v>
      </c>
      <c r="CL303" s="105">
        <f t="shared" si="222"/>
        <v>0</v>
      </c>
      <c r="CM303" s="105">
        <f t="shared" si="222"/>
        <v>0</v>
      </c>
      <c r="CN303" s="105">
        <f t="shared" si="222"/>
        <v>0</v>
      </c>
      <c r="CO303" s="105">
        <f t="shared" si="222"/>
        <v>0</v>
      </c>
      <c r="CP303" s="105">
        <f t="shared" si="222"/>
        <v>0</v>
      </c>
      <c r="CQ303" s="105">
        <f t="shared" si="222"/>
        <v>0</v>
      </c>
      <c r="CR303" s="105">
        <f t="shared" si="222"/>
        <v>0</v>
      </c>
      <c r="CS303" s="105">
        <f t="shared" si="222"/>
        <v>0</v>
      </c>
      <c r="CT303" s="105">
        <f t="shared" si="222"/>
        <v>0</v>
      </c>
      <c r="CU303" s="105">
        <f t="shared" si="222"/>
        <v>0</v>
      </c>
      <c r="CV303" s="105">
        <f t="shared" si="222"/>
        <v>0</v>
      </c>
      <c r="CW303" s="105">
        <f t="shared" si="222"/>
        <v>0</v>
      </c>
      <c r="CX303" s="105">
        <f t="shared" si="222"/>
        <v>0</v>
      </c>
      <c r="CY303" s="105">
        <f t="shared" si="222"/>
        <v>0</v>
      </c>
      <c r="CZ303" s="105">
        <f t="shared" si="222"/>
        <v>0</v>
      </c>
      <c r="DA303" s="105">
        <f t="shared" si="222"/>
        <v>0</v>
      </c>
      <c r="DB303" s="105">
        <f t="shared" si="222"/>
        <v>0</v>
      </c>
      <c r="DC303" s="105">
        <f t="shared" si="222"/>
        <v>0</v>
      </c>
      <c r="DD303" s="105">
        <f t="shared" si="222"/>
        <v>0</v>
      </c>
      <c r="DE303" s="105">
        <f t="shared" si="222"/>
        <v>0</v>
      </c>
      <c r="DF303" s="105">
        <f t="shared" si="222"/>
        <v>0</v>
      </c>
      <c r="DG303" s="105">
        <f t="shared" si="222"/>
        <v>0</v>
      </c>
      <c r="DH303" s="105">
        <f t="shared" si="222"/>
        <v>0</v>
      </c>
      <c r="DI303" s="105">
        <f t="shared" si="222"/>
        <v>0</v>
      </c>
      <c r="DJ303" s="105">
        <f t="shared" si="222"/>
        <v>0</v>
      </c>
      <c r="DK303" s="105">
        <f t="shared" si="222"/>
        <v>0</v>
      </c>
      <c r="DL303" s="105">
        <f t="shared" si="222"/>
        <v>0</v>
      </c>
      <c r="DM303" s="105">
        <f t="shared" si="222"/>
        <v>0</v>
      </c>
      <c r="DN303" s="105">
        <f t="shared" si="222"/>
        <v>0</v>
      </c>
      <c r="DO303" s="105">
        <f t="shared" si="222"/>
        <v>0</v>
      </c>
      <c r="DP303" s="105">
        <f t="shared" si="222"/>
        <v>0</v>
      </c>
      <c r="DQ303" s="105">
        <f t="shared" si="222"/>
        <v>0</v>
      </c>
      <c r="DR303" s="105">
        <f t="shared" si="222"/>
        <v>0</v>
      </c>
      <c r="DS303" s="105">
        <f t="shared" si="222"/>
        <v>0</v>
      </c>
      <c r="DT303" s="105">
        <f t="shared" si="222"/>
        <v>0</v>
      </c>
      <c r="DU303" s="105">
        <f t="shared" si="222"/>
        <v>0</v>
      </c>
      <c r="DV303" s="105">
        <f t="shared" si="222"/>
        <v>0</v>
      </c>
      <c r="DW303" s="105">
        <f t="shared" si="222"/>
        <v>0</v>
      </c>
      <c r="DX303" s="105">
        <f t="shared" si="222"/>
        <v>0</v>
      </c>
      <c r="DY303" s="105">
        <f t="shared" si="222"/>
        <v>0</v>
      </c>
      <c r="DZ303" s="105">
        <f t="shared" si="222"/>
        <v>0</v>
      </c>
      <c r="EA303" s="105">
        <f t="shared" si="223"/>
        <v>0</v>
      </c>
      <c r="EB303" s="105">
        <f t="shared" si="223"/>
        <v>0</v>
      </c>
      <c r="EC303" s="105">
        <f t="shared" si="223"/>
        <v>0</v>
      </c>
      <c r="ED303" s="105">
        <f t="shared" si="223"/>
        <v>0</v>
      </c>
      <c r="EE303" s="105">
        <f t="shared" si="223"/>
        <v>0</v>
      </c>
      <c r="EF303" s="105">
        <f t="shared" si="223"/>
        <v>0</v>
      </c>
      <c r="EG303" s="105">
        <f t="shared" si="223"/>
        <v>0</v>
      </c>
      <c r="EH303" s="105">
        <f t="shared" si="223"/>
        <v>0</v>
      </c>
      <c r="EI303" s="105">
        <f t="shared" si="223"/>
        <v>0</v>
      </c>
      <c r="EJ303" s="105">
        <f t="shared" si="223"/>
        <v>0</v>
      </c>
      <c r="EK303" s="105">
        <f t="shared" si="223"/>
        <v>0</v>
      </c>
      <c r="EL303" s="105">
        <f t="shared" si="223"/>
        <v>0</v>
      </c>
      <c r="EM303" s="105">
        <f t="shared" si="223"/>
        <v>0</v>
      </c>
      <c r="EN303" s="105">
        <f t="shared" si="223"/>
        <v>0</v>
      </c>
      <c r="EO303" s="105">
        <f t="shared" si="223"/>
        <v>0</v>
      </c>
      <c r="EP303" s="105">
        <f t="shared" si="223"/>
        <v>0</v>
      </c>
      <c r="EQ303" s="105">
        <f t="shared" si="223"/>
        <v>0</v>
      </c>
      <c r="ER303" s="105">
        <f t="shared" si="223"/>
        <v>0</v>
      </c>
      <c r="ES303" s="105">
        <f t="shared" si="223"/>
        <v>0</v>
      </c>
      <c r="ET303" s="105">
        <f t="shared" si="223"/>
        <v>0</v>
      </c>
      <c r="EU303" s="105">
        <f t="shared" si="223"/>
        <v>0</v>
      </c>
      <c r="EV303" s="105">
        <f t="shared" si="223"/>
        <v>0</v>
      </c>
      <c r="EW303" s="105">
        <f t="shared" si="223"/>
        <v>0</v>
      </c>
      <c r="EX303" s="105">
        <f t="shared" si="223"/>
        <v>0</v>
      </c>
      <c r="EY303" s="105">
        <f t="shared" si="223"/>
        <v>0</v>
      </c>
      <c r="EZ303" s="105">
        <f t="shared" si="223"/>
        <v>0</v>
      </c>
      <c r="FA303" s="105">
        <f t="shared" si="223"/>
        <v>0</v>
      </c>
      <c r="FB303" s="105">
        <f t="shared" si="223"/>
        <v>0</v>
      </c>
      <c r="FC303" s="105">
        <f t="shared" si="223"/>
        <v>0</v>
      </c>
      <c r="FD303" s="105">
        <f t="shared" si="223"/>
        <v>0</v>
      </c>
      <c r="FE303" s="105">
        <f t="shared" si="223"/>
        <v>0</v>
      </c>
      <c r="FF303" s="105">
        <f t="shared" si="223"/>
        <v>0</v>
      </c>
      <c r="FG303" s="105">
        <f t="shared" si="223"/>
        <v>0</v>
      </c>
      <c r="FH303" s="105">
        <f t="shared" si="223"/>
        <v>0</v>
      </c>
      <c r="FI303" s="105">
        <f t="shared" si="223"/>
        <v>0</v>
      </c>
      <c r="FJ303" s="105">
        <f t="shared" si="223"/>
        <v>0</v>
      </c>
      <c r="FK303" s="105">
        <f t="shared" si="223"/>
        <v>0</v>
      </c>
      <c r="FL303" s="105">
        <f t="shared" si="223"/>
        <v>0</v>
      </c>
      <c r="FM303" s="105">
        <f t="shared" si="223"/>
        <v>0</v>
      </c>
      <c r="FN303" s="105">
        <f t="shared" si="223"/>
        <v>0</v>
      </c>
      <c r="FO303" s="105">
        <f t="shared" si="223"/>
        <v>0</v>
      </c>
      <c r="FP303" s="105">
        <f t="shared" si="223"/>
        <v>0</v>
      </c>
      <c r="FQ303" s="105">
        <f t="shared" si="223"/>
        <v>0</v>
      </c>
      <c r="FR303" s="105">
        <f t="shared" si="223"/>
        <v>0</v>
      </c>
      <c r="FS303" s="105">
        <f t="shared" si="223"/>
        <v>0</v>
      </c>
      <c r="FT303" s="105">
        <f t="shared" si="223"/>
        <v>0</v>
      </c>
      <c r="FU303" s="105">
        <f t="shared" si="223"/>
        <v>0</v>
      </c>
      <c r="FV303" s="105">
        <f t="shared" si="223"/>
        <v>0</v>
      </c>
      <c r="FW303" s="105">
        <f t="shared" si="223"/>
        <v>0</v>
      </c>
      <c r="FX303" s="105">
        <f t="shared" si="223"/>
        <v>0</v>
      </c>
      <c r="FY303" s="105">
        <f t="shared" si="223"/>
        <v>0</v>
      </c>
      <c r="FZ303" s="105">
        <f t="shared" si="223"/>
        <v>0</v>
      </c>
      <c r="GA303" s="105">
        <f t="shared" si="223"/>
        <v>0</v>
      </c>
      <c r="GB303" s="105">
        <f t="shared" si="223"/>
        <v>0</v>
      </c>
      <c r="GC303" s="105">
        <f t="shared" si="223"/>
        <v>0</v>
      </c>
      <c r="GD303" s="105">
        <f t="shared" si="223"/>
        <v>0</v>
      </c>
      <c r="GE303" s="105">
        <f t="shared" si="223"/>
        <v>0</v>
      </c>
      <c r="GF303" s="105">
        <f t="shared" si="223"/>
        <v>0</v>
      </c>
      <c r="GG303" s="105">
        <f t="shared" si="223"/>
        <v>0</v>
      </c>
      <c r="GH303" s="105">
        <f t="shared" si="223"/>
        <v>0</v>
      </c>
      <c r="GI303" s="105">
        <f t="shared" si="223"/>
        <v>0</v>
      </c>
      <c r="GJ303" s="105">
        <f t="shared" si="223"/>
        <v>0</v>
      </c>
      <c r="GK303" s="105">
        <f t="shared" si="223"/>
        <v>0</v>
      </c>
      <c r="GL303" s="105">
        <f t="shared" si="223"/>
        <v>0</v>
      </c>
      <c r="GM303" s="105">
        <f t="shared" si="211"/>
        <v>0</v>
      </c>
      <c r="GN303" s="105">
        <f t="shared" si="211"/>
        <v>0</v>
      </c>
      <c r="GO303" s="105">
        <f t="shared" si="211"/>
        <v>0</v>
      </c>
      <c r="GP303" s="105">
        <f t="shared" si="211"/>
        <v>0</v>
      </c>
      <c r="GQ303" s="105">
        <f t="shared" si="211"/>
        <v>0</v>
      </c>
      <c r="GR303" s="105">
        <f t="shared" si="211"/>
        <v>0</v>
      </c>
      <c r="GS303" s="105">
        <f t="shared" si="211"/>
        <v>0</v>
      </c>
      <c r="GT303" s="105">
        <f t="shared" si="211"/>
        <v>0</v>
      </c>
    </row>
    <row r="304" spans="1:202" s="105" customFormat="1" hidden="1" x14ac:dyDescent="0.25">
      <c r="A304" s="106" t="s">
        <v>215</v>
      </c>
      <c r="B304" s="107">
        <v>0</v>
      </c>
      <c r="C304" s="105">
        <f t="shared" si="221"/>
        <v>0</v>
      </c>
      <c r="D304" s="105">
        <f t="shared" si="221"/>
        <v>0</v>
      </c>
      <c r="E304" s="105">
        <f t="shared" si="221"/>
        <v>0</v>
      </c>
      <c r="F304" s="105">
        <f t="shared" si="221"/>
        <v>0</v>
      </c>
      <c r="G304" s="105">
        <f t="shared" si="221"/>
        <v>0</v>
      </c>
      <c r="H304" s="105">
        <f t="shared" si="221"/>
        <v>0</v>
      </c>
      <c r="I304" s="105">
        <f t="shared" si="221"/>
        <v>0</v>
      </c>
      <c r="J304" s="105">
        <f t="shared" si="221"/>
        <v>0</v>
      </c>
      <c r="K304" s="105">
        <f t="shared" si="221"/>
        <v>0</v>
      </c>
      <c r="L304" s="105">
        <f t="shared" si="221"/>
        <v>0</v>
      </c>
      <c r="M304" s="105">
        <f t="shared" si="221"/>
        <v>0</v>
      </c>
      <c r="N304" s="105">
        <f t="shared" si="221"/>
        <v>0</v>
      </c>
      <c r="O304" s="105">
        <f t="shared" si="221"/>
        <v>0</v>
      </c>
      <c r="P304" s="105">
        <f t="shared" si="221"/>
        <v>0</v>
      </c>
      <c r="Q304" s="105">
        <f t="shared" si="221"/>
        <v>0</v>
      </c>
      <c r="R304" s="105">
        <f t="shared" si="221"/>
        <v>0</v>
      </c>
      <c r="S304" s="105">
        <f t="shared" si="221"/>
        <v>0</v>
      </c>
      <c r="T304" s="105">
        <f t="shared" si="221"/>
        <v>0</v>
      </c>
      <c r="U304" s="105">
        <f t="shared" si="221"/>
        <v>0</v>
      </c>
      <c r="V304" s="105">
        <f t="shared" si="221"/>
        <v>0</v>
      </c>
      <c r="W304" s="105">
        <f t="shared" si="221"/>
        <v>0</v>
      </c>
      <c r="X304" s="105">
        <f t="shared" si="221"/>
        <v>0</v>
      </c>
      <c r="Y304" s="105">
        <f t="shared" si="221"/>
        <v>0</v>
      </c>
      <c r="Z304" s="105">
        <f t="shared" si="221"/>
        <v>0</v>
      </c>
      <c r="AA304" s="105">
        <f t="shared" si="221"/>
        <v>0</v>
      </c>
      <c r="AB304" s="105">
        <f t="shared" si="221"/>
        <v>0</v>
      </c>
      <c r="AC304" s="105">
        <f t="shared" si="221"/>
        <v>0</v>
      </c>
      <c r="AD304" s="105">
        <f t="shared" si="221"/>
        <v>0</v>
      </c>
      <c r="AE304" s="105">
        <f t="shared" si="221"/>
        <v>0</v>
      </c>
      <c r="AF304" s="105">
        <f t="shared" si="221"/>
        <v>0</v>
      </c>
      <c r="AG304" s="105">
        <f t="shared" si="221"/>
        <v>0</v>
      </c>
      <c r="AH304" s="105">
        <f t="shared" si="221"/>
        <v>0</v>
      </c>
      <c r="AI304" s="105">
        <f t="shared" si="221"/>
        <v>0</v>
      </c>
      <c r="AJ304" s="105">
        <f t="shared" si="221"/>
        <v>0</v>
      </c>
      <c r="AK304" s="105">
        <f t="shared" si="221"/>
        <v>0</v>
      </c>
      <c r="AL304" s="105">
        <f t="shared" si="221"/>
        <v>0</v>
      </c>
      <c r="AM304" s="105">
        <f t="shared" si="221"/>
        <v>0</v>
      </c>
      <c r="AN304" s="105">
        <f t="shared" si="221"/>
        <v>0</v>
      </c>
      <c r="AO304" s="105">
        <f t="shared" si="221"/>
        <v>0</v>
      </c>
      <c r="AP304" s="105">
        <f t="shared" si="221"/>
        <v>0</v>
      </c>
      <c r="AQ304" s="105">
        <f t="shared" si="221"/>
        <v>0</v>
      </c>
      <c r="AR304" s="105">
        <f t="shared" si="221"/>
        <v>0</v>
      </c>
      <c r="AS304" s="105">
        <f t="shared" si="221"/>
        <v>0</v>
      </c>
      <c r="AT304" s="105">
        <f t="shared" si="221"/>
        <v>0</v>
      </c>
      <c r="AU304" s="105">
        <f t="shared" si="221"/>
        <v>0</v>
      </c>
      <c r="AV304" s="105">
        <f t="shared" si="221"/>
        <v>0</v>
      </c>
      <c r="AW304" s="105">
        <f t="shared" si="221"/>
        <v>0</v>
      </c>
      <c r="AX304" s="105">
        <f t="shared" si="221"/>
        <v>0</v>
      </c>
      <c r="AY304" s="105">
        <f t="shared" si="221"/>
        <v>0</v>
      </c>
      <c r="AZ304" s="105">
        <f t="shared" si="221"/>
        <v>0</v>
      </c>
      <c r="BA304" s="105">
        <f t="shared" si="221"/>
        <v>0</v>
      </c>
      <c r="BB304" s="105">
        <f t="shared" si="221"/>
        <v>0</v>
      </c>
      <c r="BC304" s="105">
        <f t="shared" si="221"/>
        <v>0</v>
      </c>
      <c r="BD304" s="105">
        <f t="shared" si="221"/>
        <v>0</v>
      </c>
      <c r="BE304" s="105">
        <f t="shared" si="221"/>
        <v>0</v>
      </c>
      <c r="BF304" s="105">
        <f t="shared" si="221"/>
        <v>0</v>
      </c>
      <c r="BG304" s="105">
        <f t="shared" si="221"/>
        <v>0</v>
      </c>
      <c r="BH304" s="105">
        <f t="shared" si="221"/>
        <v>0</v>
      </c>
      <c r="BI304" s="105">
        <f t="shared" si="221"/>
        <v>0</v>
      </c>
      <c r="BJ304" s="105">
        <f t="shared" si="221"/>
        <v>0</v>
      </c>
      <c r="BK304" s="105">
        <f t="shared" si="221"/>
        <v>0</v>
      </c>
      <c r="BL304" s="105">
        <f t="shared" si="221"/>
        <v>0</v>
      </c>
      <c r="BM304" s="105">
        <f t="shared" si="221"/>
        <v>0</v>
      </c>
      <c r="BN304" s="105">
        <f t="shared" si="221"/>
        <v>0</v>
      </c>
      <c r="BO304" s="105">
        <f t="shared" si="222"/>
        <v>0</v>
      </c>
      <c r="BP304" s="105">
        <f t="shared" si="222"/>
        <v>0</v>
      </c>
      <c r="BQ304" s="105">
        <f t="shared" si="222"/>
        <v>0</v>
      </c>
      <c r="BR304" s="105">
        <f t="shared" si="222"/>
        <v>0</v>
      </c>
      <c r="BS304" s="105">
        <f t="shared" si="222"/>
        <v>0</v>
      </c>
      <c r="BT304" s="105">
        <f t="shared" si="222"/>
        <v>0</v>
      </c>
      <c r="BU304" s="105">
        <f t="shared" si="222"/>
        <v>0</v>
      </c>
      <c r="BV304" s="105">
        <f t="shared" si="222"/>
        <v>0</v>
      </c>
      <c r="BW304" s="105">
        <f t="shared" si="222"/>
        <v>0</v>
      </c>
      <c r="BX304" s="105">
        <f t="shared" si="222"/>
        <v>0</v>
      </c>
      <c r="BY304" s="105">
        <f t="shared" si="222"/>
        <v>0</v>
      </c>
      <c r="BZ304" s="105">
        <f t="shared" si="222"/>
        <v>0</v>
      </c>
      <c r="CA304" s="105">
        <f t="shared" si="222"/>
        <v>0</v>
      </c>
      <c r="CB304" s="105">
        <f t="shared" si="222"/>
        <v>0</v>
      </c>
      <c r="CC304" s="105">
        <f t="shared" si="222"/>
        <v>0</v>
      </c>
      <c r="CD304" s="105">
        <f t="shared" si="222"/>
        <v>0</v>
      </c>
      <c r="CE304" s="105">
        <f t="shared" si="222"/>
        <v>0</v>
      </c>
      <c r="CF304" s="105">
        <f t="shared" si="222"/>
        <v>0</v>
      </c>
      <c r="CG304" s="105">
        <f t="shared" si="222"/>
        <v>0</v>
      </c>
      <c r="CH304" s="105">
        <f t="shared" si="222"/>
        <v>0</v>
      </c>
      <c r="CI304" s="105">
        <f t="shared" si="222"/>
        <v>0</v>
      </c>
      <c r="CJ304" s="105">
        <f t="shared" si="222"/>
        <v>0</v>
      </c>
      <c r="CK304" s="105">
        <f t="shared" si="222"/>
        <v>0</v>
      </c>
      <c r="CL304" s="105">
        <f t="shared" si="222"/>
        <v>0</v>
      </c>
      <c r="CM304" s="105">
        <f t="shared" si="222"/>
        <v>0</v>
      </c>
      <c r="CN304" s="105">
        <f t="shared" si="222"/>
        <v>0</v>
      </c>
      <c r="CO304" s="105">
        <f t="shared" si="222"/>
        <v>0</v>
      </c>
      <c r="CP304" s="105">
        <f t="shared" si="222"/>
        <v>0</v>
      </c>
      <c r="CQ304" s="105">
        <f t="shared" si="222"/>
        <v>0</v>
      </c>
      <c r="CR304" s="105">
        <f t="shared" si="222"/>
        <v>0</v>
      </c>
      <c r="CS304" s="105">
        <f t="shared" si="222"/>
        <v>0</v>
      </c>
      <c r="CT304" s="105">
        <f t="shared" si="222"/>
        <v>0</v>
      </c>
      <c r="CU304" s="105">
        <f t="shared" si="222"/>
        <v>0</v>
      </c>
      <c r="CV304" s="105">
        <f t="shared" si="222"/>
        <v>0</v>
      </c>
      <c r="CW304" s="105">
        <f t="shared" si="222"/>
        <v>0</v>
      </c>
      <c r="CX304" s="105">
        <f t="shared" si="222"/>
        <v>0</v>
      </c>
      <c r="CY304" s="105">
        <f t="shared" si="222"/>
        <v>0</v>
      </c>
      <c r="CZ304" s="105">
        <f t="shared" si="222"/>
        <v>0</v>
      </c>
      <c r="DA304" s="105">
        <f t="shared" si="222"/>
        <v>0</v>
      </c>
      <c r="DB304" s="105">
        <f t="shared" si="222"/>
        <v>0</v>
      </c>
      <c r="DC304" s="105">
        <f t="shared" si="222"/>
        <v>0</v>
      </c>
      <c r="DD304" s="105">
        <f t="shared" si="222"/>
        <v>0</v>
      </c>
      <c r="DE304" s="105">
        <f t="shared" si="222"/>
        <v>0</v>
      </c>
      <c r="DF304" s="105">
        <f t="shared" si="222"/>
        <v>0</v>
      </c>
      <c r="DG304" s="105">
        <f t="shared" si="222"/>
        <v>0</v>
      </c>
      <c r="DH304" s="105">
        <f t="shared" si="222"/>
        <v>0</v>
      </c>
      <c r="DI304" s="105">
        <f t="shared" si="222"/>
        <v>0</v>
      </c>
      <c r="DJ304" s="105">
        <f t="shared" si="222"/>
        <v>0</v>
      </c>
      <c r="DK304" s="105">
        <f t="shared" si="222"/>
        <v>0</v>
      </c>
      <c r="DL304" s="105">
        <f t="shared" si="222"/>
        <v>0</v>
      </c>
      <c r="DM304" s="105">
        <f t="shared" si="222"/>
        <v>0</v>
      </c>
      <c r="DN304" s="105">
        <f t="shared" si="222"/>
        <v>0</v>
      </c>
      <c r="DO304" s="105">
        <f t="shared" si="222"/>
        <v>0</v>
      </c>
      <c r="DP304" s="105">
        <f t="shared" si="222"/>
        <v>0</v>
      </c>
      <c r="DQ304" s="105">
        <f t="shared" si="222"/>
        <v>0</v>
      </c>
      <c r="DR304" s="105">
        <f t="shared" si="222"/>
        <v>0</v>
      </c>
      <c r="DS304" s="105">
        <f t="shared" si="222"/>
        <v>0</v>
      </c>
      <c r="DT304" s="105">
        <f t="shared" si="222"/>
        <v>0</v>
      </c>
      <c r="DU304" s="105">
        <f t="shared" si="222"/>
        <v>0</v>
      </c>
      <c r="DV304" s="105">
        <f t="shared" si="222"/>
        <v>0</v>
      </c>
      <c r="DW304" s="105">
        <f t="shared" si="222"/>
        <v>0</v>
      </c>
      <c r="DX304" s="105">
        <f t="shared" si="222"/>
        <v>0</v>
      </c>
      <c r="DY304" s="105">
        <f t="shared" si="222"/>
        <v>0</v>
      </c>
      <c r="DZ304" s="105">
        <f t="shared" si="222"/>
        <v>0</v>
      </c>
      <c r="EA304" s="105">
        <f t="shared" si="223"/>
        <v>0</v>
      </c>
      <c r="EB304" s="105">
        <f t="shared" si="223"/>
        <v>0</v>
      </c>
      <c r="EC304" s="105">
        <f t="shared" si="223"/>
        <v>0</v>
      </c>
      <c r="ED304" s="105">
        <f t="shared" si="223"/>
        <v>0</v>
      </c>
      <c r="EE304" s="105">
        <f t="shared" si="223"/>
        <v>0</v>
      </c>
      <c r="EF304" s="105">
        <f t="shared" si="223"/>
        <v>0</v>
      </c>
      <c r="EG304" s="105">
        <f t="shared" si="223"/>
        <v>0</v>
      </c>
      <c r="EH304" s="105">
        <f t="shared" si="223"/>
        <v>0</v>
      </c>
      <c r="EI304" s="105">
        <f t="shared" si="223"/>
        <v>0</v>
      </c>
      <c r="EJ304" s="105">
        <f t="shared" si="223"/>
        <v>0</v>
      </c>
      <c r="EK304" s="105">
        <f t="shared" si="223"/>
        <v>0</v>
      </c>
      <c r="EL304" s="105">
        <f t="shared" si="223"/>
        <v>0</v>
      </c>
      <c r="EM304" s="105">
        <f t="shared" si="223"/>
        <v>0</v>
      </c>
      <c r="EN304" s="105">
        <f t="shared" si="223"/>
        <v>0</v>
      </c>
      <c r="EO304" s="105">
        <f t="shared" si="223"/>
        <v>0</v>
      </c>
      <c r="EP304" s="105">
        <f t="shared" si="223"/>
        <v>0</v>
      </c>
      <c r="EQ304" s="105">
        <f t="shared" si="223"/>
        <v>0</v>
      </c>
      <c r="ER304" s="105">
        <f t="shared" si="223"/>
        <v>0</v>
      </c>
      <c r="ES304" s="105">
        <f t="shared" si="223"/>
        <v>0</v>
      </c>
      <c r="ET304" s="105">
        <f t="shared" si="223"/>
        <v>0</v>
      </c>
      <c r="EU304" s="105">
        <f t="shared" si="223"/>
        <v>0</v>
      </c>
      <c r="EV304" s="105">
        <f t="shared" si="223"/>
        <v>0</v>
      </c>
      <c r="EW304" s="105">
        <f t="shared" si="223"/>
        <v>0</v>
      </c>
      <c r="EX304" s="105">
        <f t="shared" si="223"/>
        <v>0</v>
      </c>
      <c r="EY304" s="105">
        <f t="shared" si="223"/>
        <v>0</v>
      </c>
      <c r="EZ304" s="105">
        <f t="shared" si="223"/>
        <v>0</v>
      </c>
      <c r="FA304" s="105">
        <f t="shared" si="223"/>
        <v>0</v>
      </c>
      <c r="FB304" s="105">
        <f t="shared" si="223"/>
        <v>0</v>
      </c>
      <c r="FC304" s="105">
        <f t="shared" si="223"/>
        <v>0</v>
      </c>
      <c r="FD304" s="105">
        <f t="shared" si="223"/>
        <v>0</v>
      </c>
      <c r="FE304" s="105">
        <f t="shared" si="223"/>
        <v>0</v>
      </c>
      <c r="FF304" s="105">
        <f t="shared" si="223"/>
        <v>0</v>
      </c>
      <c r="FG304" s="105">
        <f t="shared" si="223"/>
        <v>0</v>
      </c>
      <c r="FH304" s="105">
        <f t="shared" si="223"/>
        <v>0</v>
      </c>
      <c r="FI304" s="105">
        <f t="shared" si="223"/>
        <v>0</v>
      </c>
      <c r="FJ304" s="105">
        <f t="shared" si="223"/>
        <v>0</v>
      </c>
      <c r="FK304" s="105">
        <f t="shared" si="223"/>
        <v>0</v>
      </c>
      <c r="FL304" s="105">
        <f t="shared" si="223"/>
        <v>0</v>
      </c>
      <c r="FM304" s="105">
        <f t="shared" si="223"/>
        <v>0</v>
      </c>
      <c r="FN304" s="105">
        <f t="shared" si="223"/>
        <v>0</v>
      </c>
      <c r="FO304" s="105">
        <f t="shared" si="223"/>
        <v>0</v>
      </c>
      <c r="FP304" s="105">
        <f t="shared" si="223"/>
        <v>0</v>
      </c>
      <c r="FQ304" s="105">
        <f t="shared" si="223"/>
        <v>0</v>
      </c>
      <c r="FR304" s="105">
        <f t="shared" si="223"/>
        <v>0</v>
      </c>
      <c r="FS304" s="105">
        <f t="shared" si="223"/>
        <v>0</v>
      </c>
      <c r="FT304" s="105">
        <f t="shared" si="223"/>
        <v>0</v>
      </c>
      <c r="FU304" s="105">
        <f t="shared" si="223"/>
        <v>0</v>
      </c>
      <c r="FV304" s="105">
        <f t="shared" si="223"/>
        <v>0</v>
      </c>
      <c r="FW304" s="105">
        <f t="shared" si="223"/>
        <v>0</v>
      </c>
      <c r="FX304" s="105">
        <f t="shared" si="223"/>
        <v>0</v>
      </c>
      <c r="FY304" s="105">
        <f t="shared" si="223"/>
        <v>0</v>
      </c>
      <c r="FZ304" s="105">
        <f t="shared" si="223"/>
        <v>0</v>
      </c>
      <c r="GA304" s="105">
        <f t="shared" si="223"/>
        <v>0</v>
      </c>
      <c r="GB304" s="105">
        <f t="shared" si="223"/>
        <v>0</v>
      </c>
      <c r="GC304" s="105">
        <f t="shared" si="223"/>
        <v>0</v>
      </c>
      <c r="GD304" s="105">
        <f t="shared" si="223"/>
        <v>0</v>
      </c>
      <c r="GE304" s="105">
        <f t="shared" si="223"/>
        <v>0</v>
      </c>
      <c r="GF304" s="105">
        <f t="shared" si="223"/>
        <v>0</v>
      </c>
      <c r="GG304" s="105">
        <f t="shared" si="223"/>
        <v>0</v>
      </c>
      <c r="GH304" s="105">
        <f t="shared" si="223"/>
        <v>0</v>
      </c>
      <c r="GI304" s="105">
        <f t="shared" si="223"/>
        <v>0</v>
      </c>
      <c r="GJ304" s="105">
        <f t="shared" si="223"/>
        <v>0</v>
      </c>
      <c r="GK304" s="105">
        <f t="shared" si="223"/>
        <v>0</v>
      </c>
      <c r="GL304" s="105">
        <f t="shared" si="223"/>
        <v>0</v>
      </c>
      <c r="GM304" s="105">
        <f t="shared" si="211"/>
        <v>0</v>
      </c>
      <c r="GN304" s="105">
        <f t="shared" si="211"/>
        <v>0</v>
      </c>
      <c r="GO304" s="105">
        <f t="shared" si="211"/>
        <v>0</v>
      </c>
      <c r="GP304" s="105">
        <f t="shared" si="211"/>
        <v>0</v>
      </c>
      <c r="GQ304" s="105">
        <f t="shared" si="211"/>
        <v>0</v>
      </c>
      <c r="GR304" s="105">
        <f t="shared" si="211"/>
        <v>0</v>
      </c>
      <c r="GS304" s="105">
        <f t="shared" si="211"/>
        <v>0</v>
      </c>
      <c r="GT304" s="105">
        <f t="shared" si="211"/>
        <v>0</v>
      </c>
    </row>
    <row r="305" spans="1:202" s="105" customFormat="1" hidden="1" x14ac:dyDescent="0.25">
      <c r="A305" s="106" t="s">
        <v>216</v>
      </c>
      <c r="B305" s="107">
        <v>0</v>
      </c>
      <c r="C305" s="105">
        <f t="shared" si="221"/>
        <v>0</v>
      </c>
      <c r="D305" s="105">
        <f t="shared" si="221"/>
        <v>0</v>
      </c>
      <c r="E305" s="105">
        <f t="shared" si="221"/>
        <v>0</v>
      </c>
      <c r="F305" s="105">
        <f t="shared" si="221"/>
        <v>0</v>
      </c>
      <c r="G305" s="105">
        <f t="shared" si="221"/>
        <v>0</v>
      </c>
      <c r="H305" s="105">
        <f t="shared" si="221"/>
        <v>0</v>
      </c>
      <c r="I305" s="105">
        <f t="shared" si="221"/>
        <v>0</v>
      </c>
      <c r="J305" s="105">
        <f t="shared" si="221"/>
        <v>0</v>
      </c>
      <c r="K305" s="105">
        <f t="shared" si="221"/>
        <v>0</v>
      </c>
      <c r="L305" s="105">
        <f t="shared" si="221"/>
        <v>0</v>
      </c>
      <c r="M305" s="105">
        <f t="shared" si="221"/>
        <v>0</v>
      </c>
      <c r="N305" s="105">
        <f t="shared" si="221"/>
        <v>0</v>
      </c>
      <c r="O305" s="105">
        <f t="shared" si="221"/>
        <v>0</v>
      </c>
      <c r="P305" s="105">
        <f t="shared" si="221"/>
        <v>0</v>
      </c>
      <c r="Q305" s="105">
        <f t="shared" si="221"/>
        <v>0</v>
      </c>
      <c r="R305" s="105">
        <f t="shared" si="221"/>
        <v>0</v>
      </c>
      <c r="S305" s="105">
        <f t="shared" si="221"/>
        <v>0</v>
      </c>
      <c r="T305" s="105">
        <f t="shared" si="221"/>
        <v>0</v>
      </c>
      <c r="U305" s="105">
        <f t="shared" si="221"/>
        <v>0</v>
      </c>
      <c r="V305" s="105">
        <f t="shared" si="221"/>
        <v>0</v>
      </c>
      <c r="W305" s="105">
        <f t="shared" si="221"/>
        <v>0</v>
      </c>
      <c r="X305" s="105">
        <f t="shared" si="221"/>
        <v>0</v>
      </c>
      <c r="Y305" s="105">
        <f t="shared" si="221"/>
        <v>0</v>
      </c>
      <c r="Z305" s="105">
        <f t="shared" si="221"/>
        <v>0</v>
      </c>
      <c r="AA305" s="105">
        <f t="shared" si="221"/>
        <v>0</v>
      </c>
      <c r="AB305" s="105">
        <f t="shared" si="221"/>
        <v>0</v>
      </c>
      <c r="AC305" s="105">
        <f t="shared" si="221"/>
        <v>0</v>
      </c>
      <c r="AD305" s="105">
        <f t="shared" si="221"/>
        <v>0</v>
      </c>
      <c r="AE305" s="105">
        <f t="shared" si="221"/>
        <v>0</v>
      </c>
      <c r="AF305" s="105">
        <f t="shared" si="221"/>
        <v>0</v>
      </c>
      <c r="AG305" s="105">
        <f t="shared" si="221"/>
        <v>0</v>
      </c>
      <c r="AH305" s="105">
        <f t="shared" si="221"/>
        <v>0</v>
      </c>
      <c r="AI305" s="105">
        <f t="shared" si="221"/>
        <v>0</v>
      </c>
      <c r="AJ305" s="105">
        <f t="shared" si="221"/>
        <v>0</v>
      </c>
      <c r="AK305" s="105">
        <f t="shared" si="221"/>
        <v>0</v>
      </c>
      <c r="AL305" s="105">
        <f t="shared" si="221"/>
        <v>0</v>
      </c>
      <c r="AM305" s="105">
        <f t="shared" si="221"/>
        <v>0</v>
      </c>
      <c r="AN305" s="105">
        <f t="shared" si="221"/>
        <v>0</v>
      </c>
      <c r="AO305" s="105">
        <f t="shared" si="221"/>
        <v>0</v>
      </c>
      <c r="AP305" s="105">
        <f t="shared" si="221"/>
        <v>0</v>
      </c>
      <c r="AQ305" s="105">
        <f t="shared" si="221"/>
        <v>0</v>
      </c>
      <c r="AR305" s="105">
        <f t="shared" si="221"/>
        <v>0</v>
      </c>
      <c r="AS305" s="105">
        <f t="shared" si="221"/>
        <v>0</v>
      </c>
      <c r="AT305" s="105">
        <f t="shared" si="221"/>
        <v>0</v>
      </c>
      <c r="AU305" s="105">
        <f t="shared" si="221"/>
        <v>0</v>
      </c>
      <c r="AV305" s="105">
        <f t="shared" si="221"/>
        <v>0</v>
      </c>
      <c r="AW305" s="105">
        <f t="shared" si="221"/>
        <v>0</v>
      </c>
      <c r="AX305" s="105">
        <f t="shared" si="221"/>
        <v>0</v>
      </c>
      <c r="AY305" s="105">
        <f t="shared" si="221"/>
        <v>0</v>
      </c>
      <c r="AZ305" s="105">
        <f t="shared" si="221"/>
        <v>0</v>
      </c>
      <c r="BA305" s="105">
        <f t="shared" si="221"/>
        <v>0</v>
      </c>
      <c r="BB305" s="105">
        <f t="shared" si="221"/>
        <v>0</v>
      </c>
      <c r="BC305" s="105">
        <f t="shared" si="221"/>
        <v>0</v>
      </c>
      <c r="BD305" s="105">
        <f t="shared" si="221"/>
        <v>0</v>
      </c>
      <c r="BE305" s="105">
        <f t="shared" si="221"/>
        <v>0</v>
      </c>
      <c r="BF305" s="105">
        <f t="shared" si="221"/>
        <v>0</v>
      </c>
      <c r="BG305" s="105">
        <f t="shared" si="221"/>
        <v>0</v>
      </c>
      <c r="BH305" s="105">
        <f t="shared" si="221"/>
        <v>0</v>
      </c>
      <c r="BI305" s="105">
        <f t="shared" si="221"/>
        <v>0</v>
      </c>
      <c r="BJ305" s="105">
        <f t="shared" si="221"/>
        <v>0</v>
      </c>
      <c r="BK305" s="105">
        <f t="shared" si="221"/>
        <v>0</v>
      </c>
      <c r="BL305" s="105">
        <f t="shared" si="221"/>
        <v>0</v>
      </c>
      <c r="BM305" s="105">
        <f t="shared" si="221"/>
        <v>0</v>
      </c>
      <c r="BN305" s="105">
        <f t="shared" ref="BN305" si="224">BN151*$B305</f>
        <v>0</v>
      </c>
      <c r="BO305" s="105">
        <f t="shared" si="222"/>
        <v>0</v>
      </c>
      <c r="BP305" s="105">
        <f t="shared" si="222"/>
        <v>0</v>
      </c>
      <c r="BQ305" s="105">
        <f t="shared" si="222"/>
        <v>0</v>
      </c>
      <c r="BR305" s="105">
        <f t="shared" si="222"/>
        <v>0</v>
      </c>
      <c r="BS305" s="105">
        <f t="shared" si="222"/>
        <v>0</v>
      </c>
      <c r="BT305" s="105">
        <f t="shared" si="222"/>
        <v>0</v>
      </c>
      <c r="BU305" s="105">
        <f t="shared" si="222"/>
        <v>0</v>
      </c>
      <c r="BV305" s="105">
        <f t="shared" si="222"/>
        <v>0</v>
      </c>
      <c r="BW305" s="105">
        <f t="shared" si="222"/>
        <v>0</v>
      </c>
      <c r="BX305" s="105">
        <f t="shared" si="222"/>
        <v>0</v>
      </c>
      <c r="BY305" s="105">
        <f t="shared" si="222"/>
        <v>0</v>
      </c>
      <c r="BZ305" s="105">
        <f t="shared" si="222"/>
        <v>0</v>
      </c>
      <c r="CA305" s="105">
        <f t="shared" si="222"/>
        <v>0</v>
      </c>
      <c r="CB305" s="105">
        <f t="shared" si="222"/>
        <v>0</v>
      </c>
      <c r="CC305" s="105">
        <f t="shared" si="222"/>
        <v>0</v>
      </c>
      <c r="CD305" s="105">
        <f t="shared" si="222"/>
        <v>0</v>
      </c>
      <c r="CE305" s="105">
        <f t="shared" si="222"/>
        <v>0</v>
      </c>
      <c r="CF305" s="105">
        <f t="shared" si="222"/>
        <v>0</v>
      </c>
      <c r="CG305" s="105">
        <f t="shared" si="222"/>
        <v>0</v>
      </c>
      <c r="CH305" s="105">
        <f t="shared" si="222"/>
        <v>0</v>
      </c>
      <c r="CI305" s="105">
        <f t="shared" si="222"/>
        <v>0</v>
      </c>
      <c r="CJ305" s="105">
        <f t="shared" si="222"/>
        <v>0</v>
      </c>
      <c r="CK305" s="105">
        <f t="shared" si="222"/>
        <v>0</v>
      </c>
      <c r="CL305" s="105">
        <f t="shared" si="222"/>
        <v>0</v>
      </c>
      <c r="CM305" s="105">
        <f t="shared" si="222"/>
        <v>0</v>
      </c>
      <c r="CN305" s="105">
        <f t="shared" si="222"/>
        <v>0</v>
      </c>
      <c r="CO305" s="105">
        <f t="shared" si="222"/>
        <v>0</v>
      </c>
      <c r="CP305" s="105">
        <f t="shared" si="222"/>
        <v>0</v>
      </c>
      <c r="CQ305" s="105">
        <f t="shared" si="222"/>
        <v>0</v>
      </c>
      <c r="CR305" s="105">
        <f t="shared" si="222"/>
        <v>0</v>
      </c>
      <c r="CS305" s="105">
        <f t="shared" si="222"/>
        <v>0</v>
      </c>
      <c r="CT305" s="105">
        <f t="shared" si="222"/>
        <v>0</v>
      </c>
      <c r="CU305" s="105">
        <f t="shared" si="222"/>
        <v>0</v>
      </c>
      <c r="CV305" s="105">
        <f t="shared" si="222"/>
        <v>0</v>
      </c>
      <c r="CW305" s="105">
        <f t="shared" si="222"/>
        <v>0</v>
      </c>
      <c r="CX305" s="105">
        <f t="shared" si="222"/>
        <v>0</v>
      </c>
      <c r="CY305" s="105">
        <f t="shared" si="222"/>
        <v>0</v>
      </c>
      <c r="CZ305" s="105">
        <f t="shared" si="222"/>
        <v>0</v>
      </c>
      <c r="DA305" s="105">
        <f t="shared" si="222"/>
        <v>0</v>
      </c>
      <c r="DB305" s="105">
        <f t="shared" si="222"/>
        <v>0</v>
      </c>
      <c r="DC305" s="105">
        <f t="shared" si="222"/>
        <v>0</v>
      </c>
      <c r="DD305" s="105">
        <f t="shared" si="222"/>
        <v>0</v>
      </c>
      <c r="DE305" s="105">
        <f t="shared" si="222"/>
        <v>0</v>
      </c>
      <c r="DF305" s="105">
        <f t="shared" si="222"/>
        <v>0</v>
      </c>
      <c r="DG305" s="105">
        <f t="shared" si="222"/>
        <v>0</v>
      </c>
      <c r="DH305" s="105">
        <f t="shared" si="222"/>
        <v>0</v>
      </c>
      <c r="DI305" s="105">
        <f t="shared" si="222"/>
        <v>0</v>
      </c>
      <c r="DJ305" s="105">
        <f t="shared" si="222"/>
        <v>0</v>
      </c>
      <c r="DK305" s="105">
        <f t="shared" si="222"/>
        <v>0</v>
      </c>
      <c r="DL305" s="105">
        <f t="shared" si="222"/>
        <v>0</v>
      </c>
      <c r="DM305" s="105">
        <f t="shared" si="222"/>
        <v>0</v>
      </c>
      <c r="DN305" s="105">
        <f t="shared" si="222"/>
        <v>0</v>
      </c>
      <c r="DO305" s="105">
        <f t="shared" si="222"/>
        <v>0</v>
      </c>
      <c r="DP305" s="105">
        <f t="shared" si="222"/>
        <v>0</v>
      </c>
      <c r="DQ305" s="105">
        <f t="shared" si="222"/>
        <v>0</v>
      </c>
      <c r="DR305" s="105">
        <f t="shared" si="222"/>
        <v>0</v>
      </c>
      <c r="DS305" s="105">
        <f t="shared" si="222"/>
        <v>0</v>
      </c>
      <c r="DT305" s="105">
        <f t="shared" si="222"/>
        <v>0</v>
      </c>
      <c r="DU305" s="105">
        <f t="shared" si="222"/>
        <v>0</v>
      </c>
      <c r="DV305" s="105">
        <f t="shared" si="222"/>
        <v>0</v>
      </c>
      <c r="DW305" s="105">
        <f t="shared" si="222"/>
        <v>0</v>
      </c>
      <c r="DX305" s="105">
        <f t="shared" si="222"/>
        <v>0</v>
      </c>
      <c r="DY305" s="105">
        <f t="shared" si="222"/>
        <v>0</v>
      </c>
      <c r="DZ305" s="105">
        <f t="shared" ref="DZ305" si="225">DZ151*$B305</f>
        <v>0</v>
      </c>
      <c r="EA305" s="105">
        <f t="shared" si="223"/>
        <v>0</v>
      </c>
      <c r="EB305" s="105">
        <f t="shared" si="223"/>
        <v>0</v>
      </c>
      <c r="EC305" s="105">
        <f t="shared" si="223"/>
        <v>0</v>
      </c>
      <c r="ED305" s="105">
        <f t="shared" si="223"/>
        <v>0</v>
      </c>
      <c r="EE305" s="105">
        <f t="shared" si="223"/>
        <v>0</v>
      </c>
      <c r="EF305" s="105">
        <f t="shared" si="223"/>
        <v>0</v>
      </c>
      <c r="EG305" s="105">
        <f t="shared" si="223"/>
        <v>0</v>
      </c>
      <c r="EH305" s="105">
        <f t="shared" si="223"/>
        <v>0</v>
      </c>
      <c r="EI305" s="105">
        <f t="shared" si="223"/>
        <v>0</v>
      </c>
      <c r="EJ305" s="105">
        <f t="shared" si="223"/>
        <v>0</v>
      </c>
      <c r="EK305" s="105">
        <f t="shared" si="223"/>
        <v>0</v>
      </c>
      <c r="EL305" s="105">
        <f t="shared" si="223"/>
        <v>0</v>
      </c>
      <c r="EM305" s="105">
        <f t="shared" si="223"/>
        <v>0</v>
      </c>
      <c r="EN305" s="105">
        <f t="shared" si="223"/>
        <v>0</v>
      </c>
      <c r="EO305" s="105">
        <f t="shared" si="223"/>
        <v>0</v>
      </c>
      <c r="EP305" s="105">
        <f t="shared" si="223"/>
        <v>0</v>
      </c>
      <c r="EQ305" s="105">
        <f t="shared" si="223"/>
        <v>0</v>
      </c>
      <c r="ER305" s="105">
        <f t="shared" si="223"/>
        <v>0</v>
      </c>
      <c r="ES305" s="105">
        <f t="shared" si="223"/>
        <v>0</v>
      </c>
      <c r="ET305" s="105">
        <f t="shared" si="223"/>
        <v>0</v>
      </c>
      <c r="EU305" s="105">
        <f t="shared" si="223"/>
        <v>0</v>
      </c>
      <c r="EV305" s="105">
        <f t="shared" si="223"/>
        <v>0</v>
      </c>
      <c r="EW305" s="105">
        <f t="shared" si="223"/>
        <v>0</v>
      </c>
      <c r="EX305" s="105">
        <f t="shared" si="223"/>
        <v>0</v>
      </c>
      <c r="EY305" s="105">
        <f t="shared" si="223"/>
        <v>0</v>
      </c>
      <c r="EZ305" s="105">
        <f t="shared" si="223"/>
        <v>0</v>
      </c>
      <c r="FA305" s="105">
        <f t="shared" si="223"/>
        <v>0</v>
      </c>
      <c r="FB305" s="105">
        <f t="shared" si="223"/>
        <v>0</v>
      </c>
      <c r="FC305" s="105">
        <f t="shared" si="223"/>
        <v>0</v>
      </c>
      <c r="FD305" s="105">
        <f t="shared" si="223"/>
        <v>0</v>
      </c>
      <c r="FE305" s="105">
        <f t="shared" si="223"/>
        <v>0</v>
      </c>
      <c r="FF305" s="105">
        <f t="shared" si="223"/>
        <v>0</v>
      </c>
      <c r="FG305" s="105">
        <f t="shared" si="223"/>
        <v>0</v>
      </c>
      <c r="FH305" s="105">
        <f t="shared" si="223"/>
        <v>0</v>
      </c>
      <c r="FI305" s="105">
        <f t="shared" si="223"/>
        <v>0</v>
      </c>
      <c r="FJ305" s="105">
        <f t="shared" si="223"/>
        <v>0</v>
      </c>
      <c r="FK305" s="105">
        <f t="shared" si="223"/>
        <v>0</v>
      </c>
      <c r="FL305" s="105">
        <f t="shared" si="223"/>
        <v>0</v>
      </c>
      <c r="FM305" s="105">
        <f t="shared" si="223"/>
        <v>0</v>
      </c>
      <c r="FN305" s="105">
        <f t="shared" si="223"/>
        <v>0</v>
      </c>
      <c r="FO305" s="105">
        <f t="shared" si="223"/>
        <v>0</v>
      </c>
      <c r="FP305" s="105">
        <f t="shared" si="223"/>
        <v>0</v>
      </c>
      <c r="FQ305" s="105">
        <f t="shared" si="223"/>
        <v>0</v>
      </c>
      <c r="FR305" s="105">
        <f t="shared" si="223"/>
        <v>0</v>
      </c>
      <c r="FS305" s="105">
        <f t="shared" si="223"/>
        <v>0</v>
      </c>
      <c r="FT305" s="105">
        <f t="shared" si="223"/>
        <v>0</v>
      </c>
      <c r="FU305" s="105">
        <f t="shared" si="223"/>
        <v>0</v>
      </c>
      <c r="FV305" s="105">
        <f t="shared" si="223"/>
        <v>0</v>
      </c>
      <c r="FW305" s="105">
        <f t="shared" si="223"/>
        <v>0</v>
      </c>
      <c r="FX305" s="105">
        <f t="shared" si="223"/>
        <v>0</v>
      </c>
      <c r="FY305" s="105">
        <f t="shared" si="223"/>
        <v>0</v>
      </c>
      <c r="FZ305" s="105">
        <f t="shared" si="223"/>
        <v>0</v>
      </c>
      <c r="GA305" s="105">
        <f t="shared" si="223"/>
        <v>0</v>
      </c>
      <c r="GB305" s="105">
        <f t="shared" si="223"/>
        <v>0</v>
      </c>
      <c r="GC305" s="105">
        <f t="shared" si="223"/>
        <v>0</v>
      </c>
      <c r="GD305" s="105">
        <f t="shared" si="223"/>
        <v>0</v>
      </c>
      <c r="GE305" s="105">
        <f t="shared" si="223"/>
        <v>0</v>
      </c>
      <c r="GF305" s="105">
        <f t="shared" si="223"/>
        <v>0</v>
      </c>
      <c r="GG305" s="105">
        <f t="shared" si="223"/>
        <v>0</v>
      </c>
      <c r="GH305" s="105">
        <f t="shared" si="223"/>
        <v>0</v>
      </c>
      <c r="GI305" s="105">
        <f t="shared" si="223"/>
        <v>0</v>
      </c>
      <c r="GJ305" s="105">
        <f t="shared" si="223"/>
        <v>0</v>
      </c>
      <c r="GK305" s="105">
        <f t="shared" si="223"/>
        <v>0</v>
      </c>
      <c r="GL305" s="105">
        <f t="shared" ref="GL305" si="226">GL151*$B305</f>
        <v>0</v>
      </c>
      <c r="GM305" s="105">
        <f t="shared" si="211"/>
        <v>0</v>
      </c>
      <c r="GN305" s="105">
        <f t="shared" si="211"/>
        <v>0</v>
      </c>
      <c r="GO305" s="105">
        <f t="shared" si="211"/>
        <v>0</v>
      </c>
      <c r="GP305" s="105">
        <f t="shared" si="211"/>
        <v>0</v>
      </c>
      <c r="GQ305" s="105">
        <f t="shared" si="211"/>
        <v>0</v>
      </c>
      <c r="GR305" s="105">
        <f t="shared" si="211"/>
        <v>0</v>
      </c>
      <c r="GS305" s="105">
        <f t="shared" si="211"/>
        <v>0</v>
      </c>
      <c r="GT305" s="105">
        <f t="shared" si="211"/>
        <v>0</v>
      </c>
    </row>
    <row r="306" spans="1:202" s="105" customFormat="1" hidden="1" x14ac:dyDescent="0.25">
      <c r="A306" s="106" t="s">
        <v>217</v>
      </c>
      <c r="B306" s="107">
        <v>0</v>
      </c>
      <c r="C306" s="105">
        <f t="shared" ref="C306:BN309" si="227">C152*$B306</f>
        <v>0</v>
      </c>
      <c r="D306" s="105">
        <f t="shared" si="227"/>
        <v>0</v>
      </c>
      <c r="E306" s="105">
        <f t="shared" si="227"/>
        <v>0</v>
      </c>
      <c r="F306" s="105">
        <f t="shared" si="227"/>
        <v>0</v>
      </c>
      <c r="G306" s="105">
        <f t="shared" si="227"/>
        <v>0</v>
      </c>
      <c r="H306" s="105">
        <f t="shared" si="227"/>
        <v>0</v>
      </c>
      <c r="I306" s="105">
        <f t="shared" si="227"/>
        <v>0</v>
      </c>
      <c r="J306" s="105">
        <f t="shared" si="227"/>
        <v>0</v>
      </c>
      <c r="K306" s="105">
        <f t="shared" si="227"/>
        <v>0</v>
      </c>
      <c r="L306" s="105">
        <f t="shared" si="227"/>
        <v>0</v>
      </c>
      <c r="M306" s="105">
        <f t="shared" si="227"/>
        <v>0</v>
      </c>
      <c r="N306" s="105">
        <f t="shared" si="227"/>
        <v>0</v>
      </c>
      <c r="O306" s="105">
        <f t="shared" si="227"/>
        <v>0</v>
      </c>
      <c r="P306" s="105">
        <f t="shared" si="227"/>
        <v>0</v>
      </c>
      <c r="Q306" s="105">
        <f t="shared" si="227"/>
        <v>0</v>
      </c>
      <c r="R306" s="105">
        <f t="shared" si="227"/>
        <v>0</v>
      </c>
      <c r="S306" s="105">
        <f t="shared" si="227"/>
        <v>0</v>
      </c>
      <c r="T306" s="105">
        <f t="shared" si="227"/>
        <v>0</v>
      </c>
      <c r="U306" s="105">
        <f t="shared" si="227"/>
        <v>0</v>
      </c>
      <c r="V306" s="105">
        <f t="shared" si="227"/>
        <v>0</v>
      </c>
      <c r="W306" s="105">
        <f t="shared" si="227"/>
        <v>0</v>
      </c>
      <c r="X306" s="105">
        <f t="shared" si="227"/>
        <v>0</v>
      </c>
      <c r="Y306" s="105">
        <f t="shared" si="227"/>
        <v>0</v>
      </c>
      <c r="Z306" s="105">
        <f t="shared" si="227"/>
        <v>0</v>
      </c>
      <c r="AA306" s="105">
        <f t="shared" si="227"/>
        <v>0</v>
      </c>
      <c r="AB306" s="105">
        <f t="shared" si="227"/>
        <v>0</v>
      </c>
      <c r="AC306" s="105">
        <f t="shared" si="227"/>
        <v>0</v>
      </c>
      <c r="AD306" s="105">
        <f t="shared" si="227"/>
        <v>0</v>
      </c>
      <c r="AE306" s="105">
        <f t="shared" si="227"/>
        <v>0</v>
      </c>
      <c r="AF306" s="105">
        <f t="shared" si="227"/>
        <v>0</v>
      </c>
      <c r="AG306" s="105">
        <f t="shared" si="227"/>
        <v>0</v>
      </c>
      <c r="AH306" s="105">
        <f t="shared" si="227"/>
        <v>0</v>
      </c>
      <c r="AI306" s="105">
        <f t="shared" si="227"/>
        <v>0</v>
      </c>
      <c r="AJ306" s="105">
        <f t="shared" si="227"/>
        <v>0</v>
      </c>
      <c r="AK306" s="105">
        <f t="shared" si="227"/>
        <v>0</v>
      </c>
      <c r="AL306" s="105">
        <f t="shared" si="227"/>
        <v>0</v>
      </c>
      <c r="AM306" s="105">
        <f t="shared" si="227"/>
        <v>0</v>
      </c>
      <c r="AN306" s="105">
        <f t="shared" si="227"/>
        <v>0</v>
      </c>
      <c r="AO306" s="105">
        <f t="shared" si="227"/>
        <v>0</v>
      </c>
      <c r="AP306" s="105">
        <f t="shared" si="227"/>
        <v>0</v>
      </c>
      <c r="AQ306" s="105">
        <f t="shared" si="227"/>
        <v>0</v>
      </c>
      <c r="AR306" s="105">
        <f t="shared" si="227"/>
        <v>0</v>
      </c>
      <c r="AS306" s="105">
        <f t="shared" si="227"/>
        <v>0</v>
      </c>
      <c r="AT306" s="105">
        <f t="shared" si="227"/>
        <v>0</v>
      </c>
      <c r="AU306" s="105">
        <f t="shared" si="227"/>
        <v>0</v>
      </c>
      <c r="AV306" s="105">
        <f t="shared" si="227"/>
        <v>0</v>
      </c>
      <c r="AW306" s="105">
        <f t="shared" si="227"/>
        <v>0</v>
      </c>
      <c r="AX306" s="105">
        <f t="shared" si="227"/>
        <v>0</v>
      </c>
      <c r="AY306" s="105">
        <f t="shared" si="227"/>
        <v>0</v>
      </c>
      <c r="AZ306" s="105">
        <f t="shared" si="227"/>
        <v>0</v>
      </c>
      <c r="BA306" s="105">
        <f t="shared" si="227"/>
        <v>0</v>
      </c>
      <c r="BB306" s="105">
        <f t="shared" si="227"/>
        <v>0</v>
      </c>
      <c r="BC306" s="105">
        <f t="shared" si="227"/>
        <v>0</v>
      </c>
      <c r="BD306" s="105">
        <f t="shared" si="227"/>
        <v>0</v>
      </c>
      <c r="BE306" s="105">
        <f t="shared" si="227"/>
        <v>0</v>
      </c>
      <c r="BF306" s="105">
        <f t="shared" si="227"/>
        <v>0</v>
      </c>
      <c r="BG306" s="105">
        <f t="shared" si="227"/>
        <v>0</v>
      </c>
      <c r="BH306" s="105">
        <f t="shared" si="227"/>
        <v>0</v>
      </c>
      <c r="BI306" s="105">
        <f t="shared" si="227"/>
        <v>0</v>
      </c>
      <c r="BJ306" s="105">
        <f t="shared" si="227"/>
        <v>0</v>
      </c>
      <c r="BK306" s="105">
        <f t="shared" si="227"/>
        <v>0</v>
      </c>
      <c r="BL306" s="105">
        <f t="shared" si="227"/>
        <v>0</v>
      </c>
      <c r="BM306" s="105">
        <f t="shared" si="227"/>
        <v>0</v>
      </c>
      <c r="BN306" s="105">
        <f t="shared" si="227"/>
        <v>0</v>
      </c>
      <c r="BO306" s="105">
        <f t="shared" ref="BO306:DZ309" si="228">BO152*$B306</f>
        <v>0</v>
      </c>
      <c r="BP306" s="105">
        <f t="shared" si="228"/>
        <v>0</v>
      </c>
      <c r="BQ306" s="105">
        <f t="shared" si="228"/>
        <v>0</v>
      </c>
      <c r="BR306" s="105">
        <f t="shared" si="228"/>
        <v>0</v>
      </c>
      <c r="BS306" s="105">
        <f t="shared" si="228"/>
        <v>0</v>
      </c>
      <c r="BT306" s="105">
        <f t="shared" si="228"/>
        <v>0</v>
      </c>
      <c r="BU306" s="105">
        <f t="shared" si="228"/>
        <v>0</v>
      </c>
      <c r="BV306" s="105">
        <f t="shared" si="228"/>
        <v>0</v>
      </c>
      <c r="BW306" s="105">
        <f t="shared" si="228"/>
        <v>0</v>
      </c>
      <c r="BX306" s="105">
        <f t="shared" si="228"/>
        <v>0</v>
      </c>
      <c r="BY306" s="105">
        <f t="shared" si="228"/>
        <v>0</v>
      </c>
      <c r="BZ306" s="105">
        <f t="shared" si="228"/>
        <v>0</v>
      </c>
      <c r="CA306" s="105">
        <f t="shared" si="228"/>
        <v>0</v>
      </c>
      <c r="CB306" s="105">
        <f t="shared" si="228"/>
        <v>0</v>
      </c>
      <c r="CC306" s="105">
        <f t="shared" si="228"/>
        <v>0</v>
      </c>
      <c r="CD306" s="105">
        <f t="shared" si="228"/>
        <v>0</v>
      </c>
      <c r="CE306" s="105">
        <f t="shared" si="228"/>
        <v>0</v>
      </c>
      <c r="CF306" s="105">
        <f t="shared" si="228"/>
        <v>0</v>
      </c>
      <c r="CG306" s="105">
        <f t="shared" si="228"/>
        <v>0</v>
      </c>
      <c r="CH306" s="105">
        <f t="shared" si="228"/>
        <v>0</v>
      </c>
      <c r="CI306" s="105">
        <f t="shared" si="228"/>
        <v>0</v>
      </c>
      <c r="CJ306" s="105">
        <f t="shared" si="228"/>
        <v>0</v>
      </c>
      <c r="CK306" s="105">
        <f t="shared" si="228"/>
        <v>0</v>
      </c>
      <c r="CL306" s="105">
        <f t="shared" si="228"/>
        <v>0</v>
      </c>
      <c r="CM306" s="105">
        <f t="shared" si="228"/>
        <v>0</v>
      </c>
      <c r="CN306" s="105">
        <f t="shared" si="228"/>
        <v>0</v>
      </c>
      <c r="CO306" s="105">
        <f t="shared" si="228"/>
        <v>0</v>
      </c>
      <c r="CP306" s="105">
        <f t="shared" si="228"/>
        <v>0</v>
      </c>
      <c r="CQ306" s="105">
        <f t="shared" si="228"/>
        <v>0</v>
      </c>
      <c r="CR306" s="105">
        <f t="shared" si="228"/>
        <v>0</v>
      </c>
      <c r="CS306" s="105">
        <f t="shared" si="228"/>
        <v>0</v>
      </c>
      <c r="CT306" s="105">
        <f t="shared" si="228"/>
        <v>0</v>
      </c>
      <c r="CU306" s="105">
        <f t="shared" si="228"/>
        <v>0</v>
      </c>
      <c r="CV306" s="105">
        <f t="shared" si="228"/>
        <v>0</v>
      </c>
      <c r="CW306" s="105">
        <f t="shared" si="228"/>
        <v>0</v>
      </c>
      <c r="CX306" s="105">
        <f t="shared" si="228"/>
        <v>0</v>
      </c>
      <c r="CY306" s="105">
        <f t="shared" si="228"/>
        <v>0</v>
      </c>
      <c r="CZ306" s="105">
        <f t="shared" si="228"/>
        <v>0</v>
      </c>
      <c r="DA306" s="105">
        <f t="shared" si="228"/>
        <v>0</v>
      </c>
      <c r="DB306" s="105">
        <f t="shared" si="228"/>
        <v>0</v>
      </c>
      <c r="DC306" s="105">
        <f t="shared" si="228"/>
        <v>0</v>
      </c>
      <c r="DD306" s="105">
        <f t="shared" si="228"/>
        <v>0</v>
      </c>
      <c r="DE306" s="105">
        <f t="shared" si="228"/>
        <v>0</v>
      </c>
      <c r="DF306" s="105">
        <f t="shared" si="228"/>
        <v>0</v>
      </c>
      <c r="DG306" s="105">
        <f t="shared" si="228"/>
        <v>0</v>
      </c>
      <c r="DH306" s="105">
        <f t="shared" si="228"/>
        <v>0</v>
      </c>
      <c r="DI306" s="105">
        <f t="shared" si="228"/>
        <v>0</v>
      </c>
      <c r="DJ306" s="105">
        <f t="shared" si="228"/>
        <v>0</v>
      </c>
      <c r="DK306" s="105">
        <f t="shared" si="228"/>
        <v>0</v>
      </c>
      <c r="DL306" s="105">
        <f t="shared" si="228"/>
        <v>0</v>
      </c>
      <c r="DM306" s="105">
        <f t="shared" si="228"/>
        <v>0</v>
      </c>
      <c r="DN306" s="105">
        <f t="shared" si="228"/>
        <v>0</v>
      </c>
      <c r="DO306" s="105">
        <f t="shared" si="228"/>
        <v>0</v>
      </c>
      <c r="DP306" s="105">
        <f t="shared" si="228"/>
        <v>0</v>
      </c>
      <c r="DQ306" s="105">
        <f t="shared" si="228"/>
        <v>0</v>
      </c>
      <c r="DR306" s="105">
        <f t="shared" si="228"/>
        <v>0</v>
      </c>
      <c r="DS306" s="105">
        <f t="shared" si="228"/>
        <v>0</v>
      </c>
      <c r="DT306" s="105">
        <f t="shared" si="228"/>
        <v>0</v>
      </c>
      <c r="DU306" s="105">
        <f t="shared" si="228"/>
        <v>0</v>
      </c>
      <c r="DV306" s="105">
        <f t="shared" si="228"/>
        <v>0</v>
      </c>
      <c r="DW306" s="105">
        <f t="shared" si="228"/>
        <v>0</v>
      </c>
      <c r="DX306" s="105">
        <f t="shared" si="228"/>
        <v>0</v>
      </c>
      <c r="DY306" s="105">
        <f t="shared" si="228"/>
        <v>0</v>
      </c>
      <c r="DZ306" s="105">
        <f t="shared" si="228"/>
        <v>0</v>
      </c>
      <c r="EA306" s="105">
        <f t="shared" ref="EA306:GL309" si="229">EA152*$B306</f>
        <v>0</v>
      </c>
      <c r="EB306" s="105">
        <f t="shared" si="229"/>
        <v>0</v>
      </c>
      <c r="EC306" s="105">
        <f t="shared" si="229"/>
        <v>0</v>
      </c>
      <c r="ED306" s="105">
        <f t="shared" si="229"/>
        <v>0</v>
      </c>
      <c r="EE306" s="105">
        <f t="shared" si="229"/>
        <v>0</v>
      </c>
      <c r="EF306" s="105">
        <f t="shared" si="229"/>
        <v>0</v>
      </c>
      <c r="EG306" s="105">
        <f t="shared" si="229"/>
        <v>0</v>
      </c>
      <c r="EH306" s="105">
        <f t="shared" si="229"/>
        <v>0</v>
      </c>
      <c r="EI306" s="105">
        <f t="shared" si="229"/>
        <v>0</v>
      </c>
      <c r="EJ306" s="105">
        <f t="shared" si="229"/>
        <v>0</v>
      </c>
      <c r="EK306" s="105">
        <f t="shared" si="229"/>
        <v>0</v>
      </c>
      <c r="EL306" s="105">
        <f t="shared" si="229"/>
        <v>0</v>
      </c>
      <c r="EM306" s="105">
        <f t="shared" si="229"/>
        <v>0</v>
      </c>
      <c r="EN306" s="105">
        <f t="shared" si="229"/>
        <v>0</v>
      </c>
      <c r="EO306" s="105">
        <f t="shared" si="229"/>
        <v>0</v>
      </c>
      <c r="EP306" s="105">
        <f t="shared" si="229"/>
        <v>0</v>
      </c>
      <c r="EQ306" s="105">
        <f t="shared" si="229"/>
        <v>0</v>
      </c>
      <c r="ER306" s="105">
        <f t="shared" si="229"/>
        <v>0</v>
      </c>
      <c r="ES306" s="105">
        <f t="shared" si="229"/>
        <v>0</v>
      </c>
      <c r="ET306" s="105">
        <f t="shared" si="229"/>
        <v>0</v>
      </c>
      <c r="EU306" s="105">
        <f t="shared" si="229"/>
        <v>0</v>
      </c>
      <c r="EV306" s="105">
        <f t="shared" si="229"/>
        <v>0</v>
      </c>
      <c r="EW306" s="105">
        <f t="shared" si="229"/>
        <v>0</v>
      </c>
      <c r="EX306" s="105">
        <f t="shared" si="229"/>
        <v>0</v>
      </c>
      <c r="EY306" s="105">
        <f t="shared" si="229"/>
        <v>0</v>
      </c>
      <c r="EZ306" s="105">
        <f t="shared" si="229"/>
        <v>0</v>
      </c>
      <c r="FA306" s="105">
        <f t="shared" si="229"/>
        <v>0</v>
      </c>
      <c r="FB306" s="105">
        <f t="shared" si="229"/>
        <v>0</v>
      </c>
      <c r="FC306" s="105">
        <f t="shared" si="229"/>
        <v>0</v>
      </c>
      <c r="FD306" s="105">
        <f t="shared" si="229"/>
        <v>0</v>
      </c>
      <c r="FE306" s="105">
        <f t="shared" si="229"/>
        <v>0</v>
      </c>
      <c r="FF306" s="105">
        <f t="shared" si="229"/>
        <v>0</v>
      </c>
      <c r="FG306" s="105">
        <f t="shared" si="229"/>
        <v>0</v>
      </c>
      <c r="FH306" s="105">
        <f t="shared" si="229"/>
        <v>0</v>
      </c>
      <c r="FI306" s="105">
        <f t="shared" si="229"/>
        <v>0</v>
      </c>
      <c r="FJ306" s="105">
        <f t="shared" si="229"/>
        <v>0</v>
      </c>
      <c r="FK306" s="105">
        <f t="shared" si="229"/>
        <v>0</v>
      </c>
      <c r="FL306" s="105">
        <f t="shared" si="229"/>
        <v>0</v>
      </c>
      <c r="FM306" s="105">
        <f t="shared" si="229"/>
        <v>0</v>
      </c>
      <c r="FN306" s="105">
        <f t="shared" si="229"/>
        <v>0</v>
      </c>
      <c r="FO306" s="105">
        <f t="shared" si="229"/>
        <v>0</v>
      </c>
      <c r="FP306" s="105">
        <f t="shared" si="229"/>
        <v>0</v>
      </c>
      <c r="FQ306" s="105">
        <f t="shared" si="229"/>
        <v>0</v>
      </c>
      <c r="FR306" s="105">
        <f t="shared" si="229"/>
        <v>0</v>
      </c>
      <c r="FS306" s="105">
        <f t="shared" si="229"/>
        <v>0</v>
      </c>
      <c r="FT306" s="105">
        <f t="shared" si="229"/>
        <v>0</v>
      </c>
      <c r="FU306" s="105">
        <f t="shared" si="229"/>
        <v>0</v>
      </c>
      <c r="FV306" s="105">
        <f t="shared" si="229"/>
        <v>0</v>
      </c>
      <c r="FW306" s="105">
        <f t="shared" si="229"/>
        <v>0</v>
      </c>
      <c r="FX306" s="105">
        <f t="shared" si="229"/>
        <v>0</v>
      </c>
      <c r="FY306" s="105">
        <f t="shared" si="229"/>
        <v>0</v>
      </c>
      <c r="FZ306" s="105">
        <f t="shared" si="229"/>
        <v>0</v>
      </c>
      <c r="GA306" s="105">
        <f t="shared" si="229"/>
        <v>0</v>
      </c>
      <c r="GB306" s="105">
        <f t="shared" si="229"/>
        <v>0</v>
      </c>
      <c r="GC306" s="105">
        <f t="shared" si="229"/>
        <v>0</v>
      </c>
      <c r="GD306" s="105">
        <f t="shared" si="229"/>
        <v>0</v>
      </c>
      <c r="GE306" s="105">
        <f t="shared" si="229"/>
        <v>0</v>
      </c>
      <c r="GF306" s="105">
        <f t="shared" si="229"/>
        <v>0</v>
      </c>
      <c r="GG306" s="105">
        <f t="shared" si="229"/>
        <v>0</v>
      </c>
      <c r="GH306" s="105">
        <f t="shared" si="229"/>
        <v>0</v>
      </c>
      <c r="GI306" s="105">
        <f t="shared" si="229"/>
        <v>0</v>
      </c>
      <c r="GJ306" s="105">
        <f t="shared" si="229"/>
        <v>0</v>
      </c>
      <c r="GK306" s="105">
        <f t="shared" si="229"/>
        <v>0</v>
      </c>
      <c r="GL306" s="105">
        <f t="shared" si="229"/>
        <v>0</v>
      </c>
      <c r="GM306" s="105">
        <f t="shared" si="211"/>
        <v>0</v>
      </c>
      <c r="GN306" s="105">
        <f t="shared" si="211"/>
        <v>0</v>
      </c>
      <c r="GO306" s="105">
        <f t="shared" si="211"/>
        <v>0</v>
      </c>
      <c r="GP306" s="105">
        <f t="shared" si="211"/>
        <v>0</v>
      </c>
      <c r="GQ306" s="105">
        <f t="shared" si="211"/>
        <v>0</v>
      </c>
      <c r="GR306" s="105">
        <f t="shared" si="211"/>
        <v>0</v>
      </c>
      <c r="GS306" s="105">
        <f t="shared" si="211"/>
        <v>0</v>
      </c>
      <c r="GT306" s="105">
        <f t="shared" si="211"/>
        <v>0</v>
      </c>
    </row>
    <row r="307" spans="1:202" s="105" customFormat="1" hidden="1" x14ac:dyDescent="0.25">
      <c r="A307" s="106" t="s">
        <v>218</v>
      </c>
      <c r="B307" s="107">
        <v>0</v>
      </c>
      <c r="C307" s="105">
        <f t="shared" si="227"/>
        <v>0</v>
      </c>
      <c r="D307" s="105">
        <f t="shared" si="227"/>
        <v>0</v>
      </c>
      <c r="E307" s="105">
        <f t="shared" si="227"/>
        <v>0</v>
      </c>
      <c r="F307" s="105">
        <f t="shared" si="227"/>
        <v>0</v>
      </c>
      <c r="G307" s="105">
        <f t="shared" si="227"/>
        <v>0</v>
      </c>
      <c r="H307" s="105">
        <f t="shared" si="227"/>
        <v>0</v>
      </c>
      <c r="I307" s="105">
        <f t="shared" si="227"/>
        <v>0</v>
      </c>
      <c r="J307" s="105">
        <f t="shared" si="227"/>
        <v>0</v>
      </c>
      <c r="K307" s="105">
        <f t="shared" si="227"/>
        <v>0</v>
      </c>
      <c r="L307" s="105">
        <f t="shared" si="227"/>
        <v>0</v>
      </c>
      <c r="M307" s="105">
        <f t="shared" si="227"/>
        <v>0</v>
      </c>
      <c r="N307" s="105">
        <f t="shared" si="227"/>
        <v>0</v>
      </c>
      <c r="O307" s="105">
        <f t="shared" si="227"/>
        <v>0</v>
      </c>
      <c r="P307" s="105">
        <f t="shared" si="227"/>
        <v>0</v>
      </c>
      <c r="Q307" s="105">
        <f t="shared" si="227"/>
        <v>0</v>
      </c>
      <c r="R307" s="105">
        <f t="shared" si="227"/>
        <v>0</v>
      </c>
      <c r="S307" s="105">
        <f t="shared" si="227"/>
        <v>0</v>
      </c>
      <c r="T307" s="105">
        <f t="shared" si="227"/>
        <v>0</v>
      </c>
      <c r="U307" s="105">
        <f t="shared" si="227"/>
        <v>0</v>
      </c>
      <c r="V307" s="105">
        <f t="shared" si="227"/>
        <v>0</v>
      </c>
      <c r="W307" s="105">
        <f t="shared" si="227"/>
        <v>0</v>
      </c>
      <c r="X307" s="105">
        <f t="shared" si="227"/>
        <v>0</v>
      </c>
      <c r="Y307" s="105">
        <f t="shared" si="227"/>
        <v>0</v>
      </c>
      <c r="Z307" s="105">
        <f t="shared" si="227"/>
        <v>0</v>
      </c>
      <c r="AA307" s="105">
        <f t="shared" si="227"/>
        <v>0</v>
      </c>
      <c r="AB307" s="105">
        <f t="shared" si="227"/>
        <v>0</v>
      </c>
      <c r="AC307" s="105">
        <f t="shared" si="227"/>
        <v>0</v>
      </c>
      <c r="AD307" s="105">
        <f t="shared" si="227"/>
        <v>0</v>
      </c>
      <c r="AE307" s="105">
        <f t="shared" si="227"/>
        <v>0</v>
      </c>
      <c r="AF307" s="105">
        <f t="shared" si="227"/>
        <v>0</v>
      </c>
      <c r="AG307" s="105">
        <f t="shared" si="227"/>
        <v>0</v>
      </c>
      <c r="AH307" s="105">
        <f t="shared" si="227"/>
        <v>0</v>
      </c>
      <c r="AI307" s="105">
        <f t="shared" si="227"/>
        <v>0</v>
      </c>
      <c r="AJ307" s="105">
        <f t="shared" si="227"/>
        <v>0</v>
      </c>
      <c r="AK307" s="105">
        <f t="shared" si="227"/>
        <v>0</v>
      </c>
      <c r="AL307" s="105">
        <f t="shared" si="227"/>
        <v>0</v>
      </c>
      <c r="AM307" s="105">
        <f t="shared" si="227"/>
        <v>0</v>
      </c>
      <c r="AN307" s="105">
        <f t="shared" si="227"/>
        <v>0</v>
      </c>
      <c r="AO307" s="105">
        <f t="shared" si="227"/>
        <v>0</v>
      </c>
      <c r="AP307" s="105">
        <f t="shared" si="227"/>
        <v>0</v>
      </c>
      <c r="AQ307" s="105">
        <f t="shared" si="227"/>
        <v>0</v>
      </c>
      <c r="AR307" s="105">
        <f t="shared" si="227"/>
        <v>0</v>
      </c>
      <c r="AS307" s="105">
        <f t="shared" si="227"/>
        <v>0</v>
      </c>
      <c r="AT307" s="105">
        <f t="shared" si="227"/>
        <v>0</v>
      </c>
      <c r="AU307" s="105">
        <f t="shared" si="227"/>
        <v>0</v>
      </c>
      <c r="AV307" s="105">
        <f t="shared" si="227"/>
        <v>0</v>
      </c>
      <c r="AW307" s="105">
        <f t="shared" si="227"/>
        <v>0</v>
      </c>
      <c r="AX307" s="105">
        <f t="shared" si="227"/>
        <v>0</v>
      </c>
      <c r="AY307" s="105">
        <f t="shared" si="227"/>
        <v>0</v>
      </c>
      <c r="AZ307" s="105">
        <f t="shared" si="227"/>
        <v>0</v>
      </c>
      <c r="BA307" s="105">
        <f t="shared" si="227"/>
        <v>0</v>
      </c>
      <c r="BB307" s="105">
        <f t="shared" si="227"/>
        <v>0</v>
      </c>
      <c r="BC307" s="105">
        <f t="shared" si="227"/>
        <v>0</v>
      </c>
      <c r="BD307" s="105">
        <f t="shared" si="227"/>
        <v>0</v>
      </c>
      <c r="BE307" s="105">
        <f t="shared" si="227"/>
        <v>0</v>
      </c>
      <c r="BF307" s="105">
        <f t="shared" si="227"/>
        <v>0</v>
      </c>
      <c r="BG307" s="105">
        <f t="shared" si="227"/>
        <v>0</v>
      </c>
      <c r="BH307" s="105">
        <f t="shared" si="227"/>
        <v>0</v>
      </c>
      <c r="BI307" s="105">
        <f t="shared" si="227"/>
        <v>0</v>
      </c>
      <c r="BJ307" s="105">
        <f t="shared" si="227"/>
        <v>0</v>
      </c>
      <c r="BK307" s="105">
        <f t="shared" si="227"/>
        <v>0</v>
      </c>
      <c r="BL307" s="105">
        <f t="shared" si="227"/>
        <v>0</v>
      </c>
      <c r="BM307" s="105">
        <f t="shared" si="227"/>
        <v>0</v>
      </c>
      <c r="BN307" s="105">
        <f t="shared" si="227"/>
        <v>0</v>
      </c>
      <c r="BO307" s="105">
        <f t="shared" si="228"/>
        <v>0</v>
      </c>
      <c r="BP307" s="105">
        <f t="shared" si="228"/>
        <v>0</v>
      </c>
      <c r="BQ307" s="105">
        <f t="shared" si="228"/>
        <v>0</v>
      </c>
      <c r="BR307" s="105">
        <f t="shared" si="228"/>
        <v>0</v>
      </c>
      <c r="BS307" s="105">
        <f t="shared" si="228"/>
        <v>0</v>
      </c>
      <c r="BT307" s="105">
        <f t="shared" si="228"/>
        <v>0</v>
      </c>
      <c r="BU307" s="105">
        <f t="shared" si="228"/>
        <v>0</v>
      </c>
      <c r="BV307" s="105">
        <f t="shared" si="228"/>
        <v>0</v>
      </c>
      <c r="BW307" s="105">
        <f t="shared" si="228"/>
        <v>0</v>
      </c>
      <c r="BX307" s="105">
        <f t="shared" si="228"/>
        <v>0</v>
      </c>
      <c r="BY307" s="105">
        <f t="shared" si="228"/>
        <v>0</v>
      </c>
      <c r="BZ307" s="105">
        <f t="shared" si="228"/>
        <v>0</v>
      </c>
      <c r="CA307" s="105">
        <f t="shared" si="228"/>
        <v>0</v>
      </c>
      <c r="CB307" s="105">
        <f t="shared" si="228"/>
        <v>0</v>
      </c>
      <c r="CC307" s="105">
        <f t="shared" si="228"/>
        <v>0</v>
      </c>
      <c r="CD307" s="105">
        <f t="shared" si="228"/>
        <v>0</v>
      </c>
      <c r="CE307" s="105">
        <f t="shared" si="228"/>
        <v>0</v>
      </c>
      <c r="CF307" s="105">
        <f t="shared" si="228"/>
        <v>0</v>
      </c>
      <c r="CG307" s="105">
        <f t="shared" si="228"/>
        <v>0</v>
      </c>
      <c r="CH307" s="105">
        <f t="shared" si="228"/>
        <v>0</v>
      </c>
      <c r="CI307" s="105">
        <f t="shared" si="228"/>
        <v>0</v>
      </c>
      <c r="CJ307" s="105">
        <f t="shared" si="228"/>
        <v>0</v>
      </c>
      <c r="CK307" s="105">
        <f t="shared" si="228"/>
        <v>0</v>
      </c>
      <c r="CL307" s="105">
        <f t="shared" si="228"/>
        <v>0</v>
      </c>
      <c r="CM307" s="105">
        <f t="shared" si="228"/>
        <v>0</v>
      </c>
      <c r="CN307" s="105">
        <f t="shared" si="228"/>
        <v>0</v>
      </c>
      <c r="CO307" s="105">
        <f t="shared" si="228"/>
        <v>0</v>
      </c>
      <c r="CP307" s="105">
        <f t="shared" si="228"/>
        <v>0</v>
      </c>
      <c r="CQ307" s="105">
        <f t="shared" si="228"/>
        <v>0</v>
      </c>
      <c r="CR307" s="105">
        <f t="shared" si="228"/>
        <v>0</v>
      </c>
      <c r="CS307" s="105">
        <f t="shared" si="228"/>
        <v>0</v>
      </c>
      <c r="CT307" s="105">
        <f t="shared" si="228"/>
        <v>0</v>
      </c>
      <c r="CU307" s="105">
        <f t="shared" si="228"/>
        <v>0</v>
      </c>
      <c r="CV307" s="105">
        <f t="shared" si="228"/>
        <v>0</v>
      </c>
      <c r="CW307" s="105">
        <f t="shared" si="228"/>
        <v>0</v>
      </c>
      <c r="CX307" s="105">
        <f t="shared" si="228"/>
        <v>0</v>
      </c>
      <c r="CY307" s="105">
        <f t="shared" si="228"/>
        <v>0</v>
      </c>
      <c r="CZ307" s="105">
        <f t="shared" si="228"/>
        <v>0</v>
      </c>
      <c r="DA307" s="105">
        <f t="shared" si="228"/>
        <v>0</v>
      </c>
      <c r="DB307" s="105">
        <f t="shared" si="228"/>
        <v>0</v>
      </c>
      <c r="DC307" s="105">
        <f t="shared" si="228"/>
        <v>0</v>
      </c>
      <c r="DD307" s="105">
        <f t="shared" si="228"/>
        <v>0</v>
      </c>
      <c r="DE307" s="105">
        <f t="shared" si="228"/>
        <v>0</v>
      </c>
      <c r="DF307" s="105">
        <f t="shared" si="228"/>
        <v>0</v>
      </c>
      <c r="DG307" s="105">
        <f t="shared" si="228"/>
        <v>0</v>
      </c>
      <c r="DH307" s="105">
        <f t="shared" si="228"/>
        <v>0</v>
      </c>
      <c r="DI307" s="105">
        <f t="shared" si="228"/>
        <v>0</v>
      </c>
      <c r="DJ307" s="105">
        <f t="shared" si="228"/>
        <v>0</v>
      </c>
      <c r="DK307" s="105">
        <f t="shared" si="228"/>
        <v>0</v>
      </c>
      <c r="DL307" s="105">
        <f t="shared" si="228"/>
        <v>0</v>
      </c>
      <c r="DM307" s="105">
        <f t="shared" si="228"/>
        <v>0</v>
      </c>
      <c r="DN307" s="105">
        <f t="shared" si="228"/>
        <v>0</v>
      </c>
      <c r="DO307" s="105">
        <f t="shared" si="228"/>
        <v>0</v>
      </c>
      <c r="DP307" s="105">
        <f t="shared" si="228"/>
        <v>0</v>
      </c>
      <c r="DQ307" s="105">
        <f t="shared" si="228"/>
        <v>0</v>
      </c>
      <c r="DR307" s="105">
        <f t="shared" si="228"/>
        <v>0</v>
      </c>
      <c r="DS307" s="105">
        <f t="shared" si="228"/>
        <v>0</v>
      </c>
      <c r="DT307" s="105">
        <f t="shared" si="228"/>
        <v>0</v>
      </c>
      <c r="DU307" s="105">
        <f t="shared" si="228"/>
        <v>0</v>
      </c>
      <c r="DV307" s="105">
        <f t="shared" si="228"/>
        <v>0</v>
      </c>
      <c r="DW307" s="105">
        <f t="shared" si="228"/>
        <v>0</v>
      </c>
      <c r="DX307" s="105">
        <f t="shared" si="228"/>
        <v>0</v>
      </c>
      <c r="DY307" s="105">
        <f t="shared" si="228"/>
        <v>0</v>
      </c>
      <c r="DZ307" s="105">
        <f t="shared" si="228"/>
        <v>0</v>
      </c>
      <c r="EA307" s="105">
        <f t="shared" si="229"/>
        <v>0</v>
      </c>
      <c r="EB307" s="105">
        <f t="shared" si="229"/>
        <v>0</v>
      </c>
      <c r="EC307" s="105">
        <f t="shared" si="229"/>
        <v>0</v>
      </c>
      <c r="ED307" s="105">
        <f t="shared" si="229"/>
        <v>0</v>
      </c>
      <c r="EE307" s="105">
        <f t="shared" si="229"/>
        <v>0</v>
      </c>
      <c r="EF307" s="105">
        <f t="shared" si="229"/>
        <v>0</v>
      </c>
      <c r="EG307" s="105">
        <f t="shared" si="229"/>
        <v>0</v>
      </c>
      <c r="EH307" s="105">
        <f t="shared" si="229"/>
        <v>0</v>
      </c>
      <c r="EI307" s="105">
        <f t="shared" si="229"/>
        <v>0</v>
      </c>
      <c r="EJ307" s="105">
        <f t="shared" si="229"/>
        <v>0</v>
      </c>
      <c r="EK307" s="105">
        <f t="shared" si="229"/>
        <v>0</v>
      </c>
      <c r="EL307" s="105">
        <f t="shared" si="229"/>
        <v>0</v>
      </c>
      <c r="EM307" s="105">
        <f t="shared" si="229"/>
        <v>0</v>
      </c>
      <c r="EN307" s="105">
        <f t="shared" si="229"/>
        <v>0</v>
      </c>
      <c r="EO307" s="105">
        <f t="shared" si="229"/>
        <v>0</v>
      </c>
      <c r="EP307" s="105">
        <f t="shared" si="229"/>
        <v>0</v>
      </c>
      <c r="EQ307" s="105">
        <f t="shared" si="229"/>
        <v>0</v>
      </c>
      <c r="ER307" s="105">
        <f t="shared" si="229"/>
        <v>0</v>
      </c>
      <c r="ES307" s="105">
        <f t="shared" si="229"/>
        <v>0</v>
      </c>
      <c r="ET307" s="105">
        <f t="shared" si="229"/>
        <v>0</v>
      </c>
      <c r="EU307" s="105">
        <f t="shared" si="229"/>
        <v>0</v>
      </c>
      <c r="EV307" s="105">
        <f t="shared" si="229"/>
        <v>0</v>
      </c>
      <c r="EW307" s="105">
        <f t="shared" si="229"/>
        <v>0</v>
      </c>
      <c r="EX307" s="105">
        <f t="shared" si="229"/>
        <v>0</v>
      </c>
      <c r="EY307" s="105">
        <f t="shared" si="229"/>
        <v>0</v>
      </c>
      <c r="EZ307" s="105">
        <f t="shared" si="229"/>
        <v>0</v>
      </c>
      <c r="FA307" s="105">
        <f t="shared" si="229"/>
        <v>0</v>
      </c>
      <c r="FB307" s="105">
        <f t="shared" si="229"/>
        <v>0</v>
      </c>
      <c r="FC307" s="105">
        <f t="shared" si="229"/>
        <v>0</v>
      </c>
      <c r="FD307" s="105">
        <f t="shared" si="229"/>
        <v>0</v>
      </c>
      <c r="FE307" s="105">
        <f t="shared" si="229"/>
        <v>0</v>
      </c>
      <c r="FF307" s="105">
        <f t="shared" si="229"/>
        <v>0</v>
      </c>
      <c r="FG307" s="105">
        <f t="shared" si="229"/>
        <v>0</v>
      </c>
      <c r="FH307" s="105">
        <f t="shared" si="229"/>
        <v>0</v>
      </c>
      <c r="FI307" s="105">
        <f t="shared" si="229"/>
        <v>0</v>
      </c>
      <c r="FJ307" s="105">
        <f t="shared" si="229"/>
        <v>0</v>
      </c>
      <c r="FK307" s="105">
        <f t="shared" si="229"/>
        <v>0</v>
      </c>
      <c r="FL307" s="105">
        <f t="shared" si="229"/>
        <v>0</v>
      </c>
      <c r="FM307" s="105">
        <f t="shared" si="229"/>
        <v>0</v>
      </c>
      <c r="FN307" s="105">
        <f t="shared" si="229"/>
        <v>0</v>
      </c>
      <c r="FO307" s="105">
        <f t="shared" si="229"/>
        <v>0</v>
      </c>
      <c r="FP307" s="105">
        <f t="shared" si="229"/>
        <v>0</v>
      </c>
      <c r="FQ307" s="105">
        <f t="shared" si="229"/>
        <v>0</v>
      </c>
      <c r="FR307" s="105">
        <f t="shared" si="229"/>
        <v>0</v>
      </c>
      <c r="FS307" s="105">
        <f t="shared" si="229"/>
        <v>0</v>
      </c>
      <c r="FT307" s="105">
        <f t="shared" si="229"/>
        <v>0</v>
      </c>
      <c r="FU307" s="105">
        <f t="shared" si="229"/>
        <v>0</v>
      </c>
      <c r="FV307" s="105">
        <f t="shared" si="229"/>
        <v>0</v>
      </c>
      <c r="FW307" s="105">
        <f t="shared" si="229"/>
        <v>0</v>
      </c>
      <c r="FX307" s="105">
        <f t="shared" si="229"/>
        <v>0</v>
      </c>
      <c r="FY307" s="105">
        <f t="shared" si="229"/>
        <v>0</v>
      </c>
      <c r="FZ307" s="105">
        <f t="shared" si="229"/>
        <v>0</v>
      </c>
      <c r="GA307" s="105">
        <f t="shared" si="229"/>
        <v>0</v>
      </c>
      <c r="GB307" s="105">
        <f t="shared" si="229"/>
        <v>0</v>
      </c>
      <c r="GC307" s="105">
        <f t="shared" si="229"/>
        <v>0</v>
      </c>
      <c r="GD307" s="105">
        <f t="shared" si="229"/>
        <v>0</v>
      </c>
      <c r="GE307" s="105">
        <f t="shared" si="229"/>
        <v>0</v>
      </c>
      <c r="GF307" s="105">
        <f t="shared" si="229"/>
        <v>0</v>
      </c>
      <c r="GG307" s="105">
        <f t="shared" si="229"/>
        <v>0</v>
      </c>
      <c r="GH307" s="105">
        <f t="shared" si="229"/>
        <v>0</v>
      </c>
      <c r="GI307" s="105">
        <f t="shared" si="229"/>
        <v>0</v>
      </c>
      <c r="GJ307" s="105">
        <f t="shared" si="229"/>
        <v>0</v>
      </c>
      <c r="GK307" s="105">
        <f t="shared" si="229"/>
        <v>0</v>
      </c>
      <c r="GL307" s="105">
        <f t="shared" si="229"/>
        <v>0</v>
      </c>
      <c r="GM307" s="105">
        <f t="shared" si="211"/>
        <v>0</v>
      </c>
      <c r="GN307" s="105">
        <f t="shared" si="211"/>
        <v>0</v>
      </c>
      <c r="GO307" s="105">
        <f t="shared" si="211"/>
        <v>0</v>
      </c>
      <c r="GP307" s="105">
        <f t="shared" si="211"/>
        <v>0</v>
      </c>
      <c r="GQ307" s="105">
        <f t="shared" si="211"/>
        <v>0</v>
      </c>
      <c r="GR307" s="105">
        <f t="shared" si="211"/>
        <v>0</v>
      </c>
      <c r="GS307" s="105">
        <f t="shared" si="211"/>
        <v>0</v>
      </c>
      <c r="GT307" s="105">
        <f t="shared" si="211"/>
        <v>0</v>
      </c>
    </row>
    <row r="308" spans="1:202" s="105" customFormat="1" hidden="1" x14ac:dyDescent="0.25">
      <c r="A308" s="106" t="s">
        <v>219</v>
      </c>
      <c r="B308" s="107">
        <v>0</v>
      </c>
      <c r="C308" s="105">
        <f t="shared" si="227"/>
        <v>0</v>
      </c>
      <c r="D308" s="105">
        <f t="shared" si="227"/>
        <v>0</v>
      </c>
      <c r="E308" s="105">
        <f t="shared" si="227"/>
        <v>0</v>
      </c>
      <c r="F308" s="105">
        <f t="shared" si="227"/>
        <v>0</v>
      </c>
      <c r="G308" s="105">
        <f t="shared" si="227"/>
        <v>0</v>
      </c>
      <c r="H308" s="105">
        <f t="shared" si="227"/>
        <v>0</v>
      </c>
      <c r="I308" s="105">
        <f t="shared" si="227"/>
        <v>0</v>
      </c>
      <c r="J308" s="105">
        <f t="shared" si="227"/>
        <v>0</v>
      </c>
      <c r="K308" s="105">
        <f t="shared" si="227"/>
        <v>0</v>
      </c>
      <c r="L308" s="105">
        <f t="shared" si="227"/>
        <v>0</v>
      </c>
      <c r="M308" s="105">
        <f t="shared" si="227"/>
        <v>0</v>
      </c>
      <c r="N308" s="105">
        <f t="shared" si="227"/>
        <v>0</v>
      </c>
      <c r="O308" s="105">
        <f t="shared" si="227"/>
        <v>0</v>
      </c>
      <c r="P308" s="105">
        <f t="shared" si="227"/>
        <v>0</v>
      </c>
      <c r="Q308" s="105">
        <f t="shared" si="227"/>
        <v>0</v>
      </c>
      <c r="R308" s="105">
        <f t="shared" si="227"/>
        <v>0</v>
      </c>
      <c r="S308" s="105">
        <f t="shared" si="227"/>
        <v>0</v>
      </c>
      <c r="T308" s="105">
        <f t="shared" si="227"/>
        <v>0</v>
      </c>
      <c r="U308" s="105">
        <f t="shared" si="227"/>
        <v>0</v>
      </c>
      <c r="V308" s="105">
        <f t="shared" si="227"/>
        <v>0</v>
      </c>
      <c r="W308" s="105">
        <f t="shared" si="227"/>
        <v>0</v>
      </c>
      <c r="X308" s="105">
        <f t="shared" si="227"/>
        <v>0</v>
      </c>
      <c r="Y308" s="105">
        <f t="shared" si="227"/>
        <v>0</v>
      </c>
      <c r="Z308" s="105">
        <f t="shared" si="227"/>
        <v>0</v>
      </c>
      <c r="AA308" s="105">
        <f t="shared" si="227"/>
        <v>0</v>
      </c>
      <c r="AB308" s="105">
        <f t="shared" si="227"/>
        <v>0</v>
      </c>
      <c r="AC308" s="105">
        <f t="shared" si="227"/>
        <v>0</v>
      </c>
      <c r="AD308" s="105">
        <f t="shared" si="227"/>
        <v>0</v>
      </c>
      <c r="AE308" s="105">
        <f t="shared" si="227"/>
        <v>0</v>
      </c>
      <c r="AF308" s="105">
        <f t="shared" si="227"/>
        <v>0</v>
      </c>
      <c r="AG308" s="105">
        <f t="shared" si="227"/>
        <v>0</v>
      </c>
      <c r="AH308" s="105">
        <f t="shared" si="227"/>
        <v>0</v>
      </c>
      <c r="AI308" s="105">
        <f t="shared" si="227"/>
        <v>0</v>
      </c>
      <c r="AJ308" s="105">
        <f t="shared" si="227"/>
        <v>0</v>
      </c>
      <c r="AK308" s="105">
        <f t="shared" si="227"/>
        <v>0</v>
      </c>
      <c r="AL308" s="105">
        <f t="shared" si="227"/>
        <v>0</v>
      </c>
      <c r="AM308" s="105">
        <f t="shared" si="227"/>
        <v>0</v>
      </c>
      <c r="AN308" s="105">
        <f t="shared" si="227"/>
        <v>0</v>
      </c>
      <c r="AO308" s="105">
        <f t="shared" si="227"/>
        <v>0</v>
      </c>
      <c r="AP308" s="105">
        <f t="shared" si="227"/>
        <v>0</v>
      </c>
      <c r="AQ308" s="105">
        <f t="shared" si="227"/>
        <v>0</v>
      </c>
      <c r="AR308" s="105">
        <f t="shared" si="227"/>
        <v>0</v>
      </c>
      <c r="AS308" s="105">
        <f t="shared" si="227"/>
        <v>0</v>
      </c>
      <c r="AT308" s="105">
        <f t="shared" si="227"/>
        <v>0</v>
      </c>
      <c r="AU308" s="105">
        <f t="shared" si="227"/>
        <v>0</v>
      </c>
      <c r="AV308" s="105">
        <f t="shared" si="227"/>
        <v>0</v>
      </c>
      <c r="AW308" s="105">
        <f t="shared" si="227"/>
        <v>0</v>
      </c>
      <c r="AX308" s="105">
        <f t="shared" si="227"/>
        <v>0</v>
      </c>
      <c r="AY308" s="105">
        <f t="shared" si="227"/>
        <v>0</v>
      </c>
      <c r="AZ308" s="105">
        <f t="shared" si="227"/>
        <v>0</v>
      </c>
      <c r="BA308" s="105">
        <f t="shared" si="227"/>
        <v>0</v>
      </c>
      <c r="BB308" s="105">
        <f t="shared" si="227"/>
        <v>0</v>
      </c>
      <c r="BC308" s="105">
        <f t="shared" si="227"/>
        <v>0</v>
      </c>
      <c r="BD308" s="105">
        <f t="shared" si="227"/>
        <v>0</v>
      </c>
      <c r="BE308" s="105">
        <f t="shared" si="227"/>
        <v>0</v>
      </c>
      <c r="BF308" s="105">
        <f t="shared" si="227"/>
        <v>0</v>
      </c>
      <c r="BG308" s="105">
        <f t="shared" si="227"/>
        <v>0</v>
      </c>
      <c r="BH308" s="105">
        <f t="shared" si="227"/>
        <v>0</v>
      </c>
      <c r="BI308" s="105">
        <f t="shared" si="227"/>
        <v>0</v>
      </c>
      <c r="BJ308" s="105">
        <f t="shared" si="227"/>
        <v>0</v>
      </c>
      <c r="BK308" s="105">
        <f t="shared" si="227"/>
        <v>0</v>
      </c>
      <c r="BL308" s="105">
        <f t="shared" si="227"/>
        <v>0</v>
      </c>
      <c r="BM308" s="105">
        <f t="shared" si="227"/>
        <v>0</v>
      </c>
      <c r="BN308" s="105">
        <f t="shared" si="227"/>
        <v>0</v>
      </c>
      <c r="BO308" s="105">
        <f t="shared" si="228"/>
        <v>0</v>
      </c>
      <c r="BP308" s="105">
        <f t="shared" si="228"/>
        <v>0</v>
      </c>
      <c r="BQ308" s="105">
        <f t="shared" si="228"/>
        <v>0</v>
      </c>
      <c r="BR308" s="105">
        <f t="shared" si="228"/>
        <v>0</v>
      </c>
      <c r="BS308" s="105">
        <f t="shared" si="228"/>
        <v>0</v>
      </c>
      <c r="BT308" s="105">
        <f t="shared" si="228"/>
        <v>0</v>
      </c>
      <c r="BU308" s="105">
        <f t="shared" si="228"/>
        <v>0</v>
      </c>
      <c r="BV308" s="105">
        <f t="shared" si="228"/>
        <v>0</v>
      </c>
      <c r="BW308" s="105">
        <f t="shared" si="228"/>
        <v>0</v>
      </c>
      <c r="BX308" s="105">
        <f t="shared" si="228"/>
        <v>0</v>
      </c>
      <c r="BY308" s="105">
        <f t="shared" si="228"/>
        <v>0</v>
      </c>
      <c r="BZ308" s="105">
        <f t="shared" si="228"/>
        <v>0</v>
      </c>
      <c r="CA308" s="105">
        <f t="shared" si="228"/>
        <v>0</v>
      </c>
      <c r="CB308" s="105">
        <f t="shared" si="228"/>
        <v>0</v>
      </c>
      <c r="CC308" s="105">
        <f t="shared" si="228"/>
        <v>0</v>
      </c>
      <c r="CD308" s="105">
        <f t="shared" si="228"/>
        <v>0</v>
      </c>
      <c r="CE308" s="105">
        <f t="shared" si="228"/>
        <v>0</v>
      </c>
      <c r="CF308" s="105">
        <f t="shared" si="228"/>
        <v>0</v>
      </c>
      <c r="CG308" s="105">
        <f t="shared" si="228"/>
        <v>0</v>
      </c>
      <c r="CH308" s="105">
        <f t="shared" si="228"/>
        <v>0</v>
      </c>
      <c r="CI308" s="105">
        <f t="shared" si="228"/>
        <v>0</v>
      </c>
      <c r="CJ308" s="105">
        <f t="shared" si="228"/>
        <v>0</v>
      </c>
      <c r="CK308" s="105">
        <f t="shared" si="228"/>
        <v>0</v>
      </c>
      <c r="CL308" s="105">
        <f t="shared" si="228"/>
        <v>0</v>
      </c>
      <c r="CM308" s="105">
        <f t="shared" si="228"/>
        <v>0</v>
      </c>
      <c r="CN308" s="105">
        <f t="shared" si="228"/>
        <v>0</v>
      </c>
      <c r="CO308" s="105">
        <f t="shared" si="228"/>
        <v>0</v>
      </c>
      <c r="CP308" s="105">
        <f t="shared" si="228"/>
        <v>0</v>
      </c>
      <c r="CQ308" s="105">
        <f t="shared" si="228"/>
        <v>0</v>
      </c>
      <c r="CR308" s="105">
        <f t="shared" si="228"/>
        <v>0</v>
      </c>
      <c r="CS308" s="105">
        <f t="shared" si="228"/>
        <v>0</v>
      </c>
      <c r="CT308" s="105">
        <f t="shared" si="228"/>
        <v>0</v>
      </c>
      <c r="CU308" s="105">
        <f t="shared" si="228"/>
        <v>0</v>
      </c>
      <c r="CV308" s="105">
        <f t="shared" si="228"/>
        <v>0</v>
      </c>
      <c r="CW308" s="105">
        <f t="shared" si="228"/>
        <v>0</v>
      </c>
      <c r="CX308" s="105">
        <f t="shared" si="228"/>
        <v>0</v>
      </c>
      <c r="CY308" s="105">
        <f t="shared" si="228"/>
        <v>0</v>
      </c>
      <c r="CZ308" s="105">
        <f t="shared" si="228"/>
        <v>0</v>
      </c>
      <c r="DA308" s="105">
        <f t="shared" si="228"/>
        <v>0</v>
      </c>
      <c r="DB308" s="105">
        <f t="shared" si="228"/>
        <v>0</v>
      </c>
      <c r="DC308" s="105">
        <f t="shared" si="228"/>
        <v>0</v>
      </c>
      <c r="DD308" s="105">
        <f t="shared" si="228"/>
        <v>0</v>
      </c>
      <c r="DE308" s="105">
        <f t="shared" si="228"/>
        <v>0</v>
      </c>
      <c r="DF308" s="105">
        <f t="shared" si="228"/>
        <v>0</v>
      </c>
      <c r="DG308" s="105">
        <f t="shared" si="228"/>
        <v>0</v>
      </c>
      <c r="DH308" s="105">
        <f t="shared" si="228"/>
        <v>0</v>
      </c>
      <c r="DI308" s="105">
        <f t="shared" si="228"/>
        <v>0</v>
      </c>
      <c r="DJ308" s="105">
        <f t="shared" si="228"/>
        <v>0</v>
      </c>
      <c r="DK308" s="105">
        <f t="shared" si="228"/>
        <v>0</v>
      </c>
      <c r="DL308" s="105">
        <f t="shared" si="228"/>
        <v>0</v>
      </c>
      <c r="DM308" s="105">
        <f t="shared" si="228"/>
        <v>0</v>
      </c>
      <c r="DN308" s="105">
        <f t="shared" si="228"/>
        <v>0</v>
      </c>
      <c r="DO308" s="105">
        <f t="shared" si="228"/>
        <v>0</v>
      </c>
      <c r="DP308" s="105">
        <f t="shared" si="228"/>
        <v>0</v>
      </c>
      <c r="DQ308" s="105">
        <f t="shared" si="228"/>
        <v>0</v>
      </c>
      <c r="DR308" s="105">
        <f t="shared" si="228"/>
        <v>0</v>
      </c>
      <c r="DS308" s="105">
        <f t="shared" si="228"/>
        <v>0</v>
      </c>
      <c r="DT308" s="105">
        <f t="shared" si="228"/>
        <v>0</v>
      </c>
      <c r="DU308" s="105">
        <f t="shared" si="228"/>
        <v>0</v>
      </c>
      <c r="DV308" s="105">
        <f t="shared" si="228"/>
        <v>0</v>
      </c>
      <c r="DW308" s="105">
        <f t="shared" si="228"/>
        <v>0</v>
      </c>
      <c r="DX308" s="105">
        <f t="shared" si="228"/>
        <v>0</v>
      </c>
      <c r="DY308" s="105">
        <f t="shared" si="228"/>
        <v>0</v>
      </c>
      <c r="DZ308" s="105">
        <f t="shared" si="228"/>
        <v>0</v>
      </c>
      <c r="EA308" s="105">
        <f t="shared" si="229"/>
        <v>0</v>
      </c>
      <c r="EB308" s="105">
        <f t="shared" si="229"/>
        <v>0</v>
      </c>
      <c r="EC308" s="105">
        <f t="shared" si="229"/>
        <v>0</v>
      </c>
      <c r="ED308" s="105">
        <f t="shared" si="229"/>
        <v>0</v>
      </c>
      <c r="EE308" s="105">
        <f t="shared" si="229"/>
        <v>0</v>
      </c>
      <c r="EF308" s="105">
        <f t="shared" si="229"/>
        <v>0</v>
      </c>
      <c r="EG308" s="105">
        <f t="shared" si="229"/>
        <v>0</v>
      </c>
      <c r="EH308" s="105">
        <f t="shared" si="229"/>
        <v>0</v>
      </c>
      <c r="EI308" s="105">
        <f t="shared" si="229"/>
        <v>0</v>
      </c>
      <c r="EJ308" s="105">
        <f t="shared" si="229"/>
        <v>0</v>
      </c>
      <c r="EK308" s="105">
        <f t="shared" si="229"/>
        <v>0</v>
      </c>
      <c r="EL308" s="105">
        <f t="shared" si="229"/>
        <v>0</v>
      </c>
      <c r="EM308" s="105">
        <f t="shared" si="229"/>
        <v>0</v>
      </c>
      <c r="EN308" s="105">
        <f t="shared" si="229"/>
        <v>0</v>
      </c>
      <c r="EO308" s="105">
        <f t="shared" si="229"/>
        <v>0</v>
      </c>
      <c r="EP308" s="105">
        <f t="shared" si="229"/>
        <v>0</v>
      </c>
      <c r="EQ308" s="105">
        <f t="shared" si="229"/>
        <v>0</v>
      </c>
      <c r="ER308" s="105">
        <f t="shared" si="229"/>
        <v>0</v>
      </c>
      <c r="ES308" s="105">
        <f t="shared" si="229"/>
        <v>0</v>
      </c>
      <c r="ET308" s="105">
        <f t="shared" si="229"/>
        <v>0</v>
      </c>
      <c r="EU308" s="105">
        <f t="shared" si="229"/>
        <v>0</v>
      </c>
      <c r="EV308" s="105">
        <f t="shared" si="229"/>
        <v>0</v>
      </c>
      <c r="EW308" s="105">
        <f t="shared" si="229"/>
        <v>0</v>
      </c>
      <c r="EX308" s="105">
        <f t="shared" si="229"/>
        <v>0</v>
      </c>
      <c r="EY308" s="105">
        <f t="shared" si="229"/>
        <v>0</v>
      </c>
      <c r="EZ308" s="105">
        <f t="shared" si="229"/>
        <v>0</v>
      </c>
      <c r="FA308" s="105">
        <f t="shared" si="229"/>
        <v>0</v>
      </c>
      <c r="FB308" s="105">
        <f t="shared" si="229"/>
        <v>0</v>
      </c>
      <c r="FC308" s="105">
        <f t="shared" si="229"/>
        <v>0</v>
      </c>
      <c r="FD308" s="105">
        <f t="shared" si="229"/>
        <v>0</v>
      </c>
      <c r="FE308" s="105">
        <f t="shared" si="229"/>
        <v>0</v>
      </c>
      <c r="FF308" s="105">
        <f t="shared" si="229"/>
        <v>0</v>
      </c>
      <c r="FG308" s="105">
        <f t="shared" si="229"/>
        <v>0</v>
      </c>
      <c r="FH308" s="105">
        <f t="shared" si="229"/>
        <v>0</v>
      </c>
      <c r="FI308" s="105">
        <f t="shared" si="229"/>
        <v>0</v>
      </c>
      <c r="FJ308" s="105">
        <f t="shared" si="229"/>
        <v>0</v>
      </c>
      <c r="FK308" s="105">
        <f t="shared" si="229"/>
        <v>0</v>
      </c>
      <c r="FL308" s="105">
        <f t="shared" si="229"/>
        <v>0</v>
      </c>
      <c r="FM308" s="105">
        <f t="shared" si="229"/>
        <v>0</v>
      </c>
      <c r="FN308" s="105">
        <f t="shared" si="229"/>
        <v>0</v>
      </c>
      <c r="FO308" s="105">
        <f t="shared" si="229"/>
        <v>0</v>
      </c>
      <c r="FP308" s="105">
        <f t="shared" si="229"/>
        <v>0</v>
      </c>
      <c r="FQ308" s="105">
        <f t="shared" si="229"/>
        <v>0</v>
      </c>
      <c r="FR308" s="105">
        <f t="shared" si="229"/>
        <v>0</v>
      </c>
      <c r="FS308" s="105">
        <f t="shared" si="229"/>
        <v>0</v>
      </c>
      <c r="FT308" s="105">
        <f t="shared" si="229"/>
        <v>0</v>
      </c>
      <c r="FU308" s="105">
        <f t="shared" si="229"/>
        <v>0</v>
      </c>
      <c r="FV308" s="105">
        <f t="shared" si="229"/>
        <v>0</v>
      </c>
      <c r="FW308" s="105">
        <f t="shared" si="229"/>
        <v>0</v>
      </c>
      <c r="FX308" s="105">
        <f t="shared" si="229"/>
        <v>0</v>
      </c>
      <c r="FY308" s="105">
        <f t="shared" si="229"/>
        <v>0</v>
      </c>
      <c r="FZ308" s="105">
        <f t="shared" si="229"/>
        <v>0</v>
      </c>
      <c r="GA308" s="105">
        <f t="shared" si="229"/>
        <v>0</v>
      </c>
      <c r="GB308" s="105">
        <f t="shared" si="229"/>
        <v>0</v>
      </c>
      <c r="GC308" s="105">
        <f t="shared" si="229"/>
        <v>0</v>
      </c>
      <c r="GD308" s="105">
        <f t="shared" si="229"/>
        <v>0</v>
      </c>
      <c r="GE308" s="105">
        <f t="shared" si="229"/>
        <v>0</v>
      </c>
      <c r="GF308" s="105">
        <f t="shared" si="229"/>
        <v>0</v>
      </c>
      <c r="GG308" s="105">
        <f t="shared" si="229"/>
        <v>0</v>
      </c>
      <c r="GH308" s="105">
        <f t="shared" si="229"/>
        <v>0</v>
      </c>
      <c r="GI308" s="105">
        <f t="shared" si="229"/>
        <v>0</v>
      </c>
      <c r="GJ308" s="105">
        <f t="shared" si="229"/>
        <v>0</v>
      </c>
      <c r="GK308" s="105">
        <f t="shared" si="229"/>
        <v>0</v>
      </c>
      <c r="GL308" s="105">
        <f t="shared" si="229"/>
        <v>0</v>
      </c>
      <c r="GM308" s="105">
        <f t="shared" si="211"/>
        <v>0</v>
      </c>
      <c r="GN308" s="105">
        <f t="shared" si="211"/>
        <v>0</v>
      </c>
      <c r="GO308" s="105">
        <f t="shared" si="211"/>
        <v>0</v>
      </c>
      <c r="GP308" s="105">
        <f t="shared" si="211"/>
        <v>0</v>
      </c>
      <c r="GQ308" s="105">
        <f t="shared" si="211"/>
        <v>0</v>
      </c>
      <c r="GR308" s="105">
        <f t="shared" si="211"/>
        <v>0</v>
      </c>
      <c r="GS308" s="105">
        <f t="shared" si="211"/>
        <v>0</v>
      </c>
      <c r="GT308" s="105">
        <f t="shared" si="211"/>
        <v>0</v>
      </c>
    </row>
    <row r="309" spans="1:202" s="105" customFormat="1" hidden="1" x14ac:dyDescent="0.25">
      <c r="A309" s="106" t="s">
        <v>220</v>
      </c>
      <c r="B309" s="107">
        <v>0</v>
      </c>
      <c r="C309" s="105">
        <f t="shared" si="227"/>
        <v>0</v>
      </c>
      <c r="D309" s="105">
        <f t="shared" si="227"/>
        <v>0</v>
      </c>
      <c r="E309" s="105">
        <f t="shared" si="227"/>
        <v>0</v>
      </c>
      <c r="F309" s="105">
        <f t="shared" si="227"/>
        <v>0</v>
      </c>
      <c r="G309" s="105">
        <f t="shared" si="227"/>
        <v>0</v>
      </c>
      <c r="H309" s="105">
        <f t="shared" si="227"/>
        <v>0</v>
      </c>
      <c r="I309" s="105">
        <f t="shared" si="227"/>
        <v>0</v>
      </c>
      <c r="J309" s="105">
        <f t="shared" si="227"/>
        <v>0</v>
      </c>
      <c r="K309" s="105">
        <f t="shared" si="227"/>
        <v>0</v>
      </c>
      <c r="L309" s="105">
        <f t="shared" si="227"/>
        <v>0</v>
      </c>
      <c r="M309" s="105">
        <f t="shared" si="227"/>
        <v>0</v>
      </c>
      <c r="N309" s="105">
        <f t="shared" si="227"/>
        <v>0</v>
      </c>
      <c r="O309" s="105">
        <f t="shared" si="227"/>
        <v>0</v>
      </c>
      <c r="P309" s="105">
        <f t="shared" si="227"/>
        <v>0</v>
      </c>
      <c r="Q309" s="105">
        <f t="shared" si="227"/>
        <v>0</v>
      </c>
      <c r="R309" s="105">
        <f t="shared" si="227"/>
        <v>0</v>
      </c>
      <c r="S309" s="105">
        <f t="shared" si="227"/>
        <v>0</v>
      </c>
      <c r="T309" s="105">
        <f t="shared" si="227"/>
        <v>0</v>
      </c>
      <c r="U309" s="105">
        <f t="shared" si="227"/>
        <v>0</v>
      </c>
      <c r="V309" s="105">
        <f t="shared" si="227"/>
        <v>0</v>
      </c>
      <c r="W309" s="105">
        <f t="shared" si="227"/>
        <v>0</v>
      </c>
      <c r="X309" s="105">
        <f t="shared" si="227"/>
        <v>0</v>
      </c>
      <c r="Y309" s="105">
        <f t="shared" si="227"/>
        <v>0</v>
      </c>
      <c r="Z309" s="105">
        <f t="shared" si="227"/>
        <v>0</v>
      </c>
      <c r="AA309" s="105">
        <f t="shared" si="227"/>
        <v>0</v>
      </c>
      <c r="AB309" s="105">
        <f t="shared" si="227"/>
        <v>0</v>
      </c>
      <c r="AC309" s="105">
        <f t="shared" si="227"/>
        <v>0</v>
      </c>
      <c r="AD309" s="105">
        <f t="shared" si="227"/>
        <v>0</v>
      </c>
      <c r="AE309" s="105">
        <f t="shared" si="227"/>
        <v>0</v>
      </c>
      <c r="AF309" s="105">
        <f t="shared" si="227"/>
        <v>0</v>
      </c>
      <c r="AG309" s="105">
        <f t="shared" si="227"/>
        <v>0</v>
      </c>
      <c r="AH309" s="105">
        <f t="shared" si="227"/>
        <v>0</v>
      </c>
      <c r="AI309" s="105">
        <f t="shared" si="227"/>
        <v>0</v>
      </c>
      <c r="AJ309" s="105">
        <f t="shared" si="227"/>
        <v>0</v>
      </c>
      <c r="AK309" s="105">
        <f t="shared" si="227"/>
        <v>0</v>
      </c>
      <c r="AL309" s="105">
        <f t="shared" si="227"/>
        <v>0</v>
      </c>
      <c r="AM309" s="105">
        <f t="shared" si="227"/>
        <v>0</v>
      </c>
      <c r="AN309" s="105">
        <f t="shared" si="227"/>
        <v>0</v>
      </c>
      <c r="AO309" s="105">
        <f t="shared" si="227"/>
        <v>0</v>
      </c>
      <c r="AP309" s="105">
        <f t="shared" si="227"/>
        <v>0</v>
      </c>
      <c r="AQ309" s="105">
        <f t="shared" si="227"/>
        <v>0</v>
      </c>
      <c r="AR309" s="105">
        <f t="shared" si="227"/>
        <v>0</v>
      </c>
      <c r="AS309" s="105">
        <f t="shared" si="227"/>
        <v>0</v>
      </c>
      <c r="AT309" s="105">
        <f t="shared" si="227"/>
        <v>0</v>
      </c>
      <c r="AU309" s="105">
        <f t="shared" si="227"/>
        <v>0</v>
      </c>
      <c r="AV309" s="105">
        <f t="shared" si="227"/>
        <v>0</v>
      </c>
      <c r="AW309" s="105">
        <f t="shared" si="227"/>
        <v>0</v>
      </c>
      <c r="AX309" s="105">
        <f t="shared" si="227"/>
        <v>0</v>
      </c>
      <c r="AY309" s="105">
        <f t="shared" si="227"/>
        <v>0</v>
      </c>
      <c r="AZ309" s="105">
        <f t="shared" si="227"/>
        <v>0</v>
      </c>
      <c r="BA309" s="105">
        <f t="shared" si="227"/>
        <v>0</v>
      </c>
      <c r="BB309" s="105">
        <f t="shared" si="227"/>
        <v>0</v>
      </c>
      <c r="BC309" s="105">
        <f t="shared" si="227"/>
        <v>0</v>
      </c>
      <c r="BD309" s="105">
        <f t="shared" si="227"/>
        <v>0</v>
      </c>
      <c r="BE309" s="105">
        <f t="shared" si="227"/>
        <v>0</v>
      </c>
      <c r="BF309" s="105">
        <f t="shared" si="227"/>
        <v>0</v>
      </c>
      <c r="BG309" s="105">
        <f t="shared" si="227"/>
        <v>0</v>
      </c>
      <c r="BH309" s="105">
        <f t="shared" si="227"/>
        <v>0</v>
      </c>
      <c r="BI309" s="105">
        <f t="shared" si="227"/>
        <v>0</v>
      </c>
      <c r="BJ309" s="105">
        <f t="shared" si="227"/>
        <v>0</v>
      </c>
      <c r="BK309" s="105">
        <f t="shared" si="227"/>
        <v>0</v>
      </c>
      <c r="BL309" s="105">
        <f t="shared" si="227"/>
        <v>0</v>
      </c>
      <c r="BM309" s="105">
        <f t="shared" si="227"/>
        <v>0</v>
      </c>
      <c r="BN309" s="105">
        <f t="shared" ref="BN309" si="230">BN155*$B309</f>
        <v>0</v>
      </c>
      <c r="BO309" s="105">
        <f t="shared" si="228"/>
        <v>0</v>
      </c>
      <c r="BP309" s="105">
        <f t="shared" si="228"/>
        <v>0</v>
      </c>
      <c r="BQ309" s="105">
        <f t="shared" si="228"/>
        <v>0</v>
      </c>
      <c r="BR309" s="105">
        <f t="shared" si="228"/>
        <v>0</v>
      </c>
      <c r="BS309" s="105">
        <f t="shared" si="228"/>
        <v>0</v>
      </c>
      <c r="BT309" s="105">
        <f t="shared" si="228"/>
        <v>0</v>
      </c>
      <c r="BU309" s="105">
        <f t="shared" si="228"/>
        <v>0</v>
      </c>
      <c r="BV309" s="105">
        <f t="shared" si="228"/>
        <v>0</v>
      </c>
      <c r="BW309" s="105">
        <f t="shared" si="228"/>
        <v>0</v>
      </c>
      <c r="BX309" s="105">
        <f t="shared" si="228"/>
        <v>0</v>
      </c>
      <c r="BY309" s="105">
        <f t="shared" si="228"/>
        <v>0</v>
      </c>
      <c r="BZ309" s="105">
        <f t="shared" si="228"/>
        <v>0</v>
      </c>
      <c r="CA309" s="105">
        <f t="shared" si="228"/>
        <v>0</v>
      </c>
      <c r="CB309" s="105">
        <f t="shared" si="228"/>
        <v>0</v>
      </c>
      <c r="CC309" s="105">
        <f t="shared" si="228"/>
        <v>0</v>
      </c>
      <c r="CD309" s="105">
        <f t="shared" si="228"/>
        <v>0</v>
      </c>
      <c r="CE309" s="105">
        <f t="shared" si="228"/>
        <v>0</v>
      </c>
      <c r="CF309" s="105">
        <f t="shared" si="228"/>
        <v>0</v>
      </c>
      <c r="CG309" s="105">
        <f t="shared" si="228"/>
        <v>0</v>
      </c>
      <c r="CH309" s="105">
        <f t="shared" si="228"/>
        <v>0</v>
      </c>
      <c r="CI309" s="105">
        <f t="shared" si="228"/>
        <v>0</v>
      </c>
      <c r="CJ309" s="105">
        <f t="shared" si="228"/>
        <v>0</v>
      </c>
      <c r="CK309" s="105">
        <f t="shared" si="228"/>
        <v>0</v>
      </c>
      <c r="CL309" s="105">
        <f t="shared" si="228"/>
        <v>0</v>
      </c>
      <c r="CM309" s="105">
        <f t="shared" si="228"/>
        <v>0</v>
      </c>
      <c r="CN309" s="105">
        <f t="shared" si="228"/>
        <v>0</v>
      </c>
      <c r="CO309" s="105">
        <f t="shared" si="228"/>
        <v>0</v>
      </c>
      <c r="CP309" s="105">
        <f t="shared" si="228"/>
        <v>0</v>
      </c>
      <c r="CQ309" s="105">
        <f t="shared" si="228"/>
        <v>0</v>
      </c>
      <c r="CR309" s="105">
        <f t="shared" si="228"/>
        <v>0</v>
      </c>
      <c r="CS309" s="105">
        <f t="shared" si="228"/>
        <v>0</v>
      </c>
      <c r="CT309" s="105">
        <f t="shared" si="228"/>
        <v>0</v>
      </c>
      <c r="CU309" s="105">
        <f t="shared" si="228"/>
        <v>0</v>
      </c>
      <c r="CV309" s="105">
        <f t="shared" si="228"/>
        <v>0</v>
      </c>
      <c r="CW309" s="105">
        <f t="shared" si="228"/>
        <v>0</v>
      </c>
      <c r="CX309" s="105">
        <f t="shared" si="228"/>
        <v>0</v>
      </c>
      <c r="CY309" s="105">
        <f t="shared" si="228"/>
        <v>0</v>
      </c>
      <c r="CZ309" s="105">
        <f t="shared" si="228"/>
        <v>0</v>
      </c>
      <c r="DA309" s="105">
        <f t="shared" si="228"/>
        <v>0</v>
      </c>
      <c r="DB309" s="105">
        <f t="shared" si="228"/>
        <v>0</v>
      </c>
      <c r="DC309" s="105">
        <f t="shared" si="228"/>
        <v>0</v>
      </c>
      <c r="DD309" s="105">
        <f t="shared" si="228"/>
        <v>0</v>
      </c>
      <c r="DE309" s="105">
        <f t="shared" si="228"/>
        <v>0</v>
      </c>
      <c r="DF309" s="105">
        <f t="shared" si="228"/>
        <v>0</v>
      </c>
      <c r="DG309" s="105">
        <f t="shared" si="228"/>
        <v>0</v>
      </c>
      <c r="DH309" s="105">
        <f t="shared" si="228"/>
        <v>0</v>
      </c>
      <c r="DI309" s="105">
        <f t="shared" si="228"/>
        <v>0</v>
      </c>
      <c r="DJ309" s="105">
        <f t="shared" si="228"/>
        <v>0</v>
      </c>
      <c r="DK309" s="105">
        <f t="shared" si="228"/>
        <v>0</v>
      </c>
      <c r="DL309" s="105">
        <f t="shared" si="228"/>
        <v>0</v>
      </c>
      <c r="DM309" s="105">
        <f t="shared" si="228"/>
        <v>0</v>
      </c>
      <c r="DN309" s="105">
        <f t="shared" si="228"/>
        <v>0</v>
      </c>
      <c r="DO309" s="105">
        <f t="shared" si="228"/>
        <v>0</v>
      </c>
      <c r="DP309" s="105">
        <f t="shared" si="228"/>
        <v>0</v>
      </c>
      <c r="DQ309" s="105">
        <f t="shared" si="228"/>
        <v>0</v>
      </c>
      <c r="DR309" s="105">
        <f t="shared" si="228"/>
        <v>0</v>
      </c>
      <c r="DS309" s="105">
        <f t="shared" si="228"/>
        <v>0</v>
      </c>
      <c r="DT309" s="105">
        <f t="shared" si="228"/>
        <v>0</v>
      </c>
      <c r="DU309" s="105">
        <f t="shared" si="228"/>
        <v>0</v>
      </c>
      <c r="DV309" s="105">
        <f t="shared" si="228"/>
        <v>0</v>
      </c>
      <c r="DW309" s="105">
        <f t="shared" si="228"/>
        <v>0</v>
      </c>
      <c r="DX309" s="105">
        <f t="shared" si="228"/>
        <v>0</v>
      </c>
      <c r="DY309" s="105">
        <f t="shared" si="228"/>
        <v>0</v>
      </c>
      <c r="DZ309" s="105">
        <f t="shared" ref="DZ309" si="231">DZ155*$B309</f>
        <v>0</v>
      </c>
      <c r="EA309" s="105">
        <f t="shared" si="229"/>
        <v>0</v>
      </c>
      <c r="EB309" s="105">
        <f t="shared" si="229"/>
        <v>0</v>
      </c>
      <c r="EC309" s="105">
        <f t="shared" si="229"/>
        <v>0</v>
      </c>
      <c r="ED309" s="105">
        <f t="shared" si="229"/>
        <v>0</v>
      </c>
      <c r="EE309" s="105">
        <f t="shared" si="229"/>
        <v>0</v>
      </c>
      <c r="EF309" s="105">
        <f t="shared" si="229"/>
        <v>0</v>
      </c>
      <c r="EG309" s="105">
        <f t="shared" si="229"/>
        <v>0</v>
      </c>
      <c r="EH309" s="105">
        <f t="shared" si="229"/>
        <v>0</v>
      </c>
      <c r="EI309" s="105">
        <f t="shared" si="229"/>
        <v>0</v>
      </c>
      <c r="EJ309" s="105">
        <f t="shared" si="229"/>
        <v>0</v>
      </c>
      <c r="EK309" s="105">
        <f t="shared" si="229"/>
        <v>0</v>
      </c>
      <c r="EL309" s="105">
        <f t="shared" si="229"/>
        <v>0</v>
      </c>
      <c r="EM309" s="105">
        <f t="shared" si="229"/>
        <v>0</v>
      </c>
      <c r="EN309" s="105">
        <f t="shared" si="229"/>
        <v>0</v>
      </c>
      <c r="EO309" s="105">
        <f t="shared" si="229"/>
        <v>0</v>
      </c>
      <c r="EP309" s="105">
        <f t="shared" si="229"/>
        <v>0</v>
      </c>
      <c r="EQ309" s="105">
        <f t="shared" si="229"/>
        <v>0</v>
      </c>
      <c r="ER309" s="105">
        <f t="shared" si="229"/>
        <v>0</v>
      </c>
      <c r="ES309" s="105">
        <f t="shared" si="229"/>
        <v>0</v>
      </c>
      <c r="ET309" s="105">
        <f t="shared" si="229"/>
        <v>0</v>
      </c>
      <c r="EU309" s="105">
        <f t="shared" si="229"/>
        <v>0</v>
      </c>
      <c r="EV309" s="105">
        <f t="shared" si="229"/>
        <v>0</v>
      </c>
      <c r="EW309" s="105">
        <f t="shared" si="229"/>
        <v>0</v>
      </c>
      <c r="EX309" s="105">
        <f t="shared" si="229"/>
        <v>0</v>
      </c>
      <c r="EY309" s="105">
        <f t="shared" si="229"/>
        <v>0</v>
      </c>
      <c r="EZ309" s="105">
        <f t="shared" si="229"/>
        <v>0</v>
      </c>
      <c r="FA309" s="105">
        <f t="shared" si="229"/>
        <v>0</v>
      </c>
      <c r="FB309" s="105">
        <f t="shared" si="229"/>
        <v>0</v>
      </c>
      <c r="FC309" s="105">
        <f t="shared" si="229"/>
        <v>0</v>
      </c>
      <c r="FD309" s="105">
        <f t="shared" si="229"/>
        <v>0</v>
      </c>
      <c r="FE309" s="105">
        <f t="shared" si="229"/>
        <v>0</v>
      </c>
      <c r="FF309" s="105">
        <f t="shared" si="229"/>
        <v>0</v>
      </c>
      <c r="FG309" s="105">
        <f t="shared" si="229"/>
        <v>0</v>
      </c>
      <c r="FH309" s="105">
        <f t="shared" si="229"/>
        <v>0</v>
      </c>
      <c r="FI309" s="105">
        <f t="shared" si="229"/>
        <v>0</v>
      </c>
      <c r="FJ309" s="105">
        <f t="shared" si="229"/>
        <v>0</v>
      </c>
      <c r="FK309" s="105">
        <f t="shared" si="229"/>
        <v>0</v>
      </c>
      <c r="FL309" s="105">
        <f t="shared" si="229"/>
        <v>0</v>
      </c>
      <c r="FM309" s="105">
        <f t="shared" si="229"/>
        <v>0</v>
      </c>
      <c r="FN309" s="105">
        <f t="shared" si="229"/>
        <v>0</v>
      </c>
      <c r="FO309" s="105">
        <f t="shared" si="229"/>
        <v>0</v>
      </c>
      <c r="FP309" s="105">
        <f t="shared" si="229"/>
        <v>0</v>
      </c>
      <c r="FQ309" s="105">
        <f t="shared" si="229"/>
        <v>0</v>
      </c>
      <c r="FR309" s="105">
        <f t="shared" si="229"/>
        <v>0</v>
      </c>
      <c r="FS309" s="105">
        <f t="shared" si="229"/>
        <v>0</v>
      </c>
      <c r="FT309" s="105">
        <f t="shared" si="229"/>
        <v>0</v>
      </c>
      <c r="FU309" s="105">
        <f t="shared" si="229"/>
        <v>0</v>
      </c>
      <c r="FV309" s="105">
        <f t="shared" si="229"/>
        <v>0</v>
      </c>
      <c r="FW309" s="105">
        <f t="shared" si="229"/>
        <v>0</v>
      </c>
      <c r="FX309" s="105">
        <f t="shared" si="229"/>
        <v>0</v>
      </c>
      <c r="FY309" s="105">
        <f t="shared" si="229"/>
        <v>0</v>
      </c>
      <c r="FZ309" s="105">
        <f t="shared" si="229"/>
        <v>0</v>
      </c>
      <c r="GA309" s="105">
        <f t="shared" si="229"/>
        <v>0</v>
      </c>
      <c r="GB309" s="105">
        <f t="shared" si="229"/>
        <v>0</v>
      </c>
      <c r="GC309" s="105">
        <f t="shared" si="229"/>
        <v>0</v>
      </c>
      <c r="GD309" s="105">
        <f t="shared" si="229"/>
        <v>0</v>
      </c>
      <c r="GE309" s="105">
        <f t="shared" si="229"/>
        <v>0</v>
      </c>
      <c r="GF309" s="105">
        <f t="shared" si="229"/>
        <v>0</v>
      </c>
      <c r="GG309" s="105">
        <f t="shared" si="229"/>
        <v>0</v>
      </c>
      <c r="GH309" s="105">
        <f t="shared" si="229"/>
        <v>0</v>
      </c>
      <c r="GI309" s="105">
        <f t="shared" si="229"/>
        <v>0</v>
      </c>
      <c r="GJ309" s="105">
        <f t="shared" si="229"/>
        <v>0</v>
      </c>
      <c r="GK309" s="105">
        <f t="shared" si="229"/>
        <v>0</v>
      </c>
      <c r="GL309" s="105">
        <f t="shared" ref="GL309" si="232">GL155*$B309</f>
        <v>0</v>
      </c>
      <c r="GM309" s="105">
        <f t="shared" si="211"/>
        <v>0</v>
      </c>
      <c r="GN309" s="105">
        <f t="shared" si="211"/>
        <v>0</v>
      </c>
      <c r="GO309" s="105">
        <f t="shared" si="211"/>
        <v>0</v>
      </c>
      <c r="GP309" s="105">
        <f t="shared" si="211"/>
        <v>0</v>
      </c>
      <c r="GQ309" s="105">
        <f t="shared" si="211"/>
        <v>0</v>
      </c>
      <c r="GR309" s="105">
        <f t="shared" si="211"/>
        <v>0</v>
      </c>
      <c r="GS309" s="105">
        <f t="shared" si="211"/>
        <v>0</v>
      </c>
      <c r="GT309" s="105">
        <f t="shared" si="211"/>
        <v>0</v>
      </c>
    </row>
    <row r="310" spans="1:202" s="105" customFormat="1" hidden="1" x14ac:dyDescent="0.25">
      <c r="A310" s="106" t="s">
        <v>221</v>
      </c>
      <c r="B310" s="107">
        <v>0</v>
      </c>
      <c r="C310" s="105">
        <f t="shared" ref="C310:BN313" si="233">C156*$B310</f>
        <v>0</v>
      </c>
      <c r="D310" s="105">
        <f t="shared" si="233"/>
        <v>0</v>
      </c>
      <c r="E310" s="105">
        <f t="shared" si="233"/>
        <v>0</v>
      </c>
      <c r="F310" s="105">
        <f t="shared" si="233"/>
        <v>0</v>
      </c>
      <c r="G310" s="105">
        <f t="shared" si="233"/>
        <v>0</v>
      </c>
      <c r="H310" s="105">
        <f t="shared" si="233"/>
        <v>0</v>
      </c>
      <c r="I310" s="105">
        <f t="shared" si="233"/>
        <v>0</v>
      </c>
      <c r="J310" s="105">
        <f t="shared" si="233"/>
        <v>0</v>
      </c>
      <c r="K310" s="105">
        <f t="shared" si="233"/>
        <v>0</v>
      </c>
      <c r="L310" s="105">
        <f t="shared" si="233"/>
        <v>0</v>
      </c>
      <c r="M310" s="105">
        <f t="shared" si="233"/>
        <v>0</v>
      </c>
      <c r="N310" s="105">
        <f t="shared" si="233"/>
        <v>0</v>
      </c>
      <c r="O310" s="105">
        <f t="shared" si="233"/>
        <v>0</v>
      </c>
      <c r="P310" s="105">
        <f t="shared" si="233"/>
        <v>0</v>
      </c>
      <c r="Q310" s="105">
        <f t="shared" si="233"/>
        <v>0</v>
      </c>
      <c r="R310" s="105">
        <f t="shared" si="233"/>
        <v>0</v>
      </c>
      <c r="S310" s="105">
        <f t="shared" si="233"/>
        <v>0</v>
      </c>
      <c r="T310" s="105">
        <f t="shared" si="233"/>
        <v>0</v>
      </c>
      <c r="U310" s="105">
        <f t="shared" si="233"/>
        <v>0</v>
      </c>
      <c r="V310" s="105">
        <f t="shared" si="233"/>
        <v>0</v>
      </c>
      <c r="W310" s="105">
        <f t="shared" si="233"/>
        <v>0</v>
      </c>
      <c r="X310" s="105">
        <f t="shared" si="233"/>
        <v>0</v>
      </c>
      <c r="Y310" s="105">
        <f t="shared" si="233"/>
        <v>0</v>
      </c>
      <c r="Z310" s="105">
        <f t="shared" si="233"/>
        <v>0</v>
      </c>
      <c r="AA310" s="105">
        <f t="shared" si="233"/>
        <v>0</v>
      </c>
      <c r="AB310" s="105">
        <f t="shared" si="233"/>
        <v>0</v>
      </c>
      <c r="AC310" s="105">
        <f t="shared" si="233"/>
        <v>0</v>
      </c>
      <c r="AD310" s="105">
        <f t="shared" si="233"/>
        <v>0</v>
      </c>
      <c r="AE310" s="105">
        <f t="shared" si="233"/>
        <v>0</v>
      </c>
      <c r="AF310" s="105">
        <f t="shared" si="233"/>
        <v>0</v>
      </c>
      <c r="AG310" s="105">
        <f t="shared" si="233"/>
        <v>0</v>
      </c>
      <c r="AH310" s="105">
        <f t="shared" si="233"/>
        <v>0</v>
      </c>
      <c r="AI310" s="105">
        <f t="shared" si="233"/>
        <v>0</v>
      </c>
      <c r="AJ310" s="105">
        <f t="shared" si="233"/>
        <v>0</v>
      </c>
      <c r="AK310" s="105">
        <f t="shared" si="233"/>
        <v>0</v>
      </c>
      <c r="AL310" s="105">
        <f t="shared" si="233"/>
        <v>0</v>
      </c>
      <c r="AM310" s="105">
        <f t="shared" si="233"/>
        <v>0</v>
      </c>
      <c r="AN310" s="105">
        <f t="shared" si="233"/>
        <v>0</v>
      </c>
      <c r="AO310" s="105">
        <f t="shared" si="233"/>
        <v>0</v>
      </c>
      <c r="AP310" s="105">
        <f t="shared" si="233"/>
        <v>0</v>
      </c>
      <c r="AQ310" s="105">
        <f t="shared" si="233"/>
        <v>0</v>
      </c>
      <c r="AR310" s="105">
        <f t="shared" si="233"/>
        <v>0</v>
      </c>
      <c r="AS310" s="105">
        <f t="shared" si="233"/>
        <v>0</v>
      </c>
      <c r="AT310" s="105">
        <f t="shared" si="233"/>
        <v>0</v>
      </c>
      <c r="AU310" s="105">
        <f t="shared" si="233"/>
        <v>0</v>
      </c>
      <c r="AV310" s="105">
        <f t="shared" si="233"/>
        <v>0</v>
      </c>
      <c r="AW310" s="105">
        <f t="shared" si="233"/>
        <v>0</v>
      </c>
      <c r="AX310" s="105">
        <f t="shared" si="233"/>
        <v>0</v>
      </c>
      <c r="AY310" s="105">
        <f t="shared" si="233"/>
        <v>0</v>
      </c>
      <c r="AZ310" s="105">
        <f t="shared" si="233"/>
        <v>0</v>
      </c>
      <c r="BA310" s="105">
        <f t="shared" si="233"/>
        <v>0</v>
      </c>
      <c r="BB310" s="105">
        <f t="shared" si="233"/>
        <v>0</v>
      </c>
      <c r="BC310" s="105">
        <f t="shared" si="233"/>
        <v>0</v>
      </c>
      <c r="BD310" s="105">
        <f t="shared" si="233"/>
        <v>0</v>
      </c>
      <c r="BE310" s="105">
        <f t="shared" si="233"/>
        <v>0</v>
      </c>
      <c r="BF310" s="105">
        <f t="shared" si="233"/>
        <v>0</v>
      </c>
      <c r="BG310" s="105">
        <f t="shared" si="233"/>
        <v>0</v>
      </c>
      <c r="BH310" s="105">
        <f t="shared" si="233"/>
        <v>0</v>
      </c>
      <c r="BI310" s="105">
        <f t="shared" si="233"/>
        <v>0</v>
      </c>
      <c r="BJ310" s="105">
        <f t="shared" si="233"/>
        <v>0</v>
      </c>
      <c r="BK310" s="105">
        <f t="shared" si="233"/>
        <v>0</v>
      </c>
      <c r="BL310" s="105">
        <f t="shared" si="233"/>
        <v>0</v>
      </c>
      <c r="BM310" s="105">
        <f t="shared" si="233"/>
        <v>0</v>
      </c>
      <c r="BN310" s="105">
        <f t="shared" si="233"/>
        <v>0</v>
      </c>
      <c r="BO310" s="105">
        <f t="shared" ref="BO310:DZ313" si="234">BO156*$B310</f>
        <v>0</v>
      </c>
      <c r="BP310" s="105">
        <f t="shared" si="234"/>
        <v>0</v>
      </c>
      <c r="BQ310" s="105">
        <f t="shared" si="234"/>
        <v>0</v>
      </c>
      <c r="BR310" s="105">
        <f t="shared" si="234"/>
        <v>0</v>
      </c>
      <c r="BS310" s="105">
        <f t="shared" si="234"/>
        <v>0</v>
      </c>
      <c r="BT310" s="105">
        <f t="shared" si="234"/>
        <v>0</v>
      </c>
      <c r="BU310" s="105">
        <f t="shared" si="234"/>
        <v>0</v>
      </c>
      <c r="BV310" s="105">
        <f t="shared" si="234"/>
        <v>0</v>
      </c>
      <c r="BW310" s="105">
        <f t="shared" si="234"/>
        <v>0</v>
      </c>
      <c r="BX310" s="105">
        <f t="shared" si="234"/>
        <v>0</v>
      </c>
      <c r="BY310" s="105">
        <f t="shared" si="234"/>
        <v>0</v>
      </c>
      <c r="BZ310" s="105">
        <f t="shared" si="234"/>
        <v>0</v>
      </c>
      <c r="CA310" s="105">
        <f t="shared" si="234"/>
        <v>0</v>
      </c>
      <c r="CB310" s="105">
        <f t="shared" si="234"/>
        <v>0</v>
      </c>
      <c r="CC310" s="105">
        <f t="shared" si="234"/>
        <v>0</v>
      </c>
      <c r="CD310" s="105">
        <f t="shared" si="234"/>
        <v>0</v>
      </c>
      <c r="CE310" s="105">
        <f t="shared" si="234"/>
        <v>0</v>
      </c>
      <c r="CF310" s="105">
        <f t="shared" si="234"/>
        <v>0</v>
      </c>
      <c r="CG310" s="105">
        <f t="shared" si="234"/>
        <v>0</v>
      </c>
      <c r="CH310" s="105">
        <f t="shared" si="234"/>
        <v>0</v>
      </c>
      <c r="CI310" s="105">
        <f t="shared" si="234"/>
        <v>0</v>
      </c>
      <c r="CJ310" s="105">
        <f t="shared" si="234"/>
        <v>0</v>
      </c>
      <c r="CK310" s="105">
        <f t="shared" si="234"/>
        <v>0</v>
      </c>
      <c r="CL310" s="105">
        <f t="shared" si="234"/>
        <v>0</v>
      </c>
      <c r="CM310" s="105">
        <f t="shared" si="234"/>
        <v>0</v>
      </c>
      <c r="CN310" s="105">
        <f t="shared" si="234"/>
        <v>0</v>
      </c>
      <c r="CO310" s="105">
        <f t="shared" si="234"/>
        <v>0</v>
      </c>
      <c r="CP310" s="105">
        <f t="shared" si="234"/>
        <v>0</v>
      </c>
      <c r="CQ310" s="105">
        <f t="shared" si="234"/>
        <v>0</v>
      </c>
      <c r="CR310" s="105">
        <f t="shared" si="234"/>
        <v>0</v>
      </c>
      <c r="CS310" s="105">
        <f t="shared" si="234"/>
        <v>0</v>
      </c>
      <c r="CT310" s="105">
        <f t="shared" si="234"/>
        <v>0</v>
      </c>
      <c r="CU310" s="105">
        <f t="shared" si="234"/>
        <v>0</v>
      </c>
      <c r="CV310" s="105">
        <f t="shared" si="234"/>
        <v>0</v>
      </c>
      <c r="CW310" s="105">
        <f t="shared" si="234"/>
        <v>0</v>
      </c>
      <c r="CX310" s="105">
        <f t="shared" si="234"/>
        <v>0</v>
      </c>
      <c r="CY310" s="105">
        <f t="shared" si="234"/>
        <v>0</v>
      </c>
      <c r="CZ310" s="105">
        <f t="shared" si="234"/>
        <v>0</v>
      </c>
      <c r="DA310" s="105">
        <f t="shared" si="234"/>
        <v>0</v>
      </c>
      <c r="DB310" s="105">
        <f t="shared" si="234"/>
        <v>0</v>
      </c>
      <c r="DC310" s="105">
        <f t="shared" si="234"/>
        <v>0</v>
      </c>
      <c r="DD310" s="105">
        <f t="shared" si="234"/>
        <v>0</v>
      </c>
      <c r="DE310" s="105">
        <f t="shared" si="234"/>
        <v>0</v>
      </c>
      <c r="DF310" s="105">
        <f t="shared" si="234"/>
        <v>0</v>
      </c>
      <c r="DG310" s="105">
        <f t="shared" si="234"/>
        <v>0</v>
      </c>
      <c r="DH310" s="105">
        <f t="shared" si="234"/>
        <v>0</v>
      </c>
      <c r="DI310" s="105">
        <f t="shared" si="234"/>
        <v>0</v>
      </c>
      <c r="DJ310" s="105">
        <f t="shared" si="234"/>
        <v>0</v>
      </c>
      <c r="DK310" s="105">
        <f t="shared" si="234"/>
        <v>0</v>
      </c>
      <c r="DL310" s="105">
        <f t="shared" si="234"/>
        <v>0</v>
      </c>
      <c r="DM310" s="105">
        <f t="shared" si="234"/>
        <v>0</v>
      </c>
      <c r="DN310" s="105">
        <f t="shared" si="234"/>
        <v>0</v>
      </c>
      <c r="DO310" s="105">
        <f t="shared" si="234"/>
        <v>0</v>
      </c>
      <c r="DP310" s="105">
        <f t="shared" si="234"/>
        <v>0</v>
      </c>
      <c r="DQ310" s="105">
        <f t="shared" si="234"/>
        <v>0</v>
      </c>
      <c r="DR310" s="105">
        <f t="shared" si="234"/>
        <v>0</v>
      </c>
      <c r="DS310" s="105">
        <f t="shared" si="234"/>
        <v>0</v>
      </c>
      <c r="DT310" s="105">
        <f t="shared" si="234"/>
        <v>0</v>
      </c>
      <c r="DU310" s="105">
        <f t="shared" si="234"/>
        <v>0</v>
      </c>
      <c r="DV310" s="105">
        <f t="shared" si="234"/>
        <v>0</v>
      </c>
      <c r="DW310" s="105">
        <f t="shared" si="234"/>
        <v>0</v>
      </c>
      <c r="DX310" s="105">
        <f t="shared" si="234"/>
        <v>0</v>
      </c>
      <c r="DY310" s="105">
        <f t="shared" si="234"/>
        <v>0</v>
      </c>
      <c r="DZ310" s="105">
        <f t="shared" si="234"/>
        <v>0</v>
      </c>
      <c r="EA310" s="105">
        <f t="shared" ref="EA310:GL313" si="235">EA156*$B310</f>
        <v>0</v>
      </c>
      <c r="EB310" s="105">
        <f t="shared" si="235"/>
        <v>0</v>
      </c>
      <c r="EC310" s="105">
        <f t="shared" si="235"/>
        <v>0</v>
      </c>
      <c r="ED310" s="105">
        <f t="shared" si="235"/>
        <v>0</v>
      </c>
      <c r="EE310" s="105">
        <f t="shared" si="235"/>
        <v>0</v>
      </c>
      <c r="EF310" s="105">
        <f t="shared" si="235"/>
        <v>0</v>
      </c>
      <c r="EG310" s="105">
        <f t="shared" si="235"/>
        <v>0</v>
      </c>
      <c r="EH310" s="105">
        <f t="shared" si="235"/>
        <v>0</v>
      </c>
      <c r="EI310" s="105">
        <f t="shared" si="235"/>
        <v>0</v>
      </c>
      <c r="EJ310" s="105">
        <f t="shared" si="235"/>
        <v>0</v>
      </c>
      <c r="EK310" s="105">
        <f t="shared" si="235"/>
        <v>0</v>
      </c>
      <c r="EL310" s="105">
        <f t="shared" si="235"/>
        <v>0</v>
      </c>
      <c r="EM310" s="105">
        <f t="shared" si="235"/>
        <v>0</v>
      </c>
      <c r="EN310" s="105">
        <f t="shared" si="235"/>
        <v>0</v>
      </c>
      <c r="EO310" s="105">
        <f t="shared" si="235"/>
        <v>0</v>
      </c>
      <c r="EP310" s="105">
        <f t="shared" si="235"/>
        <v>0</v>
      </c>
      <c r="EQ310" s="105">
        <f t="shared" si="235"/>
        <v>0</v>
      </c>
      <c r="ER310" s="105">
        <f t="shared" si="235"/>
        <v>0</v>
      </c>
      <c r="ES310" s="105">
        <f t="shared" si="235"/>
        <v>0</v>
      </c>
      <c r="ET310" s="105">
        <f t="shared" si="235"/>
        <v>0</v>
      </c>
      <c r="EU310" s="105">
        <f t="shared" si="235"/>
        <v>0</v>
      </c>
      <c r="EV310" s="105">
        <f t="shared" si="235"/>
        <v>0</v>
      </c>
      <c r="EW310" s="105">
        <f t="shared" si="235"/>
        <v>0</v>
      </c>
      <c r="EX310" s="105">
        <f t="shared" si="235"/>
        <v>0</v>
      </c>
      <c r="EY310" s="105">
        <f t="shared" si="235"/>
        <v>0</v>
      </c>
      <c r="EZ310" s="105">
        <f t="shared" si="235"/>
        <v>0</v>
      </c>
      <c r="FA310" s="105">
        <f t="shared" si="235"/>
        <v>0</v>
      </c>
      <c r="FB310" s="105">
        <f t="shared" si="235"/>
        <v>0</v>
      </c>
      <c r="FC310" s="105">
        <f t="shared" si="235"/>
        <v>0</v>
      </c>
      <c r="FD310" s="105">
        <f t="shared" si="235"/>
        <v>0</v>
      </c>
      <c r="FE310" s="105">
        <f t="shared" si="235"/>
        <v>0</v>
      </c>
      <c r="FF310" s="105">
        <f t="shared" si="235"/>
        <v>0</v>
      </c>
      <c r="FG310" s="105">
        <f t="shared" si="235"/>
        <v>0</v>
      </c>
      <c r="FH310" s="105">
        <f t="shared" si="235"/>
        <v>0</v>
      </c>
      <c r="FI310" s="105">
        <f t="shared" si="235"/>
        <v>0</v>
      </c>
      <c r="FJ310" s="105">
        <f t="shared" si="235"/>
        <v>0</v>
      </c>
      <c r="FK310" s="105">
        <f t="shared" si="235"/>
        <v>0</v>
      </c>
      <c r="FL310" s="105">
        <f t="shared" si="235"/>
        <v>0</v>
      </c>
      <c r="FM310" s="105">
        <f t="shared" si="235"/>
        <v>0</v>
      </c>
      <c r="FN310" s="105">
        <f t="shared" si="235"/>
        <v>0</v>
      </c>
      <c r="FO310" s="105">
        <f t="shared" si="235"/>
        <v>0</v>
      </c>
      <c r="FP310" s="105">
        <f t="shared" si="235"/>
        <v>0</v>
      </c>
      <c r="FQ310" s="105">
        <f t="shared" si="235"/>
        <v>0</v>
      </c>
      <c r="FR310" s="105">
        <f t="shared" si="235"/>
        <v>0</v>
      </c>
      <c r="FS310" s="105">
        <f t="shared" si="235"/>
        <v>0</v>
      </c>
      <c r="FT310" s="105">
        <f t="shared" si="235"/>
        <v>0</v>
      </c>
      <c r="FU310" s="105">
        <f t="shared" si="235"/>
        <v>0</v>
      </c>
      <c r="FV310" s="105">
        <f t="shared" si="235"/>
        <v>0</v>
      </c>
      <c r="FW310" s="105">
        <f t="shared" si="235"/>
        <v>0</v>
      </c>
      <c r="FX310" s="105">
        <f t="shared" si="235"/>
        <v>0</v>
      </c>
      <c r="FY310" s="105">
        <f t="shared" si="235"/>
        <v>0</v>
      </c>
      <c r="FZ310" s="105">
        <f t="shared" si="235"/>
        <v>0</v>
      </c>
      <c r="GA310" s="105">
        <f t="shared" si="235"/>
        <v>0</v>
      </c>
      <c r="GB310" s="105">
        <f t="shared" si="235"/>
        <v>0</v>
      </c>
      <c r="GC310" s="105">
        <f t="shared" si="235"/>
        <v>0</v>
      </c>
      <c r="GD310" s="105">
        <f t="shared" si="235"/>
        <v>0</v>
      </c>
      <c r="GE310" s="105">
        <f t="shared" si="235"/>
        <v>0</v>
      </c>
      <c r="GF310" s="105">
        <f t="shared" si="235"/>
        <v>0</v>
      </c>
      <c r="GG310" s="105">
        <f t="shared" si="235"/>
        <v>0</v>
      </c>
      <c r="GH310" s="105">
        <f t="shared" si="235"/>
        <v>0</v>
      </c>
      <c r="GI310" s="105">
        <f t="shared" si="235"/>
        <v>0</v>
      </c>
      <c r="GJ310" s="105">
        <f t="shared" si="235"/>
        <v>0</v>
      </c>
      <c r="GK310" s="105">
        <f t="shared" si="235"/>
        <v>0</v>
      </c>
      <c r="GL310" s="105">
        <f t="shared" si="235"/>
        <v>0</v>
      </c>
      <c r="GM310" s="105">
        <f t="shared" ref="GM310:GT315" si="236">GM156*$B310</f>
        <v>0</v>
      </c>
      <c r="GN310" s="105">
        <f t="shared" si="236"/>
        <v>0</v>
      </c>
      <c r="GO310" s="105">
        <f t="shared" si="236"/>
        <v>0</v>
      </c>
      <c r="GP310" s="105">
        <f t="shared" si="236"/>
        <v>0</v>
      </c>
      <c r="GQ310" s="105">
        <f t="shared" si="236"/>
        <v>0</v>
      </c>
      <c r="GR310" s="105">
        <f t="shared" si="236"/>
        <v>0</v>
      </c>
      <c r="GS310" s="105">
        <f t="shared" si="236"/>
        <v>0</v>
      </c>
      <c r="GT310" s="105">
        <f t="shared" si="236"/>
        <v>0</v>
      </c>
    </row>
    <row r="311" spans="1:202" s="105" customFormat="1" hidden="1" x14ac:dyDescent="0.25">
      <c r="A311" s="106" t="s">
        <v>222</v>
      </c>
      <c r="B311" s="107">
        <v>0</v>
      </c>
      <c r="C311" s="105">
        <f t="shared" si="233"/>
        <v>0</v>
      </c>
      <c r="D311" s="105">
        <f t="shared" si="233"/>
        <v>0</v>
      </c>
      <c r="E311" s="105">
        <f t="shared" si="233"/>
        <v>0</v>
      </c>
      <c r="F311" s="105">
        <f t="shared" si="233"/>
        <v>0</v>
      </c>
      <c r="G311" s="105">
        <f t="shared" si="233"/>
        <v>0</v>
      </c>
      <c r="H311" s="105">
        <f t="shared" si="233"/>
        <v>0</v>
      </c>
      <c r="I311" s="105">
        <f t="shared" si="233"/>
        <v>0</v>
      </c>
      <c r="J311" s="105">
        <f t="shared" si="233"/>
        <v>0</v>
      </c>
      <c r="K311" s="105">
        <f t="shared" si="233"/>
        <v>0</v>
      </c>
      <c r="L311" s="105">
        <f t="shared" si="233"/>
        <v>0</v>
      </c>
      <c r="M311" s="105">
        <f t="shared" si="233"/>
        <v>0</v>
      </c>
      <c r="N311" s="105">
        <f t="shared" si="233"/>
        <v>0</v>
      </c>
      <c r="O311" s="105">
        <f t="shared" si="233"/>
        <v>0</v>
      </c>
      <c r="P311" s="105">
        <f t="shared" si="233"/>
        <v>0</v>
      </c>
      <c r="Q311" s="105">
        <f t="shared" si="233"/>
        <v>0</v>
      </c>
      <c r="R311" s="105">
        <f t="shared" si="233"/>
        <v>0</v>
      </c>
      <c r="S311" s="105">
        <f t="shared" si="233"/>
        <v>0</v>
      </c>
      <c r="T311" s="105">
        <f t="shared" si="233"/>
        <v>0</v>
      </c>
      <c r="U311" s="105">
        <f t="shared" si="233"/>
        <v>0</v>
      </c>
      <c r="V311" s="105">
        <f t="shared" si="233"/>
        <v>0</v>
      </c>
      <c r="W311" s="105">
        <f t="shared" si="233"/>
        <v>0</v>
      </c>
      <c r="X311" s="105">
        <f t="shared" si="233"/>
        <v>0</v>
      </c>
      <c r="Y311" s="105">
        <f t="shared" si="233"/>
        <v>0</v>
      </c>
      <c r="Z311" s="105">
        <f t="shared" si="233"/>
        <v>0</v>
      </c>
      <c r="AA311" s="105">
        <f t="shared" si="233"/>
        <v>0</v>
      </c>
      <c r="AB311" s="105">
        <f t="shared" si="233"/>
        <v>0</v>
      </c>
      <c r="AC311" s="105">
        <f t="shared" si="233"/>
        <v>0</v>
      </c>
      <c r="AD311" s="105">
        <f t="shared" si="233"/>
        <v>0</v>
      </c>
      <c r="AE311" s="105">
        <f t="shared" si="233"/>
        <v>0</v>
      </c>
      <c r="AF311" s="105">
        <f t="shared" si="233"/>
        <v>0</v>
      </c>
      <c r="AG311" s="105">
        <f t="shared" si="233"/>
        <v>0</v>
      </c>
      <c r="AH311" s="105">
        <f t="shared" si="233"/>
        <v>0</v>
      </c>
      <c r="AI311" s="105">
        <f t="shared" si="233"/>
        <v>0</v>
      </c>
      <c r="AJ311" s="105">
        <f t="shared" si="233"/>
        <v>0</v>
      </c>
      <c r="AK311" s="105">
        <f t="shared" si="233"/>
        <v>0</v>
      </c>
      <c r="AL311" s="105">
        <f t="shared" si="233"/>
        <v>0</v>
      </c>
      <c r="AM311" s="105">
        <f t="shared" si="233"/>
        <v>0</v>
      </c>
      <c r="AN311" s="105">
        <f t="shared" si="233"/>
        <v>0</v>
      </c>
      <c r="AO311" s="105">
        <f t="shared" si="233"/>
        <v>0</v>
      </c>
      <c r="AP311" s="105">
        <f t="shared" si="233"/>
        <v>0</v>
      </c>
      <c r="AQ311" s="105">
        <f t="shared" si="233"/>
        <v>0</v>
      </c>
      <c r="AR311" s="105">
        <f t="shared" si="233"/>
        <v>0</v>
      </c>
      <c r="AS311" s="105">
        <f t="shared" si="233"/>
        <v>0</v>
      </c>
      <c r="AT311" s="105">
        <f t="shared" si="233"/>
        <v>0</v>
      </c>
      <c r="AU311" s="105">
        <f t="shared" si="233"/>
        <v>0</v>
      </c>
      <c r="AV311" s="105">
        <f t="shared" si="233"/>
        <v>0</v>
      </c>
      <c r="AW311" s="105">
        <f t="shared" si="233"/>
        <v>0</v>
      </c>
      <c r="AX311" s="105">
        <f t="shared" si="233"/>
        <v>0</v>
      </c>
      <c r="AY311" s="105">
        <f t="shared" si="233"/>
        <v>0</v>
      </c>
      <c r="AZ311" s="105">
        <f t="shared" si="233"/>
        <v>0</v>
      </c>
      <c r="BA311" s="105">
        <f t="shared" si="233"/>
        <v>0</v>
      </c>
      <c r="BB311" s="105">
        <f t="shared" si="233"/>
        <v>0</v>
      </c>
      <c r="BC311" s="105">
        <f t="shared" si="233"/>
        <v>0</v>
      </c>
      <c r="BD311" s="105">
        <f t="shared" si="233"/>
        <v>0</v>
      </c>
      <c r="BE311" s="105">
        <f t="shared" si="233"/>
        <v>0</v>
      </c>
      <c r="BF311" s="105">
        <f t="shared" si="233"/>
        <v>0</v>
      </c>
      <c r="BG311" s="105">
        <f t="shared" si="233"/>
        <v>0</v>
      </c>
      <c r="BH311" s="105">
        <f t="shared" si="233"/>
        <v>0</v>
      </c>
      <c r="BI311" s="105">
        <f t="shared" si="233"/>
        <v>0</v>
      </c>
      <c r="BJ311" s="105">
        <f t="shared" si="233"/>
        <v>0</v>
      </c>
      <c r="BK311" s="105">
        <f t="shared" si="233"/>
        <v>0</v>
      </c>
      <c r="BL311" s="105">
        <f t="shared" si="233"/>
        <v>0</v>
      </c>
      <c r="BM311" s="105">
        <f t="shared" si="233"/>
        <v>0</v>
      </c>
      <c r="BN311" s="105">
        <f t="shared" si="233"/>
        <v>0</v>
      </c>
      <c r="BO311" s="105">
        <f t="shared" si="234"/>
        <v>0</v>
      </c>
      <c r="BP311" s="105">
        <f t="shared" si="234"/>
        <v>0</v>
      </c>
      <c r="BQ311" s="105">
        <f t="shared" si="234"/>
        <v>0</v>
      </c>
      <c r="BR311" s="105">
        <f t="shared" si="234"/>
        <v>0</v>
      </c>
      <c r="BS311" s="105">
        <f t="shared" si="234"/>
        <v>0</v>
      </c>
      <c r="BT311" s="105">
        <f t="shared" si="234"/>
        <v>0</v>
      </c>
      <c r="BU311" s="105">
        <f t="shared" si="234"/>
        <v>0</v>
      </c>
      <c r="BV311" s="105">
        <f t="shared" si="234"/>
        <v>0</v>
      </c>
      <c r="BW311" s="105">
        <f t="shared" si="234"/>
        <v>0</v>
      </c>
      <c r="BX311" s="105">
        <f t="shared" si="234"/>
        <v>0</v>
      </c>
      <c r="BY311" s="105">
        <f t="shared" si="234"/>
        <v>0</v>
      </c>
      <c r="BZ311" s="105">
        <f t="shared" si="234"/>
        <v>0</v>
      </c>
      <c r="CA311" s="105">
        <f t="shared" si="234"/>
        <v>0</v>
      </c>
      <c r="CB311" s="105">
        <f t="shared" si="234"/>
        <v>0</v>
      </c>
      <c r="CC311" s="105">
        <f t="shared" si="234"/>
        <v>0</v>
      </c>
      <c r="CD311" s="105">
        <f t="shared" si="234"/>
        <v>0</v>
      </c>
      <c r="CE311" s="105">
        <f t="shared" si="234"/>
        <v>0</v>
      </c>
      <c r="CF311" s="105">
        <f t="shared" si="234"/>
        <v>0</v>
      </c>
      <c r="CG311" s="105">
        <f t="shared" si="234"/>
        <v>0</v>
      </c>
      <c r="CH311" s="105">
        <f t="shared" si="234"/>
        <v>0</v>
      </c>
      <c r="CI311" s="105">
        <f t="shared" si="234"/>
        <v>0</v>
      </c>
      <c r="CJ311" s="105">
        <f t="shared" si="234"/>
        <v>0</v>
      </c>
      <c r="CK311" s="105">
        <f t="shared" si="234"/>
        <v>0</v>
      </c>
      <c r="CL311" s="105">
        <f t="shared" si="234"/>
        <v>0</v>
      </c>
      <c r="CM311" s="105">
        <f t="shared" si="234"/>
        <v>0</v>
      </c>
      <c r="CN311" s="105">
        <f t="shared" si="234"/>
        <v>0</v>
      </c>
      <c r="CO311" s="105">
        <f t="shared" si="234"/>
        <v>0</v>
      </c>
      <c r="CP311" s="105">
        <f t="shared" si="234"/>
        <v>0</v>
      </c>
      <c r="CQ311" s="105">
        <f t="shared" si="234"/>
        <v>0</v>
      </c>
      <c r="CR311" s="105">
        <f t="shared" si="234"/>
        <v>0</v>
      </c>
      <c r="CS311" s="105">
        <f t="shared" si="234"/>
        <v>0</v>
      </c>
      <c r="CT311" s="105">
        <f t="shared" si="234"/>
        <v>0</v>
      </c>
      <c r="CU311" s="105">
        <f t="shared" si="234"/>
        <v>0</v>
      </c>
      <c r="CV311" s="105">
        <f t="shared" si="234"/>
        <v>0</v>
      </c>
      <c r="CW311" s="105">
        <f t="shared" si="234"/>
        <v>0</v>
      </c>
      <c r="CX311" s="105">
        <f t="shared" si="234"/>
        <v>0</v>
      </c>
      <c r="CY311" s="105">
        <f t="shared" si="234"/>
        <v>0</v>
      </c>
      <c r="CZ311" s="105">
        <f t="shared" si="234"/>
        <v>0</v>
      </c>
      <c r="DA311" s="105">
        <f t="shared" si="234"/>
        <v>0</v>
      </c>
      <c r="DB311" s="105">
        <f t="shared" si="234"/>
        <v>0</v>
      </c>
      <c r="DC311" s="105">
        <f t="shared" si="234"/>
        <v>0</v>
      </c>
      <c r="DD311" s="105">
        <f t="shared" si="234"/>
        <v>0</v>
      </c>
      <c r="DE311" s="105">
        <f t="shared" si="234"/>
        <v>0</v>
      </c>
      <c r="DF311" s="105">
        <f t="shared" si="234"/>
        <v>0</v>
      </c>
      <c r="DG311" s="105">
        <f t="shared" si="234"/>
        <v>0</v>
      </c>
      <c r="DH311" s="105">
        <f t="shared" si="234"/>
        <v>0</v>
      </c>
      <c r="DI311" s="105">
        <f t="shared" si="234"/>
        <v>0</v>
      </c>
      <c r="DJ311" s="105">
        <f t="shared" si="234"/>
        <v>0</v>
      </c>
      <c r="DK311" s="105">
        <f t="shared" si="234"/>
        <v>0</v>
      </c>
      <c r="DL311" s="105">
        <f t="shared" si="234"/>
        <v>0</v>
      </c>
      <c r="DM311" s="105">
        <f t="shared" si="234"/>
        <v>0</v>
      </c>
      <c r="DN311" s="105">
        <f t="shared" si="234"/>
        <v>0</v>
      </c>
      <c r="DO311" s="105">
        <f t="shared" si="234"/>
        <v>0</v>
      </c>
      <c r="DP311" s="105">
        <f t="shared" si="234"/>
        <v>0</v>
      </c>
      <c r="DQ311" s="105">
        <f t="shared" si="234"/>
        <v>0</v>
      </c>
      <c r="DR311" s="105">
        <f t="shared" si="234"/>
        <v>0</v>
      </c>
      <c r="DS311" s="105">
        <f t="shared" si="234"/>
        <v>0</v>
      </c>
      <c r="DT311" s="105">
        <f t="shared" si="234"/>
        <v>0</v>
      </c>
      <c r="DU311" s="105">
        <f t="shared" si="234"/>
        <v>0</v>
      </c>
      <c r="DV311" s="105">
        <f t="shared" si="234"/>
        <v>0</v>
      </c>
      <c r="DW311" s="105">
        <f t="shared" si="234"/>
        <v>0</v>
      </c>
      <c r="DX311" s="105">
        <f t="shared" si="234"/>
        <v>0</v>
      </c>
      <c r="DY311" s="105">
        <f t="shared" si="234"/>
        <v>0</v>
      </c>
      <c r="DZ311" s="105">
        <f t="shared" si="234"/>
        <v>0</v>
      </c>
      <c r="EA311" s="105">
        <f t="shared" si="235"/>
        <v>0</v>
      </c>
      <c r="EB311" s="105">
        <f t="shared" si="235"/>
        <v>0</v>
      </c>
      <c r="EC311" s="105">
        <f t="shared" si="235"/>
        <v>0</v>
      </c>
      <c r="ED311" s="105">
        <f t="shared" si="235"/>
        <v>0</v>
      </c>
      <c r="EE311" s="105">
        <f t="shared" si="235"/>
        <v>0</v>
      </c>
      <c r="EF311" s="105">
        <f t="shared" si="235"/>
        <v>0</v>
      </c>
      <c r="EG311" s="105">
        <f t="shared" si="235"/>
        <v>0</v>
      </c>
      <c r="EH311" s="105">
        <f t="shared" si="235"/>
        <v>0</v>
      </c>
      <c r="EI311" s="105">
        <f t="shared" si="235"/>
        <v>0</v>
      </c>
      <c r="EJ311" s="105">
        <f t="shared" si="235"/>
        <v>0</v>
      </c>
      <c r="EK311" s="105">
        <f t="shared" si="235"/>
        <v>0</v>
      </c>
      <c r="EL311" s="105">
        <f t="shared" si="235"/>
        <v>0</v>
      </c>
      <c r="EM311" s="105">
        <f t="shared" si="235"/>
        <v>0</v>
      </c>
      <c r="EN311" s="105">
        <f t="shared" si="235"/>
        <v>0</v>
      </c>
      <c r="EO311" s="105">
        <f t="shared" si="235"/>
        <v>0</v>
      </c>
      <c r="EP311" s="105">
        <f t="shared" si="235"/>
        <v>0</v>
      </c>
      <c r="EQ311" s="105">
        <f t="shared" si="235"/>
        <v>0</v>
      </c>
      <c r="ER311" s="105">
        <f t="shared" si="235"/>
        <v>0</v>
      </c>
      <c r="ES311" s="105">
        <f t="shared" si="235"/>
        <v>0</v>
      </c>
      <c r="ET311" s="105">
        <f t="shared" si="235"/>
        <v>0</v>
      </c>
      <c r="EU311" s="105">
        <f t="shared" si="235"/>
        <v>0</v>
      </c>
      <c r="EV311" s="105">
        <f t="shared" si="235"/>
        <v>0</v>
      </c>
      <c r="EW311" s="105">
        <f t="shared" si="235"/>
        <v>0</v>
      </c>
      <c r="EX311" s="105">
        <f t="shared" si="235"/>
        <v>0</v>
      </c>
      <c r="EY311" s="105">
        <f t="shared" si="235"/>
        <v>0</v>
      </c>
      <c r="EZ311" s="105">
        <f t="shared" si="235"/>
        <v>0</v>
      </c>
      <c r="FA311" s="105">
        <f t="shared" si="235"/>
        <v>0</v>
      </c>
      <c r="FB311" s="105">
        <f t="shared" si="235"/>
        <v>0</v>
      </c>
      <c r="FC311" s="105">
        <f t="shared" si="235"/>
        <v>0</v>
      </c>
      <c r="FD311" s="105">
        <f t="shared" si="235"/>
        <v>0</v>
      </c>
      <c r="FE311" s="105">
        <f t="shared" si="235"/>
        <v>0</v>
      </c>
      <c r="FF311" s="105">
        <f t="shared" si="235"/>
        <v>0</v>
      </c>
      <c r="FG311" s="105">
        <f t="shared" si="235"/>
        <v>0</v>
      </c>
      <c r="FH311" s="105">
        <f t="shared" si="235"/>
        <v>0</v>
      </c>
      <c r="FI311" s="105">
        <f t="shared" si="235"/>
        <v>0</v>
      </c>
      <c r="FJ311" s="105">
        <f t="shared" si="235"/>
        <v>0</v>
      </c>
      <c r="FK311" s="105">
        <f t="shared" si="235"/>
        <v>0</v>
      </c>
      <c r="FL311" s="105">
        <f t="shared" si="235"/>
        <v>0</v>
      </c>
      <c r="FM311" s="105">
        <f t="shared" si="235"/>
        <v>0</v>
      </c>
      <c r="FN311" s="105">
        <f t="shared" si="235"/>
        <v>0</v>
      </c>
      <c r="FO311" s="105">
        <f t="shared" si="235"/>
        <v>0</v>
      </c>
      <c r="FP311" s="105">
        <f t="shared" si="235"/>
        <v>0</v>
      </c>
      <c r="FQ311" s="105">
        <f t="shared" si="235"/>
        <v>0</v>
      </c>
      <c r="FR311" s="105">
        <f t="shared" si="235"/>
        <v>0</v>
      </c>
      <c r="FS311" s="105">
        <f t="shared" si="235"/>
        <v>0</v>
      </c>
      <c r="FT311" s="105">
        <f t="shared" si="235"/>
        <v>0</v>
      </c>
      <c r="FU311" s="105">
        <f t="shared" si="235"/>
        <v>0</v>
      </c>
      <c r="FV311" s="105">
        <f t="shared" si="235"/>
        <v>0</v>
      </c>
      <c r="FW311" s="105">
        <f t="shared" si="235"/>
        <v>0</v>
      </c>
      <c r="FX311" s="105">
        <f t="shared" si="235"/>
        <v>0</v>
      </c>
      <c r="FY311" s="105">
        <f t="shared" si="235"/>
        <v>0</v>
      </c>
      <c r="FZ311" s="105">
        <f t="shared" si="235"/>
        <v>0</v>
      </c>
      <c r="GA311" s="105">
        <f t="shared" si="235"/>
        <v>0</v>
      </c>
      <c r="GB311" s="105">
        <f t="shared" si="235"/>
        <v>0</v>
      </c>
      <c r="GC311" s="105">
        <f t="shared" si="235"/>
        <v>0</v>
      </c>
      <c r="GD311" s="105">
        <f t="shared" si="235"/>
        <v>0</v>
      </c>
      <c r="GE311" s="105">
        <f t="shared" si="235"/>
        <v>0</v>
      </c>
      <c r="GF311" s="105">
        <f t="shared" si="235"/>
        <v>0</v>
      </c>
      <c r="GG311" s="105">
        <f t="shared" si="235"/>
        <v>0</v>
      </c>
      <c r="GH311" s="105">
        <f t="shared" si="235"/>
        <v>0</v>
      </c>
      <c r="GI311" s="105">
        <f t="shared" si="235"/>
        <v>0</v>
      </c>
      <c r="GJ311" s="105">
        <f t="shared" si="235"/>
        <v>0</v>
      </c>
      <c r="GK311" s="105">
        <f t="shared" si="235"/>
        <v>0</v>
      </c>
      <c r="GL311" s="105">
        <f t="shared" si="235"/>
        <v>0</v>
      </c>
      <c r="GM311" s="105">
        <f t="shared" si="236"/>
        <v>0</v>
      </c>
      <c r="GN311" s="105">
        <f t="shared" si="236"/>
        <v>0</v>
      </c>
      <c r="GO311" s="105">
        <f t="shared" si="236"/>
        <v>0</v>
      </c>
      <c r="GP311" s="105">
        <f t="shared" si="236"/>
        <v>0</v>
      </c>
      <c r="GQ311" s="105">
        <f t="shared" si="236"/>
        <v>0</v>
      </c>
      <c r="GR311" s="105">
        <f t="shared" si="236"/>
        <v>0</v>
      </c>
      <c r="GS311" s="105">
        <f t="shared" si="236"/>
        <v>0</v>
      </c>
      <c r="GT311" s="105">
        <f t="shared" si="236"/>
        <v>0</v>
      </c>
    </row>
    <row r="312" spans="1:202" s="105" customFormat="1" hidden="1" x14ac:dyDescent="0.25">
      <c r="A312" s="106" t="s">
        <v>223</v>
      </c>
      <c r="B312" s="107">
        <v>0</v>
      </c>
      <c r="C312" s="105">
        <f t="shared" si="233"/>
        <v>0</v>
      </c>
      <c r="D312" s="105">
        <f t="shared" si="233"/>
        <v>0</v>
      </c>
      <c r="E312" s="105">
        <f t="shared" si="233"/>
        <v>0</v>
      </c>
      <c r="F312" s="105">
        <f t="shared" si="233"/>
        <v>0</v>
      </c>
      <c r="G312" s="105">
        <f t="shared" si="233"/>
        <v>0</v>
      </c>
      <c r="H312" s="105">
        <f t="shared" si="233"/>
        <v>0</v>
      </c>
      <c r="I312" s="105">
        <f t="shared" si="233"/>
        <v>0</v>
      </c>
      <c r="J312" s="105">
        <f t="shared" si="233"/>
        <v>0</v>
      </c>
      <c r="K312" s="105">
        <f t="shared" si="233"/>
        <v>0</v>
      </c>
      <c r="L312" s="105">
        <f t="shared" si="233"/>
        <v>0</v>
      </c>
      <c r="M312" s="105">
        <f t="shared" si="233"/>
        <v>0</v>
      </c>
      <c r="N312" s="105">
        <f t="shared" si="233"/>
        <v>0</v>
      </c>
      <c r="O312" s="105">
        <f t="shared" si="233"/>
        <v>0</v>
      </c>
      <c r="P312" s="105">
        <f t="shared" si="233"/>
        <v>0</v>
      </c>
      <c r="Q312" s="105">
        <f t="shared" si="233"/>
        <v>0</v>
      </c>
      <c r="R312" s="105">
        <f t="shared" si="233"/>
        <v>0</v>
      </c>
      <c r="S312" s="105">
        <f t="shared" si="233"/>
        <v>0</v>
      </c>
      <c r="T312" s="105">
        <f t="shared" si="233"/>
        <v>0</v>
      </c>
      <c r="U312" s="105">
        <f t="shared" si="233"/>
        <v>0</v>
      </c>
      <c r="V312" s="105">
        <f t="shared" si="233"/>
        <v>0</v>
      </c>
      <c r="W312" s="105">
        <f t="shared" si="233"/>
        <v>0</v>
      </c>
      <c r="X312" s="105">
        <f t="shared" si="233"/>
        <v>0</v>
      </c>
      <c r="Y312" s="105">
        <f t="shared" si="233"/>
        <v>0</v>
      </c>
      <c r="Z312" s="105">
        <f t="shared" si="233"/>
        <v>0</v>
      </c>
      <c r="AA312" s="105">
        <f t="shared" si="233"/>
        <v>0</v>
      </c>
      <c r="AB312" s="105">
        <f t="shared" si="233"/>
        <v>0</v>
      </c>
      <c r="AC312" s="105">
        <f t="shared" si="233"/>
        <v>0</v>
      </c>
      <c r="AD312" s="105">
        <f t="shared" si="233"/>
        <v>0</v>
      </c>
      <c r="AE312" s="105">
        <f t="shared" si="233"/>
        <v>0</v>
      </c>
      <c r="AF312" s="105">
        <f t="shared" si="233"/>
        <v>0</v>
      </c>
      <c r="AG312" s="105">
        <f t="shared" si="233"/>
        <v>0</v>
      </c>
      <c r="AH312" s="105">
        <f t="shared" si="233"/>
        <v>0</v>
      </c>
      <c r="AI312" s="105">
        <f t="shared" si="233"/>
        <v>0</v>
      </c>
      <c r="AJ312" s="105">
        <f t="shared" si="233"/>
        <v>0</v>
      </c>
      <c r="AK312" s="105">
        <f t="shared" si="233"/>
        <v>0</v>
      </c>
      <c r="AL312" s="105">
        <f t="shared" si="233"/>
        <v>0</v>
      </c>
      <c r="AM312" s="105">
        <f t="shared" si="233"/>
        <v>0</v>
      </c>
      <c r="AN312" s="105">
        <f t="shared" si="233"/>
        <v>0</v>
      </c>
      <c r="AO312" s="105">
        <f t="shared" si="233"/>
        <v>0</v>
      </c>
      <c r="AP312" s="105">
        <f t="shared" si="233"/>
        <v>0</v>
      </c>
      <c r="AQ312" s="105">
        <f t="shared" si="233"/>
        <v>0</v>
      </c>
      <c r="AR312" s="105">
        <f t="shared" si="233"/>
        <v>0</v>
      </c>
      <c r="AS312" s="105">
        <f t="shared" si="233"/>
        <v>0</v>
      </c>
      <c r="AT312" s="105">
        <f t="shared" si="233"/>
        <v>0</v>
      </c>
      <c r="AU312" s="105">
        <f t="shared" si="233"/>
        <v>0</v>
      </c>
      <c r="AV312" s="105">
        <f t="shared" si="233"/>
        <v>0</v>
      </c>
      <c r="AW312" s="105">
        <f t="shared" si="233"/>
        <v>0</v>
      </c>
      <c r="AX312" s="105">
        <f t="shared" si="233"/>
        <v>0</v>
      </c>
      <c r="AY312" s="105">
        <f t="shared" si="233"/>
        <v>0</v>
      </c>
      <c r="AZ312" s="105">
        <f t="shared" si="233"/>
        <v>0</v>
      </c>
      <c r="BA312" s="105">
        <f t="shared" si="233"/>
        <v>0</v>
      </c>
      <c r="BB312" s="105">
        <f t="shared" si="233"/>
        <v>0</v>
      </c>
      <c r="BC312" s="105">
        <f t="shared" si="233"/>
        <v>0</v>
      </c>
      <c r="BD312" s="105">
        <f t="shared" si="233"/>
        <v>0</v>
      </c>
      <c r="BE312" s="105">
        <f t="shared" si="233"/>
        <v>0</v>
      </c>
      <c r="BF312" s="105">
        <f t="shared" si="233"/>
        <v>0</v>
      </c>
      <c r="BG312" s="105">
        <f t="shared" si="233"/>
        <v>0</v>
      </c>
      <c r="BH312" s="105">
        <f t="shared" si="233"/>
        <v>0</v>
      </c>
      <c r="BI312" s="105">
        <f t="shared" si="233"/>
        <v>0</v>
      </c>
      <c r="BJ312" s="105">
        <f t="shared" si="233"/>
        <v>0</v>
      </c>
      <c r="BK312" s="105">
        <f t="shared" si="233"/>
        <v>0</v>
      </c>
      <c r="BL312" s="105">
        <f t="shared" si="233"/>
        <v>0</v>
      </c>
      <c r="BM312" s="105">
        <f t="shared" si="233"/>
        <v>0</v>
      </c>
      <c r="BN312" s="105">
        <f t="shared" si="233"/>
        <v>0</v>
      </c>
      <c r="BO312" s="105">
        <f t="shared" si="234"/>
        <v>0</v>
      </c>
      <c r="BP312" s="105">
        <f t="shared" si="234"/>
        <v>0</v>
      </c>
      <c r="BQ312" s="105">
        <f t="shared" si="234"/>
        <v>0</v>
      </c>
      <c r="BR312" s="105">
        <f t="shared" si="234"/>
        <v>0</v>
      </c>
      <c r="BS312" s="105">
        <f t="shared" si="234"/>
        <v>0</v>
      </c>
      <c r="BT312" s="105">
        <f t="shared" si="234"/>
        <v>0</v>
      </c>
      <c r="BU312" s="105">
        <f t="shared" si="234"/>
        <v>0</v>
      </c>
      <c r="BV312" s="105">
        <f t="shared" si="234"/>
        <v>0</v>
      </c>
      <c r="BW312" s="105">
        <f t="shared" si="234"/>
        <v>0</v>
      </c>
      <c r="BX312" s="105">
        <f t="shared" si="234"/>
        <v>0</v>
      </c>
      <c r="BY312" s="105">
        <f t="shared" si="234"/>
        <v>0</v>
      </c>
      <c r="BZ312" s="105">
        <f t="shared" si="234"/>
        <v>0</v>
      </c>
      <c r="CA312" s="105">
        <f t="shared" si="234"/>
        <v>0</v>
      </c>
      <c r="CB312" s="105">
        <f t="shared" si="234"/>
        <v>0</v>
      </c>
      <c r="CC312" s="105">
        <f t="shared" si="234"/>
        <v>0</v>
      </c>
      <c r="CD312" s="105">
        <f t="shared" si="234"/>
        <v>0</v>
      </c>
      <c r="CE312" s="105">
        <f t="shared" si="234"/>
        <v>0</v>
      </c>
      <c r="CF312" s="105">
        <f t="shared" si="234"/>
        <v>0</v>
      </c>
      <c r="CG312" s="105">
        <f t="shared" si="234"/>
        <v>0</v>
      </c>
      <c r="CH312" s="105">
        <f t="shared" si="234"/>
        <v>0</v>
      </c>
      <c r="CI312" s="105">
        <f t="shared" si="234"/>
        <v>0</v>
      </c>
      <c r="CJ312" s="105">
        <f t="shared" si="234"/>
        <v>0</v>
      </c>
      <c r="CK312" s="105">
        <f t="shared" si="234"/>
        <v>0</v>
      </c>
      <c r="CL312" s="105">
        <f t="shared" si="234"/>
        <v>0</v>
      </c>
      <c r="CM312" s="105">
        <f t="shared" si="234"/>
        <v>0</v>
      </c>
      <c r="CN312" s="105">
        <f t="shared" si="234"/>
        <v>0</v>
      </c>
      <c r="CO312" s="105">
        <f t="shared" si="234"/>
        <v>0</v>
      </c>
      <c r="CP312" s="105">
        <f t="shared" si="234"/>
        <v>0</v>
      </c>
      <c r="CQ312" s="105">
        <f t="shared" si="234"/>
        <v>0</v>
      </c>
      <c r="CR312" s="105">
        <f t="shared" si="234"/>
        <v>0</v>
      </c>
      <c r="CS312" s="105">
        <f t="shared" si="234"/>
        <v>0</v>
      </c>
      <c r="CT312" s="105">
        <f t="shared" si="234"/>
        <v>0</v>
      </c>
      <c r="CU312" s="105">
        <f t="shared" si="234"/>
        <v>0</v>
      </c>
      <c r="CV312" s="105">
        <f t="shared" si="234"/>
        <v>0</v>
      </c>
      <c r="CW312" s="105">
        <f t="shared" si="234"/>
        <v>0</v>
      </c>
      <c r="CX312" s="105">
        <f t="shared" si="234"/>
        <v>0</v>
      </c>
      <c r="CY312" s="105">
        <f t="shared" si="234"/>
        <v>0</v>
      </c>
      <c r="CZ312" s="105">
        <f t="shared" si="234"/>
        <v>0</v>
      </c>
      <c r="DA312" s="105">
        <f t="shared" si="234"/>
        <v>0</v>
      </c>
      <c r="DB312" s="105">
        <f t="shared" si="234"/>
        <v>0</v>
      </c>
      <c r="DC312" s="105">
        <f t="shared" si="234"/>
        <v>0</v>
      </c>
      <c r="DD312" s="105">
        <f t="shared" si="234"/>
        <v>0</v>
      </c>
      <c r="DE312" s="105">
        <f t="shared" si="234"/>
        <v>0</v>
      </c>
      <c r="DF312" s="105">
        <f t="shared" si="234"/>
        <v>0</v>
      </c>
      <c r="DG312" s="105">
        <f t="shared" si="234"/>
        <v>0</v>
      </c>
      <c r="DH312" s="105">
        <f t="shared" si="234"/>
        <v>0</v>
      </c>
      <c r="DI312" s="105">
        <f t="shared" si="234"/>
        <v>0</v>
      </c>
      <c r="DJ312" s="105">
        <f t="shared" si="234"/>
        <v>0</v>
      </c>
      <c r="DK312" s="105">
        <f t="shared" si="234"/>
        <v>0</v>
      </c>
      <c r="DL312" s="105">
        <f t="shared" si="234"/>
        <v>0</v>
      </c>
      <c r="DM312" s="105">
        <f t="shared" si="234"/>
        <v>0</v>
      </c>
      <c r="DN312" s="105">
        <f t="shared" si="234"/>
        <v>0</v>
      </c>
      <c r="DO312" s="105">
        <f t="shared" si="234"/>
        <v>0</v>
      </c>
      <c r="DP312" s="105">
        <f t="shared" si="234"/>
        <v>0</v>
      </c>
      <c r="DQ312" s="105">
        <f t="shared" si="234"/>
        <v>0</v>
      </c>
      <c r="DR312" s="105">
        <f t="shared" si="234"/>
        <v>0</v>
      </c>
      <c r="DS312" s="105">
        <f t="shared" si="234"/>
        <v>0</v>
      </c>
      <c r="DT312" s="105">
        <f t="shared" si="234"/>
        <v>0</v>
      </c>
      <c r="DU312" s="105">
        <f t="shared" si="234"/>
        <v>0</v>
      </c>
      <c r="DV312" s="105">
        <f t="shared" si="234"/>
        <v>0</v>
      </c>
      <c r="DW312" s="105">
        <f t="shared" si="234"/>
        <v>0</v>
      </c>
      <c r="DX312" s="105">
        <f t="shared" si="234"/>
        <v>0</v>
      </c>
      <c r="DY312" s="105">
        <f t="shared" si="234"/>
        <v>0</v>
      </c>
      <c r="DZ312" s="105">
        <f t="shared" si="234"/>
        <v>0</v>
      </c>
      <c r="EA312" s="105">
        <f t="shared" si="235"/>
        <v>0</v>
      </c>
      <c r="EB312" s="105">
        <f t="shared" si="235"/>
        <v>0</v>
      </c>
      <c r="EC312" s="105">
        <f t="shared" si="235"/>
        <v>0</v>
      </c>
      <c r="ED312" s="105">
        <f t="shared" si="235"/>
        <v>0</v>
      </c>
      <c r="EE312" s="105">
        <f t="shared" si="235"/>
        <v>0</v>
      </c>
      <c r="EF312" s="105">
        <f t="shared" si="235"/>
        <v>0</v>
      </c>
      <c r="EG312" s="105">
        <f t="shared" si="235"/>
        <v>0</v>
      </c>
      <c r="EH312" s="105">
        <f t="shared" si="235"/>
        <v>0</v>
      </c>
      <c r="EI312" s="105">
        <f t="shared" si="235"/>
        <v>0</v>
      </c>
      <c r="EJ312" s="105">
        <f t="shared" si="235"/>
        <v>0</v>
      </c>
      <c r="EK312" s="105">
        <f t="shared" si="235"/>
        <v>0</v>
      </c>
      <c r="EL312" s="105">
        <f t="shared" si="235"/>
        <v>0</v>
      </c>
      <c r="EM312" s="105">
        <f t="shared" si="235"/>
        <v>0</v>
      </c>
      <c r="EN312" s="105">
        <f t="shared" si="235"/>
        <v>0</v>
      </c>
      <c r="EO312" s="105">
        <f t="shared" si="235"/>
        <v>0</v>
      </c>
      <c r="EP312" s="105">
        <f t="shared" si="235"/>
        <v>0</v>
      </c>
      <c r="EQ312" s="105">
        <f t="shared" si="235"/>
        <v>0</v>
      </c>
      <c r="ER312" s="105">
        <f t="shared" si="235"/>
        <v>0</v>
      </c>
      <c r="ES312" s="105">
        <f t="shared" si="235"/>
        <v>0</v>
      </c>
      <c r="ET312" s="105">
        <f t="shared" si="235"/>
        <v>0</v>
      </c>
      <c r="EU312" s="105">
        <f t="shared" si="235"/>
        <v>0</v>
      </c>
      <c r="EV312" s="105">
        <f t="shared" si="235"/>
        <v>0</v>
      </c>
      <c r="EW312" s="105">
        <f t="shared" si="235"/>
        <v>0</v>
      </c>
      <c r="EX312" s="105">
        <f t="shared" si="235"/>
        <v>0</v>
      </c>
      <c r="EY312" s="105">
        <f t="shared" si="235"/>
        <v>0</v>
      </c>
      <c r="EZ312" s="105">
        <f t="shared" si="235"/>
        <v>0</v>
      </c>
      <c r="FA312" s="105">
        <f t="shared" si="235"/>
        <v>0</v>
      </c>
      <c r="FB312" s="105">
        <f t="shared" si="235"/>
        <v>0</v>
      </c>
      <c r="FC312" s="105">
        <f t="shared" si="235"/>
        <v>0</v>
      </c>
      <c r="FD312" s="105">
        <f t="shared" si="235"/>
        <v>0</v>
      </c>
      <c r="FE312" s="105">
        <f t="shared" si="235"/>
        <v>0</v>
      </c>
      <c r="FF312" s="105">
        <f t="shared" si="235"/>
        <v>0</v>
      </c>
      <c r="FG312" s="105">
        <f t="shared" si="235"/>
        <v>0</v>
      </c>
      <c r="FH312" s="105">
        <f t="shared" si="235"/>
        <v>0</v>
      </c>
      <c r="FI312" s="105">
        <f t="shared" si="235"/>
        <v>0</v>
      </c>
      <c r="FJ312" s="105">
        <f t="shared" si="235"/>
        <v>0</v>
      </c>
      <c r="FK312" s="105">
        <f t="shared" si="235"/>
        <v>0</v>
      </c>
      <c r="FL312" s="105">
        <f t="shared" si="235"/>
        <v>0</v>
      </c>
      <c r="FM312" s="105">
        <f t="shared" si="235"/>
        <v>0</v>
      </c>
      <c r="FN312" s="105">
        <f t="shared" si="235"/>
        <v>0</v>
      </c>
      <c r="FO312" s="105">
        <f t="shared" si="235"/>
        <v>0</v>
      </c>
      <c r="FP312" s="105">
        <f t="shared" si="235"/>
        <v>0</v>
      </c>
      <c r="FQ312" s="105">
        <f t="shared" si="235"/>
        <v>0</v>
      </c>
      <c r="FR312" s="105">
        <f t="shared" si="235"/>
        <v>0</v>
      </c>
      <c r="FS312" s="105">
        <f t="shared" si="235"/>
        <v>0</v>
      </c>
      <c r="FT312" s="105">
        <f t="shared" si="235"/>
        <v>0</v>
      </c>
      <c r="FU312" s="105">
        <f t="shared" si="235"/>
        <v>0</v>
      </c>
      <c r="FV312" s="105">
        <f t="shared" si="235"/>
        <v>0</v>
      </c>
      <c r="FW312" s="105">
        <f t="shared" si="235"/>
        <v>0</v>
      </c>
      <c r="FX312" s="105">
        <f t="shared" si="235"/>
        <v>0</v>
      </c>
      <c r="FY312" s="105">
        <f t="shared" si="235"/>
        <v>0</v>
      </c>
      <c r="FZ312" s="105">
        <f t="shared" si="235"/>
        <v>0</v>
      </c>
      <c r="GA312" s="105">
        <f t="shared" si="235"/>
        <v>0</v>
      </c>
      <c r="GB312" s="105">
        <f t="shared" si="235"/>
        <v>0</v>
      </c>
      <c r="GC312" s="105">
        <f t="shared" si="235"/>
        <v>0</v>
      </c>
      <c r="GD312" s="105">
        <f t="shared" si="235"/>
        <v>0</v>
      </c>
      <c r="GE312" s="105">
        <f t="shared" si="235"/>
        <v>0</v>
      </c>
      <c r="GF312" s="105">
        <f t="shared" si="235"/>
        <v>0</v>
      </c>
      <c r="GG312" s="105">
        <f t="shared" si="235"/>
        <v>0</v>
      </c>
      <c r="GH312" s="105">
        <f t="shared" si="235"/>
        <v>0</v>
      </c>
      <c r="GI312" s="105">
        <f t="shared" si="235"/>
        <v>0</v>
      </c>
      <c r="GJ312" s="105">
        <f t="shared" si="235"/>
        <v>0</v>
      </c>
      <c r="GK312" s="105">
        <f t="shared" si="235"/>
        <v>0</v>
      </c>
      <c r="GL312" s="105">
        <f t="shared" si="235"/>
        <v>0</v>
      </c>
      <c r="GM312" s="105">
        <f t="shared" si="236"/>
        <v>0</v>
      </c>
      <c r="GN312" s="105">
        <f t="shared" si="236"/>
        <v>0</v>
      </c>
      <c r="GO312" s="105">
        <f t="shared" si="236"/>
        <v>0</v>
      </c>
      <c r="GP312" s="105">
        <f t="shared" si="236"/>
        <v>0</v>
      </c>
      <c r="GQ312" s="105">
        <f t="shared" si="236"/>
        <v>0</v>
      </c>
      <c r="GR312" s="105">
        <f t="shared" si="236"/>
        <v>0</v>
      </c>
      <c r="GS312" s="105">
        <f t="shared" si="236"/>
        <v>0</v>
      </c>
      <c r="GT312" s="105">
        <f t="shared" si="236"/>
        <v>0</v>
      </c>
    </row>
    <row r="313" spans="1:202" s="105" customFormat="1" hidden="1" x14ac:dyDescent="0.25">
      <c r="A313" s="106" t="s">
        <v>224</v>
      </c>
      <c r="B313" s="107">
        <v>0</v>
      </c>
      <c r="C313" s="105">
        <f t="shared" si="233"/>
        <v>0</v>
      </c>
      <c r="D313" s="105">
        <f t="shared" si="233"/>
        <v>0</v>
      </c>
      <c r="E313" s="105">
        <f t="shared" si="233"/>
        <v>0</v>
      </c>
      <c r="F313" s="105">
        <f t="shared" si="233"/>
        <v>0</v>
      </c>
      <c r="G313" s="105">
        <f t="shared" si="233"/>
        <v>0</v>
      </c>
      <c r="H313" s="105">
        <f t="shared" si="233"/>
        <v>0</v>
      </c>
      <c r="I313" s="105">
        <f t="shared" si="233"/>
        <v>0</v>
      </c>
      <c r="J313" s="105">
        <f t="shared" si="233"/>
        <v>0</v>
      </c>
      <c r="K313" s="105">
        <f t="shared" si="233"/>
        <v>0</v>
      </c>
      <c r="L313" s="105">
        <f t="shared" si="233"/>
        <v>0</v>
      </c>
      <c r="M313" s="105">
        <f t="shared" si="233"/>
        <v>0</v>
      </c>
      <c r="N313" s="105">
        <f t="shared" si="233"/>
        <v>0</v>
      </c>
      <c r="O313" s="105">
        <f t="shared" si="233"/>
        <v>0</v>
      </c>
      <c r="P313" s="105">
        <f t="shared" si="233"/>
        <v>0</v>
      </c>
      <c r="Q313" s="105">
        <f t="shared" si="233"/>
        <v>0</v>
      </c>
      <c r="R313" s="105">
        <f t="shared" si="233"/>
        <v>0</v>
      </c>
      <c r="S313" s="105">
        <f t="shared" si="233"/>
        <v>0</v>
      </c>
      <c r="T313" s="105">
        <f t="shared" si="233"/>
        <v>0</v>
      </c>
      <c r="U313" s="105">
        <f t="shared" si="233"/>
        <v>0</v>
      </c>
      <c r="V313" s="105">
        <f t="shared" si="233"/>
        <v>0</v>
      </c>
      <c r="W313" s="105">
        <f t="shared" si="233"/>
        <v>0</v>
      </c>
      <c r="X313" s="105">
        <f t="shared" si="233"/>
        <v>0</v>
      </c>
      <c r="Y313" s="105">
        <f t="shared" si="233"/>
        <v>0</v>
      </c>
      <c r="Z313" s="105">
        <f t="shared" si="233"/>
        <v>0</v>
      </c>
      <c r="AA313" s="105">
        <f t="shared" si="233"/>
        <v>0</v>
      </c>
      <c r="AB313" s="105">
        <f t="shared" si="233"/>
        <v>0</v>
      </c>
      <c r="AC313" s="105">
        <f t="shared" si="233"/>
        <v>0</v>
      </c>
      <c r="AD313" s="105">
        <f t="shared" si="233"/>
        <v>0</v>
      </c>
      <c r="AE313" s="105">
        <f t="shared" si="233"/>
        <v>0</v>
      </c>
      <c r="AF313" s="105">
        <f t="shared" si="233"/>
        <v>0</v>
      </c>
      <c r="AG313" s="105">
        <f t="shared" si="233"/>
        <v>0</v>
      </c>
      <c r="AH313" s="105">
        <f t="shared" si="233"/>
        <v>0</v>
      </c>
      <c r="AI313" s="105">
        <f t="shared" si="233"/>
        <v>0</v>
      </c>
      <c r="AJ313" s="105">
        <f t="shared" si="233"/>
        <v>0</v>
      </c>
      <c r="AK313" s="105">
        <f t="shared" si="233"/>
        <v>0</v>
      </c>
      <c r="AL313" s="105">
        <f t="shared" si="233"/>
        <v>0</v>
      </c>
      <c r="AM313" s="105">
        <f t="shared" si="233"/>
        <v>0</v>
      </c>
      <c r="AN313" s="105">
        <f t="shared" si="233"/>
        <v>0</v>
      </c>
      <c r="AO313" s="105">
        <f t="shared" si="233"/>
        <v>0</v>
      </c>
      <c r="AP313" s="105">
        <f t="shared" si="233"/>
        <v>0</v>
      </c>
      <c r="AQ313" s="105">
        <f t="shared" si="233"/>
        <v>0</v>
      </c>
      <c r="AR313" s="105">
        <f t="shared" si="233"/>
        <v>0</v>
      </c>
      <c r="AS313" s="105">
        <f t="shared" si="233"/>
        <v>0</v>
      </c>
      <c r="AT313" s="105">
        <f t="shared" si="233"/>
        <v>0</v>
      </c>
      <c r="AU313" s="105">
        <f t="shared" si="233"/>
        <v>0</v>
      </c>
      <c r="AV313" s="105">
        <f t="shared" si="233"/>
        <v>0</v>
      </c>
      <c r="AW313" s="105">
        <f t="shared" si="233"/>
        <v>0</v>
      </c>
      <c r="AX313" s="105">
        <f t="shared" si="233"/>
        <v>0</v>
      </c>
      <c r="AY313" s="105">
        <f t="shared" si="233"/>
        <v>0</v>
      </c>
      <c r="AZ313" s="105">
        <f t="shared" si="233"/>
        <v>0</v>
      </c>
      <c r="BA313" s="105">
        <f t="shared" si="233"/>
        <v>0</v>
      </c>
      <c r="BB313" s="105">
        <f t="shared" si="233"/>
        <v>0</v>
      </c>
      <c r="BC313" s="105">
        <f t="shared" si="233"/>
        <v>0</v>
      </c>
      <c r="BD313" s="105">
        <f t="shared" si="233"/>
        <v>0</v>
      </c>
      <c r="BE313" s="105">
        <f t="shared" si="233"/>
        <v>0</v>
      </c>
      <c r="BF313" s="105">
        <f t="shared" si="233"/>
        <v>0</v>
      </c>
      <c r="BG313" s="105">
        <f t="shared" si="233"/>
        <v>0</v>
      </c>
      <c r="BH313" s="105">
        <f t="shared" si="233"/>
        <v>0</v>
      </c>
      <c r="BI313" s="105">
        <f t="shared" si="233"/>
        <v>0</v>
      </c>
      <c r="BJ313" s="105">
        <f t="shared" si="233"/>
        <v>0</v>
      </c>
      <c r="BK313" s="105">
        <f t="shared" si="233"/>
        <v>0</v>
      </c>
      <c r="BL313" s="105">
        <f t="shared" si="233"/>
        <v>0</v>
      </c>
      <c r="BM313" s="105">
        <f t="shared" si="233"/>
        <v>0</v>
      </c>
      <c r="BN313" s="105">
        <f t="shared" ref="BN313" si="237">BN159*$B313</f>
        <v>0</v>
      </c>
      <c r="BO313" s="105">
        <f t="shared" si="234"/>
        <v>0</v>
      </c>
      <c r="BP313" s="105">
        <f t="shared" si="234"/>
        <v>0</v>
      </c>
      <c r="BQ313" s="105">
        <f t="shared" si="234"/>
        <v>0</v>
      </c>
      <c r="BR313" s="105">
        <f t="shared" si="234"/>
        <v>0</v>
      </c>
      <c r="BS313" s="105">
        <f t="shared" si="234"/>
        <v>0</v>
      </c>
      <c r="BT313" s="105">
        <f t="shared" si="234"/>
        <v>0</v>
      </c>
      <c r="BU313" s="105">
        <f t="shared" si="234"/>
        <v>0</v>
      </c>
      <c r="BV313" s="105">
        <f t="shared" si="234"/>
        <v>0</v>
      </c>
      <c r="BW313" s="105">
        <f t="shared" si="234"/>
        <v>0</v>
      </c>
      <c r="BX313" s="105">
        <f t="shared" si="234"/>
        <v>0</v>
      </c>
      <c r="BY313" s="105">
        <f t="shared" si="234"/>
        <v>0</v>
      </c>
      <c r="BZ313" s="105">
        <f t="shared" si="234"/>
        <v>0</v>
      </c>
      <c r="CA313" s="105">
        <f t="shared" si="234"/>
        <v>0</v>
      </c>
      <c r="CB313" s="105">
        <f t="shared" si="234"/>
        <v>0</v>
      </c>
      <c r="CC313" s="105">
        <f t="shared" si="234"/>
        <v>0</v>
      </c>
      <c r="CD313" s="105">
        <f t="shared" si="234"/>
        <v>0</v>
      </c>
      <c r="CE313" s="105">
        <f t="shared" si="234"/>
        <v>0</v>
      </c>
      <c r="CF313" s="105">
        <f t="shared" si="234"/>
        <v>0</v>
      </c>
      <c r="CG313" s="105">
        <f t="shared" si="234"/>
        <v>0</v>
      </c>
      <c r="CH313" s="105">
        <f t="shared" si="234"/>
        <v>0</v>
      </c>
      <c r="CI313" s="105">
        <f t="shared" si="234"/>
        <v>0</v>
      </c>
      <c r="CJ313" s="105">
        <f t="shared" si="234"/>
        <v>0</v>
      </c>
      <c r="CK313" s="105">
        <f t="shared" si="234"/>
        <v>0</v>
      </c>
      <c r="CL313" s="105">
        <f t="shared" si="234"/>
        <v>0</v>
      </c>
      <c r="CM313" s="105">
        <f t="shared" si="234"/>
        <v>0</v>
      </c>
      <c r="CN313" s="105">
        <f t="shared" si="234"/>
        <v>0</v>
      </c>
      <c r="CO313" s="105">
        <f t="shared" si="234"/>
        <v>0</v>
      </c>
      <c r="CP313" s="105">
        <f t="shared" si="234"/>
        <v>0</v>
      </c>
      <c r="CQ313" s="105">
        <f t="shared" si="234"/>
        <v>0</v>
      </c>
      <c r="CR313" s="105">
        <f t="shared" si="234"/>
        <v>0</v>
      </c>
      <c r="CS313" s="105">
        <f t="shared" si="234"/>
        <v>0</v>
      </c>
      <c r="CT313" s="105">
        <f t="shared" si="234"/>
        <v>0</v>
      </c>
      <c r="CU313" s="105">
        <f t="shared" si="234"/>
        <v>0</v>
      </c>
      <c r="CV313" s="105">
        <f t="shared" si="234"/>
        <v>0</v>
      </c>
      <c r="CW313" s="105">
        <f t="shared" si="234"/>
        <v>0</v>
      </c>
      <c r="CX313" s="105">
        <f t="shared" si="234"/>
        <v>0</v>
      </c>
      <c r="CY313" s="105">
        <f t="shared" si="234"/>
        <v>0</v>
      </c>
      <c r="CZ313" s="105">
        <f t="shared" si="234"/>
        <v>0</v>
      </c>
      <c r="DA313" s="105">
        <f t="shared" si="234"/>
        <v>0</v>
      </c>
      <c r="DB313" s="105">
        <f t="shared" si="234"/>
        <v>0</v>
      </c>
      <c r="DC313" s="105">
        <f t="shared" si="234"/>
        <v>0</v>
      </c>
      <c r="DD313" s="105">
        <f t="shared" si="234"/>
        <v>0</v>
      </c>
      <c r="DE313" s="105">
        <f t="shared" si="234"/>
        <v>0</v>
      </c>
      <c r="DF313" s="105">
        <f t="shared" si="234"/>
        <v>0</v>
      </c>
      <c r="DG313" s="105">
        <f t="shared" si="234"/>
        <v>0</v>
      </c>
      <c r="DH313" s="105">
        <f t="shared" si="234"/>
        <v>0</v>
      </c>
      <c r="DI313" s="105">
        <f t="shared" si="234"/>
        <v>0</v>
      </c>
      <c r="DJ313" s="105">
        <f t="shared" si="234"/>
        <v>0</v>
      </c>
      <c r="DK313" s="105">
        <f t="shared" si="234"/>
        <v>0</v>
      </c>
      <c r="DL313" s="105">
        <f t="shared" si="234"/>
        <v>0</v>
      </c>
      <c r="DM313" s="105">
        <f t="shared" si="234"/>
        <v>0</v>
      </c>
      <c r="DN313" s="105">
        <f t="shared" si="234"/>
        <v>0</v>
      </c>
      <c r="DO313" s="105">
        <f t="shared" si="234"/>
        <v>0</v>
      </c>
      <c r="DP313" s="105">
        <f t="shared" si="234"/>
        <v>0</v>
      </c>
      <c r="DQ313" s="105">
        <f t="shared" si="234"/>
        <v>0</v>
      </c>
      <c r="DR313" s="105">
        <f t="shared" si="234"/>
        <v>0</v>
      </c>
      <c r="DS313" s="105">
        <f t="shared" si="234"/>
        <v>0</v>
      </c>
      <c r="DT313" s="105">
        <f t="shared" si="234"/>
        <v>0</v>
      </c>
      <c r="DU313" s="105">
        <f t="shared" si="234"/>
        <v>0</v>
      </c>
      <c r="DV313" s="105">
        <f t="shared" si="234"/>
        <v>0</v>
      </c>
      <c r="DW313" s="105">
        <f t="shared" si="234"/>
        <v>0</v>
      </c>
      <c r="DX313" s="105">
        <f t="shared" si="234"/>
        <v>0</v>
      </c>
      <c r="DY313" s="105">
        <f t="shared" si="234"/>
        <v>0</v>
      </c>
      <c r="DZ313" s="105">
        <f t="shared" ref="DZ313" si="238">DZ159*$B313</f>
        <v>0</v>
      </c>
      <c r="EA313" s="105">
        <f t="shared" si="235"/>
        <v>0</v>
      </c>
      <c r="EB313" s="105">
        <f t="shared" si="235"/>
        <v>0</v>
      </c>
      <c r="EC313" s="105">
        <f t="shared" si="235"/>
        <v>0</v>
      </c>
      <c r="ED313" s="105">
        <f t="shared" si="235"/>
        <v>0</v>
      </c>
      <c r="EE313" s="105">
        <f t="shared" si="235"/>
        <v>0</v>
      </c>
      <c r="EF313" s="105">
        <f t="shared" si="235"/>
        <v>0</v>
      </c>
      <c r="EG313" s="105">
        <f t="shared" si="235"/>
        <v>0</v>
      </c>
      <c r="EH313" s="105">
        <f t="shared" si="235"/>
        <v>0</v>
      </c>
      <c r="EI313" s="105">
        <f t="shared" si="235"/>
        <v>0</v>
      </c>
      <c r="EJ313" s="105">
        <f t="shared" si="235"/>
        <v>0</v>
      </c>
      <c r="EK313" s="105">
        <f t="shared" si="235"/>
        <v>0</v>
      </c>
      <c r="EL313" s="105">
        <f t="shared" si="235"/>
        <v>0</v>
      </c>
      <c r="EM313" s="105">
        <f t="shared" si="235"/>
        <v>0</v>
      </c>
      <c r="EN313" s="105">
        <f t="shared" si="235"/>
        <v>0</v>
      </c>
      <c r="EO313" s="105">
        <f t="shared" si="235"/>
        <v>0</v>
      </c>
      <c r="EP313" s="105">
        <f t="shared" si="235"/>
        <v>0</v>
      </c>
      <c r="EQ313" s="105">
        <f t="shared" si="235"/>
        <v>0</v>
      </c>
      <c r="ER313" s="105">
        <f t="shared" si="235"/>
        <v>0</v>
      </c>
      <c r="ES313" s="105">
        <f t="shared" si="235"/>
        <v>0</v>
      </c>
      <c r="ET313" s="105">
        <f t="shared" si="235"/>
        <v>0</v>
      </c>
      <c r="EU313" s="105">
        <f t="shared" si="235"/>
        <v>0</v>
      </c>
      <c r="EV313" s="105">
        <f t="shared" si="235"/>
        <v>0</v>
      </c>
      <c r="EW313" s="105">
        <f t="shared" si="235"/>
        <v>0</v>
      </c>
      <c r="EX313" s="105">
        <f t="shared" si="235"/>
        <v>0</v>
      </c>
      <c r="EY313" s="105">
        <f t="shared" si="235"/>
        <v>0</v>
      </c>
      <c r="EZ313" s="105">
        <f t="shared" si="235"/>
        <v>0</v>
      </c>
      <c r="FA313" s="105">
        <f t="shared" si="235"/>
        <v>0</v>
      </c>
      <c r="FB313" s="105">
        <f t="shared" si="235"/>
        <v>0</v>
      </c>
      <c r="FC313" s="105">
        <f t="shared" si="235"/>
        <v>0</v>
      </c>
      <c r="FD313" s="105">
        <f t="shared" si="235"/>
        <v>0</v>
      </c>
      <c r="FE313" s="105">
        <f t="shared" si="235"/>
        <v>0</v>
      </c>
      <c r="FF313" s="105">
        <f t="shared" si="235"/>
        <v>0</v>
      </c>
      <c r="FG313" s="105">
        <f t="shared" si="235"/>
        <v>0</v>
      </c>
      <c r="FH313" s="105">
        <f t="shared" si="235"/>
        <v>0</v>
      </c>
      <c r="FI313" s="105">
        <f t="shared" si="235"/>
        <v>0</v>
      </c>
      <c r="FJ313" s="105">
        <f t="shared" si="235"/>
        <v>0</v>
      </c>
      <c r="FK313" s="105">
        <f t="shared" si="235"/>
        <v>0</v>
      </c>
      <c r="FL313" s="105">
        <f t="shared" si="235"/>
        <v>0</v>
      </c>
      <c r="FM313" s="105">
        <f t="shared" si="235"/>
        <v>0</v>
      </c>
      <c r="FN313" s="105">
        <f t="shared" si="235"/>
        <v>0</v>
      </c>
      <c r="FO313" s="105">
        <f t="shared" si="235"/>
        <v>0</v>
      </c>
      <c r="FP313" s="105">
        <f t="shared" si="235"/>
        <v>0</v>
      </c>
      <c r="FQ313" s="105">
        <f t="shared" si="235"/>
        <v>0</v>
      </c>
      <c r="FR313" s="105">
        <f t="shared" si="235"/>
        <v>0</v>
      </c>
      <c r="FS313" s="105">
        <f t="shared" si="235"/>
        <v>0</v>
      </c>
      <c r="FT313" s="105">
        <f t="shared" si="235"/>
        <v>0</v>
      </c>
      <c r="FU313" s="105">
        <f t="shared" si="235"/>
        <v>0</v>
      </c>
      <c r="FV313" s="105">
        <f t="shared" si="235"/>
        <v>0</v>
      </c>
      <c r="FW313" s="105">
        <f t="shared" si="235"/>
        <v>0</v>
      </c>
      <c r="FX313" s="105">
        <f t="shared" si="235"/>
        <v>0</v>
      </c>
      <c r="FY313" s="105">
        <f t="shared" si="235"/>
        <v>0</v>
      </c>
      <c r="FZ313" s="105">
        <f t="shared" si="235"/>
        <v>0</v>
      </c>
      <c r="GA313" s="105">
        <f t="shared" si="235"/>
        <v>0</v>
      </c>
      <c r="GB313" s="105">
        <f t="shared" si="235"/>
        <v>0</v>
      </c>
      <c r="GC313" s="105">
        <f t="shared" si="235"/>
        <v>0</v>
      </c>
      <c r="GD313" s="105">
        <f t="shared" si="235"/>
        <v>0</v>
      </c>
      <c r="GE313" s="105">
        <f t="shared" si="235"/>
        <v>0</v>
      </c>
      <c r="GF313" s="105">
        <f t="shared" si="235"/>
        <v>0</v>
      </c>
      <c r="GG313" s="105">
        <f t="shared" si="235"/>
        <v>0</v>
      </c>
      <c r="GH313" s="105">
        <f t="shared" si="235"/>
        <v>0</v>
      </c>
      <c r="GI313" s="105">
        <f t="shared" si="235"/>
        <v>0</v>
      </c>
      <c r="GJ313" s="105">
        <f t="shared" si="235"/>
        <v>0</v>
      </c>
      <c r="GK313" s="105">
        <f t="shared" si="235"/>
        <v>0</v>
      </c>
      <c r="GL313" s="105">
        <f t="shared" ref="GL313" si="239">GL159*$B313</f>
        <v>0</v>
      </c>
      <c r="GM313" s="105">
        <f t="shared" si="236"/>
        <v>0</v>
      </c>
      <c r="GN313" s="105">
        <f t="shared" si="236"/>
        <v>0</v>
      </c>
      <c r="GO313" s="105">
        <f t="shared" si="236"/>
        <v>0</v>
      </c>
      <c r="GP313" s="105">
        <f t="shared" si="236"/>
        <v>0</v>
      </c>
      <c r="GQ313" s="105">
        <f t="shared" si="236"/>
        <v>0</v>
      </c>
      <c r="GR313" s="105">
        <f t="shared" si="236"/>
        <v>0</v>
      </c>
      <c r="GS313" s="105">
        <f t="shared" si="236"/>
        <v>0</v>
      </c>
      <c r="GT313" s="105">
        <f t="shared" si="236"/>
        <v>0</v>
      </c>
    </row>
    <row r="314" spans="1:202" s="105" customFormat="1" hidden="1" x14ac:dyDescent="0.25">
      <c r="A314" s="106" t="s">
        <v>225</v>
      </c>
      <c r="B314" s="107">
        <v>0</v>
      </c>
      <c r="C314" s="105">
        <f t="shared" ref="C314:BN315" si="240">C160*$B314</f>
        <v>0</v>
      </c>
      <c r="D314" s="105">
        <f t="shared" si="240"/>
        <v>0</v>
      </c>
      <c r="E314" s="105">
        <f t="shared" si="240"/>
        <v>0</v>
      </c>
      <c r="F314" s="105">
        <f t="shared" si="240"/>
        <v>0</v>
      </c>
      <c r="G314" s="105">
        <f t="shared" si="240"/>
        <v>0</v>
      </c>
      <c r="H314" s="105">
        <f t="shared" si="240"/>
        <v>0</v>
      </c>
      <c r="I314" s="105">
        <f t="shared" si="240"/>
        <v>0</v>
      </c>
      <c r="J314" s="105">
        <f t="shared" si="240"/>
        <v>0</v>
      </c>
      <c r="K314" s="105">
        <f t="shared" si="240"/>
        <v>0</v>
      </c>
      <c r="L314" s="105">
        <f t="shared" si="240"/>
        <v>0</v>
      </c>
      <c r="M314" s="105">
        <f t="shared" si="240"/>
        <v>0</v>
      </c>
      <c r="N314" s="105">
        <f t="shared" si="240"/>
        <v>0</v>
      </c>
      <c r="O314" s="105">
        <f t="shared" si="240"/>
        <v>0</v>
      </c>
      <c r="P314" s="105">
        <f t="shared" si="240"/>
        <v>0</v>
      </c>
      <c r="Q314" s="105">
        <f t="shared" si="240"/>
        <v>0</v>
      </c>
      <c r="R314" s="105">
        <f t="shared" si="240"/>
        <v>0</v>
      </c>
      <c r="S314" s="105">
        <f t="shared" si="240"/>
        <v>0</v>
      </c>
      <c r="T314" s="105">
        <f t="shared" si="240"/>
        <v>0</v>
      </c>
      <c r="U314" s="105">
        <f t="shared" si="240"/>
        <v>0</v>
      </c>
      <c r="V314" s="105">
        <f t="shared" si="240"/>
        <v>0</v>
      </c>
      <c r="W314" s="105">
        <f t="shared" si="240"/>
        <v>0</v>
      </c>
      <c r="X314" s="105">
        <f t="shared" si="240"/>
        <v>0</v>
      </c>
      <c r="Y314" s="105">
        <f t="shared" si="240"/>
        <v>0</v>
      </c>
      <c r="Z314" s="105">
        <f t="shared" si="240"/>
        <v>0</v>
      </c>
      <c r="AA314" s="105">
        <f t="shared" si="240"/>
        <v>0</v>
      </c>
      <c r="AB314" s="105">
        <f t="shared" si="240"/>
        <v>0</v>
      </c>
      <c r="AC314" s="105">
        <f t="shared" si="240"/>
        <v>0</v>
      </c>
      <c r="AD314" s="105">
        <f t="shared" si="240"/>
        <v>0</v>
      </c>
      <c r="AE314" s="105">
        <f t="shared" si="240"/>
        <v>0</v>
      </c>
      <c r="AF314" s="105">
        <f t="shared" si="240"/>
        <v>0</v>
      </c>
      <c r="AG314" s="105">
        <f t="shared" si="240"/>
        <v>0</v>
      </c>
      <c r="AH314" s="105">
        <f t="shared" si="240"/>
        <v>0</v>
      </c>
      <c r="AI314" s="105">
        <f t="shared" si="240"/>
        <v>0</v>
      </c>
      <c r="AJ314" s="105">
        <f t="shared" si="240"/>
        <v>0</v>
      </c>
      <c r="AK314" s="105">
        <f t="shared" si="240"/>
        <v>0</v>
      </c>
      <c r="AL314" s="105">
        <f t="shared" si="240"/>
        <v>0</v>
      </c>
      <c r="AM314" s="105">
        <f t="shared" si="240"/>
        <v>0</v>
      </c>
      <c r="AN314" s="105">
        <f t="shared" si="240"/>
        <v>0</v>
      </c>
      <c r="AO314" s="105">
        <f t="shared" si="240"/>
        <v>0</v>
      </c>
      <c r="AP314" s="105">
        <f t="shared" si="240"/>
        <v>0</v>
      </c>
      <c r="AQ314" s="105">
        <f t="shared" si="240"/>
        <v>0</v>
      </c>
      <c r="AR314" s="105">
        <f t="shared" si="240"/>
        <v>0</v>
      </c>
      <c r="AS314" s="105">
        <f t="shared" si="240"/>
        <v>0</v>
      </c>
      <c r="AT314" s="105">
        <f t="shared" si="240"/>
        <v>0</v>
      </c>
      <c r="AU314" s="105">
        <f t="shared" si="240"/>
        <v>0</v>
      </c>
      <c r="AV314" s="105">
        <f t="shared" si="240"/>
        <v>0</v>
      </c>
      <c r="AW314" s="105">
        <f t="shared" si="240"/>
        <v>0</v>
      </c>
      <c r="AX314" s="105">
        <f t="shared" si="240"/>
        <v>0</v>
      </c>
      <c r="AY314" s="105">
        <f t="shared" si="240"/>
        <v>0</v>
      </c>
      <c r="AZ314" s="105">
        <f t="shared" si="240"/>
        <v>0</v>
      </c>
      <c r="BA314" s="105">
        <f t="shared" si="240"/>
        <v>0</v>
      </c>
      <c r="BB314" s="105">
        <f t="shared" si="240"/>
        <v>0</v>
      </c>
      <c r="BC314" s="105">
        <f t="shared" si="240"/>
        <v>0</v>
      </c>
      <c r="BD314" s="105">
        <f t="shared" si="240"/>
        <v>0</v>
      </c>
      <c r="BE314" s="105">
        <f t="shared" si="240"/>
        <v>0</v>
      </c>
      <c r="BF314" s="105">
        <f t="shared" si="240"/>
        <v>0</v>
      </c>
      <c r="BG314" s="105">
        <f t="shared" si="240"/>
        <v>0</v>
      </c>
      <c r="BH314" s="105">
        <f t="shared" si="240"/>
        <v>0</v>
      </c>
      <c r="BI314" s="105">
        <f t="shared" si="240"/>
        <v>0</v>
      </c>
      <c r="BJ314" s="105">
        <f t="shared" si="240"/>
        <v>0</v>
      </c>
      <c r="BK314" s="105">
        <f t="shared" si="240"/>
        <v>0</v>
      </c>
      <c r="BL314" s="105">
        <f t="shared" si="240"/>
        <v>0</v>
      </c>
      <c r="BM314" s="105">
        <f t="shared" si="240"/>
        <v>0</v>
      </c>
      <c r="BN314" s="105">
        <f t="shared" si="240"/>
        <v>0</v>
      </c>
      <c r="BO314" s="105">
        <f t="shared" ref="BO314:DZ315" si="241">BO160*$B314</f>
        <v>0</v>
      </c>
      <c r="BP314" s="105">
        <f t="shared" si="241"/>
        <v>0</v>
      </c>
      <c r="BQ314" s="105">
        <f t="shared" si="241"/>
        <v>0</v>
      </c>
      <c r="BR314" s="105">
        <f t="shared" si="241"/>
        <v>0</v>
      </c>
      <c r="BS314" s="105">
        <f t="shared" si="241"/>
        <v>0</v>
      </c>
      <c r="BT314" s="105">
        <f t="shared" si="241"/>
        <v>0</v>
      </c>
      <c r="BU314" s="105">
        <f t="shared" si="241"/>
        <v>0</v>
      </c>
      <c r="BV314" s="105">
        <f t="shared" si="241"/>
        <v>0</v>
      </c>
      <c r="BW314" s="105">
        <f t="shared" si="241"/>
        <v>0</v>
      </c>
      <c r="BX314" s="105">
        <f t="shared" si="241"/>
        <v>0</v>
      </c>
      <c r="BY314" s="105">
        <f t="shared" si="241"/>
        <v>0</v>
      </c>
      <c r="BZ314" s="105">
        <f t="shared" si="241"/>
        <v>0</v>
      </c>
      <c r="CA314" s="105">
        <f t="shared" si="241"/>
        <v>0</v>
      </c>
      <c r="CB314" s="105">
        <f t="shared" si="241"/>
        <v>0</v>
      </c>
      <c r="CC314" s="105">
        <f t="shared" si="241"/>
        <v>0</v>
      </c>
      <c r="CD314" s="105">
        <f t="shared" si="241"/>
        <v>0</v>
      </c>
      <c r="CE314" s="105">
        <f t="shared" si="241"/>
        <v>0</v>
      </c>
      <c r="CF314" s="105">
        <f t="shared" si="241"/>
        <v>0</v>
      </c>
      <c r="CG314" s="105">
        <f t="shared" si="241"/>
        <v>0</v>
      </c>
      <c r="CH314" s="105">
        <f t="shared" si="241"/>
        <v>0</v>
      </c>
      <c r="CI314" s="105">
        <f t="shared" si="241"/>
        <v>0</v>
      </c>
      <c r="CJ314" s="105">
        <f t="shared" si="241"/>
        <v>0</v>
      </c>
      <c r="CK314" s="105">
        <f t="shared" si="241"/>
        <v>0</v>
      </c>
      <c r="CL314" s="105">
        <f t="shared" si="241"/>
        <v>0</v>
      </c>
      <c r="CM314" s="105">
        <f t="shared" si="241"/>
        <v>0</v>
      </c>
      <c r="CN314" s="105">
        <f t="shared" si="241"/>
        <v>0</v>
      </c>
      <c r="CO314" s="105">
        <f t="shared" si="241"/>
        <v>0</v>
      </c>
      <c r="CP314" s="105">
        <f t="shared" si="241"/>
        <v>0</v>
      </c>
      <c r="CQ314" s="105">
        <f t="shared" si="241"/>
        <v>0</v>
      </c>
      <c r="CR314" s="105">
        <f t="shared" si="241"/>
        <v>0</v>
      </c>
      <c r="CS314" s="105">
        <f t="shared" si="241"/>
        <v>0</v>
      </c>
      <c r="CT314" s="105">
        <f t="shared" si="241"/>
        <v>0</v>
      </c>
      <c r="CU314" s="105">
        <f t="shared" si="241"/>
        <v>0</v>
      </c>
      <c r="CV314" s="105">
        <f t="shared" si="241"/>
        <v>0</v>
      </c>
      <c r="CW314" s="105">
        <f t="shared" si="241"/>
        <v>0</v>
      </c>
      <c r="CX314" s="105">
        <f t="shared" si="241"/>
        <v>0</v>
      </c>
      <c r="CY314" s="105">
        <f t="shared" si="241"/>
        <v>0</v>
      </c>
      <c r="CZ314" s="105">
        <f t="shared" si="241"/>
        <v>0</v>
      </c>
      <c r="DA314" s="105">
        <f t="shared" si="241"/>
        <v>0</v>
      </c>
      <c r="DB314" s="105">
        <f t="shared" si="241"/>
        <v>0</v>
      </c>
      <c r="DC314" s="105">
        <f t="shared" si="241"/>
        <v>0</v>
      </c>
      <c r="DD314" s="105">
        <f t="shared" si="241"/>
        <v>0</v>
      </c>
      <c r="DE314" s="105">
        <f t="shared" si="241"/>
        <v>0</v>
      </c>
      <c r="DF314" s="105">
        <f t="shared" si="241"/>
        <v>0</v>
      </c>
      <c r="DG314" s="105">
        <f t="shared" si="241"/>
        <v>0</v>
      </c>
      <c r="DH314" s="105">
        <f t="shared" si="241"/>
        <v>0</v>
      </c>
      <c r="DI314" s="105">
        <f t="shared" si="241"/>
        <v>0</v>
      </c>
      <c r="DJ314" s="105">
        <f t="shared" si="241"/>
        <v>0</v>
      </c>
      <c r="DK314" s="105">
        <f t="shared" si="241"/>
        <v>0</v>
      </c>
      <c r="DL314" s="105">
        <f t="shared" si="241"/>
        <v>0</v>
      </c>
      <c r="DM314" s="105">
        <f t="shared" si="241"/>
        <v>0</v>
      </c>
      <c r="DN314" s="105">
        <f t="shared" si="241"/>
        <v>0</v>
      </c>
      <c r="DO314" s="105">
        <f t="shared" si="241"/>
        <v>0</v>
      </c>
      <c r="DP314" s="105">
        <f t="shared" si="241"/>
        <v>0</v>
      </c>
      <c r="DQ314" s="105">
        <f t="shared" si="241"/>
        <v>0</v>
      </c>
      <c r="DR314" s="105">
        <f t="shared" si="241"/>
        <v>0</v>
      </c>
      <c r="DS314" s="105">
        <f t="shared" si="241"/>
        <v>0</v>
      </c>
      <c r="DT314" s="105">
        <f t="shared" si="241"/>
        <v>0</v>
      </c>
      <c r="DU314" s="105">
        <f t="shared" si="241"/>
        <v>0</v>
      </c>
      <c r="DV314" s="105">
        <f t="shared" si="241"/>
        <v>0</v>
      </c>
      <c r="DW314" s="105">
        <f t="shared" si="241"/>
        <v>0</v>
      </c>
      <c r="DX314" s="105">
        <f t="shared" si="241"/>
        <v>0</v>
      </c>
      <c r="DY314" s="105">
        <f t="shared" si="241"/>
        <v>0</v>
      </c>
      <c r="DZ314" s="105">
        <f t="shared" si="241"/>
        <v>0</v>
      </c>
      <c r="EA314" s="105">
        <f t="shared" ref="EA314:GL315" si="242">EA160*$B314</f>
        <v>0</v>
      </c>
      <c r="EB314" s="105">
        <f t="shared" si="242"/>
        <v>0</v>
      </c>
      <c r="EC314" s="105">
        <f t="shared" si="242"/>
        <v>0</v>
      </c>
      <c r="ED314" s="105">
        <f t="shared" si="242"/>
        <v>0</v>
      </c>
      <c r="EE314" s="105">
        <f t="shared" si="242"/>
        <v>0</v>
      </c>
      <c r="EF314" s="105">
        <f t="shared" si="242"/>
        <v>0</v>
      </c>
      <c r="EG314" s="105">
        <f t="shared" si="242"/>
        <v>0</v>
      </c>
      <c r="EH314" s="105">
        <f t="shared" si="242"/>
        <v>0</v>
      </c>
      <c r="EI314" s="105">
        <f t="shared" si="242"/>
        <v>0</v>
      </c>
      <c r="EJ314" s="105">
        <f t="shared" si="242"/>
        <v>0</v>
      </c>
      <c r="EK314" s="105">
        <f t="shared" si="242"/>
        <v>0</v>
      </c>
      <c r="EL314" s="105">
        <f t="shared" si="242"/>
        <v>0</v>
      </c>
      <c r="EM314" s="105">
        <f t="shared" si="242"/>
        <v>0</v>
      </c>
      <c r="EN314" s="105">
        <f t="shared" si="242"/>
        <v>0</v>
      </c>
      <c r="EO314" s="105">
        <f t="shared" si="242"/>
        <v>0</v>
      </c>
      <c r="EP314" s="105">
        <f t="shared" si="242"/>
        <v>0</v>
      </c>
      <c r="EQ314" s="105">
        <f t="shared" si="242"/>
        <v>0</v>
      </c>
      <c r="ER314" s="105">
        <f t="shared" si="242"/>
        <v>0</v>
      </c>
      <c r="ES314" s="105">
        <f t="shared" si="242"/>
        <v>0</v>
      </c>
      <c r="ET314" s="105">
        <f t="shared" si="242"/>
        <v>0</v>
      </c>
      <c r="EU314" s="105">
        <f t="shared" si="242"/>
        <v>0</v>
      </c>
      <c r="EV314" s="105">
        <f t="shared" si="242"/>
        <v>0</v>
      </c>
      <c r="EW314" s="105">
        <f t="shared" si="242"/>
        <v>0</v>
      </c>
      <c r="EX314" s="105">
        <f t="shared" si="242"/>
        <v>0</v>
      </c>
      <c r="EY314" s="105">
        <f t="shared" si="242"/>
        <v>0</v>
      </c>
      <c r="EZ314" s="105">
        <f t="shared" si="242"/>
        <v>0</v>
      </c>
      <c r="FA314" s="105">
        <f t="shared" si="242"/>
        <v>0</v>
      </c>
      <c r="FB314" s="105">
        <f t="shared" si="242"/>
        <v>0</v>
      </c>
      <c r="FC314" s="105">
        <f t="shared" si="242"/>
        <v>0</v>
      </c>
      <c r="FD314" s="105">
        <f t="shared" si="242"/>
        <v>0</v>
      </c>
      <c r="FE314" s="105">
        <f t="shared" si="242"/>
        <v>0</v>
      </c>
      <c r="FF314" s="105">
        <f t="shared" si="242"/>
        <v>0</v>
      </c>
      <c r="FG314" s="105">
        <f t="shared" si="242"/>
        <v>0</v>
      </c>
      <c r="FH314" s="105">
        <f t="shared" si="242"/>
        <v>0</v>
      </c>
      <c r="FI314" s="105">
        <f t="shared" si="242"/>
        <v>0</v>
      </c>
      <c r="FJ314" s="105">
        <f t="shared" si="242"/>
        <v>0</v>
      </c>
      <c r="FK314" s="105">
        <f t="shared" si="242"/>
        <v>0</v>
      </c>
      <c r="FL314" s="105">
        <f t="shared" si="242"/>
        <v>0</v>
      </c>
      <c r="FM314" s="105">
        <f t="shared" si="242"/>
        <v>0</v>
      </c>
      <c r="FN314" s="105">
        <f t="shared" si="242"/>
        <v>0</v>
      </c>
      <c r="FO314" s="105">
        <f t="shared" si="242"/>
        <v>0</v>
      </c>
      <c r="FP314" s="105">
        <f t="shared" si="242"/>
        <v>0</v>
      </c>
      <c r="FQ314" s="105">
        <f t="shared" si="242"/>
        <v>0</v>
      </c>
      <c r="FR314" s="105">
        <f t="shared" si="242"/>
        <v>0</v>
      </c>
      <c r="FS314" s="105">
        <f t="shared" si="242"/>
        <v>0</v>
      </c>
      <c r="FT314" s="105">
        <f t="shared" si="242"/>
        <v>0</v>
      </c>
      <c r="FU314" s="105">
        <f t="shared" si="242"/>
        <v>0</v>
      </c>
      <c r="FV314" s="105">
        <f t="shared" si="242"/>
        <v>0</v>
      </c>
      <c r="FW314" s="105">
        <f t="shared" si="242"/>
        <v>0</v>
      </c>
      <c r="FX314" s="105">
        <f t="shared" si="242"/>
        <v>0</v>
      </c>
      <c r="FY314" s="105">
        <f t="shared" si="242"/>
        <v>0</v>
      </c>
      <c r="FZ314" s="105">
        <f t="shared" si="242"/>
        <v>0</v>
      </c>
      <c r="GA314" s="105">
        <f t="shared" si="242"/>
        <v>0</v>
      </c>
      <c r="GB314" s="105">
        <f t="shared" si="242"/>
        <v>0</v>
      </c>
      <c r="GC314" s="105">
        <f t="shared" si="242"/>
        <v>0</v>
      </c>
      <c r="GD314" s="105">
        <f t="shared" si="242"/>
        <v>0</v>
      </c>
      <c r="GE314" s="105">
        <f t="shared" si="242"/>
        <v>0</v>
      </c>
      <c r="GF314" s="105">
        <f t="shared" si="242"/>
        <v>0</v>
      </c>
      <c r="GG314" s="105">
        <f t="shared" si="242"/>
        <v>0</v>
      </c>
      <c r="GH314" s="105">
        <f t="shared" si="242"/>
        <v>0</v>
      </c>
      <c r="GI314" s="105">
        <f t="shared" si="242"/>
        <v>0</v>
      </c>
      <c r="GJ314" s="105">
        <f t="shared" si="242"/>
        <v>0</v>
      </c>
      <c r="GK314" s="105">
        <f t="shared" si="242"/>
        <v>0</v>
      </c>
      <c r="GL314" s="105">
        <f t="shared" si="242"/>
        <v>0</v>
      </c>
      <c r="GM314" s="105">
        <f t="shared" si="236"/>
        <v>0</v>
      </c>
      <c r="GN314" s="105">
        <f t="shared" si="236"/>
        <v>0</v>
      </c>
      <c r="GO314" s="105">
        <f t="shared" si="236"/>
        <v>0</v>
      </c>
      <c r="GP314" s="105">
        <f t="shared" si="236"/>
        <v>0</v>
      </c>
      <c r="GQ314" s="105">
        <f t="shared" si="236"/>
        <v>0</v>
      </c>
      <c r="GR314" s="105">
        <f t="shared" si="236"/>
        <v>0</v>
      </c>
      <c r="GS314" s="105">
        <f t="shared" si="236"/>
        <v>0</v>
      </c>
      <c r="GT314" s="105">
        <f t="shared" si="236"/>
        <v>0</v>
      </c>
    </row>
    <row r="315" spans="1:202" s="105" customFormat="1" hidden="1" x14ac:dyDescent="0.25">
      <c r="A315" s="106" t="s">
        <v>226</v>
      </c>
      <c r="B315" s="107">
        <v>0</v>
      </c>
      <c r="C315" s="105">
        <f t="shared" si="240"/>
        <v>0</v>
      </c>
      <c r="D315" s="105">
        <f t="shared" si="240"/>
        <v>0</v>
      </c>
      <c r="E315" s="105">
        <f t="shared" si="240"/>
        <v>0</v>
      </c>
      <c r="F315" s="105">
        <f t="shared" si="240"/>
        <v>0</v>
      </c>
      <c r="G315" s="105">
        <f t="shared" si="240"/>
        <v>0</v>
      </c>
      <c r="H315" s="105">
        <f t="shared" si="240"/>
        <v>0</v>
      </c>
      <c r="I315" s="105">
        <f t="shared" si="240"/>
        <v>0</v>
      </c>
      <c r="J315" s="105">
        <f t="shared" si="240"/>
        <v>0</v>
      </c>
      <c r="K315" s="105">
        <f t="shared" si="240"/>
        <v>0</v>
      </c>
      <c r="L315" s="105">
        <f t="shared" si="240"/>
        <v>0</v>
      </c>
      <c r="M315" s="105">
        <f t="shared" si="240"/>
        <v>0</v>
      </c>
      <c r="N315" s="105">
        <f t="shared" si="240"/>
        <v>0</v>
      </c>
      <c r="O315" s="105">
        <f t="shared" si="240"/>
        <v>0</v>
      </c>
      <c r="P315" s="105">
        <f t="shared" si="240"/>
        <v>0</v>
      </c>
      <c r="Q315" s="105">
        <f t="shared" si="240"/>
        <v>0</v>
      </c>
      <c r="R315" s="105">
        <f t="shared" si="240"/>
        <v>0</v>
      </c>
      <c r="S315" s="105">
        <f t="shared" si="240"/>
        <v>0</v>
      </c>
      <c r="T315" s="105">
        <f t="shared" si="240"/>
        <v>0</v>
      </c>
      <c r="U315" s="105">
        <f t="shared" si="240"/>
        <v>0</v>
      </c>
      <c r="V315" s="105">
        <f t="shared" si="240"/>
        <v>0</v>
      </c>
      <c r="W315" s="105">
        <f t="shared" si="240"/>
        <v>0</v>
      </c>
      <c r="X315" s="105">
        <f t="shared" si="240"/>
        <v>0</v>
      </c>
      <c r="Y315" s="105">
        <f t="shared" si="240"/>
        <v>0</v>
      </c>
      <c r="Z315" s="105">
        <f t="shared" si="240"/>
        <v>0</v>
      </c>
      <c r="AA315" s="105">
        <f t="shared" si="240"/>
        <v>0</v>
      </c>
      <c r="AB315" s="105">
        <f t="shared" si="240"/>
        <v>0</v>
      </c>
      <c r="AC315" s="105">
        <f t="shared" si="240"/>
        <v>0</v>
      </c>
      <c r="AD315" s="105">
        <f t="shared" si="240"/>
        <v>0</v>
      </c>
      <c r="AE315" s="105">
        <f t="shared" si="240"/>
        <v>0</v>
      </c>
      <c r="AF315" s="105">
        <f t="shared" si="240"/>
        <v>0</v>
      </c>
      <c r="AG315" s="105">
        <f t="shared" si="240"/>
        <v>0</v>
      </c>
      <c r="AH315" s="105">
        <f t="shared" si="240"/>
        <v>0</v>
      </c>
      <c r="AI315" s="105">
        <f t="shared" si="240"/>
        <v>0</v>
      </c>
      <c r="AJ315" s="105">
        <f t="shared" si="240"/>
        <v>0</v>
      </c>
      <c r="AK315" s="105">
        <f t="shared" si="240"/>
        <v>0</v>
      </c>
      <c r="AL315" s="105">
        <f t="shared" si="240"/>
        <v>0</v>
      </c>
      <c r="AM315" s="105">
        <f t="shared" si="240"/>
        <v>0</v>
      </c>
      <c r="AN315" s="105">
        <f t="shared" si="240"/>
        <v>0</v>
      </c>
      <c r="AO315" s="105">
        <f t="shared" si="240"/>
        <v>0</v>
      </c>
      <c r="AP315" s="105">
        <f t="shared" si="240"/>
        <v>0</v>
      </c>
      <c r="AQ315" s="105">
        <f t="shared" si="240"/>
        <v>0</v>
      </c>
      <c r="AR315" s="105">
        <f t="shared" si="240"/>
        <v>0</v>
      </c>
      <c r="AS315" s="105">
        <f t="shared" si="240"/>
        <v>0</v>
      </c>
      <c r="AT315" s="105">
        <f t="shared" si="240"/>
        <v>0</v>
      </c>
      <c r="AU315" s="105">
        <f t="shared" si="240"/>
        <v>0</v>
      </c>
      <c r="AV315" s="105">
        <f t="shared" si="240"/>
        <v>0</v>
      </c>
      <c r="AW315" s="105">
        <f t="shared" si="240"/>
        <v>0</v>
      </c>
      <c r="AX315" s="105">
        <f t="shared" si="240"/>
        <v>0</v>
      </c>
      <c r="AY315" s="105">
        <f t="shared" si="240"/>
        <v>0</v>
      </c>
      <c r="AZ315" s="105">
        <f t="shared" si="240"/>
        <v>0</v>
      </c>
      <c r="BA315" s="105">
        <f t="shared" si="240"/>
        <v>0</v>
      </c>
      <c r="BB315" s="105">
        <f t="shared" si="240"/>
        <v>0</v>
      </c>
      <c r="BC315" s="105">
        <f t="shared" si="240"/>
        <v>0</v>
      </c>
      <c r="BD315" s="105">
        <f t="shared" si="240"/>
        <v>0</v>
      </c>
      <c r="BE315" s="105">
        <f t="shared" si="240"/>
        <v>0</v>
      </c>
      <c r="BF315" s="105">
        <f t="shared" si="240"/>
        <v>0</v>
      </c>
      <c r="BG315" s="105">
        <f t="shared" si="240"/>
        <v>0</v>
      </c>
      <c r="BH315" s="105">
        <f t="shared" si="240"/>
        <v>0</v>
      </c>
      <c r="BI315" s="105">
        <f t="shared" si="240"/>
        <v>0</v>
      </c>
      <c r="BJ315" s="105">
        <f t="shared" si="240"/>
        <v>0</v>
      </c>
      <c r="BK315" s="105">
        <f t="shared" si="240"/>
        <v>0</v>
      </c>
      <c r="BL315" s="105">
        <f t="shared" si="240"/>
        <v>0</v>
      </c>
      <c r="BM315" s="105">
        <f t="shared" si="240"/>
        <v>0</v>
      </c>
      <c r="BN315" s="105">
        <f t="shared" si="240"/>
        <v>0</v>
      </c>
      <c r="BO315" s="105">
        <f t="shared" si="241"/>
        <v>0</v>
      </c>
      <c r="BP315" s="105">
        <f t="shared" si="241"/>
        <v>0</v>
      </c>
      <c r="BQ315" s="105">
        <f t="shared" si="241"/>
        <v>0</v>
      </c>
      <c r="BR315" s="105">
        <f t="shared" si="241"/>
        <v>0</v>
      </c>
      <c r="BS315" s="105">
        <f t="shared" si="241"/>
        <v>0</v>
      </c>
      <c r="BT315" s="105">
        <f t="shared" si="241"/>
        <v>0</v>
      </c>
      <c r="BU315" s="105">
        <f t="shared" si="241"/>
        <v>0</v>
      </c>
      <c r="BV315" s="105">
        <f t="shared" si="241"/>
        <v>0</v>
      </c>
      <c r="BW315" s="105">
        <f t="shared" si="241"/>
        <v>0</v>
      </c>
      <c r="BX315" s="105">
        <f t="shared" si="241"/>
        <v>0</v>
      </c>
      <c r="BY315" s="105">
        <f t="shared" si="241"/>
        <v>0</v>
      </c>
      <c r="BZ315" s="105">
        <f t="shared" si="241"/>
        <v>0</v>
      </c>
      <c r="CA315" s="105">
        <f t="shared" si="241"/>
        <v>0</v>
      </c>
      <c r="CB315" s="105">
        <f t="shared" si="241"/>
        <v>0</v>
      </c>
      <c r="CC315" s="105">
        <f t="shared" si="241"/>
        <v>0</v>
      </c>
      <c r="CD315" s="105">
        <f t="shared" si="241"/>
        <v>0</v>
      </c>
      <c r="CE315" s="105">
        <f t="shared" si="241"/>
        <v>0</v>
      </c>
      <c r="CF315" s="105">
        <f t="shared" si="241"/>
        <v>0</v>
      </c>
      <c r="CG315" s="105">
        <f t="shared" si="241"/>
        <v>0</v>
      </c>
      <c r="CH315" s="105">
        <f t="shared" si="241"/>
        <v>0</v>
      </c>
      <c r="CI315" s="105">
        <f t="shared" si="241"/>
        <v>0</v>
      </c>
      <c r="CJ315" s="105">
        <f t="shared" si="241"/>
        <v>0</v>
      </c>
      <c r="CK315" s="105">
        <f t="shared" si="241"/>
        <v>0</v>
      </c>
      <c r="CL315" s="105">
        <f t="shared" si="241"/>
        <v>0</v>
      </c>
      <c r="CM315" s="105">
        <f t="shared" si="241"/>
        <v>0</v>
      </c>
      <c r="CN315" s="105">
        <f t="shared" si="241"/>
        <v>0</v>
      </c>
      <c r="CO315" s="105">
        <f t="shared" si="241"/>
        <v>0</v>
      </c>
      <c r="CP315" s="105">
        <f t="shared" si="241"/>
        <v>0</v>
      </c>
      <c r="CQ315" s="105">
        <f t="shared" si="241"/>
        <v>0</v>
      </c>
      <c r="CR315" s="105">
        <f t="shared" si="241"/>
        <v>0</v>
      </c>
      <c r="CS315" s="105">
        <f t="shared" si="241"/>
        <v>0</v>
      </c>
      <c r="CT315" s="105">
        <f t="shared" si="241"/>
        <v>0</v>
      </c>
      <c r="CU315" s="105">
        <f t="shared" si="241"/>
        <v>0</v>
      </c>
      <c r="CV315" s="105">
        <f t="shared" si="241"/>
        <v>0</v>
      </c>
      <c r="CW315" s="105">
        <f t="shared" si="241"/>
        <v>0</v>
      </c>
      <c r="CX315" s="105">
        <f t="shared" si="241"/>
        <v>0</v>
      </c>
      <c r="CY315" s="105">
        <f t="shared" si="241"/>
        <v>0</v>
      </c>
      <c r="CZ315" s="105">
        <f t="shared" si="241"/>
        <v>0</v>
      </c>
      <c r="DA315" s="105">
        <f t="shared" si="241"/>
        <v>0</v>
      </c>
      <c r="DB315" s="105">
        <f t="shared" si="241"/>
        <v>0</v>
      </c>
      <c r="DC315" s="105">
        <f t="shared" si="241"/>
        <v>0</v>
      </c>
      <c r="DD315" s="105">
        <f t="shared" si="241"/>
        <v>0</v>
      </c>
      <c r="DE315" s="105">
        <f t="shared" si="241"/>
        <v>0</v>
      </c>
      <c r="DF315" s="105">
        <f t="shared" si="241"/>
        <v>0</v>
      </c>
      <c r="DG315" s="105">
        <f t="shared" si="241"/>
        <v>0</v>
      </c>
      <c r="DH315" s="105">
        <f t="shared" si="241"/>
        <v>0</v>
      </c>
      <c r="DI315" s="105">
        <f t="shared" si="241"/>
        <v>0</v>
      </c>
      <c r="DJ315" s="105">
        <f t="shared" si="241"/>
        <v>0</v>
      </c>
      <c r="DK315" s="105">
        <f t="shared" si="241"/>
        <v>0</v>
      </c>
      <c r="DL315" s="105">
        <f t="shared" si="241"/>
        <v>0</v>
      </c>
      <c r="DM315" s="105">
        <f t="shared" si="241"/>
        <v>0</v>
      </c>
      <c r="DN315" s="105">
        <f t="shared" si="241"/>
        <v>0</v>
      </c>
      <c r="DO315" s="105">
        <f t="shared" si="241"/>
        <v>0</v>
      </c>
      <c r="DP315" s="105">
        <f t="shared" si="241"/>
        <v>0</v>
      </c>
      <c r="DQ315" s="105">
        <f t="shared" si="241"/>
        <v>0</v>
      </c>
      <c r="DR315" s="105">
        <f t="shared" si="241"/>
        <v>0</v>
      </c>
      <c r="DS315" s="105">
        <f t="shared" si="241"/>
        <v>0</v>
      </c>
      <c r="DT315" s="105">
        <f t="shared" si="241"/>
        <v>0</v>
      </c>
      <c r="DU315" s="105">
        <f t="shared" si="241"/>
        <v>0</v>
      </c>
      <c r="DV315" s="105">
        <f t="shared" si="241"/>
        <v>0</v>
      </c>
      <c r="DW315" s="105">
        <f t="shared" si="241"/>
        <v>0</v>
      </c>
      <c r="DX315" s="105">
        <f t="shared" si="241"/>
        <v>0</v>
      </c>
      <c r="DY315" s="105">
        <f t="shared" si="241"/>
        <v>0</v>
      </c>
      <c r="DZ315" s="105">
        <f t="shared" si="241"/>
        <v>0</v>
      </c>
      <c r="EA315" s="105">
        <f t="shared" si="242"/>
        <v>0</v>
      </c>
      <c r="EB315" s="105">
        <f t="shared" si="242"/>
        <v>0</v>
      </c>
      <c r="EC315" s="105">
        <f t="shared" si="242"/>
        <v>0</v>
      </c>
      <c r="ED315" s="105">
        <f t="shared" si="242"/>
        <v>0</v>
      </c>
      <c r="EE315" s="105">
        <f t="shared" si="242"/>
        <v>0</v>
      </c>
      <c r="EF315" s="105">
        <f t="shared" si="242"/>
        <v>0</v>
      </c>
      <c r="EG315" s="105">
        <f t="shared" si="242"/>
        <v>0</v>
      </c>
      <c r="EH315" s="105">
        <f t="shared" si="242"/>
        <v>0</v>
      </c>
      <c r="EI315" s="105">
        <f t="shared" si="242"/>
        <v>0</v>
      </c>
      <c r="EJ315" s="105">
        <f t="shared" si="242"/>
        <v>0</v>
      </c>
      <c r="EK315" s="105">
        <f t="shared" si="242"/>
        <v>0</v>
      </c>
      <c r="EL315" s="105">
        <f t="shared" si="242"/>
        <v>0</v>
      </c>
      <c r="EM315" s="105">
        <f t="shared" si="242"/>
        <v>0</v>
      </c>
      <c r="EN315" s="105">
        <f t="shared" si="242"/>
        <v>0</v>
      </c>
      <c r="EO315" s="105">
        <f t="shared" si="242"/>
        <v>0</v>
      </c>
      <c r="EP315" s="105">
        <f t="shared" si="242"/>
        <v>0</v>
      </c>
      <c r="EQ315" s="105">
        <f t="shared" si="242"/>
        <v>0</v>
      </c>
      <c r="ER315" s="105">
        <f t="shared" si="242"/>
        <v>0</v>
      </c>
      <c r="ES315" s="105">
        <f t="shared" si="242"/>
        <v>0</v>
      </c>
      <c r="ET315" s="105">
        <f t="shared" si="242"/>
        <v>0</v>
      </c>
      <c r="EU315" s="105">
        <f t="shared" si="242"/>
        <v>0</v>
      </c>
      <c r="EV315" s="105">
        <f t="shared" si="242"/>
        <v>0</v>
      </c>
      <c r="EW315" s="105">
        <f t="shared" si="242"/>
        <v>0</v>
      </c>
      <c r="EX315" s="105">
        <f t="shared" si="242"/>
        <v>0</v>
      </c>
      <c r="EY315" s="105">
        <f t="shared" si="242"/>
        <v>0</v>
      </c>
      <c r="EZ315" s="105">
        <f t="shared" si="242"/>
        <v>0</v>
      </c>
      <c r="FA315" s="105">
        <f t="shared" si="242"/>
        <v>0</v>
      </c>
      <c r="FB315" s="105">
        <f t="shared" si="242"/>
        <v>0</v>
      </c>
      <c r="FC315" s="105">
        <f t="shared" si="242"/>
        <v>0</v>
      </c>
      <c r="FD315" s="105">
        <f t="shared" si="242"/>
        <v>0</v>
      </c>
      <c r="FE315" s="105">
        <f t="shared" si="242"/>
        <v>0</v>
      </c>
      <c r="FF315" s="105">
        <f t="shared" si="242"/>
        <v>0</v>
      </c>
      <c r="FG315" s="105">
        <f t="shared" si="242"/>
        <v>0</v>
      </c>
      <c r="FH315" s="105">
        <f t="shared" si="242"/>
        <v>0</v>
      </c>
      <c r="FI315" s="105">
        <f t="shared" si="242"/>
        <v>0</v>
      </c>
      <c r="FJ315" s="105">
        <f t="shared" si="242"/>
        <v>0</v>
      </c>
      <c r="FK315" s="105">
        <f t="shared" si="242"/>
        <v>0</v>
      </c>
      <c r="FL315" s="105">
        <f t="shared" si="242"/>
        <v>0</v>
      </c>
      <c r="FM315" s="105">
        <f t="shared" si="242"/>
        <v>0</v>
      </c>
      <c r="FN315" s="105">
        <f t="shared" si="242"/>
        <v>0</v>
      </c>
      <c r="FO315" s="105">
        <f t="shared" si="242"/>
        <v>0</v>
      </c>
      <c r="FP315" s="105">
        <f t="shared" si="242"/>
        <v>0</v>
      </c>
      <c r="FQ315" s="105">
        <f t="shared" si="242"/>
        <v>0</v>
      </c>
      <c r="FR315" s="105">
        <f t="shared" si="242"/>
        <v>0</v>
      </c>
      <c r="FS315" s="105">
        <f t="shared" si="242"/>
        <v>0</v>
      </c>
      <c r="FT315" s="105">
        <f t="shared" si="242"/>
        <v>0</v>
      </c>
      <c r="FU315" s="105">
        <f t="shared" si="242"/>
        <v>0</v>
      </c>
      <c r="FV315" s="105">
        <f t="shared" si="242"/>
        <v>0</v>
      </c>
      <c r="FW315" s="105">
        <f t="shared" si="242"/>
        <v>0</v>
      </c>
      <c r="FX315" s="105">
        <f t="shared" si="242"/>
        <v>0</v>
      </c>
      <c r="FY315" s="105">
        <f t="shared" si="242"/>
        <v>0</v>
      </c>
      <c r="FZ315" s="105">
        <f t="shared" si="242"/>
        <v>0</v>
      </c>
      <c r="GA315" s="105">
        <f t="shared" si="242"/>
        <v>0</v>
      </c>
      <c r="GB315" s="105">
        <f t="shared" si="242"/>
        <v>0</v>
      </c>
      <c r="GC315" s="105">
        <f t="shared" si="242"/>
        <v>0</v>
      </c>
      <c r="GD315" s="105">
        <f t="shared" si="242"/>
        <v>0</v>
      </c>
      <c r="GE315" s="105">
        <f t="shared" si="242"/>
        <v>0</v>
      </c>
      <c r="GF315" s="105">
        <f t="shared" si="242"/>
        <v>0</v>
      </c>
      <c r="GG315" s="105">
        <f t="shared" si="242"/>
        <v>0</v>
      </c>
      <c r="GH315" s="105">
        <f t="shared" si="242"/>
        <v>0</v>
      </c>
      <c r="GI315" s="105">
        <f t="shared" si="242"/>
        <v>0</v>
      </c>
      <c r="GJ315" s="105">
        <f t="shared" si="242"/>
        <v>0</v>
      </c>
      <c r="GK315" s="105">
        <f t="shared" si="242"/>
        <v>0</v>
      </c>
      <c r="GL315" s="105">
        <f t="shared" si="242"/>
        <v>0</v>
      </c>
      <c r="GM315" s="105">
        <f t="shared" si="236"/>
        <v>0</v>
      </c>
      <c r="GN315" s="105">
        <f t="shared" si="236"/>
        <v>0</v>
      </c>
      <c r="GO315" s="105">
        <f t="shared" si="236"/>
        <v>0</v>
      </c>
      <c r="GP315" s="105">
        <f t="shared" si="236"/>
        <v>0</v>
      </c>
      <c r="GQ315" s="105">
        <f t="shared" si="236"/>
        <v>0</v>
      </c>
      <c r="GR315" s="105">
        <f t="shared" si="236"/>
        <v>0</v>
      </c>
      <c r="GS315" s="105">
        <f t="shared" si="236"/>
        <v>0</v>
      </c>
      <c r="GT315" s="105">
        <f t="shared" si="236"/>
        <v>0</v>
      </c>
    </row>
    <row r="317" spans="1:202" x14ac:dyDescent="0.25">
      <c r="A317" s="108" t="s">
        <v>1257</v>
      </c>
      <c r="C317" s="9">
        <f>SUM(C12:C161)</f>
        <v>36</v>
      </c>
      <c r="D317" s="9">
        <f>SUM(D12:D161)</f>
        <v>187</v>
      </c>
      <c r="E317" s="9">
        <f t="shared" ref="E317:BP317" si="243">SUM(E12:E161)</f>
        <v>36</v>
      </c>
      <c r="F317" s="9">
        <f t="shared" si="243"/>
        <v>10</v>
      </c>
      <c r="G317" s="9">
        <f t="shared" si="243"/>
        <v>52</v>
      </c>
      <c r="H317" s="9">
        <f t="shared" si="243"/>
        <v>76</v>
      </c>
      <c r="I317" s="9">
        <f t="shared" si="243"/>
        <v>169</v>
      </c>
      <c r="J317" s="9">
        <f t="shared" si="243"/>
        <v>138</v>
      </c>
      <c r="K317" s="9">
        <f t="shared" si="243"/>
        <v>99</v>
      </c>
      <c r="L317" s="9">
        <f t="shared" si="243"/>
        <v>60</v>
      </c>
      <c r="M317" s="9">
        <f t="shared" si="243"/>
        <v>46</v>
      </c>
      <c r="N317" s="9">
        <f t="shared" si="243"/>
        <v>121</v>
      </c>
      <c r="O317" s="9">
        <f t="shared" si="243"/>
        <v>96</v>
      </c>
      <c r="P317" s="9">
        <f t="shared" si="243"/>
        <v>39</v>
      </c>
      <c r="Q317" s="9">
        <f t="shared" si="243"/>
        <v>0</v>
      </c>
      <c r="R317" s="9">
        <f t="shared" si="243"/>
        <v>0</v>
      </c>
      <c r="S317" s="9">
        <f t="shared" si="243"/>
        <v>0</v>
      </c>
      <c r="T317" s="9">
        <f t="shared" si="243"/>
        <v>0</v>
      </c>
      <c r="U317" s="9">
        <f t="shared" si="243"/>
        <v>0</v>
      </c>
      <c r="V317" s="9">
        <f t="shared" si="243"/>
        <v>0</v>
      </c>
      <c r="W317" s="9">
        <f t="shared" si="243"/>
        <v>0</v>
      </c>
      <c r="X317" s="9">
        <f t="shared" si="243"/>
        <v>0</v>
      </c>
      <c r="Y317" s="9">
        <f t="shared" si="243"/>
        <v>0</v>
      </c>
      <c r="Z317" s="9">
        <f t="shared" si="243"/>
        <v>0</v>
      </c>
      <c r="AA317" s="9">
        <f t="shared" si="243"/>
        <v>0</v>
      </c>
      <c r="AB317" s="9">
        <f t="shared" si="243"/>
        <v>0</v>
      </c>
      <c r="AC317" s="9">
        <f t="shared" si="243"/>
        <v>0</v>
      </c>
      <c r="AD317" s="9">
        <f t="shared" si="243"/>
        <v>0</v>
      </c>
      <c r="AE317" s="9">
        <f t="shared" si="243"/>
        <v>0</v>
      </c>
      <c r="AF317" s="9">
        <f t="shared" si="243"/>
        <v>0</v>
      </c>
      <c r="AG317" s="9">
        <f t="shared" si="243"/>
        <v>0</v>
      </c>
      <c r="AH317" s="9">
        <f t="shared" si="243"/>
        <v>0</v>
      </c>
      <c r="AI317" s="9">
        <f t="shared" si="243"/>
        <v>0</v>
      </c>
      <c r="AJ317" s="9">
        <f t="shared" si="243"/>
        <v>0</v>
      </c>
      <c r="AK317" s="9">
        <f t="shared" si="243"/>
        <v>0</v>
      </c>
      <c r="AL317" s="9">
        <f t="shared" si="243"/>
        <v>0</v>
      </c>
      <c r="AM317" s="9">
        <f t="shared" si="243"/>
        <v>0</v>
      </c>
      <c r="AN317" s="9">
        <f t="shared" si="243"/>
        <v>0</v>
      </c>
      <c r="AO317" s="9">
        <f t="shared" si="243"/>
        <v>0</v>
      </c>
      <c r="AP317" s="9">
        <f t="shared" si="243"/>
        <v>0</v>
      </c>
      <c r="AQ317" s="9">
        <f t="shared" si="243"/>
        <v>0</v>
      </c>
      <c r="AR317" s="9">
        <f t="shared" si="243"/>
        <v>0</v>
      </c>
      <c r="AS317" s="9">
        <f t="shared" si="243"/>
        <v>0</v>
      </c>
      <c r="AT317" s="9">
        <f t="shared" si="243"/>
        <v>0</v>
      </c>
      <c r="AU317" s="9">
        <f t="shared" si="243"/>
        <v>0</v>
      </c>
      <c r="AV317" s="9">
        <f t="shared" si="243"/>
        <v>0</v>
      </c>
      <c r="AW317" s="9">
        <f t="shared" si="243"/>
        <v>0</v>
      </c>
      <c r="AX317" s="9">
        <f t="shared" si="243"/>
        <v>0</v>
      </c>
      <c r="AY317" s="9">
        <f t="shared" si="243"/>
        <v>0</v>
      </c>
      <c r="AZ317" s="9">
        <f t="shared" si="243"/>
        <v>0</v>
      </c>
      <c r="BA317" s="9">
        <f t="shared" si="243"/>
        <v>0</v>
      </c>
      <c r="BB317" s="9">
        <f t="shared" si="243"/>
        <v>0</v>
      </c>
      <c r="BC317" s="9">
        <f t="shared" si="243"/>
        <v>0</v>
      </c>
      <c r="BD317" s="9">
        <f t="shared" si="243"/>
        <v>0</v>
      </c>
      <c r="BE317" s="9">
        <f t="shared" si="243"/>
        <v>0</v>
      </c>
      <c r="BF317" s="9">
        <f t="shared" si="243"/>
        <v>0</v>
      </c>
      <c r="BG317" s="9">
        <f t="shared" si="243"/>
        <v>0</v>
      </c>
      <c r="BH317" s="9">
        <f t="shared" si="243"/>
        <v>0</v>
      </c>
      <c r="BI317" s="9">
        <f t="shared" si="243"/>
        <v>0</v>
      </c>
      <c r="BJ317" s="9">
        <f t="shared" si="243"/>
        <v>0</v>
      </c>
      <c r="BK317" s="9">
        <f t="shared" si="243"/>
        <v>0</v>
      </c>
      <c r="BL317" s="9">
        <f t="shared" si="243"/>
        <v>0</v>
      </c>
      <c r="BM317" s="9">
        <f t="shared" si="243"/>
        <v>0</v>
      </c>
      <c r="BN317" s="9">
        <f t="shared" si="243"/>
        <v>0</v>
      </c>
      <c r="BO317" s="9">
        <f t="shared" si="243"/>
        <v>0</v>
      </c>
      <c r="BP317" s="9">
        <f t="shared" si="243"/>
        <v>0</v>
      </c>
      <c r="BQ317" s="9">
        <f t="shared" ref="BQ317:EB317" si="244">SUM(BQ12:BQ161)</f>
        <v>0</v>
      </c>
      <c r="BR317" s="9">
        <f t="shared" si="244"/>
        <v>0</v>
      </c>
      <c r="BS317" s="9">
        <f t="shared" si="244"/>
        <v>0</v>
      </c>
      <c r="BT317" s="9">
        <f t="shared" si="244"/>
        <v>0</v>
      </c>
      <c r="BU317" s="9">
        <f t="shared" si="244"/>
        <v>0</v>
      </c>
      <c r="BV317" s="9">
        <f t="shared" si="244"/>
        <v>0</v>
      </c>
      <c r="BW317" s="9">
        <f t="shared" si="244"/>
        <v>0</v>
      </c>
      <c r="BX317" s="9">
        <f t="shared" si="244"/>
        <v>0</v>
      </c>
      <c r="BY317" s="9">
        <f t="shared" si="244"/>
        <v>0</v>
      </c>
      <c r="BZ317" s="9">
        <f t="shared" si="244"/>
        <v>0</v>
      </c>
      <c r="CA317" s="9">
        <f t="shared" si="244"/>
        <v>0</v>
      </c>
      <c r="CB317" s="9">
        <f t="shared" si="244"/>
        <v>0</v>
      </c>
      <c r="CC317" s="9">
        <f t="shared" si="244"/>
        <v>0</v>
      </c>
      <c r="CD317" s="9">
        <f t="shared" si="244"/>
        <v>0</v>
      </c>
      <c r="CE317" s="9">
        <f t="shared" si="244"/>
        <v>0</v>
      </c>
      <c r="CF317" s="9">
        <f t="shared" si="244"/>
        <v>0</v>
      </c>
      <c r="CG317" s="9">
        <f t="shared" si="244"/>
        <v>0</v>
      </c>
      <c r="CH317" s="9">
        <f t="shared" si="244"/>
        <v>0</v>
      </c>
      <c r="CI317" s="9">
        <f t="shared" si="244"/>
        <v>0</v>
      </c>
      <c r="CJ317" s="9">
        <f t="shared" si="244"/>
        <v>0</v>
      </c>
      <c r="CK317" s="9">
        <f t="shared" si="244"/>
        <v>0</v>
      </c>
      <c r="CL317" s="9">
        <f t="shared" si="244"/>
        <v>0</v>
      </c>
      <c r="CM317" s="9">
        <f t="shared" si="244"/>
        <v>0</v>
      </c>
      <c r="CN317" s="9">
        <f t="shared" si="244"/>
        <v>0</v>
      </c>
      <c r="CO317" s="9">
        <f t="shared" si="244"/>
        <v>0</v>
      </c>
      <c r="CP317" s="9">
        <f t="shared" si="244"/>
        <v>0</v>
      </c>
      <c r="CQ317" s="9">
        <f t="shared" si="244"/>
        <v>0</v>
      </c>
      <c r="CR317" s="9">
        <f t="shared" si="244"/>
        <v>0</v>
      </c>
      <c r="CS317" s="9">
        <f t="shared" si="244"/>
        <v>0</v>
      </c>
      <c r="CT317" s="9">
        <f t="shared" si="244"/>
        <v>0</v>
      </c>
      <c r="CU317" s="9">
        <f t="shared" si="244"/>
        <v>0</v>
      </c>
      <c r="CV317" s="9">
        <f t="shared" si="244"/>
        <v>0</v>
      </c>
      <c r="CW317" s="9">
        <f t="shared" si="244"/>
        <v>0</v>
      </c>
      <c r="CX317" s="9">
        <f t="shared" si="244"/>
        <v>0</v>
      </c>
      <c r="CY317" s="9">
        <f t="shared" si="244"/>
        <v>0</v>
      </c>
      <c r="CZ317" s="9">
        <f t="shared" si="244"/>
        <v>0</v>
      </c>
      <c r="DA317" s="9">
        <f t="shared" si="244"/>
        <v>0</v>
      </c>
      <c r="DB317" s="9">
        <f t="shared" si="244"/>
        <v>0</v>
      </c>
      <c r="DC317" s="9">
        <f t="shared" si="244"/>
        <v>0</v>
      </c>
      <c r="DD317" s="9">
        <f t="shared" si="244"/>
        <v>0</v>
      </c>
      <c r="DE317" s="9">
        <f t="shared" si="244"/>
        <v>0</v>
      </c>
      <c r="DF317" s="9">
        <f t="shared" si="244"/>
        <v>0</v>
      </c>
      <c r="DG317" s="9">
        <f t="shared" si="244"/>
        <v>0</v>
      </c>
      <c r="DH317" s="9">
        <f t="shared" si="244"/>
        <v>0</v>
      </c>
      <c r="DI317" s="9">
        <f t="shared" si="244"/>
        <v>0</v>
      </c>
      <c r="DJ317" s="9">
        <f t="shared" si="244"/>
        <v>0</v>
      </c>
      <c r="DK317" s="9">
        <f t="shared" si="244"/>
        <v>0</v>
      </c>
      <c r="DL317" s="9">
        <f t="shared" si="244"/>
        <v>0</v>
      </c>
      <c r="DM317" s="9">
        <f t="shared" si="244"/>
        <v>0</v>
      </c>
      <c r="DN317" s="9">
        <f t="shared" si="244"/>
        <v>0</v>
      </c>
      <c r="DO317" s="9">
        <f t="shared" si="244"/>
        <v>0</v>
      </c>
      <c r="DP317" s="9">
        <f t="shared" si="244"/>
        <v>0</v>
      </c>
      <c r="DQ317" s="9">
        <f t="shared" si="244"/>
        <v>0</v>
      </c>
      <c r="DR317" s="9">
        <f t="shared" si="244"/>
        <v>0</v>
      </c>
      <c r="DS317" s="9">
        <f t="shared" si="244"/>
        <v>0</v>
      </c>
      <c r="DT317" s="9">
        <f t="shared" si="244"/>
        <v>0</v>
      </c>
      <c r="DU317" s="9">
        <f t="shared" si="244"/>
        <v>0</v>
      </c>
      <c r="DV317" s="9">
        <f t="shared" si="244"/>
        <v>0</v>
      </c>
      <c r="DW317" s="9">
        <f t="shared" si="244"/>
        <v>0</v>
      </c>
      <c r="DX317" s="9">
        <f t="shared" si="244"/>
        <v>0</v>
      </c>
      <c r="DY317" s="9">
        <f t="shared" si="244"/>
        <v>0</v>
      </c>
      <c r="DZ317" s="9">
        <f t="shared" si="244"/>
        <v>0</v>
      </c>
      <c r="EA317" s="9">
        <f t="shared" si="244"/>
        <v>0</v>
      </c>
      <c r="EB317" s="9">
        <f t="shared" si="244"/>
        <v>0</v>
      </c>
      <c r="EC317" s="9">
        <f t="shared" ref="EC317:GN317" si="245">SUM(EC12:EC161)</f>
        <v>0</v>
      </c>
      <c r="ED317" s="9">
        <f t="shared" si="245"/>
        <v>0</v>
      </c>
      <c r="EE317" s="9">
        <f t="shared" si="245"/>
        <v>0</v>
      </c>
      <c r="EF317" s="9">
        <f t="shared" si="245"/>
        <v>0</v>
      </c>
      <c r="EG317" s="9">
        <f t="shared" si="245"/>
        <v>0</v>
      </c>
      <c r="EH317" s="9">
        <f t="shared" si="245"/>
        <v>0</v>
      </c>
      <c r="EI317" s="9">
        <f t="shared" si="245"/>
        <v>0</v>
      </c>
      <c r="EJ317" s="9">
        <f t="shared" si="245"/>
        <v>0</v>
      </c>
      <c r="EK317" s="9">
        <f t="shared" si="245"/>
        <v>0</v>
      </c>
      <c r="EL317" s="9">
        <f t="shared" si="245"/>
        <v>0</v>
      </c>
      <c r="EM317" s="9">
        <f t="shared" si="245"/>
        <v>0</v>
      </c>
      <c r="EN317" s="9">
        <f t="shared" si="245"/>
        <v>0</v>
      </c>
      <c r="EO317" s="9">
        <f t="shared" si="245"/>
        <v>0</v>
      </c>
      <c r="EP317" s="9">
        <f t="shared" si="245"/>
        <v>0</v>
      </c>
      <c r="EQ317" s="9">
        <f t="shared" si="245"/>
        <v>0</v>
      </c>
      <c r="ER317" s="9">
        <f t="shared" si="245"/>
        <v>0</v>
      </c>
      <c r="ES317" s="9">
        <f t="shared" si="245"/>
        <v>0</v>
      </c>
      <c r="ET317" s="9">
        <f t="shared" si="245"/>
        <v>0</v>
      </c>
      <c r="EU317" s="9">
        <f t="shared" si="245"/>
        <v>0</v>
      </c>
      <c r="EV317" s="9">
        <f t="shared" si="245"/>
        <v>0</v>
      </c>
      <c r="EW317" s="9">
        <f t="shared" si="245"/>
        <v>0</v>
      </c>
      <c r="EX317" s="9">
        <f t="shared" si="245"/>
        <v>0</v>
      </c>
      <c r="EY317" s="9">
        <f t="shared" si="245"/>
        <v>0</v>
      </c>
      <c r="EZ317" s="9">
        <f t="shared" si="245"/>
        <v>0</v>
      </c>
      <c r="FA317" s="9">
        <f t="shared" si="245"/>
        <v>0</v>
      </c>
      <c r="FB317" s="9">
        <f t="shared" si="245"/>
        <v>0</v>
      </c>
      <c r="FC317" s="9">
        <f t="shared" si="245"/>
        <v>0</v>
      </c>
      <c r="FD317" s="9">
        <f t="shared" si="245"/>
        <v>0</v>
      </c>
      <c r="FE317" s="9">
        <f t="shared" si="245"/>
        <v>0</v>
      </c>
      <c r="FF317" s="9">
        <f t="shared" si="245"/>
        <v>0</v>
      </c>
      <c r="FG317" s="9">
        <f t="shared" si="245"/>
        <v>0</v>
      </c>
      <c r="FH317" s="9">
        <f t="shared" si="245"/>
        <v>0</v>
      </c>
      <c r="FI317" s="9">
        <f t="shared" si="245"/>
        <v>0</v>
      </c>
      <c r="FJ317" s="9">
        <f t="shared" si="245"/>
        <v>0</v>
      </c>
      <c r="FK317" s="9">
        <f t="shared" si="245"/>
        <v>0</v>
      </c>
      <c r="FL317" s="9">
        <f t="shared" si="245"/>
        <v>0</v>
      </c>
      <c r="FM317" s="9">
        <f t="shared" si="245"/>
        <v>0</v>
      </c>
      <c r="FN317" s="9">
        <f t="shared" si="245"/>
        <v>0</v>
      </c>
      <c r="FO317" s="9">
        <f t="shared" si="245"/>
        <v>0</v>
      </c>
      <c r="FP317" s="9">
        <f t="shared" si="245"/>
        <v>0</v>
      </c>
      <c r="FQ317" s="9">
        <f t="shared" si="245"/>
        <v>0</v>
      </c>
      <c r="FR317" s="9">
        <f t="shared" si="245"/>
        <v>0</v>
      </c>
      <c r="FS317" s="9">
        <f t="shared" si="245"/>
        <v>0</v>
      </c>
      <c r="FT317" s="9">
        <f t="shared" si="245"/>
        <v>0</v>
      </c>
      <c r="FU317" s="9">
        <f t="shared" si="245"/>
        <v>0</v>
      </c>
      <c r="FV317" s="9">
        <f t="shared" si="245"/>
        <v>0</v>
      </c>
      <c r="FW317" s="9">
        <f t="shared" si="245"/>
        <v>0</v>
      </c>
      <c r="FX317" s="9">
        <f t="shared" si="245"/>
        <v>0</v>
      </c>
      <c r="FY317" s="9">
        <f t="shared" si="245"/>
        <v>0</v>
      </c>
      <c r="FZ317" s="9">
        <f t="shared" si="245"/>
        <v>0</v>
      </c>
      <c r="GA317" s="9">
        <f t="shared" si="245"/>
        <v>0</v>
      </c>
      <c r="GB317" s="9">
        <f t="shared" si="245"/>
        <v>0</v>
      </c>
      <c r="GC317" s="9">
        <f t="shared" si="245"/>
        <v>0</v>
      </c>
      <c r="GD317" s="9">
        <f t="shared" si="245"/>
        <v>0</v>
      </c>
      <c r="GE317" s="9">
        <f t="shared" si="245"/>
        <v>0</v>
      </c>
      <c r="GF317" s="9">
        <f t="shared" si="245"/>
        <v>0</v>
      </c>
      <c r="GG317" s="9">
        <f t="shared" si="245"/>
        <v>0</v>
      </c>
      <c r="GH317" s="9">
        <f t="shared" si="245"/>
        <v>0</v>
      </c>
      <c r="GI317" s="9">
        <f t="shared" si="245"/>
        <v>0</v>
      </c>
      <c r="GJ317" s="9">
        <f t="shared" si="245"/>
        <v>0</v>
      </c>
      <c r="GK317" s="9">
        <f t="shared" si="245"/>
        <v>0</v>
      </c>
      <c r="GL317" s="9">
        <f t="shared" si="245"/>
        <v>0</v>
      </c>
      <c r="GM317" s="9">
        <f t="shared" si="245"/>
        <v>0</v>
      </c>
      <c r="GN317" s="9">
        <f t="shared" si="245"/>
        <v>0</v>
      </c>
      <c r="GO317" s="9">
        <f t="shared" ref="GO317" si="246">SUM(GO12:GO161)</f>
        <v>0</v>
      </c>
    </row>
    <row r="318" spans="1:202" x14ac:dyDescent="0.25">
      <c r="C318" s="109"/>
      <c r="D318" s="109"/>
    </row>
  </sheetData>
  <mergeCells count="1">
    <mergeCell ref="B4:B5"/>
  </mergeCells>
  <dataValidations count="1">
    <dataValidation type="date" operator="notEqual" allowBlank="1" showInputMessage="1" showErrorMessage="1" sqref="B8:GT9" xr:uid="{8F4B6AB1-9D1A-4542-8F53-347CF9B99F86}">
      <formula1>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5EEE465-1EC2-4EA3-9693-C8CEE97776C0}">
          <x14:formula1>
            <xm:f>'G:\logiciel club\[gestion club C.xlsm]Vos données'!#REF!</xm:f>
          </x14:formula1>
          <xm:sqref>B10:GT10</xm:sqref>
        </x14:dataValidation>
        <x14:dataValidation type="list" allowBlank="1" showInputMessage="1" showErrorMessage="1" xr:uid="{4950F95B-97CF-4A12-9978-EE181CB2F1B4}">
          <x14:formula1>
            <xm:f>'G:\logiciel club\[gestion club C.xlsm]Base clients'!#REF!</xm:f>
          </x14:formula1>
          <xm:sqref>B6:GT6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DE005-20A1-4735-8F97-EB479DEDFEEA}">
  <sheetPr codeName="Feuil17">
    <tabColor theme="9"/>
  </sheetPr>
  <dimension ref="A1:XFC65"/>
  <sheetViews>
    <sheetView showGridLines="0" workbookViewId="0">
      <selection activeCell="I28" sqref="I28"/>
    </sheetView>
  </sheetViews>
  <sheetFormatPr baseColWidth="10" defaultColWidth="7.28515625" defaultRowHeight="21" customHeight="1" x14ac:dyDescent="0.25"/>
  <cols>
    <col min="1" max="1" width="5.85546875" bestFit="1" customWidth="1"/>
    <col min="2" max="2" width="9.42578125" style="327" customWidth="1"/>
    <col min="3" max="3" width="11.28515625" bestFit="1" customWidth="1"/>
    <col min="4" max="4" width="10.7109375" bestFit="1" customWidth="1"/>
    <col min="5" max="5" width="7.42578125" bestFit="1" customWidth="1"/>
    <col min="6" max="7" width="6.5703125" bestFit="1" customWidth="1"/>
    <col min="8" max="8" width="11.28515625" bestFit="1" customWidth="1"/>
    <col min="9" max="9" width="9.42578125" bestFit="1" customWidth="1"/>
    <col min="10" max="11" width="6.5703125" bestFit="1" customWidth="1"/>
    <col min="12" max="14" width="6.5703125" hidden="1" customWidth="1"/>
    <col min="15" max="16" width="6.5703125" bestFit="1" customWidth="1"/>
    <col min="17" max="17" width="11.28515625" bestFit="1" customWidth="1"/>
    <col min="18" max="18" width="9.42578125" bestFit="1" customWidth="1"/>
    <col min="19" max="201" width="6.5703125" bestFit="1" customWidth="1"/>
    <col min="202" max="1001" width="5.85546875" bestFit="1" customWidth="1"/>
  </cols>
  <sheetData>
    <row r="1" spans="1:16383" ht="1.5" customHeight="1" x14ac:dyDescent="0.25">
      <c r="A1" s="51" t="s">
        <v>1344</v>
      </c>
      <c r="B1" s="9">
        <v>1</v>
      </c>
      <c r="C1" s="9">
        <v>1</v>
      </c>
      <c r="D1" s="9">
        <v>2</v>
      </c>
      <c r="E1" s="9">
        <v>2</v>
      </c>
      <c r="F1" s="9">
        <v>4</v>
      </c>
      <c r="G1" s="9">
        <v>4</v>
      </c>
      <c r="H1" s="9">
        <v>5</v>
      </c>
      <c r="I1" s="9">
        <v>5</v>
      </c>
      <c r="J1" s="9">
        <v>6</v>
      </c>
      <c r="K1" s="9">
        <v>8</v>
      </c>
      <c r="L1" s="9">
        <v>9</v>
      </c>
      <c r="M1" s="9">
        <v>9</v>
      </c>
      <c r="N1" s="9">
        <v>9</v>
      </c>
      <c r="O1" s="9">
        <v>9</v>
      </c>
      <c r="P1" s="9" t="s">
        <v>274</v>
      </c>
      <c r="Q1" s="9" t="s">
        <v>274</v>
      </c>
      <c r="R1" s="9" t="s">
        <v>274</v>
      </c>
      <c r="S1" s="9" t="s">
        <v>274</v>
      </c>
      <c r="T1" s="9" t="s">
        <v>274</v>
      </c>
      <c r="U1" s="9" t="s">
        <v>274</v>
      </c>
      <c r="V1" s="9" t="s">
        <v>274</v>
      </c>
      <c r="W1" s="9" t="s">
        <v>274</v>
      </c>
      <c r="X1" s="9" t="s">
        <v>274</v>
      </c>
      <c r="Y1" s="9" t="s">
        <v>274</v>
      </c>
      <c r="Z1" t="s">
        <v>274</v>
      </c>
      <c r="AA1" t="s">
        <v>274</v>
      </c>
      <c r="AB1" t="s">
        <v>274</v>
      </c>
      <c r="AC1" t="s">
        <v>274</v>
      </c>
      <c r="AD1" t="s">
        <v>274</v>
      </c>
      <c r="AE1" t="s">
        <v>274</v>
      </c>
      <c r="AF1" t="s">
        <v>274</v>
      </c>
      <c r="AG1" t="s">
        <v>274</v>
      </c>
      <c r="AH1" t="s">
        <v>274</v>
      </c>
      <c r="AI1" t="s">
        <v>274</v>
      </c>
      <c r="AJ1" t="s">
        <v>274</v>
      </c>
      <c r="AK1" t="s">
        <v>274</v>
      </c>
      <c r="AL1" t="s">
        <v>274</v>
      </c>
      <c r="AM1" t="s">
        <v>274</v>
      </c>
      <c r="AN1" t="s">
        <v>274</v>
      </c>
      <c r="AO1" t="s">
        <v>274</v>
      </c>
      <c r="AP1" t="s">
        <v>274</v>
      </c>
      <c r="AQ1" t="s">
        <v>274</v>
      </c>
      <c r="AR1" t="s">
        <v>274</v>
      </c>
      <c r="AS1" t="s">
        <v>274</v>
      </c>
      <c r="AT1" t="s">
        <v>274</v>
      </c>
      <c r="AU1" t="s">
        <v>274</v>
      </c>
      <c r="AV1" t="s">
        <v>274</v>
      </c>
      <c r="AW1" t="s">
        <v>274</v>
      </c>
      <c r="AX1" t="s">
        <v>274</v>
      </c>
      <c r="AY1" t="s">
        <v>274</v>
      </c>
      <c r="AZ1" t="s">
        <v>274</v>
      </c>
      <c r="BA1" t="s">
        <v>274</v>
      </c>
      <c r="BB1" t="s">
        <v>274</v>
      </c>
      <c r="BC1" t="s">
        <v>274</v>
      </c>
      <c r="BD1" t="s">
        <v>274</v>
      </c>
      <c r="BE1" t="s">
        <v>274</v>
      </c>
      <c r="BF1" t="s">
        <v>274</v>
      </c>
      <c r="BG1" t="s">
        <v>274</v>
      </c>
      <c r="BH1" t="s">
        <v>274</v>
      </c>
      <c r="BI1" t="s">
        <v>274</v>
      </c>
      <c r="BJ1" t="s">
        <v>274</v>
      </c>
      <c r="BK1" t="s">
        <v>274</v>
      </c>
      <c r="BL1" t="s">
        <v>274</v>
      </c>
      <c r="BM1" t="s">
        <v>274</v>
      </c>
      <c r="BN1" t="s">
        <v>274</v>
      </c>
      <c r="BO1" t="s">
        <v>274</v>
      </c>
      <c r="BP1" t="s">
        <v>274</v>
      </c>
      <c r="BQ1" t="s">
        <v>274</v>
      </c>
      <c r="BR1" t="s">
        <v>274</v>
      </c>
      <c r="BS1" t="s">
        <v>274</v>
      </c>
      <c r="BT1" t="s">
        <v>274</v>
      </c>
      <c r="BU1" t="s">
        <v>274</v>
      </c>
      <c r="BV1" t="s">
        <v>274</v>
      </c>
      <c r="BW1" t="s">
        <v>274</v>
      </c>
      <c r="BX1" t="s">
        <v>274</v>
      </c>
      <c r="BY1" t="s">
        <v>274</v>
      </c>
      <c r="BZ1" t="s">
        <v>274</v>
      </c>
      <c r="CA1" t="s">
        <v>274</v>
      </c>
      <c r="CB1" t="s">
        <v>274</v>
      </c>
      <c r="CC1" t="s">
        <v>274</v>
      </c>
      <c r="CD1" t="s">
        <v>274</v>
      </c>
      <c r="CE1" t="s">
        <v>274</v>
      </c>
      <c r="CF1" t="s">
        <v>274</v>
      </c>
      <c r="CG1" t="s">
        <v>274</v>
      </c>
      <c r="CH1" t="s">
        <v>274</v>
      </c>
      <c r="CI1" t="s">
        <v>274</v>
      </c>
      <c r="CJ1" t="s">
        <v>274</v>
      </c>
      <c r="CK1" t="s">
        <v>274</v>
      </c>
      <c r="CL1" t="s">
        <v>274</v>
      </c>
      <c r="CM1" t="s">
        <v>274</v>
      </c>
      <c r="CN1" t="s">
        <v>274</v>
      </c>
      <c r="CO1" t="s">
        <v>274</v>
      </c>
      <c r="CP1" t="s">
        <v>274</v>
      </c>
      <c r="CQ1" t="s">
        <v>274</v>
      </c>
      <c r="CR1" t="s">
        <v>274</v>
      </c>
      <c r="CS1" t="s">
        <v>274</v>
      </c>
      <c r="CT1" t="s">
        <v>274</v>
      </c>
      <c r="CU1" t="s">
        <v>274</v>
      </c>
      <c r="CV1" t="s">
        <v>274</v>
      </c>
      <c r="CW1" t="s">
        <v>274</v>
      </c>
      <c r="CX1" t="s">
        <v>274</v>
      </c>
      <c r="CY1" t="s">
        <v>274</v>
      </c>
      <c r="CZ1" t="s">
        <v>274</v>
      </c>
      <c r="DA1" t="s">
        <v>274</v>
      </c>
      <c r="DB1" t="s">
        <v>274</v>
      </c>
      <c r="DC1" t="s">
        <v>274</v>
      </c>
      <c r="DD1" t="s">
        <v>274</v>
      </c>
      <c r="DE1" t="s">
        <v>274</v>
      </c>
      <c r="DF1" t="s">
        <v>274</v>
      </c>
      <c r="DG1" t="s">
        <v>274</v>
      </c>
      <c r="DH1" t="s">
        <v>274</v>
      </c>
      <c r="DI1" t="s">
        <v>274</v>
      </c>
      <c r="DJ1" t="s">
        <v>274</v>
      </c>
      <c r="DK1" t="s">
        <v>274</v>
      </c>
      <c r="DL1" t="s">
        <v>274</v>
      </c>
      <c r="DM1" t="s">
        <v>274</v>
      </c>
      <c r="DN1" t="s">
        <v>274</v>
      </c>
      <c r="DO1" t="s">
        <v>274</v>
      </c>
      <c r="DP1" t="s">
        <v>274</v>
      </c>
      <c r="DQ1" t="s">
        <v>274</v>
      </c>
      <c r="DR1" t="s">
        <v>274</v>
      </c>
      <c r="DS1" t="s">
        <v>274</v>
      </c>
      <c r="DT1" t="s">
        <v>274</v>
      </c>
      <c r="DU1" t="s">
        <v>274</v>
      </c>
      <c r="DV1" t="s">
        <v>274</v>
      </c>
      <c r="DW1" t="s">
        <v>274</v>
      </c>
      <c r="DX1" t="s">
        <v>274</v>
      </c>
      <c r="DY1" t="s">
        <v>274</v>
      </c>
      <c r="DZ1" t="s">
        <v>274</v>
      </c>
      <c r="EA1" t="s">
        <v>274</v>
      </c>
      <c r="EB1" t="s">
        <v>274</v>
      </c>
      <c r="EC1" t="s">
        <v>274</v>
      </c>
      <c r="ED1" t="s">
        <v>274</v>
      </c>
      <c r="EE1" t="s">
        <v>274</v>
      </c>
      <c r="EF1" t="s">
        <v>274</v>
      </c>
      <c r="EG1" t="s">
        <v>274</v>
      </c>
      <c r="EH1" t="s">
        <v>274</v>
      </c>
      <c r="EI1" t="s">
        <v>274</v>
      </c>
      <c r="EJ1" t="s">
        <v>274</v>
      </c>
      <c r="EK1" t="s">
        <v>274</v>
      </c>
      <c r="EL1" t="s">
        <v>274</v>
      </c>
      <c r="EM1" t="s">
        <v>274</v>
      </c>
      <c r="EN1" t="s">
        <v>274</v>
      </c>
      <c r="EO1" t="s">
        <v>274</v>
      </c>
      <c r="EP1" t="s">
        <v>274</v>
      </c>
      <c r="EQ1" t="s">
        <v>274</v>
      </c>
      <c r="ER1" t="s">
        <v>274</v>
      </c>
      <c r="ES1" t="s">
        <v>274</v>
      </c>
      <c r="ET1" t="s">
        <v>274</v>
      </c>
      <c r="EU1" t="s">
        <v>274</v>
      </c>
      <c r="EV1" t="s">
        <v>274</v>
      </c>
      <c r="EW1" t="s">
        <v>274</v>
      </c>
      <c r="EX1" t="s">
        <v>274</v>
      </c>
      <c r="EY1" t="s">
        <v>274</v>
      </c>
      <c r="EZ1" t="s">
        <v>274</v>
      </c>
      <c r="FA1" t="s">
        <v>274</v>
      </c>
      <c r="FB1" t="s">
        <v>274</v>
      </c>
      <c r="FC1" t="s">
        <v>274</v>
      </c>
      <c r="FD1" t="s">
        <v>274</v>
      </c>
      <c r="FE1" t="s">
        <v>274</v>
      </c>
      <c r="FF1" t="s">
        <v>274</v>
      </c>
      <c r="FG1" t="s">
        <v>274</v>
      </c>
      <c r="FH1" t="s">
        <v>274</v>
      </c>
      <c r="FI1" t="s">
        <v>274</v>
      </c>
      <c r="FJ1" t="s">
        <v>274</v>
      </c>
      <c r="FK1" t="s">
        <v>274</v>
      </c>
      <c r="FL1" t="s">
        <v>274</v>
      </c>
      <c r="FM1" t="s">
        <v>274</v>
      </c>
      <c r="FN1" t="s">
        <v>274</v>
      </c>
      <c r="FO1" t="s">
        <v>274</v>
      </c>
      <c r="FP1" t="s">
        <v>274</v>
      </c>
      <c r="FQ1" t="s">
        <v>274</v>
      </c>
      <c r="FR1" t="s">
        <v>274</v>
      </c>
      <c r="FS1" t="s">
        <v>274</v>
      </c>
      <c r="FT1" t="s">
        <v>274</v>
      </c>
      <c r="FU1" t="s">
        <v>274</v>
      </c>
      <c r="FV1" t="s">
        <v>274</v>
      </c>
      <c r="FW1" t="s">
        <v>274</v>
      </c>
      <c r="FX1" t="s">
        <v>274</v>
      </c>
      <c r="FY1" t="s">
        <v>274</v>
      </c>
      <c r="FZ1" t="s">
        <v>274</v>
      </c>
      <c r="GA1" t="s">
        <v>274</v>
      </c>
      <c r="GB1" t="s">
        <v>274</v>
      </c>
      <c r="GC1" t="s">
        <v>274</v>
      </c>
      <c r="GD1" t="s">
        <v>274</v>
      </c>
      <c r="GE1" t="s">
        <v>274</v>
      </c>
      <c r="GF1" t="s">
        <v>274</v>
      </c>
      <c r="GG1" t="s">
        <v>274</v>
      </c>
      <c r="GH1" t="s">
        <v>274</v>
      </c>
      <c r="GI1" t="s">
        <v>274</v>
      </c>
      <c r="GJ1" t="s">
        <v>274</v>
      </c>
      <c r="GK1" t="s">
        <v>274</v>
      </c>
      <c r="GL1" t="s">
        <v>274</v>
      </c>
      <c r="GM1" t="s">
        <v>274</v>
      </c>
      <c r="GN1" t="s">
        <v>274</v>
      </c>
      <c r="GO1" t="s">
        <v>274</v>
      </c>
      <c r="GP1" t="s">
        <v>274</v>
      </c>
      <c r="GQ1" t="s">
        <v>274</v>
      </c>
      <c r="GR1" t="s">
        <v>274</v>
      </c>
      <c r="GS1" t="s">
        <v>274</v>
      </c>
      <c r="GT1" t="e">
        <v>#REF!</v>
      </c>
      <c r="GU1" t="e">
        <v>#REF!</v>
      </c>
      <c r="GV1" t="e">
        <v>#REF!</v>
      </c>
      <c r="GW1" t="e">
        <v>#REF!</v>
      </c>
      <c r="GX1" t="e">
        <v>#REF!</v>
      </c>
      <c r="GY1" t="e">
        <v>#REF!</v>
      </c>
      <c r="GZ1" t="e">
        <v>#REF!</v>
      </c>
      <c r="HA1" t="e">
        <v>#REF!</v>
      </c>
      <c r="HB1" t="e">
        <v>#REF!</v>
      </c>
      <c r="HC1" t="e">
        <v>#REF!</v>
      </c>
      <c r="HD1" t="e">
        <v>#REF!</v>
      </c>
      <c r="HE1" t="e">
        <v>#REF!</v>
      </c>
      <c r="HF1" t="e">
        <v>#REF!</v>
      </c>
      <c r="HG1" t="e">
        <v>#REF!</v>
      </c>
      <c r="HH1" t="e">
        <v>#REF!</v>
      </c>
      <c r="HI1" t="e">
        <v>#REF!</v>
      </c>
      <c r="HJ1" t="e">
        <v>#REF!</v>
      </c>
      <c r="HK1" t="e">
        <v>#REF!</v>
      </c>
      <c r="HL1" t="e">
        <v>#REF!</v>
      </c>
      <c r="HM1" t="e">
        <v>#REF!</v>
      </c>
      <c r="HN1" t="e">
        <v>#REF!</v>
      </c>
      <c r="HO1" t="e">
        <v>#REF!</v>
      </c>
      <c r="HP1" t="e">
        <v>#REF!</v>
      </c>
      <c r="HQ1" t="e">
        <v>#REF!</v>
      </c>
      <c r="HR1" t="e">
        <v>#REF!</v>
      </c>
      <c r="HS1" t="e">
        <v>#REF!</v>
      </c>
      <c r="HT1" t="e">
        <v>#REF!</v>
      </c>
      <c r="HU1" t="e">
        <v>#REF!</v>
      </c>
      <c r="HV1" t="e">
        <v>#REF!</v>
      </c>
      <c r="HW1" t="e">
        <v>#REF!</v>
      </c>
      <c r="HX1" t="e">
        <v>#REF!</v>
      </c>
      <c r="HY1" t="e">
        <v>#REF!</v>
      </c>
      <c r="HZ1" t="e">
        <v>#REF!</v>
      </c>
      <c r="IA1" t="e">
        <v>#REF!</v>
      </c>
      <c r="IB1" t="e">
        <v>#REF!</v>
      </c>
      <c r="IC1" t="e">
        <v>#REF!</v>
      </c>
      <c r="ID1" t="e">
        <v>#REF!</v>
      </c>
      <c r="IE1" t="e">
        <v>#REF!</v>
      </c>
      <c r="IF1" t="e">
        <v>#REF!</v>
      </c>
      <c r="IG1" t="e">
        <v>#REF!</v>
      </c>
      <c r="IH1" t="e">
        <v>#REF!</v>
      </c>
      <c r="II1" t="e">
        <v>#REF!</v>
      </c>
      <c r="IJ1" t="e">
        <v>#REF!</v>
      </c>
      <c r="IK1" t="e">
        <v>#REF!</v>
      </c>
      <c r="IL1" t="e">
        <v>#REF!</v>
      </c>
      <c r="IM1" t="e">
        <v>#REF!</v>
      </c>
      <c r="IN1" t="e">
        <v>#REF!</v>
      </c>
      <c r="IO1" t="e">
        <v>#REF!</v>
      </c>
      <c r="IP1" t="e">
        <v>#REF!</v>
      </c>
      <c r="IQ1" t="e">
        <v>#REF!</v>
      </c>
      <c r="IR1" t="e">
        <v>#REF!</v>
      </c>
      <c r="IS1" t="e">
        <v>#REF!</v>
      </c>
      <c r="IT1" t="e">
        <v>#REF!</v>
      </c>
      <c r="IU1" t="e">
        <v>#REF!</v>
      </c>
      <c r="IV1" t="e">
        <v>#REF!</v>
      </c>
      <c r="IW1" t="e">
        <v>#REF!</v>
      </c>
      <c r="IX1" t="e">
        <v>#REF!</v>
      </c>
      <c r="IY1" t="e">
        <v>#REF!</v>
      </c>
      <c r="IZ1" t="e">
        <v>#REF!</v>
      </c>
      <c r="JA1" t="e">
        <v>#REF!</v>
      </c>
      <c r="JB1" t="e">
        <v>#REF!</v>
      </c>
      <c r="JC1" t="e">
        <v>#REF!</v>
      </c>
      <c r="JD1" t="e">
        <v>#REF!</v>
      </c>
      <c r="JE1" t="e">
        <v>#REF!</v>
      </c>
      <c r="JF1" t="e">
        <v>#REF!</v>
      </c>
      <c r="JG1" t="e">
        <v>#REF!</v>
      </c>
      <c r="JH1" t="e">
        <v>#REF!</v>
      </c>
      <c r="JI1" t="e">
        <v>#REF!</v>
      </c>
      <c r="JJ1" t="e">
        <v>#REF!</v>
      </c>
      <c r="JK1" t="e">
        <v>#REF!</v>
      </c>
      <c r="JL1" t="e">
        <v>#REF!</v>
      </c>
      <c r="JM1" t="e">
        <v>#REF!</v>
      </c>
      <c r="JN1" t="e">
        <v>#REF!</v>
      </c>
      <c r="JO1" t="e">
        <v>#REF!</v>
      </c>
      <c r="JP1" t="e">
        <v>#REF!</v>
      </c>
      <c r="JQ1" t="e">
        <v>#REF!</v>
      </c>
      <c r="JR1" t="e">
        <v>#REF!</v>
      </c>
      <c r="JS1" t="e">
        <v>#REF!</v>
      </c>
      <c r="JT1" t="e">
        <v>#REF!</v>
      </c>
      <c r="JU1" t="e">
        <v>#REF!</v>
      </c>
      <c r="JV1" t="e">
        <v>#REF!</v>
      </c>
      <c r="JW1" t="e">
        <v>#REF!</v>
      </c>
      <c r="JX1" t="e">
        <v>#REF!</v>
      </c>
      <c r="JY1" t="e">
        <v>#REF!</v>
      </c>
      <c r="JZ1" t="e">
        <v>#REF!</v>
      </c>
      <c r="KA1" t="e">
        <v>#REF!</v>
      </c>
      <c r="KB1" t="e">
        <v>#REF!</v>
      </c>
      <c r="KC1" t="e">
        <v>#REF!</v>
      </c>
      <c r="KD1" t="e">
        <v>#REF!</v>
      </c>
      <c r="KE1" t="e">
        <v>#REF!</v>
      </c>
      <c r="KF1" t="e">
        <v>#REF!</v>
      </c>
      <c r="KG1" t="e">
        <v>#REF!</v>
      </c>
      <c r="KH1" t="e">
        <v>#REF!</v>
      </c>
      <c r="KI1" t="e">
        <v>#REF!</v>
      </c>
      <c r="KJ1" t="e">
        <v>#REF!</v>
      </c>
      <c r="KK1" t="e">
        <v>#REF!</v>
      </c>
      <c r="KL1" t="e">
        <v>#REF!</v>
      </c>
      <c r="KM1" t="e">
        <v>#REF!</v>
      </c>
      <c r="KN1" t="e">
        <v>#REF!</v>
      </c>
      <c r="KO1" t="e">
        <v>#REF!</v>
      </c>
      <c r="KP1" t="e">
        <v>#REF!</v>
      </c>
      <c r="KQ1" t="e">
        <v>#REF!</v>
      </c>
      <c r="KR1" t="e">
        <v>#REF!</v>
      </c>
      <c r="KS1" t="e">
        <v>#REF!</v>
      </c>
      <c r="KT1" t="e">
        <v>#REF!</v>
      </c>
      <c r="KU1" t="e">
        <v>#REF!</v>
      </c>
      <c r="KV1" t="e">
        <v>#REF!</v>
      </c>
      <c r="KW1" t="e">
        <v>#REF!</v>
      </c>
      <c r="KX1" t="e">
        <v>#REF!</v>
      </c>
      <c r="KY1" t="e">
        <v>#REF!</v>
      </c>
      <c r="KZ1" t="e">
        <v>#REF!</v>
      </c>
      <c r="LA1" t="e">
        <v>#REF!</v>
      </c>
      <c r="LB1" t="e">
        <v>#REF!</v>
      </c>
      <c r="LC1" t="e">
        <v>#REF!</v>
      </c>
      <c r="LD1" t="e">
        <v>#REF!</v>
      </c>
      <c r="LE1" t="e">
        <v>#REF!</v>
      </c>
      <c r="LF1" t="e">
        <v>#REF!</v>
      </c>
      <c r="LG1" t="e">
        <v>#REF!</v>
      </c>
      <c r="LH1" t="e">
        <v>#REF!</v>
      </c>
      <c r="LI1" t="e">
        <v>#REF!</v>
      </c>
      <c r="LJ1" t="e">
        <v>#REF!</v>
      </c>
      <c r="LK1" t="e">
        <v>#REF!</v>
      </c>
      <c r="LL1" t="e">
        <v>#REF!</v>
      </c>
      <c r="LM1" t="e">
        <v>#REF!</v>
      </c>
      <c r="LN1" t="e">
        <v>#REF!</v>
      </c>
      <c r="LO1" t="e">
        <v>#REF!</v>
      </c>
      <c r="LP1" t="e">
        <v>#REF!</v>
      </c>
      <c r="LQ1" t="e">
        <v>#REF!</v>
      </c>
      <c r="LR1" t="e">
        <v>#REF!</v>
      </c>
      <c r="LS1" t="e">
        <v>#REF!</v>
      </c>
      <c r="LT1" t="e">
        <v>#REF!</v>
      </c>
      <c r="LU1" t="e">
        <v>#REF!</v>
      </c>
      <c r="LV1" t="e">
        <v>#REF!</v>
      </c>
      <c r="LW1" t="e">
        <v>#REF!</v>
      </c>
      <c r="LX1" t="e">
        <v>#REF!</v>
      </c>
      <c r="LY1" t="e">
        <v>#REF!</v>
      </c>
      <c r="LZ1" t="e">
        <v>#REF!</v>
      </c>
      <c r="MA1" t="e">
        <v>#REF!</v>
      </c>
      <c r="MB1" t="e">
        <v>#REF!</v>
      </c>
      <c r="MC1" t="e">
        <v>#REF!</v>
      </c>
      <c r="MD1" t="e">
        <v>#REF!</v>
      </c>
      <c r="ME1" t="e">
        <v>#REF!</v>
      </c>
      <c r="MF1" t="e">
        <v>#REF!</v>
      </c>
      <c r="MG1" t="e">
        <v>#REF!</v>
      </c>
      <c r="MH1" t="e">
        <v>#REF!</v>
      </c>
      <c r="MI1" t="e">
        <v>#REF!</v>
      </c>
      <c r="MJ1" t="e">
        <v>#REF!</v>
      </c>
      <c r="MK1" t="e">
        <v>#REF!</v>
      </c>
      <c r="ML1" t="e">
        <v>#REF!</v>
      </c>
      <c r="MM1" t="e">
        <v>#REF!</v>
      </c>
      <c r="MN1" t="e">
        <v>#REF!</v>
      </c>
      <c r="MO1" t="e">
        <v>#REF!</v>
      </c>
      <c r="MP1" t="e">
        <v>#REF!</v>
      </c>
      <c r="MQ1" t="e">
        <v>#REF!</v>
      </c>
      <c r="MR1" t="e">
        <v>#REF!</v>
      </c>
      <c r="MS1" t="e">
        <v>#REF!</v>
      </c>
      <c r="MT1" t="e">
        <v>#REF!</v>
      </c>
      <c r="MU1" t="e">
        <v>#REF!</v>
      </c>
      <c r="MV1" t="e">
        <v>#REF!</v>
      </c>
      <c r="MW1" t="e">
        <v>#REF!</v>
      </c>
      <c r="MX1" t="e">
        <v>#REF!</v>
      </c>
      <c r="MY1" t="e">
        <v>#REF!</v>
      </c>
      <c r="MZ1" t="e">
        <v>#REF!</v>
      </c>
      <c r="NA1" t="e">
        <v>#REF!</v>
      </c>
      <c r="NB1" t="e">
        <v>#REF!</v>
      </c>
      <c r="NC1" t="e">
        <v>#REF!</v>
      </c>
      <c r="ND1" t="e">
        <v>#REF!</v>
      </c>
      <c r="NE1" t="e">
        <v>#REF!</v>
      </c>
      <c r="NF1" t="e">
        <v>#REF!</v>
      </c>
      <c r="NG1" t="e">
        <v>#REF!</v>
      </c>
      <c r="NH1" t="e">
        <v>#REF!</v>
      </c>
      <c r="NI1" t="e">
        <v>#REF!</v>
      </c>
      <c r="NJ1" t="e">
        <v>#REF!</v>
      </c>
      <c r="NK1" t="e">
        <v>#REF!</v>
      </c>
      <c r="NL1" t="e">
        <v>#REF!</v>
      </c>
      <c r="NM1" t="e">
        <v>#REF!</v>
      </c>
      <c r="NN1" t="e">
        <v>#REF!</v>
      </c>
      <c r="NO1" t="e">
        <v>#REF!</v>
      </c>
      <c r="NP1" t="e">
        <v>#REF!</v>
      </c>
      <c r="NQ1" t="e">
        <v>#REF!</v>
      </c>
      <c r="NR1" t="e">
        <v>#REF!</v>
      </c>
      <c r="NS1" t="e">
        <v>#REF!</v>
      </c>
      <c r="NT1" t="e">
        <v>#REF!</v>
      </c>
      <c r="NU1" t="e">
        <v>#REF!</v>
      </c>
      <c r="NV1" t="e">
        <v>#REF!</v>
      </c>
      <c r="NW1" t="e">
        <v>#REF!</v>
      </c>
      <c r="NX1" t="e">
        <v>#REF!</v>
      </c>
      <c r="NY1" t="e">
        <v>#REF!</v>
      </c>
      <c r="NZ1" t="e">
        <v>#REF!</v>
      </c>
      <c r="OA1" t="e">
        <v>#REF!</v>
      </c>
      <c r="OB1" t="e">
        <v>#REF!</v>
      </c>
      <c r="OC1" t="e">
        <v>#REF!</v>
      </c>
      <c r="OD1" t="e">
        <v>#REF!</v>
      </c>
      <c r="OE1" t="e">
        <v>#REF!</v>
      </c>
      <c r="OF1" t="e">
        <v>#REF!</v>
      </c>
      <c r="OG1" t="e">
        <v>#REF!</v>
      </c>
      <c r="OH1" t="e">
        <v>#REF!</v>
      </c>
      <c r="OI1" t="e">
        <v>#REF!</v>
      </c>
      <c r="OJ1" t="e">
        <v>#REF!</v>
      </c>
      <c r="OK1" t="e">
        <v>#REF!</v>
      </c>
      <c r="OL1" t="e">
        <v>#REF!</v>
      </c>
      <c r="OM1" t="e">
        <v>#REF!</v>
      </c>
      <c r="ON1" t="e">
        <v>#REF!</v>
      </c>
      <c r="OO1" t="e">
        <v>#REF!</v>
      </c>
      <c r="OP1" t="e">
        <v>#REF!</v>
      </c>
      <c r="OQ1" t="e">
        <v>#REF!</v>
      </c>
      <c r="OR1" t="e">
        <v>#REF!</v>
      </c>
      <c r="OS1" t="e">
        <v>#REF!</v>
      </c>
      <c r="OT1" t="e">
        <v>#REF!</v>
      </c>
      <c r="OU1" t="e">
        <v>#REF!</v>
      </c>
      <c r="OV1" t="e">
        <v>#REF!</v>
      </c>
      <c r="OW1" t="e">
        <v>#REF!</v>
      </c>
      <c r="OX1" t="e">
        <v>#REF!</v>
      </c>
      <c r="OY1" t="e">
        <v>#REF!</v>
      </c>
      <c r="OZ1" t="e">
        <v>#REF!</v>
      </c>
      <c r="PA1" t="e">
        <v>#REF!</v>
      </c>
      <c r="PB1" t="e">
        <v>#REF!</v>
      </c>
      <c r="PC1" t="e">
        <v>#REF!</v>
      </c>
      <c r="PD1" t="e">
        <v>#REF!</v>
      </c>
      <c r="PE1" t="e">
        <v>#REF!</v>
      </c>
      <c r="PF1" t="e">
        <v>#REF!</v>
      </c>
      <c r="PG1" t="e">
        <v>#REF!</v>
      </c>
      <c r="PH1" t="e">
        <v>#REF!</v>
      </c>
      <c r="PI1" t="e">
        <v>#REF!</v>
      </c>
      <c r="PJ1" t="e">
        <v>#REF!</v>
      </c>
      <c r="PK1" t="e">
        <v>#REF!</v>
      </c>
      <c r="PL1" t="e">
        <v>#REF!</v>
      </c>
      <c r="PM1" t="e">
        <v>#REF!</v>
      </c>
      <c r="PN1" t="e">
        <v>#REF!</v>
      </c>
      <c r="PO1" t="e">
        <v>#REF!</v>
      </c>
      <c r="PP1" t="e">
        <v>#REF!</v>
      </c>
      <c r="PQ1" t="e">
        <v>#REF!</v>
      </c>
      <c r="PR1" t="e">
        <v>#REF!</v>
      </c>
      <c r="PS1" t="e">
        <v>#REF!</v>
      </c>
      <c r="PT1" t="e">
        <v>#REF!</v>
      </c>
      <c r="PU1" t="e">
        <v>#REF!</v>
      </c>
      <c r="PV1" t="e">
        <v>#REF!</v>
      </c>
      <c r="PW1" t="e">
        <v>#REF!</v>
      </c>
      <c r="PX1" t="e">
        <v>#REF!</v>
      </c>
      <c r="PY1" t="e">
        <v>#REF!</v>
      </c>
      <c r="PZ1" t="e">
        <v>#REF!</v>
      </c>
      <c r="QA1" t="e">
        <v>#REF!</v>
      </c>
      <c r="QB1" t="e">
        <v>#REF!</v>
      </c>
      <c r="QC1" t="e">
        <v>#REF!</v>
      </c>
      <c r="QD1" t="e">
        <v>#REF!</v>
      </c>
      <c r="QE1" t="e">
        <v>#REF!</v>
      </c>
      <c r="QF1" t="e">
        <v>#REF!</v>
      </c>
      <c r="QG1" t="e">
        <v>#REF!</v>
      </c>
      <c r="QH1" t="e">
        <v>#REF!</v>
      </c>
      <c r="QI1" t="e">
        <v>#REF!</v>
      </c>
      <c r="QJ1" t="e">
        <v>#REF!</v>
      </c>
      <c r="QK1" t="e">
        <v>#REF!</v>
      </c>
      <c r="QL1" t="e">
        <v>#REF!</v>
      </c>
      <c r="QM1" t="e">
        <v>#REF!</v>
      </c>
      <c r="QN1" t="e">
        <v>#REF!</v>
      </c>
      <c r="QO1" t="e">
        <v>#REF!</v>
      </c>
      <c r="QP1" t="e">
        <v>#REF!</v>
      </c>
      <c r="QQ1" t="e">
        <v>#REF!</v>
      </c>
      <c r="QR1" t="e">
        <v>#REF!</v>
      </c>
      <c r="QS1" t="e">
        <v>#REF!</v>
      </c>
      <c r="QT1" t="e">
        <v>#REF!</v>
      </c>
      <c r="QU1" t="e">
        <v>#REF!</v>
      </c>
      <c r="QV1" t="e">
        <v>#REF!</v>
      </c>
      <c r="QW1" t="e">
        <v>#REF!</v>
      </c>
      <c r="QX1" t="e">
        <v>#REF!</v>
      </c>
      <c r="QY1" t="e">
        <v>#REF!</v>
      </c>
      <c r="QZ1" t="e">
        <v>#REF!</v>
      </c>
      <c r="RA1" t="e">
        <v>#REF!</v>
      </c>
      <c r="RB1" t="e">
        <v>#REF!</v>
      </c>
      <c r="RC1" t="e">
        <v>#REF!</v>
      </c>
      <c r="RD1" t="e">
        <v>#REF!</v>
      </c>
      <c r="RE1" t="e">
        <v>#REF!</v>
      </c>
      <c r="RF1" t="e">
        <v>#REF!</v>
      </c>
      <c r="RG1" t="e">
        <v>#REF!</v>
      </c>
      <c r="RH1" t="e">
        <v>#REF!</v>
      </c>
      <c r="RI1" t="e">
        <v>#REF!</v>
      </c>
      <c r="RJ1" t="e">
        <v>#REF!</v>
      </c>
      <c r="RK1" t="e">
        <v>#REF!</v>
      </c>
      <c r="RL1" t="e">
        <v>#REF!</v>
      </c>
      <c r="RM1" t="e">
        <v>#REF!</v>
      </c>
      <c r="RN1" t="e">
        <v>#REF!</v>
      </c>
      <c r="RO1" t="e">
        <v>#REF!</v>
      </c>
      <c r="RP1" t="e">
        <v>#REF!</v>
      </c>
      <c r="RQ1" t="e">
        <v>#REF!</v>
      </c>
      <c r="RR1" t="e">
        <v>#REF!</v>
      </c>
      <c r="RS1" t="e">
        <v>#REF!</v>
      </c>
      <c r="RT1" t="e">
        <v>#REF!</v>
      </c>
      <c r="RU1" t="e">
        <v>#REF!</v>
      </c>
      <c r="RV1" t="e">
        <v>#REF!</v>
      </c>
      <c r="RW1" t="e">
        <v>#REF!</v>
      </c>
      <c r="RX1" t="e">
        <v>#REF!</v>
      </c>
      <c r="RY1" t="e">
        <v>#REF!</v>
      </c>
      <c r="RZ1" t="e">
        <v>#REF!</v>
      </c>
      <c r="SA1" t="e">
        <v>#REF!</v>
      </c>
      <c r="SB1" t="e">
        <v>#REF!</v>
      </c>
      <c r="SC1" t="e">
        <v>#REF!</v>
      </c>
      <c r="SD1" t="e">
        <v>#REF!</v>
      </c>
      <c r="SE1" t="e">
        <v>#REF!</v>
      </c>
      <c r="SF1" t="e">
        <v>#REF!</v>
      </c>
      <c r="SG1" t="e">
        <v>#REF!</v>
      </c>
      <c r="SH1" t="e">
        <v>#REF!</v>
      </c>
      <c r="SI1" t="e">
        <v>#REF!</v>
      </c>
      <c r="SJ1" t="e">
        <v>#REF!</v>
      </c>
      <c r="SK1" t="e">
        <v>#REF!</v>
      </c>
      <c r="SL1" t="e">
        <v>#REF!</v>
      </c>
      <c r="SM1" t="e">
        <v>#REF!</v>
      </c>
      <c r="SN1" t="e">
        <v>#REF!</v>
      </c>
      <c r="SO1" t="e">
        <v>#REF!</v>
      </c>
      <c r="SP1" t="e">
        <v>#REF!</v>
      </c>
      <c r="SQ1" t="e">
        <v>#REF!</v>
      </c>
      <c r="SR1" t="e">
        <v>#REF!</v>
      </c>
      <c r="SS1" t="e">
        <v>#REF!</v>
      </c>
      <c r="ST1" t="e">
        <v>#REF!</v>
      </c>
      <c r="SU1" t="e">
        <v>#REF!</v>
      </c>
      <c r="SV1" t="e">
        <v>#REF!</v>
      </c>
      <c r="SW1" t="e">
        <v>#REF!</v>
      </c>
      <c r="SX1" t="e">
        <v>#REF!</v>
      </c>
      <c r="SY1" t="e">
        <v>#REF!</v>
      </c>
      <c r="SZ1" t="e">
        <v>#REF!</v>
      </c>
      <c r="TA1" t="e">
        <v>#REF!</v>
      </c>
      <c r="TB1" t="e">
        <v>#REF!</v>
      </c>
      <c r="TC1" t="e">
        <v>#REF!</v>
      </c>
      <c r="TD1" t="e">
        <v>#REF!</v>
      </c>
      <c r="TE1" t="e">
        <v>#REF!</v>
      </c>
      <c r="TF1" t="e">
        <v>#REF!</v>
      </c>
      <c r="TG1" t="e">
        <v>#REF!</v>
      </c>
      <c r="TH1" t="e">
        <v>#REF!</v>
      </c>
      <c r="TI1" t="e">
        <v>#REF!</v>
      </c>
      <c r="TJ1" t="e">
        <v>#REF!</v>
      </c>
      <c r="TK1" t="e">
        <v>#REF!</v>
      </c>
      <c r="TL1" t="e">
        <v>#REF!</v>
      </c>
      <c r="TM1" t="e">
        <v>#REF!</v>
      </c>
      <c r="TN1" t="e">
        <v>#REF!</v>
      </c>
      <c r="TO1" t="e">
        <v>#REF!</v>
      </c>
      <c r="TP1" t="e">
        <v>#REF!</v>
      </c>
      <c r="TQ1" t="e">
        <v>#REF!</v>
      </c>
      <c r="TR1" t="e">
        <v>#REF!</v>
      </c>
      <c r="TS1" t="e">
        <v>#REF!</v>
      </c>
      <c r="TT1" t="e">
        <v>#REF!</v>
      </c>
      <c r="TU1" t="e">
        <v>#REF!</v>
      </c>
      <c r="TV1" t="e">
        <v>#REF!</v>
      </c>
      <c r="TW1" t="e">
        <v>#REF!</v>
      </c>
      <c r="TX1" t="e">
        <v>#REF!</v>
      </c>
      <c r="TY1" t="e">
        <v>#REF!</v>
      </c>
      <c r="TZ1" t="e">
        <v>#REF!</v>
      </c>
      <c r="UA1" t="e">
        <v>#REF!</v>
      </c>
      <c r="UB1" t="e">
        <v>#REF!</v>
      </c>
      <c r="UC1" t="e">
        <v>#REF!</v>
      </c>
      <c r="UD1" t="e">
        <v>#REF!</v>
      </c>
      <c r="UE1" t="e">
        <v>#REF!</v>
      </c>
      <c r="UF1" t="e">
        <v>#REF!</v>
      </c>
      <c r="UG1" t="e">
        <v>#REF!</v>
      </c>
      <c r="UH1" t="e">
        <v>#REF!</v>
      </c>
      <c r="UI1" t="e">
        <v>#REF!</v>
      </c>
      <c r="UJ1" t="e">
        <v>#REF!</v>
      </c>
      <c r="UK1" t="e">
        <v>#REF!</v>
      </c>
      <c r="UL1" t="e">
        <v>#REF!</v>
      </c>
      <c r="UM1" t="e">
        <v>#REF!</v>
      </c>
      <c r="UN1" t="e">
        <v>#REF!</v>
      </c>
      <c r="UO1" t="e">
        <v>#REF!</v>
      </c>
      <c r="UP1" t="e">
        <v>#REF!</v>
      </c>
      <c r="UQ1" t="e">
        <v>#REF!</v>
      </c>
      <c r="UR1" t="e">
        <v>#REF!</v>
      </c>
      <c r="US1" t="e">
        <v>#REF!</v>
      </c>
      <c r="UT1" t="e">
        <v>#REF!</v>
      </c>
      <c r="UU1" t="e">
        <v>#REF!</v>
      </c>
      <c r="UV1" t="e">
        <v>#REF!</v>
      </c>
      <c r="UW1" t="e">
        <v>#REF!</v>
      </c>
      <c r="UX1" t="e">
        <v>#REF!</v>
      </c>
      <c r="UY1" t="e">
        <v>#REF!</v>
      </c>
      <c r="UZ1" t="e">
        <v>#REF!</v>
      </c>
      <c r="VA1" t="e">
        <v>#REF!</v>
      </c>
      <c r="VB1" t="e">
        <v>#REF!</v>
      </c>
      <c r="VC1" t="e">
        <v>#REF!</v>
      </c>
      <c r="VD1" t="e">
        <v>#REF!</v>
      </c>
      <c r="VE1" t="e">
        <v>#REF!</v>
      </c>
      <c r="VF1" t="e">
        <v>#REF!</v>
      </c>
      <c r="VG1" t="e">
        <v>#REF!</v>
      </c>
      <c r="VH1" t="e">
        <v>#REF!</v>
      </c>
      <c r="VI1" t="e">
        <v>#REF!</v>
      </c>
      <c r="VJ1" t="e">
        <v>#REF!</v>
      </c>
      <c r="VK1" t="e">
        <v>#REF!</v>
      </c>
      <c r="VL1" t="e">
        <v>#REF!</v>
      </c>
      <c r="VM1" t="e">
        <v>#REF!</v>
      </c>
      <c r="VN1" t="e">
        <v>#REF!</v>
      </c>
      <c r="VO1" t="e">
        <v>#REF!</v>
      </c>
      <c r="VP1" t="e">
        <v>#REF!</v>
      </c>
      <c r="VQ1" t="e">
        <v>#REF!</v>
      </c>
      <c r="VR1" t="e">
        <v>#REF!</v>
      </c>
      <c r="VS1" t="e">
        <v>#REF!</v>
      </c>
      <c r="VT1" t="e">
        <v>#REF!</v>
      </c>
      <c r="VU1" t="e">
        <v>#REF!</v>
      </c>
      <c r="VV1" t="e">
        <v>#REF!</v>
      </c>
      <c r="VW1" t="e">
        <v>#REF!</v>
      </c>
      <c r="VX1" t="e">
        <v>#REF!</v>
      </c>
      <c r="VY1" t="e">
        <v>#REF!</v>
      </c>
      <c r="VZ1" t="e">
        <v>#REF!</v>
      </c>
      <c r="WA1" t="e">
        <v>#REF!</v>
      </c>
      <c r="WB1" t="e">
        <v>#REF!</v>
      </c>
      <c r="WC1" t="e">
        <v>#REF!</v>
      </c>
      <c r="WD1" t="e">
        <v>#REF!</v>
      </c>
      <c r="WE1" t="e">
        <v>#REF!</v>
      </c>
      <c r="WF1" t="e">
        <v>#REF!</v>
      </c>
      <c r="WG1" t="e">
        <v>#REF!</v>
      </c>
      <c r="WH1" t="e">
        <v>#REF!</v>
      </c>
      <c r="WI1" t="e">
        <v>#REF!</v>
      </c>
      <c r="WJ1" t="e">
        <v>#REF!</v>
      </c>
      <c r="WK1" t="e">
        <v>#REF!</v>
      </c>
      <c r="WL1" t="e">
        <v>#REF!</v>
      </c>
      <c r="WM1" t="e">
        <v>#REF!</v>
      </c>
      <c r="WN1" t="e">
        <v>#REF!</v>
      </c>
      <c r="WO1" t="e">
        <v>#REF!</v>
      </c>
      <c r="WP1" t="e">
        <v>#REF!</v>
      </c>
      <c r="WQ1" t="e">
        <v>#REF!</v>
      </c>
      <c r="WR1" t="e">
        <v>#REF!</v>
      </c>
      <c r="WS1" t="e">
        <v>#REF!</v>
      </c>
      <c r="WT1" t="e">
        <v>#REF!</v>
      </c>
      <c r="WU1" t="e">
        <v>#REF!</v>
      </c>
      <c r="WV1" t="e">
        <v>#REF!</v>
      </c>
      <c r="WW1" t="e">
        <v>#REF!</v>
      </c>
      <c r="WX1" t="e">
        <v>#REF!</v>
      </c>
      <c r="WY1" t="e">
        <v>#REF!</v>
      </c>
      <c r="WZ1" t="e">
        <v>#REF!</v>
      </c>
      <c r="XA1" t="e">
        <v>#REF!</v>
      </c>
      <c r="XB1" t="e">
        <v>#REF!</v>
      </c>
      <c r="XC1" t="e">
        <v>#REF!</v>
      </c>
      <c r="XD1" t="e">
        <v>#REF!</v>
      </c>
      <c r="XE1" t="e">
        <v>#REF!</v>
      </c>
      <c r="XF1" t="e">
        <v>#REF!</v>
      </c>
      <c r="XG1" t="e">
        <v>#REF!</v>
      </c>
      <c r="XH1" t="e">
        <v>#REF!</v>
      </c>
      <c r="XI1" t="e">
        <v>#REF!</v>
      </c>
      <c r="XJ1" t="e">
        <v>#REF!</v>
      </c>
      <c r="XK1" t="e">
        <v>#REF!</v>
      </c>
      <c r="XL1" t="e">
        <v>#REF!</v>
      </c>
      <c r="XM1" t="e">
        <v>#REF!</v>
      </c>
      <c r="XN1" t="e">
        <v>#REF!</v>
      </c>
      <c r="XO1" t="e">
        <v>#REF!</v>
      </c>
      <c r="XP1" t="e">
        <v>#REF!</v>
      </c>
      <c r="XQ1" t="e">
        <v>#REF!</v>
      </c>
      <c r="XR1" t="e">
        <v>#REF!</v>
      </c>
      <c r="XS1" t="e">
        <v>#REF!</v>
      </c>
      <c r="XT1" t="e">
        <v>#REF!</v>
      </c>
      <c r="XU1" t="e">
        <v>#REF!</v>
      </c>
      <c r="XV1" t="e">
        <v>#REF!</v>
      </c>
      <c r="XW1" t="e">
        <v>#REF!</v>
      </c>
      <c r="XX1" t="e">
        <v>#REF!</v>
      </c>
      <c r="XY1" t="e">
        <v>#REF!</v>
      </c>
      <c r="XZ1" t="e">
        <v>#REF!</v>
      </c>
      <c r="YA1" t="e">
        <v>#REF!</v>
      </c>
      <c r="YB1" t="e">
        <v>#REF!</v>
      </c>
      <c r="YC1" t="e">
        <v>#REF!</v>
      </c>
      <c r="YD1" t="e">
        <v>#REF!</v>
      </c>
      <c r="YE1" t="e">
        <v>#REF!</v>
      </c>
      <c r="YF1" t="e">
        <v>#REF!</v>
      </c>
      <c r="YG1" t="e">
        <v>#REF!</v>
      </c>
      <c r="YH1" t="e">
        <v>#REF!</v>
      </c>
      <c r="YI1" t="e">
        <v>#REF!</v>
      </c>
      <c r="YJ1" t="e">
        <v>#REF!</v>
      </c>
      <c r="YK1" t="e">
        <v>#REF!</v>
      </c>
      <c r="YL1" t="e">
        <v>#REF!</v>
      </c>
      <c r="YM1" t="e">
        <v>#REF!</v>
      </c>
      <c r="YN1" t="e">
        <v>#REF!</v>
      </c>
      <c r="YO1" t="e">
        <v>#REF!</v>
      </c>
      <c r="YP1" t="e">
        <v>#REF!</v>
      </c>
      <c r="YQ1" t="e">
        <v>#REF!</v>
      </c>
      <c r="YR1" t="e">
        <v>#REF!</v>
      </c>
      <c r="YS1" t="e">
        <v>#REF!</v>
      </c>
      <c r="YT1" t="e">
        <v>#REF!</v>
      </c>
      <c r="YU1" t="e">
        <v>#REF!</v>
      </c>
      <c r="YV1" t="e">
        <v>#REF!</v>
      </c>
      <c r="YW1" t="e">
        <v>#REF!</v>
      </c>
      <c r="YX1" t="e">
        <v>#REF!</v>
      </c>
      <c r="YY1" t="e">
        <v>#REF!</v>
      </c>
      <c r="YZ1" t="e">
        <v>#REF!</v>
      </c>
      <c r="ZA1" t="e">
        <v>#REF!</v>
      </c>
      <c r="ZB1" t="e">
        <v>#REF!</v>
      </c>
      <c r="ZC1" t="e">
        <v>#REF!</v>
      </c>
      <c r="ZD1" t="e">
        <v>#REF!</v>
      </c>
      <c r="ZE1" t="e">
        <v>#REF!</v>
      </c>
      <c r="ZF1" t="e">
        <v>#REF!</v>
      </c>
      <c r="ZG1" t="e">
        <v>#REF!</v>
      </c>
      <c r="ZH1" t="e">
        <v>#REF!</v>
      </c>
      <c r="ZI1" t="e">
        <v>#REF!</v>
      </c>
      <c r="ZJ1" t="e">
        <v>#REF!</v>
      </c>
      <c r="ZK1" t="e">
        <v>#REF!</v>
      </c>
      <c r="ZL1" t="e">
        <v>#REF!</v>
      </c>
      <c r="ZM1" t="e">
        <v>#REF!</v>
      </c>
      <c r="ZN1" t="e">
        <v>#REF!</v>
      </c>
      <c r="ZO1" t="e">
        <v>#REF!</v>
      </c>
      <c r="ZP1" t="e">
        <v>#REF!</v>
      </c>
      <c r="ZQ1" t="e">
        <v>#REF!</v>
      </c>
      <c r="ZR1" t="e">
        <v>#REF!</v>
      </c>
      <c r="ZS1" t="e">
        <v>#REF!</v>
      </c>
      <c r="ZT1" t="e">
        <v>#REF!</v>
      </c>
      <c r="ZU1" t="e">
        <v>#REF!</v>
      </c>
      <c r="ZV1" t="e">
        <v>#REF!</v>
      </c>
      <c r="ZW1" t="e">
        <v>#REF!</v>
      </c>
      <c r="ZX1" t="e">
        <v>#REF!</v>
      </c>
      <c r="ZY1" t="e">
        <v>#REF!</v>
      </c>
      <c r="ZZ1" t="e">
        <v>#REF!</v>
      </c>
      <c r="AAA1" t="e">
        <v>#REF!</v>
      </c>
      <c r="AAB1" t="e">
        <v>#REF!</v>
      </c>
      <c r="AAC1" t="e">
        <v>#REF!</v>
      </c>
      <c r="AAD1" t="e">
        <v>#REF!</v>
      </c>
      <c r="AAE1" t="e">
        <v>#REF!</v>
      </c>
      <c r="AAF1" t="e">
        <v>#REF!</v>
      </c>
      <c r="AAG1" t="e">
        <v>#REF!</v>
      </c>
      <c r="AAH1" t="e">
        <v>#REF!</v>
      </c>
      <c r="AAI1" t="e">
        <v>#REF!</v>
      </c>
      <c r="AAJ1" t="e">
        <v>#REF!</v>
      </c>
      <c r="AAK1" t="e">
        <v>#REF!</v>
      </c>
      <c r="AAL1" t="e">
        <v>#REF!</v>
      </c>
      <c r="AAM1" t="e">
        <v>#REF!</v>
      </c>
      <c r="AAN1" t="e">
        <v>#REF!</v>
      </c>
      <c r="AAO1" t="e">
        <v>#REF!</v>
      </c>
      <c r="AAP1" t="e">
        <v>#REF!</v>
      </c>
      <c r="AAQ1" t="e">
        <v>#REF!</v>
      </c>
      <c r="AAR1" t="e">
        <v>#REF!</v>
      </c>
      <c r="AAS1" t="e">
        <v>#REF!</v>
      </c>
      <c r="AAT1" t="e">
        <v>#REF!</v>
      </c>
      <c r="AAU1" t="e">
        <v>#REF!</v>
      </c>
      <c r="AAV1" t="e">
        <v>#REF!</v>
      </c>
      <c r="AAW1" t="e">
        <v>#REF!</v>
      </c>
      <c r="AAX1" t="e">
        <v>#REF!</v>
      </c>
      <c r="AAY1" t="e">
        <v>#REF!</v>
      </c>
      <c r="AAZ1" t="e">
        <v>#REF!</v>
      </c>
      <c r="ABA1" t="e">
        <v>#REF!</v>
      </c>
      <c r="ABB1" t="e">
        <v>#REF!</v>
      </c>
      <c r="ABC1" t="e">
        <v>#REF!</v>
      </c>
      <c r="ABD1" t="e">
        <v>#REF!</v>
      </c>
      <c r="ABE1" t="e">
        <v>#REF!</v>
      </c>
      <c r="ABF1" t="e">
        <v>#REF!</v>
      </c>
      <c r="ABG1" t="e">
        <v>#REF!</v>
      </c>
      <c r="ABH1" t="e">
        <v>#REF!</v>
      </c>
      <c r="ABI1" t="e">
        <v>#REF!</v>
      </c>
      <c r="ABJ1" t="e">
        <v>#REF!</v>
      </c>
      <c r="ABK1" t="e">
        <v>#REF!</v>
      </c>
      <c r="ABL1" t="e">
        <v>#REF!</v>
      </c>
      <c r="ABM1" t="e">
        <v>#REF!</v>
      </c>
      <c r="ABN1" t="e">
        <v>#REF!</v>
      </c>
      <c r="ABO1" t="e">
        <v>#REF!</v>
      </c>
      <c r="ABP1" t="e">
        <v>#REF!</v>
      </c>
      <c r="ABQ1" t="e">
        <v>#REF!</v>
      </c>
      <c r="ABR1" t="e">
        <v>#REF!</v>
      </c>
      <c r="ABS1" t="e">
        <v>#REF!</v>
      </c>
      <c r="ABT1" t="e">
        <v>#REF!</v>
      </c>
      <c r="ABU1" t="e">
        <v>#REF!</v>
      </c>
      <c r="ABV1" t="e">
        <v>#REF!</v>
      </c>
      <c r="ABW1" t="e">
        <v>#REF!</v>
      </c>
      <c r="ABX1" t="e">
        <v>#REF!</v>
      </c>
      <c r="ABY1" t="e">
        <v>#REF!</v>
      </c>
      <c r="ABZ1" t="e">
        <v>#REF!</v>
      </c>
      <c r="ACA1" t="e">
        <v>#REF!</v>
      </c>
      <c r="ACB1" t="e">
        <v>#REF!</v>
      </c>
      <c r="ACC1" t="e">
        <v>#REF!</v>
      </c>
      <c r="ACD1" t="e">
        <v>#REF!</v>
      </c>
      <c r="ACE1" t="e">
        <v>#REF!</v>
      </c>
      <c r="ACF1" t="e">
        <v>#REF!</v>
      </c>
      <c r="ACG1" t="e">
        <v>#REF!</v>
      </c>
      <c r="ACH1" t="e">
        <v>#REF!</v>
      </c>
      <c r="ACI1" t="e">
        <v>#REF!</v>
      </c>
      <c r="ACJ1" t="e">
        <v>#REF!</v>
      </c>
      <c r="ACK1" t="e">
        <v>#REF!</v>
      </c>
      <c r="ACL1" t="e">
        <v>#REF!</v>
      </c>
      <c r="ACM1" t="e">
        <v>#REF!</v>
      </c>
      <c r="ACN1" t="e">
        <v>#REF!</v>
      </c>
      <c r="ACO1" t="e">
        <v>#REF!</v>
      </c>
      <c r="ACP1" t="e">
        <v>#REF!</v>
      </c>
      <c r="ACQ1" t="e">
        <v>#REF!</v>
      </c>
      <c r="ACR1" t="e">
        <v>#REF!</v>
      </c>
      <c r="ACS1" t="e">
        <v>#REF!</v>
      </c>
      <c r="ACT1" t="e">
        <v>#REF!</v>
      </c>
      <c r="ACU1" t="e">
        <v>#REF!</v>
      </c>
      <c r="ACV1" t="e">
        <v>#REF!</v>
      </c>
      <c r="ACW1" t="e">
        <v>#REF!</v>
      </c>
      <c r="ACX1" t="e">
        <v>#REF!</v>
      </c>
      <c r="ACY1" t="e">
        <v>#REF!</v>
      </c>
      <c r="ACZ1" t="e">
        <v>#REF!</v>
      </c>
      <c r="ADA1" t="e">
        <v>#REF!</v>
      </c>
      <c r="ADB1" t="e">
        <v>#REF!</v>
      </c>
      <c r="ADC1" t="e">
        <v>#REF!</v>
      </c>
      <c r="ADD1" t="e">
        <v>#REF!</v>
      </c>
      <c r="ADE1" t="e">
        <v>#REF!</v>
      </c>
      <c r="ADF1" t="e">
        <v>#REF!</v>
      </c>
      <c r="ADG1" t="e">
        <v>#REF!</v>
      </c>
      <c r="ADH1" t="e">
        <v>#REF!</v>
      </c>
      <c r="ADI1" t="e">
        <v>#REF!</v>
      </c>
      <c r="ADJ1" t="e">
        <v>#REF!</v>
      </c>
      <c r="ADK1" t="e">
        <v>#REF!</v>
      </c>
      <c r="ADL1" t="e">
        <v>#REF!</v>
      </c>
      <c r="ADM1" t="e">
        <v>#REF!</v>
      </c>
      <c r="ADN1" t="e">
        <v>#REF!</v>
      </c>
      <c r="ADO1" t="e">
        <v>#REF!</v>
      </c>
      <c r="ADP1" t="e">
        <v>#REF!</v>
      </c>
      <c r="ADQ1" t="e">
        <v>#REF!</v>
      </c>
      <c r="ADR1" t="e">
        <v>#REF!</v>
      </c>
      <c r="ADS1" t="e">
        <v>#REF!</v>
      </c>
      <c r="ADT1" t="e">
        <v>#REF!</v>
      </c>
      <c r="ADU1" t="e">
        <v>#REF!</v>
      </c>
      <c r="ADV1" t="e">
        <v>#REF!</v>
      </c>
      <c r="ADW1" t="e">
        <v>#REF!</v>
      </c>
      <c r="ADX1" t="e">
        <v>#REF!</v>
      </c>
      <c r="ADY1" t="e">
        <v>#REF!</v>
      </c>
      <c r="ADZ1" t="e">
        <v>#REF!</v>
      </c>
      <c r="AEA1" t="e">
        <v>#REF!</v>
      </c>
      <c r="AEB1" t="e">
        <v>#REF!</v>
      </c>
      <c r="AEC1" t="e">
        <v>#REF!</v>
      </c>
      <c r="AED1" t="e">
        <v>#REF!</v>
      </c>
      <c r="AEE1" t="e">
        <v>#REF!</v>
      </c>
      <c r="AEF1" t="e">
        <v>#REF!</v>
      </c>
      <c r="AEG1" t="e">
        <v>#REF!</v>
      </c>
      <c r="AEH1" t="e">
        <v>#REF!</v>
      </c>
      <c r="AEI1" t="e">
        <v>#REF!</v>
      </c>
      <c r="AEJ1" t="e">
        <v>#REF!</v>
      </c>
      <c r="AEK1" t="e">
        <v>#REF!</v>
      </c>
      <c r="AEL1" t="e">
        <v>#REF!</v>
      </c>
      <c r="AEM1" t="e">
        <v>#REF!</v>
      </c>
      <c r="AEN1" t="e">
        <v>#REF!</v>
      </c>
      <c r="AEO1" t="e">
        <v>#REF!</v>
      </c>
      <c r="AEP1" t="e">
        <v>#REF!</v>
      </c>
      <c r="AEQ1" t="e">
        <v>#REF!</v>
      </c>
      <c r="AER1" t="e">
        <v>#REF!</v>
      </c>
      <c r="AES1" t="e">
        <v>#REF!</v>
      </c>
      <c r="AET1" t="e">
        <v>#REF!</v>
      </c>
      <c r="AEU1" t="e">
        <v>#REF!</v>
      </c>
      <c r="AEV1" t="e">
        <v>#REF!</v>
      </c>
      <c r="AEW1" t="e">
        <v>#REF!</v>
      </c>
      <c r="AEX1" t="e">
        <v>#REF!</v>
      </c>
      <c r="AEY1" t="e">
        <v>#REF!</v>
      </c>
      <c r="AEZ1" t="e">
        <v>#REF!</v>
      </c>
      <c r="AFA1" t="e">
        <v>#REF!</v>
      </c>
      <c r="AFB1" t="e">
        <v>#REF!</v>
      </c>
      <c r="AFC1" t="e">
        <v>#REF!</v>
      </c>
      <c r="AFD1" t="e">
        <v>#REF!</v>
      </c>
      <c r="AFE1" t="e">
        <v>#REF!</v>
      </c>
      <c r="AFF1" t="e">
        <v>#REF!</v>
      </c>
      <c r="AFG1" t="e">
        <v>#REF!</v>
      </c>
      <c r="AFH1" t="e">
        <v>#REF!</v>
      </c>
      <c r="AFI1" t="e">
        <v>#REF!</v>
      </c>
      <c r="AFJ1" t="e">
        <v>#REF!</v>
      </c>
      <c r="AFK1" t="e">
        <v>#REF!</v>
      </c>
      <c r="AFL1" t="e">
        <v>#REF!</v>
      </c>
      <c r="AFM1" t="e">
        <v>#REF!</v>
      </c>
      <c r="AFN1" t="e">
        <v>#REF!</v>
      </c>
      <c r="AFO1" t="e">
        <v>#REF!</v>
      </c>
      <c r="AFP1" t="e">
        <v>#REF!</v>
      </c>
      <c r="AFQ1" t="e">
        <v>#REF!</v>
      </c>
      <c r="AFR1" t="e">
        <v>#REF!</v>
      </c>
      <c r="AFS1" t="e">
        <v>#REF!</v>
      </c>
      <c r="AFT1" t="e">
        <v>#REF!</v>
      </c>
      <c r="AFU1" t="e">
        <v>#REF!</v>
      </c>
      <c r="AFV1" t="e">
        <v>#REF!</v>
      </c>
      <c r="AFW1" t="e">
        <v>#REF!</v>
      </c>
      <c r="AFX1" t="e">
        <v>#REF!</v>
      </c>
      <c r="AFY1" t="e">
        <v>#REF!</v>
      </c>
      <c r="AFZ1" t="e">
        <v>#REF!</v>
      </c>
      <c r="AGA1" t="e">
        <v>#REF!</v>
      </c>
      <c r="AGB1" t="e">
        <v>#REF!</v>
      </c>
      <c r="AGC1" t="e">
        <v>#REF!</v>
      </c>
      <c r="AGD1" t="e">
        <v>#REF!</v>
      </c>
      <c r="AGE1" t="e">
        <v>#REF!</v>
      </c>
      <c r="AGF1" t="e">
        <v>#REF!</v>
      </c>
      <c r="AGG1" t="e">
        <v>#REF!</v>
      </c>
      <c r="AGH1" t="e">
        <v>#REF!</v>
      </c>
      <c r="AGI1" t="e">
        <v>#REF!</v>
      </c>
      <c r="AGJ1" t="e">
        <v>#REF!</v>
      </c>
      <c r="AGK1" t="e">
        <v>#REF!</v>
      </c>
      <c r="AGL1" t="e">
        <v>#REF!</v>
      </c>
      <c r="AGM1" t="e">
        <v>#REF!</v>
      </c>
      <c r="AGN1" t="e">
        <v>#REF!</v>
      </c>
      <c r="AGO1" t="e">
        <v>#REF!</v>
      </c>
      <c r="AGP1" t="e">
        <v>#REF!</v>
      </c>
      <c r="AGQ1" t="e">
        <v>#REF!</v>
      </c>
      <c r="AGR1" t="e">
        <v>#REF!</v>
      </c>
      <c r="AGS1" t="e">
        <v>#REF!</v>
      </c>
      <c r="AGT1" t="e">
        <v>#REF!</v>
      </c>
      <c r="AGU1" t="e">
        <v>#REF!</v>
      </c>
      <c r="AGV1" t="e">
        <v>#REF!</v>
      </c>
      <c r="AGW1" t="e">
        <v>#REF!</v>
      </c>
      <c r="AGX1" t="e">
        <v>#REF!</v>
      </c>
      <c r="AGY1" t="e">
        <v>#REF!</v>
      </c>
      <c r="AGZ1" t="e">
        <v>#REF!</v>
      </c>
      <c r="AHA1" t="e">
        <v>#REF!</v>
      </c>
      <c r="AHB1" t="e">
        <v>#REF!</v>
      </c>
      <c r="AHC1" t="e">
        <v>#REF!</v>
      </c>
      <c r="AHD1" t="e">
        <v>#REF!</v>
      </c>
      <c r="AHE1" t="e">
        <v>#REF!</v>
      </c>
      <c r="AHF1" t="e">
        <v>#REF!</v>
      </c>
      <c r="AHG1" t="e">
        <v>#REF!</v>
      </c>
      <c r="AHH1" t="e">
        <v>#REF!</v>
      </c>
      <c r="AHI1" t="e">
        <v>#REF!</v>
      </c>
      <c r="AHJ1" t="e">
        <v>#REF!</v>
      </c>
      <c r="AHK1" t="e">
        <v>#REF!</v>
      </c>
      <c r="AHL1" t="e">
        <v>#REF!</v>
      </c>
      <c r="AHM1" t="e">
        <v>#REF!</v>
      </c>
      <c r="AHN1" t="e">
        <v>#REF!</v>
      </c>
      <c r="AHO1" t="e">
        <v>#REF!</v>
      </c>
      <c r="AHP1" t="e">
        <v>#REF!</v>
      </c>
      <c r="AHQ1" t="e">
        <v>#REF!</v>
      </c>
      <c r="AHR1" t="e">
        <v>#REF!</v>
      </c>
      <c r="AHS1" t="e">
        <v>#REF!</v>
      </c>
      <c r="AHT1" t="e">
        <v>#REF!</v>
      </c>
      <c r="AHU1" t="e">
        <v>#REF!</v>
      </c>
      <c r="AHV1" t="e">
        <v>#REF!</v>
      </c>
      <c r="AHW1" t="e">
        <v>#REF!</v>
      </c>
      <c r="AHX1" t="e">
        <v>#REF!</v>
      </c>
      <c r="AHY1" t="e">
        <v>#REF!</v>
      </c>
      <c r="AHZ1" t="e">
        <v>#REF!</v>
      </c>
      <c r="AIA1" t="e">
        <v>#REF!</v>
      </c>
      <c r="AIB1" t="e">
        <v>#REF!</v>
      </c>
      <c r="AIC1" t="e">
        <v>#REF!</v>
      </c>
      <c r="AID1" t="e">
        <v>#REF!</v>
      </c>
      <c r="AIE1" t="e">
        <v>#REF!</v>
      </c>
      <c r="AIF1" t="e">
        <v>#REF!</v>
      </c>
      <c r="AIG1" t="e">
        <v>#REF!</v>
      </c>
      <c r="AIH1" t="e">
        <v>#REF!</v>
      </c>
      <c r="AII1" t="e">
        <v>#REF!</v>
      </c>
      <c r="AIJ1" t="e">
        <v>#REF!</v>
      </c>
      <c r="AIK1" t="e">
        <v>#REF!</v>
      </c>
      <c r="AIL1" t="e">
        <v>#REF!</v>
      </c>
      <c r="AIM1" t="e">
        <v>#REF!</v>
      </c>
      <c r="AIN1" t="e">
        <v>#REF!</v>
      </c>
      <c r="AIO1" t="e">
        <v>#REF!</v>
      </c>
      <c r="AIP1" t="e">
        <v>#REF!</v>
      </c>
      <c r="AIQ1" t="e">
        <v>#REF!</v>
      </c>
      <c r="AIR1" t="e">
        <v>#REF!</v>
      </c>
      <c r="AIS1" t="e">
        <v>#REF!</v>
      </c>
      <c r="AIT1" t="e">
        <v>#REF!</v>
      </c>
      <c r="AIU1" t="e">
        <v>#REF!</v>
      </c>
      <c r="AIV1" t="e">
        <v>#REF!</v>
      </c>
      <c r="AIW1" t="e">
        <v>#REF!</v>
      </c>
      <c r="AIX1" t="e">
        <v>#REF!</v>
      </c>
      <c r="AIY1" t="e">
        <v>#REF!</v>
      </c>
      <c r="AIZ1" t="e">
        <v>#REF!</v>
      </c>
      <c r="AJA1" t="e">
        <v>#REF!</v>
      </c>
      <c r="AJB1" t="e">
        <v>#REF!</v>
      </c>
      <c r="AJC1" t="e">
        <v>#REF!</v>
      </c>
      <c r="AJD1" t="e">
        <v>#REF!</v>
      </c>
      <c r="AJE1" t="e">
        <v>#REF!</v>
      </c>
      <c r="AJF1" t="e">
        <v>#REF!</v>
      </c>
      <c r="AJG1" t="e">
        <v>#REF!</v>
      </c>
      <c r="AJH1" t="e">
        <v>#REF!</v>
      </c>
      <c r="AJI1" t="e">
        <v>#REF!</v>
      </c>
      <c r="AJJ1" t="e">
        <v>#REF!</v>
      </c>
      <c r="AJK1" t="e">
        <v>#REF!</v>
      </c>
      <c r="AJL1" t="e">
        <v>#REF!</v>
      </c>
      <c r="AJM1" t="e">
        <v>#REF!</v>
      </c>
      <c r="AJN1" t="e">
        <v>#REF!</v>
      </c>
      <c r="AJO1" t="e">
        <v>#REF!</v>
      </c>
      <c r="AJP1" t="e">
        <v>#REF!</v>
      </c>
      <c r="AJQ1" t="e">
        <v>#REF!</v>
      </c>
      <c r="AJR1" t="e">
        <v>#REF!</v>
      </c>
      <c r="AJS1" t="e">
        <v>#REF!</v>
      </c>
      <c r="AJT1" t="e">
        <v>#REF!</v>
      </c>
      <c r="AJU1" t="e">
        <v>#REF!</v>
      </c>
      <c r="AJV1" t="e">
        <v>#REF!</v>
      </c>
      <c r="AJW1" t="e">
        <v>#REF!</v>
      </c>
      <c r="AJX1" t="e">
        <v>#REF!</v>
      </c>
      <c r="AJY1" t="e">
        <v>#REF!</v>
      </c>
      <c r="AJZ1" t="e">
        <v>#REF!</v>
      </c>
      <c r="AKA1" t="e">
        <v>#REF!</v>
      </c>
      <c r="AKB1" t="e">
        <v>#REF!</v>
      </c>
      <c r="AKC1" t="e">
        <v>#REF!</v>
      </c>
      <c r="AKD1" t="e">
        <v>#REF!</v>
      </c>
      <c r="AKE1" t="e">
        <v>#REF!</v>
      </c>
      <c r="AKF1" t="e">
        <v>#REF!</v>
      </c>
      <c r="AKG1" t="e">
        <v>#REF!</v>
      </c>
      <c r="AKH1" t="e">
        <v>#REF!</v>
      </c>
      <c r="AKI1" t="e">
        <v>#REF!</v>
      </c>
      <c r="AKJ1" t="e">
        <v>#REF!</v>
      </c>
      <c r="AKK1" t="e">
        <v>#REF!</v>
      </c>
      <c r="AKL1" t="e">
        <v>#REF!</v>
      </c>
      <c r="AKM1" t="e">
        <v>#REF!</v>
      </c>
      <c r="AKN1" t="e">
        <v>#REF!</v>
      </c>
      <c r="AKO1" t="e">
        <v>#REF!</v>
      </c>
      <c r="AKP1" t="e">
        <v>#REF!</v>
      </c>
      <c r="AKQ1" t="e">
        <v>#REF!</v>
      </c>
      <c r="AKR1" t="e">
        <v>#REF!</v>
      </c>
      <c r="AKS1" t="e">
        <v>#REF!</v>
      </c>
      <c r="AKT1" t="e">
        <v>#REF!</v>
      </c>
      <c r="AKU1" t="e">
        <v>#REF!</v>
      </c>
      <c r="AKV1" t="e">
        <v>#REF!</v>
      </c>
      <c r="AKW1" t="e">
        <v>#REF!</v>
      </c>
      <c r="AKX1" t="e">
        <v>#REF!</v>
      </c>
      <c r="AKY1" t="e">
        <v>#REF!</v>
      </c>
      <c r="AKZ1" t="e">
        <v>#REF!</v>
      </c>
      <c r="ALA1" t="e">
        <v>#REF!</v>
      </c>
      <c r="ALB1" t="e">
        <v>#REF!</v>
      </c>
      <c r="ALC1" t="e">
        <v>#REF!</v>
      </c>
      <c r="ALD1" t="e">
        <v>#REF!</v>
      </c>
      <c r="ALE1" t="e">
        <v>#REF!</v>
      </c>
      <c r="ALF1" t="e">
        <v>#REF!</v>
      </c>
      <c r="ALG1" t="e">
        <v>#REF!</v>
      </c>
      <c r="ALH1" t="e">
        <v>#REF!</v>
      </c>
      <c r="ALI1" t="e">
        <v>#REF!</v>
      </c>
      <c r="ALJ1" t="e">
        <v>#REF!</v>
      </c>
      <c r="ALK1" t="e">
        <v>#REF!</v>
      </c>
      <c r="ALL1" t="e">
        <v>#REF!</v>
      </c>
      <c r="ALM1" t="e">
        <v>#REF!</v>
      </c>
    </row>
    <row r="2" spans="1:16383" ht="38.25" hidden="1" customHeight="1" x14ac:dyDescent="0.25">
      <c r="A2" s="51"/>
      <c r="B2" s="325">
        <v>135</v>
      </c>
      <c r="C2" s="325">
        <v>76.009314188686517</v>
      </c>
      <c r="D2" s="325">
        <v>135</v>
      </c>
      <c r="E2" s="325">
        <v>7.8995780365337565</v>
      </c>
      <c r="F2" s="325">
        <v>80.400000000000006</v>
      </c>
      <c r="G2" s="325">
        <v>34.006264984153013</v>
      </c>
      <c r="H2" s="325">
        <v>101.31006824928866</v>
      </c>
      <c r="I2" s="325">
        <v>60.017225772383533</v>
      </c>
      <c r="J2" s="325">
        <v>47.308533273898021</v>
      </c>
      <c r="K2" s="325">
        <v>45.6</v>
      </c>
      <c r="L2" s="325">
        <v>99.539367054800636</v>
      </c>
      <c r="M2" s="325">
        <v>55.577036663123046</v>
      </c>
      <c r="N2" s="325">
        <v>124.80000000000001</v>
      </c>
      <c r="O2" s="325">
        <v>59.608734109601272</v>
      </c>
      <c r="P2" s="325">
        <v>0</v>
      </c>
      <c r="Q2" s="325">
        <v>0</v>
      </c>
      <c r="R2" s="325">
        <v>0</v>
      </c>
      <c r="S2" s="325">
        <v>0</v>
      </c>
      <c r="T2" s="325">
        <v>0</v>
      </c>
      <c r="U2" s="325">
        <v>0</v>
      </c>
      <c r="V2" s="325">
        <v>0</v>
      </c>
      <c r="W2" s="325">
        <v>0</v>
      </c>
      <c r="X2" s="325">
        <v>0</v>
      </c>
      <c r="Y2" s="325">
        <v>0</v>
      </c>
      <c r="Z2" s="326">
        <v>0</v>
      </c>
      <c r="AA2" s="326">
        <v>0</v>
      </c>
      <c r="AB2" s="326">
        <v>0</v>
      </c>
      <c r="AC2" s="326">
        <v>0</v>
      </c>
      <c r="AD2" s="326">
        <v>0</v>
      </c>
      <c r="AE2" s="326">
        <v>0</v>
      </c>
      <c r="AF2" s="326">
        <v>0</v>
      </c>
      <c r="AG2" s="326">
        <v>0</v>
      </c>
      <c r="AH2" s="326">
        <v>0</v>
      </c>
      <c r="AI2" s="326">
        <v>0</v>
      </c>
      <c r="AJ2" s="326">
        <v>0</v>
      </c>
      <c r="AK2" s="326">
        <v>0</v>
      </c>
      <c r="AL2" s="326">
        <v>0</v>
      </c>
      <c r="AM2" s="326">
        <v>0</v>
      </c>
      <c r="AN2" s="326">
        <v>0</v>
      </c>
      <c r="AO2" s="326">
        <v>0</v>
      </c>
      <c r="AP2" s="326">
        <v>0</v>
      </c>
      <c r="AQ2" s="326">
        <v>0</v>
      </c>
      <c r="AR2" s="326">
        <v>0</v>
      </c>
      <c r="AS2" s="326">
        <v>0</v>
      </c>
      <c r="AT2" s="326">
        <v>0</v>
      </c>
      <c r="AU2" s="326">
        <v>0</v>
      </c>
      <c r="AV2" s="326">
        <v>0</v>
      </c>
      <c r="AW2" s="326">
        <v>0</v>
      </c>
      <c r="AX2" s="326">
        <v>0</v>
      </c>
      <c r="AY2" s="326">
        <v>0</v>
      </c>
      <c r="AZ2" s="326">
        <v>0</v>
      </c>
      <c r="BA2" s="326">
        <v>0</v>
      </c>
      <c r="BB2" s="326">
        <v>0</v>
      </c>
      <c r="BC2" s="326">
        <v>0</v>
      </c>
      <c r="BD2" s="326">
        <v>0</v>
      </c>
      <c r="BE2" s="326">
        <v>0</v>
      </c>
      <c r="BF2" s="326">
        <v>0</v>
      </c>
      <c r="BG2" s="326">
        <v>0</v>
      </c>
      <c r="BH2" s="326">
        <v>0</v>
      </c>
      <c r="BI2" s="326">
        <v>0</v>
      </c>
      <c r="BJ2" s="326">
        <v>0</v>
      </c>
      <c r="BK2" s="326">
        <v>0</v>
      </c>
      <c r="BL2" s="326">
        <v>0</v>
      </c>
      <c r="BM2" s="326">
        <v>0</v>
      </c>
      <c r="BN2" s="326">
        <v>0</v>
      </c>
      <c r="BO2" s="326">
        <v>0</v>
      </c>
      <c r="BP2" s="326">
        <v>0</v>
      </c>
      <c r="BQ2" s="326">
        <v>0</v>
      </c>
      <c r="BR2" s="326">
        <v>0</v>
      </c>
      <c r="BS2" s="326">
        <v>0</v>
      </c>
      <c r="BT2" s="326">
        <v>0</v>
      </c>
      <c r="BU2" s="326">
        <v>0</v>
      </c>
      <c r="BV2" s="326">
        <v>0</v>
      </c>
      <c r="BW2" s="326">
        <v>0</v>
      </c>
      <c r="BX2" s="326">
        <v>0</v>
      </c>
      <c r="BY2" s="326">
        <v>0</v>
      </c>
      <c r="BZ2" s="326">
        <v>0</v>
      </c>
      <c r="CA2" s="326">
        <v>0</v>
      </c>
      <c r="CB2" s="326">
        <v>0</v>
      </c>
      <c r="CC2" s="326">
        <v>0</v>
      </c>
      <c r="CD2" s="326">
        <v>0</v>
      </c>
      <c r="CE2" s="326">
        <v>0</v>
      </c>
      <c r="CF2" s="326">
        <v>0</v>
      </c>
      <c r="CG2" s="326">
        <v>0</v>
      </c>
      <c r="CH2" s="326">
        <v>0</v>
      </c>
      <c r="CI2" s="326">
        <v>0</v>
      </c>
      <c r="CJ2" s="326">
        <v>0</v>
      </c>
      <c r="CK2" s="326">
        <v>0</v>
      </c>
      <c r="CL2" s="326">
        <v>0</v>
      </c>
      <c r="CM2" s="326">
        <v>0</v>
      </c>
      <c r="CN2" s="326">
        <v>0</v>
      </c>
      <c r="CO2" s="326">
        <v>0</v>
      </c>
      <c r="CP2" s="326">
        <v>0</v>
      </c>
      <c r="CQ2" s="326">
        <v>0</v>
      </c>
      <c r="CR2" s="326">
        <v>0</v>
      </c>
      <c r="CS2" s="326">
        <v>0</v>
      </c>
      <c r="CT2" s="326">
        <v>0</v>
      </c>
      <c r="CU2" s="326">
        <v>0</v>
      </c>
      <c r="CV2" s="326">
        <v>0</v>
      </c>
      <c r="CW2" s="326">
        <v>0</v>
      </c>
      <c r="CX2" s="326">
        <v>0</v>
      </c>
      <c r="CY2" s="326">
        <v>0</v>
      </c>
      <c r="CZ2" s="326">
        <v>0</v>
      </c>
      <c r="DA2" s="326">
        <v>0</v>
      </c>
      <c r="DB2" s="326">
        <v>0</v>
      </c>
      <c r="DC2" s="326">
        <v>0</v>
      </c>
      <c r="DD2" s="326">
        <v>0</v>
      </c>
      <c r="DE2" s="326">
        <v>0</v>
      </c>
      <c r="DF2" s="326">
        <v>0</v>
      </c>
      <c r="DG2" s="326">
        <v>0</v>
      </c>
      <c r="DH2" s="326">
        <v>0</v>
      </c>
      <c r="DI2" s="326">
        <v>0</v>
      </c>
      <c r="DJ2" s="326">
        <v>0</v>
      </c>
      <c r="DK2" s="326">
        <v>0</v>
      </c>
      <c r="DL2" s="326">
        <v>0</v>
      </c>
      <c r="DM2" s="326">
        <v>0</v>
      </c>
      <c r="DN2" s="326">
        <v>0</v>
      </c>
      <c r="DO2" s="326">
        <v>0</v>
      </c>
      <c r="DP2" s="326">
        <v>0</v>
      </c>
      <c r="DQ2" s="326">
        <v>0</v>
      </c>
      <c r="DR2" s="326">
        <v>0</v>
      </c>
      <c r="DS2" s="326">
        <v>0</v>
      </c>
      <c r="DT2" s="326">
        <v>0</v>
      </c>
      <c r="DU2" s="326">
        <v>0</v>
      </c>
      <c r="DV2" s="326">
        <v>0</v>
      </c>
      <c r="DW2" s="326">
        <v>0</v>
      </c>
      <c r="DX2" s="326">
        <v>0</v>
      </c>
      <c r="DY2" s="326">
        <v>0</v>
      </c>
      <c r="DZ2" s="326">
        <v>0</v>
      </c>
      <c r="EA2" s="326">
        <v>0</v>
      </c>
      <c r="EB2" s="326">
        <v>0</v>
      </c>
      <c r="EC2" s="326">
        <v>0</v>
      </c>
      <c r="ED2" s="326">
        <v>0</v>
      </c>
      <c r="EE2" s="326">
        <v>0</v>
      </c>
      <c r="EF2" s="326">
        <v>0</v>
      </c>
      <c r="EG2" s="326">
        <v>0</v>
      </c>
      <c r="EH2" s="326">
        <v>0</v>
      </c>
      <c r="EI2" s="326">
        <v>0</v>
      </c>
      <c r="EJ2" s="326">
        <v>0</v>
      </c>
      <c r="EK2" s="326">
        <v>0</v>
      </c>
      <c r="EL2" s="326">
        <v>0</v>
      </c>
      <c r="EM2" s="326">
        <v>0</v>
      </c>
      <c r="EN2" s="326">
        <v>0</v>
      </c>
      <c r="EO2" s="326">
        <v>0</v>
      </c>
      <c r="EP2" s="326">
        <v>0</v>
      </c>
      <c r="EQ2" s="326">
        <v>0</v>
      </c>
      <c r="ER2" s="326">
        <v>0</v>
      </c>
      <c r="ES2" s="326">
        <v>0</v>
      </c>
      <c r="ET2" s="326">
        <v>0</v>
      </c>
      <c r="EU2" s="326">
        <v>0</v>
      </c>
      <c r="EV2" s="326">
        <v>0</v>
      </c>
      <c r="EW2" s="326">
        <v>0</v>
      </c>
      <c r="EX2" s="326">
        <v>0</v>
      </c>
      <c r="EY2" s="326">
        <v>0</v>
      </c>
      <c r="EZ2" s="326">
        <v>0</v>
      </c>
      <c r="FA2" s="326">
        <v>0</v>
      </c>
      <c r="FB2" s="326">
        <v>0</v>
      </c>
      <c r="FC2" s="326">
        <v>0</v>
      </c>
      <c r="FD2" s="326">
        <v>0</v>
      </c>
      <c r="FE2" s="326">
        <v>0</v>
      </c>
      <c r="FF2" s="326">
        <v>0</v>
      </c>
      <c r="FG2" s="326">
        <v>0</v>
      </c>
      <c r="FH2" s="326">
        <v>0</v>
      </c>
      <c r="FI2" s="326">
        <v>0</v>
      </c>
      <c r="FJ2" s="326">
        <v>0</v>
      </c>
      <c r="FK2" s="326">
        <v>0</v>
      </c>
      <c r="FL2" s="326">
        <v>0</v>
      </c>
      <c r="FM2" s="326">
        <v>0</v>
      </c>
      <c r="FN2" s="326">
        <v>0</v>
      </c>
      <c r="FO2" s="326">
        <v>0</v>
      </c>
      <c r="FP2" s="326">
        <v>0</v>
      </c>
      <c r="FQ2" s="326">
        <v>0</v>
      </c>
      <c r="FR2" s="326">
        <v>0</v>
      </c>
      <c r="FS2" s="326">
        <v>0</v>
      </c>
      <c r="FT2" s="326">
        <v>0</v>
      </c>
      <c r="FU2" s="326">
        <v>0</v>
      </c>
      <c r="FV2" s="326">
        <v>0</v>
      </c>
      <c r="FW2" s="326">
        <v>0</v>
      </c>
      <c r="FX2" s="326">
        <v>0</v>
      </c>
      <c r="FY2" s="326">
        <v>0</v>
      </c>
      <c r="FZ2" s="326">
        <v>0</v>
      </c>
      <c r="GA2" s="326">
        <v>0</v>
      </c>
      <c r="GB2" s="326">
        <v>0</v>
      </c>
      <c r="GC2" s="326">
        <v>0</v>
      </c>
      <c r="GD2" s="326">
        <v>0</v>
      </c>
      <c r="GE2" s="326">
        <v>0</v>
      </c>
      <c r="GF2" s="326">
        <v>0</v>
      </c>
      <c r="GG2" s="326">
        <v>0</v>
      </c>
      <c r="GH2" s="326">
        <v>0</v>
      </c>
      <c r="GI2" s="326">
        <v>0</v>
      </c>
      <c r="GJ2" s="326">
        <v>0</v>
      </c>
      <c r="GK2" s="326">
        <v>0</v>
      </c>
      <c r="GL2" s="326">
        <v>0</v>
      </c>
      <c r="GM2" s="326">
        <v>0</v>
      </c>
      <c r="GN2" s="326">
        <v>0</v>
      </c>
      <c r="GO2" s="326">
        <v>0</v>
      </c>
      <c r="GP2" s="326">
        <v>0</v>
      </c>
      <c r="GQ2" s="326">
        <v>0</v>
      </c>
      <c r="GR2" s="326">
        <v>0</v>
      </c>
      <c r="GS2" s="326">
        <v>0</v>
      </c>
      <c r="GT2" s="326" t="e">
        <v>#REF!</v>
      </c>
      <c r="GU2" s="326" t="e">
        <v>#REF!</v>
      </c>
      <c r="GV2" s="326" t="e">
        <v>#REF!</v>
      </c>
      <c r="GW2" s="326" t="e">
        <v>#REF!</v>
      </c>
      <c r="GX2" s="326" t="e">
        <v>#REF!</v>
      </c>
      <c r="GY2" s="326" t="e">
        <v>#REF!</v>
      </c>
      <c r="GZ2" s="326" t="e">
        <v>#REF!</v>
      </c>
      <c r="HA2" s="326" t="e">
        <v>#REF!</v>
      </c>
      <c r="HB2" s="326" t="e">
        <v>#REF!</v>
      </c>
      <c r="HC2" s="326" t="e">
        <v>#REF!</v>
      </c>
      <c r="HD2" s="326" t="e">
        <v>#REF!</v>
      </c>
      <c r="HE2" s="326" t="e">
        <v>#REF!</v>
      </c>
      <c r="HF2" s="326" t="e">
        <v>#REF!</v>
      </c>
      <c r="HG2" s="326" t="e">
        <v>#REF!</v>
      </c>
      <c r="HH2" s="326" t="e">
        <v>#REF!</v>
      </c>
      <c r="HI2" s="326" t="e">
        <v>#REF!</v>
      </c>
      <c r="HJ2" s="326" t="e">
        <v>#REF!</v>
      </c>
      <c r="HK2" s="326" t="e">
        <v>#REF!</v>
      </c>
      <c r="HL2" s="326" t="e">
        <v>#REF!</v>
      </c>
      <c r="HM2" s="326" t="e">
        <v>#REF!</v>
      </c>
      <c r="HN2" s="326" t="e">
        <v>#REF!</v>
      </c>
      <c r="HO2" s="326" t="e">
        <v>#REF!</v>
      </c>
      <c r="HP2" s="326" t="e">
        <v>#REF!</v>
      </c>
      <c r="HQ2" s="326" t="e">
        <v>#REF!</v>
      </c>
      <c r="HR2" s="326" t="e">
        <v>#REF!</v>
      </c>
      <c r="HS2" s="326" t="e">
        <v>#REF!</v>
      </c>
      <c r="HT2" s="326" t="e">
        <v>#REF!</v>
      </c>
      <c r="HU2" s="326" t="e">
        <v>#REF!</v>
      </c>
      <c r="HV2" s="326" t="e">
        <v>#REF!</v>
      </c>
      <c r="HW2" s="326" t="e">
        <v>#REF!</v>
      </c>
      <c r="HX2" s="326" t="e">
        <v>#REF!</v>
      </c>
      <c r="HY2" s="326" t="e">
        <v>#REF!</v>
      </c>
      <c r="HZ2" s="326" t="e">
        <v>#REF!</v>
      </c>
      <c r="IA2" s="326" t="e">
        <v>#REF!</v>
      </c>
      <c r="IB2" s="326" t="e">
        <v>#REF!</v>
      </c>
      <c r="IC2" s="326" t="e">
        <v>#REF!</v>
      </c>
      <c r="ID2" s="326" t="e">
        <v>#REF!</v>
      </c>
      <c r="IE2" s="326" t="e">
        <v>#REF!</v>
      </c>
      <c r="IF2" s="326" t="e">
        <v>#REF!</v>
      </c>
      <c r="IG2" s="326" t="e">
        <v>#REF!</v>
      </c>
      <c r="IH2" s="326" t="e">
        <v>#REF!</v>
      </c>
      <c r="II2" s="326" t="e">
        <v>#REF!</v>
      </c>
      <c r="IJ2" s="326" t="e">
        <v>#REF!</v>
      </c>
      <c r="IK2" s="326" t="e">
        <v>#REF!</v>
      </c>
      <c r="IL2" s="326" t="e">
        <v>#REF!</v>
      </c>
      <c r="IM2" s="326" t="e">
        <v>#REF!</v>
      </c>
      <c r="IN2" s="326" t="e">
        <v>#REF!</v>
      </c>
      <c r="IO2" s="326" t="e">
        <v>#REF!</v>
      </c>
      <c r="IP2" s="326" t="e">
        <v>#REF!</v>
      </c>
      <c r="IQ2" s="326" t="e">
        <v>#REF!</v>
      </c>
      <c r="IR2" s="326" t="e">
        <v>#REF!</v>
      </c>
      <c r="IS2" s="326" t="e">
        <v>#REF!</v>
      </c>
      <c r="IT2" s="326" t="e">
        <v>#REF!</v>
      </c>
      <c r="IU2" s="326" t="e">
        <v>#REF!</v>
      </c>
      <c r="IV2" s="326" t="e">
        <v>#REF!</v>
      </c>
      <c r="IW2" s="326" t="e">
        <v>#REF!</v>
      </c>
      <c r="IX2" s="326" t="e">
        <v>#REF!</v>
      </c>
      <c r="IY2" s="326" t="e">
        <v>#REF!</v>
      </c>
      <c r="IZ2" s="326" t="e">
        <v>#REF!</v>
      </c>
      <c r="JA2" s="326" t="e">
        <v>#REF!</v>
      </c>
      <c r="JB2" s="326" t="e">
        <v>#REF!</v>
      </c>
      <c r="JC2" s="326" t="e">
        <v>#REF!</v>
      </c>
      <c r="JD2" s="326" t="e">
        <v>#REF!</v>
      </c>
      <c r="JE2" s="326" t="e">
        <v>#REF!</v>
      </c>
      <c r="JF2" s="326" t="e">
        <v>#REF!</v>
      </c>
      <c r="JG2" s="326" t="e">
        <v>#REF!</v>
      </c>
      <c r="JH2" s="326" t="e">
        <v>#REF!</v>
      </c>
      <c r="JI2" s="326" t="e">
        <v>#REF!</v>
      </c>
      <c r="JJ2" s="326" t="e">
        <v>#REF!</v>
      </c>
      <c r="JK2" s="326" t="e">
        <v>#REF!</v>
      </c>
      <c r="JL2" s="326" t="e">
        <v>#REF!</v>
      </c>
      <c r="JM2" s="326" t="e">
        <v>#REF!</v>
      </c>
      <c r="JN2" s="326" t="e">
        <v>#REF!</v>
      </c>
      <c r="JO2" s="326" t="e">
        <v>#REF!</v>
      </c>
      <c r="JP2" s="326" t="e">
        <v>#REF!</v>
      </c>
      <c r="JQ2" s="326" t="e">
        <v>#REF!</v>
      </c>
      <c r="JR2" s="326" t="e">
        <v>#REF!</v>
      </c>
      <c r="JS2" s="326" t="e">
        <v>#REF!</v>
      </c>
      <c r="JT2" s="326" t="e">
        <v>#REF!</v>
      </c>
      <c r="JU2" s="326" t="e">
        <v>#REF!</v>
      </c>
      <c r="JV2" s="326" t="e">
        <v>#REF!</v>
      </c>
      <c r="JW2" s="326" t="e">
        <v>#REF!</v>
      </c>
      <c r="JX2" s="326" t="e">
        <v>#REF!</v>
      </c>
      <c r="JY2" s="326" t="e">
        <v>#REF!</v>
      </c>
      <c r="JZ2" s="326" t="e">
        <v>#REF!</v>
      </c>
      <c r="KA2" s="326" t="e">
        <v>#REF!</v>
      </c>
      <c r="KB2" s="326" t="e">
        <v>#REF!</v>
      </c>
      <c r="KC2" s="326" t="e">
        <v>#REF!</v>
      </c>
      <c r="KD2" s="326" t="e">
        <v>#REF!</v>
      </c>
      <c r="KE2" s="326" t="e">
        <v>#REF!</v>
      </c>
      <c r="KF2" s="326" t="e">
        <v>#REF!</v>
      </c>
      <c r="KG2" s="326" t="e">
        <v>#REF!</v>
      </c>
      <c r="KH2" s="326" t="e">
        <v>#REF!</v>
      </c>
      <c r="KI2" s="326" t="e">
        <v>#REF!</v>
      </c>
      <c r="KJ2" s="326" t="e">
        <v>#REF!</v>
      </c>
      <c r="KK2" s="326" t="e">
        <v>#REF!</v>
      </c>
      <c r="KL2" s="326" t="e">
        <v>#REF!</v>
      </c>
      <c r="KM2" s="326" t="e">
        <v>#REF!</v>
      </c>
      <c r="KN2" s="326" t="e">
        <v>#REF!</v>
      </c>
      <c r="KO2" s="326" t="e">
        <v>#REF!</v>
      </c>
      <c r="KP2" s="326" t="e">
        <v>#REF!</v>
      </c>
      <c r="KQ2" s="326" t="e">
        <v>#REF!</v>
      </c>
      <c r="KR2" s="326" t="e">
        <v>#REF!</v>
      </c>
      <c r="KS2" s="326" t="e">
        <v>#REF!</v>
      </c>
      <c r="KT2" s="326" t="e">
        <v>#REF!</v>
      </c>
      <c r="KU2" s="326" t="e">
        <v>#REF!</v>
      </c>
      <c r="KV2" s="326" t="e">
        <v>#REF!</v>
      </c>
      <c r="KW2" s="326" t="e">
        <v>#REF!</v>
      </c>
      <c r="KX2" s="326" t="e">
        <v>#REF!</v>
      </c>
      <c r="KY2" s="326" t="e">
        <v>#REF!</v>
      </c>
      <c r="KZ2" s="326" t="e">
        <v>#REF!</v>
      </c>
      <c r="LA2" s="326" t="e">
        <v>#REF!</v>
      </c>
      <c r="LB2" s="326" t="e">
        <v>#REF!</v>
      </c>
      <c r="LC2" s="326" t="e">
        <v>#REF!</v>
      </c>
      <c r="LD2" s="326" t="e">
        <v>#REF!</v>
      </c>
      <c r="LE2" s="326" t="e">
        <v>#REF!</v>
      </c>
      <c r="LF2" s="326" t="e">
        <v>#REF!</v>
      </c>
      <c r="LG2" s="326" t="e">
        <v>#REF!</v>
      </c>
      <c r="LH2" s="326" t="e">
        <v>#REF!</v>
      </c>
      <c r="LI2" s="326" t="e">
        <v>#REF!</v>
      </c>
      <c r="LJ2" s="326" t="e">
        <v>#REF!</v>
      </c>
      <c r="LK2" s="326" t="e">
        <v>#REF!</v>
      </c>
      <c r="LL2" s="326" t="e">
        <v>#REF!</v>
      </c>
      <c r="LM2" s="326" t="e">
        <v>#REF!</v>
      </c>
      <c r="LN2" s="326" t="e">
        <v>#REF!</v>
      </c>
      <c r="LO2" s="326" t="e">
        <v>#REF!</v>
      </c>
      <c r="LP2" s="326" t="e">
        <v>#REF!</v>
      </c>
      <c r="LQ2" s="326" t="e">
        <v>#REF!</v>
      </c>
      <c r="LR2" s="326" t="e">
        <v>#REF!</v>
      </c>
      <c r="LS2" s="326" t="e">
        <v>#REF!</v>
      </c>
      <c r="LT2" s="326" t="e">
        <v>#REF!</v>
      </c>
      <c r="LU2" s="326" t="e">
        <v>#REF!</v>
      </c>
      <c r="LV2" s="326" t="e">
        <v>#REF!</v>
      </c>
      <c r="LW2" s="326" t="e">
        <v>#REF!</v>
      </c>
      <c r="LX2" s="326" t="e">
        <v>#REF!</v>
      </c>
      <c r="LY2" s="326" t="e">
        <v>#REF!</v>
      </c>
      <c r="LZ2" s="326" t="e">
        <v>#REF!</v>
      </c>
      <c r="MA2" s="326" t="e">
        <v>#REF!</v>
      </c>
      <c r="MB2" s="326" t="e">
        <v>#REF!</v>
      </c>
      <c r="MC2" s="326" t="e">
        <v>#REF!</v>
      </c>
      <c r="MD2" s="326" t="e">
        <v>#REF!</v>
      </c>
      <c r="ME2" s="326" t="e">
        <v>#REF!</v>
      </c>
      <c r="MF2" s="326" t="e">
        <v>#REF!</v>
      </c>
      <c r="MG2" s="326" t="e">
        <v>#REF!</v>
      </c>
      <c r="MH2" s="326" t="e">
        <v>#REF!</v>
      </c>
      <c r="MI2" s="326" t="e">
        <v>#REF!</v>
      </c>
      <c r="MJ2" s="326" t="e">
        <v>#REF!</v>
      </c>
      <c r="MK2" s="326" t="e">
        <v>#REF!</v>
      </c>
      <c r="ML2" s="326" t="e">
        <v>#REF!</v>
      </c>
      <c r="MM2" s="326" t="e">
        <v>#REF!</v>
      </c>
      <c r="MN2" s="326" t="e">
        <v>#REF!</v>
      </c>
      <c r="MO2" s="326" t="e">
        <v>#REF!</v>
      </c>
      <c r="MP2" s="326" t="e">
        <v>#REF!</v>
      </c>
      <c r="MQ2" s="326" t="e">
        <v>#REF!</v>
      </c>
      <c r="MR2" s="326" t="e">
        <v>#REF!</v>
      </c>
      <c r="MS2" s="326" t="e">
        <v>#REF!</v>
      </c>
      <c r="MT2" s="326" t="e">
        <v>#REF!</v>
      </c>
      <c r="MU2" s="326" t="e">
        <v>#REF!</v>
      </c>
      <c r="MV2" s="326" t="e">
        <v>#REF!</v>
      </c>
      <c r="MW2" s="326" t="e">
        <v>#REF!</v>
      </c>
      <c r="MX2" s="326" t="e">
        <v>#REF!</v>
      </c>
      <c r="MY2" s="326" t="e">
        <v>#REF!</v>
      </c>
      <c r="MZ2" s="326" t="e">
        <v>#REF!</v>
      </c>
      <c r="NA2" s="326" t="e">
        <v>#REF!</v>
      </c>
      <c r="NB2" s="326" t="e">
        <v>#REF!</v>
      </c>
      <c r="NC2" s="326" t="e">
        <v>#REF!</v>
      </c>
      <c r="ND2" s="326" t="e">
        <v>#REF!</v>
      </c>
      <c r="NE2" s="326" t="e">
        <v>#REF!</v>
      </c>
      <c r="NF2" s="326" t="e">
        <v>#REF!</v>
      </c>
      <c r="NG2" s="326" t="e">
        <v>#REF!</v>
      </c>
      <c r="NH2" s="326" t="e">
        <v>#REF!</v>
      </c>
      <c r="NI2" s="326" t="e">
        <v>#REF!</v>
      </c>
      <c r="NJ2" s="326" t="e">
        <v>#REF!</v>
      </c>
      <c r="NK2" s="326" t="e">
        <v>#REF!</v>
      </c>
      <c r="NL2" s="326" t="e">
        <v>#REF!</v>
      </c>
      <c r="NM2" s="326" t="e">
        <v>#REF!</v>
      </c>
      <c r="NN2" s="326" t="e">
        <v>#REF!</v>
      </c>
      <c r="NO2" s="326" t="e">
        <v>#REF!</v>
      </c>
      <c r="NP2" s="326" t="e">
        <v>#REF!</v>
      </c>
      <c r="NQ2" s="326" t="e">
        <v>#REF!</v>
      </c>
      <c r="NR2" s="326" t="e">
        <v>#REF!</v>
      </c>
      <c r="NS2" s="326" t="e">
        <v>#REF!</v>
      </c>
      <c r="NT2" s="326" t="e">
        <v>#REF!</v>
      </c>
      <c r="NU2" s="326" t="e">
        <v>#REF!</v>
      </c>
      <c r="NV2" s="326" t="e">
        <v>#REF!</v>
      </c>
      <c r="NW2" s="326" t="e">
        <v>#REF!</v>
      </c>
      <c r="NX2" s="326" t="e">
        <v>#REF!</v>
      </c>
      <c r="NY2" s="326" t="e">
        <v>#REF!</v>
      </c>
      <c r="NZ2" s="326" t="e">
        <v>#REF!</v>
      </c>
      <c r="OA2" s="326" t="e">
        <v>#REF!</v>
      </c>
      <c r="OB2" s="326" t="e">
        <v>#REF!</v>
      </c>
      <c r="OC2" s="326" t="e">
        <v>#REF!</v>
      </c>
      <c r="OD2" s="326" t="e">
        <v>#REF!</v>
      </c>
      <c r="OE2" s="326" t="e">
        <v>#REF!</v>
      </c>
      <c r="OF2" s="326" t="e">
        <v>#REF!</v>
      </c>
      <c r="OG2" s="326" t="e">
        <v>#REF!</v>
      </c>
      <c r="OH2" s="326" t="e">
        <v>#REF!</v>
      </c>
      <c r="OI2" s="326" t="e">
        <v>#REF!</v>
      </c>
      <c r="OJ2" s="326" t="e">
        <v>#REF!</v>
      </c>
      <c r="OK2" s="326" t="e">
        <v>#REF!</v>
      </c>
      <c r="OL2" s="326" t="e">
        <v>#REF!</v>
      </c>
      <c r="OM2" s="326" t="e">
        <v>#REF!</v>
      </c>
      <c r="ON2" s="326" t="e">
        <v>#REF!</v>
      </c>
      <c r="OO2" s="326" t="e">
        <v>#REF!</v>
      </c>
      <c r="OP2" s="326" t="e">
        <v>#REF!</v>
      </c>
      <c r="OQ2" s="326" t="e">
        <v>#REF!</v>
      </c>
      <c r="OR2" s="326" t="e">
        <v>#REF!</v>
      </c>
      <c r="OS2" s="326" t="e">
        <v>#REF!</v>
      </c>
      <c r="OT2" s="326" t="e">
        <v>#REF!</v>
      </c>
      <c r="OU2" s="326" t="e">
        <v>#REF!</v>
      </c>
      <c r="OV2" s="326" t="e">
        <v>#REF!</v>
      </c>
      <c r="OW2" s="326" t="e">
        <v>#REF!</v>
      </c>
      <c r="OX2" s="326" t="e">
        <v>#REF!</v>
      </c>
      <c r="OY2" s="326" t="e">
        <v>#REF!</v>
      </c>
      <c r="OZ2" s="326" t="e">
        <v>#REF!</v>
      </c>
      <c r="PA2" s="326" t="e">
        <v>#REF!</v>
      </c>
      <c r="PB2" s="326" t="e">
        <v>#REF!</v>
      </c>
      <c r="PC2" s="326" t="e">
        <v>#REF!</v>
      </c>
      <c r="PD2" s="326" t="e">
        <v>#REF!</v>
      </c>
      <c r="PE2" s="326" t="e">
        <v>#REF!</v>
      </c>
      <c r="PF2" s="326" t="e">
        <v>#REF!</v>
      </c>
      <c r="PG2" s="326" t="e">
        <v>#REF!</v>
      </c>
      <c r="PH2" s="326" t="e">
        <v>#REF!</v>
      </c>
      <c r="PI2" s="326" t="e">
        <v>#REF!</v>
      </c>
      <c r="PJ2" s="326" t="e">
        <v>#REF!</v>
      </c>
      <c r="PK2" s="326" t="e">
        <v>#REF!</v>
      </c>
      <c r="PL2" s="326" t="e">
        <v>#REF!</v>
      </c>
      <c r="PM2" s="326" t="e">
        <v>#REF!</v>
      </c>
      <c r="PN2" s="326" t="e">
        <v>#REF!</v>
      </c>
      <c r="PO2" s="326" t="e">
        <v>#REF!</v>
      </c>
      <c r="PP2" s="326" t="e">
        <v>#REF!</v>
      </c>
      <c r="PQ2" s="326" t="e">
        <v>#REF!</v>
      </c>
      <c r="PR2" s="326" t="e">
        <v>#REF!</v>
      </c>
      <c r="PS2" s="326" t="e">
        <v>#REF!</v>
      </c>
      <c r="PT2" s="326" t="e">
        <v>#REF!</v>
      </c>
      <c r="PU2" s="326" t="e">
        <v>#REF!</v>
      </c>
      <c r="PV2" s="326" t="e">
        <v>#REF!</v>
      </c>
      <c r="PW2" s="326" t="e">
        <v>#REF!</v>
      </c>
      <c r="PX2" s="326" t="e">
        <v>#REF!</v>
      </c>
      <c r="PY2" s="326" t="e">
        <v>#REF!</v>
      </c>
      <c r="PZ2" s="326" t="e">
        <v>#REF!</v>
      </c>
      <c r="QA2" s="326" t="e">
        <v>#REF!</v>
      </c>
      <c r="QB2" s="326" t="e">
        <v>#REF!</v>
      </c>
      <c r="QC2" s="326" t="e">
        <v>#REF!</v>
      </c>
      <c r="QD2" s="326" t="e">
        <v>#REF!</v>
      </c>
      <c r="QE2" s="326" t="e">
        <v>#REF!</v>
      </c>
      <c r="QF2" s="326" t="e">
        <v>#REF!</v>
      </c>
      <c r="QG2" s="326" t="e">
        <v>#REF!</v>
      </c>
      <c r="QH2" s="326" t="e">
        <v>#REF!</v>
      </c>
      <c r="QI2" s="326" t="e">
        <v>#REF!</v>
      </c>
      <c r="QJ2" s="326" t="e">
        <v>#REF!</v>
      </c>
      <c r="QK2" s="326" t="e">
        <v>#REF!</v>
      </c>
      <c r="QL2" s="326" t="e">
        <v>#REF!</v>
      </c>
      <c r="QM2" s="326" t="e">
        <v>#REF!</v>
      </c>
      <c r="QN2" s="326" t="e">
        <v>#REF!</v>
      </c>
      <c r="QO2" s="326" t="e">
        <v>#REF!</v>
      </c>
      <c r="QP2" s="326" t="e">
        <v>#REF!</v>
      </c>
      <c r="QQ2" s="326" t="e">
        <v>#REF!</v>
      </c>
      <c r="QR2" s="326" t="e">
        <v>#REF!</v>
      </c>
      <c r="QS2" s="326" t="e">
        <v>#REF!</v>
      </c>
      <c r="QT2" s="326" t="e">
        <v>#REF!</v>
      </c>
      <c r="QU2" s="326" t="e">
        <v>#REF!</v>
      </c>
      <c r="QV2" s="326" t="e">
        <v>#REF!</v>
      </c>
      <c r="QW2" s="326" t="e">
        <v>#REF!</v>
      </c>
      <c r="QX2" s="326" t="e">
        <v>#REF!</v>
      </c>
      <c r="QY2" s="326" t="e">
        <v>#REF!</v>
      </c>
      <c r="QZ2" s="326" t="e">
        <v>#REF!</v>
      </c>
      <c r="RA2" s="326" t="e">
        <v>#REF!</v>
      </c>
      <c r="RB2" s="326" t="e">
        <v>#REF!</v>
      </c>
      <c r="RC2" s="326" t="e">
        <v>#REF!</v>
      </c>
      <c r="RD2" s="326" t="e">
        <v>#REF!</v>
      </c>
      <c r="RE2" s="326" t="e">
        <v>#REF!</v>
      </c>
      <c r="RF2" s="326" t="e">
        <v>#REF!</v>
      </c>
      <c r="RG2" s="326" t="e">
        <v>#REF!</v>
      </c>
      <c r="RH2" s="326" t="e">
        <v>#REF!</v>
      </c>
      <c r="RI2" s="326" t="e">
        <v>#REF!</v>
      </c>
      <c r="RJ2" s="326" t="e">
        <v>#REF!</v>
      </c>
      <c r="RK2" s="326" t="e">
        <v>#REF!</v>
      </c>
      <c r="RL2" s="326" t="e">
        <v>#REF!</v>
      </c>
      <c r="RM2" s="326" t="e">
        <v>#REF!</v>
      </c>
      <c r="RN2" s="326" t="e">
        <v>#REF!</v>
      </c>
      <c r="RO2" s="326" t="e">
        <v>#REF!</v>
      </c>
      <c r="RP2" s="326" t="e">
        <v>#REF!</v>
      </c>
      <c r="RQ2" s="326" t="e">
        <v>#REF!</v>
      </c>
      <c r="RR2" s="326" t="e">
        <v>#REF!</v>
      </c>
      <c r="RS2" s="326" t="e">
        <v>#REF!</v>
      </c>
      <c r="RT2" s="326" t="e">
        <v>#REF!</v>
      </c>
      <c r="RU2" s="326" t="e">
        <v>#REF!</v>
      </c>
      <c r="RV2" s="326" t="e">
        <v>#REF!</v>
      </c>
      <c r="RW2" s="326" t="e">
        <v>#REF!</v>
      </c>
      <c r="RX2" s="326" t="e">
        <v>#REF!</v>
      </c>
      <c r="RY2" s="326" t="e">
        <v>#REF!</v>
      </c>
      <c r="RZ2" s="326" t="e">
        <v>#REF!</v>
      </c>
      <c r="SA2" s="326" t="e">
        <v>#REF!</v>
      </c>
      <c r="SB2" s="326" t="e">
        <v>#REF!</v>
      </c>
      <c r="SC2" s="326" t="e">
        <v>#REF!</v>
      </c>
      <c r="SD2" s="326" t="e">
        <v>#REF!</v>
      </c>
      <c r="SE2" s="326" t="e">
        <v>#REF!</v>
      </c>
      <c r="SF2" s="326" t="e">
        <v>#REF!</v>
      </c>
      <c r="SG2" s="326" t="e">
        <v>#REF!</v>
      </c>
      <c r="SH2" s="326" t="e">
        <v>#REF!</v>
      </c>
      <c r="SI2" s="326" t="e">
        <v>#REF!</v>
      </c>
      <c r="SJ2" s="326" t="e">
        <v>#REF!</v>
      </c>
      <c r="SK2" s="326" t="e">
        <v>#REF!</v>
      </c>
      <c r="SL2" s="326" t="e">
        <v>#REF!</v>
      </c>
      <c r="SM2" s="326" t="e">
        <v>#REF!</v>
      </c>
      <c r="SN2" s="326" t="e">
        <v>#REF!</v>
      </c>
      <c r="SO2" s="326" t="e">
        <v>#REF!</v>
      </c>
      <c r="SP2" s="326" t="e">
        <v>#REF!</v>
      </c>
      <c r="SQ2" s="326" t="e">
        <v>#REF!</v>
      </c>
      <c r="SR2" s="326" t="e">
        <v>#REF!</v>
      </c>
      <c r="SS2" s="326" t="e">
        <v>#REF!</v>
      </c>
      <c r="ST2" s="326" t="e">
        <v>#REF!</v>
      </c>
      <c r="SU2" s="326" t="e">
        <v>#REF!</v>
      </c>
      <c r="SV2" s="326" t="e">
        <v>#REF!</v>
      </c>
      <c r="SW2" s="326" t="e">
        <v>#REF!</v>
      </c>
      <c r="SX2" s="326" t="e">
        <v>#REF!</v>
      </c>
      <c r="SY2" s="326" t="e">
        <v>#REF!</v>
      </c>
      <c r="SZ2" s="326" t="e">
        <v>#REF!</v>
      </c>
      <c r="TA2" s="326" t="e">
        <v>#REF!</v>
      </c>
      <c r="TB2" s="326" t="e">
        <v>#REF!</v>
      </c>
      <c r="TC2" s="326" t="e">
        <v>#REF!</v>
      </c>
      <c r="TD2" s="326" t="e">
        <v>#REF!</v>
      </c>
      <c r="TE2" s="326" t="e">
        <v>#REF!</v>
      </c>
      <c r="TF2" s="326" t="e">
        <v>#REF!</v>
      </c>
      <c r="TG2" s="326" t="e">
        <v>#REF!</v>
      </c>
      <c r="TH2" s="326" t="e">
        <v>#REF!</v>
      </c>
      <c r="TI2" s="326" t="e">
        <v>#REF!</v>
      </c>
      <c r="TJ2" s="326" t="e">
        <v>#REF!</v>
      </c>
      <c r="TK2" s="326" t="e">
        <v>#REF!</v>
      </c>
      <c r="TL2" s="326" t="e">
        <v>#REF!</v>
      </c>
      <c r="TM2" s="326" t="e">
        <v>#REF!</v>
      </c>
      <c r="TN2" s="326" t="e">
        <v>#REF!</v>
      </c>
      <c r="TO2" s="326" t="e">
        <v>#REF!</v>
      </c>
      <c r="TP2" s="326" t="e">
        <v>#REF!</v>
      </c>
      <c r="TQ2" s="326" t="e">
        <v>#REF!</v>
      </c>
      <c r="TR2" s="326" t="e">
        <v>#REF!</v>
      </c>
      <c r="TS2" s="326" t="e">
        <v>#REF!</v>
      </c>
      <c r="TT2" s="326" t="e">
        <v>#REF!</v>
      </c>
      <c r="TU2" s="326" t="e">
        <v>#REF!</v>
      </c>
      <c r="TV2" s="326" t="e">
        <v>#REF!</v>
      </c>
      <c r="TW2" s="326" t="e">
        <v>#REF!</v>
      </c>
      <c r="TX2" s="326" t="e">
        <v>#REF!</v>
      </c>
      <c r="TY2" s="326" t="e">
        <v>#REF!</v>
      </c>
      <c r="TZ2" s="326" t="e">
        <v>#REF!</v>
      </c>
      <c r="UA2" s="326" t="e">
        <v>#REF!</v>
      </c>
      <c r="UB2" s="326" t="e">
        <v>#REF!</v>
      </c>
      <c r="UC2" s="326" t="e">
        <v>#REF!</v>
      </c>
      <c r="UD2" s="326" t="e">
        <v>#REF!</v>
      </c>
      <c r="UE2" s="326" t="e">
        <v>#REF!</v>
      </c>
      <c r="UF2" s="326" t="e">
        <v>#REF!</v>
      </c>
      <c r="UG2" s="326" t="e">
        <v>#REF!</v>
      </c>
      <c r="UH2" s="326" t="e">
        <v>#REF!</v>
      </c>
      <c r="UI2" s="326" t="e">
        <v>#REF!</v>
      </c>
      <c r="UJ2" s="326" t="e">
        <v>#REF!</v>
      </c>
      <c r="UK2" s="326" t="e">
        <v>#REF!</v>
      </c>
      <c r="UL2" s="326" t="e">
        <v>#REF!</v>
      </c>
      <c r="UM2" s="326" t="e">
        <v>#REF!</v>
      </c>
      <c r="UN2" s="326" t="e">
        <v>#REF!</v>
      </c>
      <c r="UO2" s="326" t="e">
        <v>#REF!</v>
      </c>
      <c r="UP2" s="326" t="e">
        <v>#REF!</v>
      </c>
      <c r="UQ2" s="326" t="e">
        <v>#REF!</v>
      </c>
      <c r="UR2" s="326" t="e">
        <v>#REF!</v>
      </c>
      <c r="US2" s="326" t="e">
        <v>#REF!</v>
      </c>
      <c r="UT2" s="326" t="e">
        <v>#REF!</v>
      </c>
      <c r="UU2" s="326" t="e">
        <v>#REF!</v>
      </c>
      <c r="UV2" s="326" t="e">
        <v>#REF!</v>
      </c>
      <c r="UW2" s="326" t="e">
        <v>#REF!</v>
      </c>
      <c r="UX2" s="326" t="e">
        <v>#REF!</v>
      </c>
      <c r="UY2" s="326" t="e">
        <v>#REF!</v>
      </c>
      <c r="UZ2" s="326" t="e">
        <v>#REF!</v>
      </c>
      <c r="VA2" s="326" t="e">
        <v>#REF!</v>
      </c>
      <c r="VB2" s="326" t="e">
        <v>#REF!</v>
      </c>
      <c r="VC2" s="326" t="e">
        <v>#REF!</v>
      </c>
      <c r="VD2" s="326" t="e">
        <v>#REF!</v>
      </c>
      <c r="VE2" s="326" t="e">
        <v>#REF!</v>
      </c>
      <c r="VF2" s="326" t="e">
        <v>#REF!</v>
      </c>
      <c r="VG2" s="326" t="e">
        <v>#REF!</v>
      </c>
      <c r="VH2" s="326" t="e">
        <v>#REF!</v>
      </c>
      <c r="VI2" s="326" t="e">
        <v>#REF!</v>
      </c>
      <c r="VJ2" s="326" t="e">
        <v>#REF!</v>
      </c>
      <c r="VK2" s="326" t="e">
        <v>#REF!</v>
      </c>
      <c r="VL2" s="326" t="e">
        <v>#REF!</v>
      </c>
      <c r="VM2" s="326" t="e">
        <v>#REF!</v>
      </c>
      <c r="VN2" s="326" t="e">
        <v>#REF!</v>
      </c>
      <c r="VO2" s="326" t="e">
        <v>#REF!</v>
      </c>
      <c r="VP2" s="326" t="e">
        <v>#REF!</v>
      </c>
      <c r="VQ2" s="326" t="e">
        <v>#REF!</v>
      </c>
      <c r="VR2" s="326" t="e">
        <v>#REF!</v>
      </c>
      <c r="VS2" s="326" t="e">
        <v>#REF!</v>
      </c>
      <c r="VT2" s="326" t="e">
        <v>#REF!</v>
      </c>
      <c r="VU2" s="326" t="e">
        <v>#REF!</v>
      </c>
      <c r="VV2" s="326" t="e">
        <v>#REF!</v>
      </c>
      <c r="VW2" s="326" t="e">
        <v>#REF!</v>
      </c>
      <c r="VX2" s="326" t="e">
        <v>#REF!</v>
      </c>
      <c r="VY2" s="326" t="e">
        <v>#REF!</v>
      </c>
      <c r="VZ2" s="326" t="e">
        <v>#REF!</v>
      </c>
      <c r="WA2" s="326" t="e">
        <v>#REF!</v>
      </c>
      <c r="WB2" s="326" t="e">
        <v>#REF!</v>
      </c>
      <c r="WC2" s="326" t="e">
        <v>#REF!</v>
      </c>
      <c r="WD2" s="326" t="e">
        <v>#REF!</v>
      </c>
      <c r="WE2" s="326" t="e">
        <v>#REF!</v>
      </c>
      <c r="WF2" s="326" t="e">
        <v>#REF!</v>
      </c>
      <c r="WG2" s="326" t="e">
        <v>#REF!</v>
      </c>
      <c r="WH2" s="326" t="e">
        <v>#REF!</v>
      </c>
      <c r="WI2" s="326" t="e">
        <v>#REF!</v>
      </c>
      <c r="WJ2" s="326" t="e">
        <v>#REF!</v>
      </c>
      <c r="WK2" s="326" t="e">
        <v>#REF!</v>
      </c>
      <c r="WL2" s="326" t="e">
        <v>#REF!</v>
      </c>
      <c r="WM2" s="326" t="e">
        <v>#REF!</v>
      </c>
      <c r="WN2" s="326" t="e">
        <v>#REF!</v>
      </c>
      <c r="WO2" s="326" t="e">
        <v>#REF!</v>
      </c>
      <c r="WP2" s="326" t="e">
        <v>#REF!</v>
      </c>
      <c r="WQ2" s="326" t="e">
        <v>#REF!</v>
      </c>
      <c r="WR2" s="326" t="e">
        <v>#REF!</v>
      </c>
      <c r="WS2" s="326" t="e">
        <v>#REF!</v>
      </c>
      <c r="WT2" s="326" t="e">
        <v>#REF!</v>
      </c>
      <c r="WU2" s="326" t="e">
        <v>#REF!</v>
      </c>
      <c r="WV2" s="326" t="e">
        <v>#REF!</v>
      </c>
      <c r="WW2" s="326" t="e">
        <v>#REF!</v>
      </c>
      <c r="WX2" s="326" t="e">
        <v>#REF!</v>
      </c>
      <c r="WY2" s="326" t="e">
        <v>#REF!</v>
      </c>
      <c r="WZ2" s="326" t="e">
        <v>#REF!</v>
      </c>
      <c r="XA2" s="326" t="e">
        <v>#REF!</v>
      </c>
      <c r="XB2" s="326" t="e">
        <v>#REF!</v>
      </c>
      <c r="XC2" s="326" t="e">
        <v>#REF!</v>
      </c>
      <c r="XD2" s="326" t="e">
        <v>#REF!</v>
      </c>
      <c r="XE2" s="326" t="e">
        <v>#REF!</v>
      </c>
      <c r="XF2" s="326" t="e">
        <v>#REF!</v>
      </c>
      <c r="XG2" s="326" t="e">
        <v>#REF!</v>
      </c>
      <c r="XH2" s="326" t="e">
        <v>#REF!</v>
      </c>
      <c r="XI2" s="326" t="e">
        <v>#REF!</v>
      </c>
      <c r="XJ2" s="326" t="e">
        <v>#REF!</v>
      </c>
      <c r="XK2" s="326" t="e">
        <v>#REF!</v>
      </c>
      <c r="XL2" s="326" t="e">
        <v>#REF!</v>
      </c>
      <c r="XM2" s="326" t="e">
        <v>#REF!</v>
      </c>
      <c r="XN2" s="326" t="e">
        <v>#REF!</v>
      </c>
      <c r="XO2" s="326" t="e">
        <v>#REF!</v>
      </c>
      <c r="XP2" s="326" t="e">
        <v>#REF!</v>
      </c>
      <c r="XQ2" s="326" t="e">
        <v>#REF!</v>
      </c>
      <c r="XR2" s="326" t="e">
        <v>#REF!</v>
      </c>
      <c r="XS2" s="326" t="e">
        <v>#REF!</v>
      </c>
      <c r="XT2" s="326" t="e">
        <v>#REF!</v>
      </c>
      <c r="XU2" s="326" t="e">
        <v>#REF!</v>
      </c>
      <c r="XV2" s="326" t="e">
        <v>#REF!</v>
      </c>
      <c r="XW2" s="326" t="e">
        <v>#REF!</v>
      </c>
      <c r="XX2" s="326" t="e">
        <v>#REF!</v>
      </c>
      <c r="XY2" s="326" t="e">
        <v>#REF!</v>
      </c>
      <c r="XZ2" s="326" t="e">
        <v>#REF!</v>
      </c>
      <c r="YA2" s="326" t="e">
        <v>#REF!</v>
      </c>
      <c r="YB2" s="326" t="e">
        <v>#REF!</v>
      </c>
      <c r="YC2" s="326" t="e">
        <v>#REF!</v>
      </c>
      <c r="YD2" s="326" t="e">
        <v>#REF!</v>
      </c>
      <c r="YE2" s="326" t="e">
        <v>#REF!</v>
      </c>
      <c r="YF2" s="326" t="e">
        <v>#REF!</v>
      </c>
      <c r="YG2" s="326" t="e">
        <v>#REF!</v>
      </c>
      <c r="YH2" s="326" t="e">
        <v>#REF!</v>
      </c>
      <c r="YI2" s="326" t="e">
        <v>#REF!</v>
      </c>
      <c r="YJ2" s="326" t="e">
        <v>#REF!</v>
      </c>
      <c r="YK2" s="326" t="e">
        <v>#REF!</v>
      </c>
      <c r="YL2" s="326" t="e">
        <v>#REF!</v>
      </c>
      <c r="YM2" s="326" t="e">
        <v>#REF!</v>
      </c>
      <c r="YN2" s="326" t="e">
        <v>#REF!</v>
      </c>
      <c r="YO2" s="326" t="e">
        <v>#REF!</v>
      </c>
      <c r="YP2" s="326" t="e">
        <v>#REF!</v>
      </c>
      <c r="YQ2" s="326" t="e">
        <v>#REF!</v>
      </c>
      <c r="YR2" s="326" t="e">
        <v>#REF!</v>
      </c>
      <c r="YS2" s="326" t="e">
        <v>#REF!</v>
      </c>
      <c r="YT2" s="326" t="e">
        <v>#REF!</v>
      </c>
      <c r="YU2" s="326" t="e">
        <v>#REF!</v>
      </c>
      <c r="YV2" s="326" t="e">
        <v>#REF!</v>
      </c>
      <c r="YW2" s="326" t="e">
        <v>#REF!</v>
      </c>
      <c r="YX2" s="326" t="e">
        <v>#REF!</v>
      </c>
      <c r="YY2" s="326" t="e">
        <v>#REF!</v>
      </c>
      <c r="YZ2" s="326" t="e">
        <v>#REF!</v>
      </c>
      <c r="ZA2" s="326" t="e">
        <v>#REF!</v>
      </c>
      <c r="ZB2" s="326" t="e">
        <v>#REF!</v>
      </c>
      <c r="ZC2" s="326" t="e">
        <v>#REF!</v>
      </c>
      <c r="ZD2" s="326" t="e">
        <v>#REF!</v>
      </c>
      <c r="ZE2" s="326" t="e">
        <v>#REF!</v>
      </c>
      <c r="ZF2" s="326" t="e">
        <v>#REF!</v>
      </c>
      <c r="ZG2" s="326" t="e">
        <v>#REF!</v>
      </c>
      <c r="ZH2" s="326" t="e">
        <v>#REF!</v>
      </c>
      <c r="ZI2" s="326" t="e">
        <v>#REF!</v>
      </c>
      <c r="ZJ2" s="326" t="e">
        <v>#REF!</v>
      </c>
      <c r="ZK2" s="326" t="e">
        <v>#REF!</v>
      </c>
      <c r="ZL2" s="326" t="e">
        <v>#REF!</v>
      </c>
      <c r="ZM2" s="326" t="e">
        <v>#REF!</v>
      </c>
      <c r="ZN2" s="326" t="e">
        <v>#REF!</v>
      </c>
      <c r="ZO2" s="326" t="e">
        <v>#REF!</v>
      </c>
      <c r="ZP2" s="326" t="e">
        <v>#REF!</v>
      </c>
      <c r="ZQ2" s="326" t="e">
        <v>#REF!</v>
      </c>
      <c r="ZR2" s="326" t="e">
        <v>#REF!</v>
      </c>
      <c r="ZS2" s="326" t="e">
        <v>#REF!</v>
      </c>
      <c r="ZT2" s="326" t="e">
        <v>#REF!</v>
      </c>
      <c r="ZU2" s="326" t="e">
        <v>#REF!</v>
      </c>
      <c r="ZV2" s="326" t="e">
        <v>#REF!</v>
      </c>
      <c r="ZW2" s="326" t="e">
        <v>#REF!</v>
      </c>
      <c r="ZX2" s="326" t="e">
        <v>#REF!</v>
      </c>
      <c r="ZY2" s="326" t="e">
        <v>#REF!</v>
      </c>
      <c r="ZZ2" s="326" t="e">
        <v>#REF!</v>
      </c>
      <c r="AAA2" s="326" t="e">
        <v>#REF!</v>
      </c>
      <c r="AAB2" s="326" t="e">
        <v>#REF!</v>
      </c>
      <c r="AAC2" s="326" t="e">
        <v>#REF!</v>
      </c>
      <c r="AAD2" s="326" t="e">
        <v>#REF!</v>
      </c>
      <c r="AAE2" s="326" t="e">
        <v>#REF!</v>
      </c>
      <c r="AAF2" s="326" t="e">
        <v>#REF!</v>
      </c>
      <c r="AAG2" s="326" t="e">
        <v>#REF!</v>
      </c>
      <c r="AAH2" s="326" t="e">
        <v>#REF!</v>
      </c>
      <c r="AAI2" s="326" t="e">
        <v>#REF!</v>
      </c>
      <c r="AAJ2" s="326" t="e">
        <v>#REF!</v>
      </c>
      <c r="AAK2" s="326" t="e">
        <v>#REF!</v>
      </c>
      <c r="AAL2" s="326" t="e">
        <v>#REF!</v>
      </c>
      <c r="AAM2" s="326" t="e">
        <v>#REF!</v>
      </c>
      <c r="AAN2" s="326" t="e">
        <v>#REF!</v>
      </c>
      <c r="AAO2" s="326" t="e">
        <v>#REF!</v>
      </c>
      <c r="AAP2" s="326" t="e">
        <v>#REF!</v>
      </c>
      <c r="AAQ2" s="326" t="e">
        <v>#REF!</v>
      </c>
      <c r="AAR2" s="326" t="e">
        <v>#REF!</v>
      </c>
      <c r="AAS2" s="326" t="e">
        <v>#REF!</v>
      </c>
      <c r="AAT2" s="326" t="e">
        <v>#REF!</v>
      </c>
      <c r="AAU2" s="326" t="e">
        <v>#REF!</v>
      </c>
      <c r="AAV2" s="326" t="e">
        <v>#REF!</v>
      </c>
      <c r="AAW2" s="326" t="e">
        <v>#REF!</v>
      </c>
      <c r="AAX2" s="326" t="e">
        <v>#REF!</v>
      </c>
      <c r="AAY2" s="326" t="e">
        <v>#REF!</v>
      </c>
      <c r="AAZ2" s="326" t="e">
        <v>#REF!</v>
      </c>
      <c r="ABA2" s="326" t="e">
        <v>#REF!</v>
      </c>
      <c r="ABB2" s="326" t="e">
        <v>#REF!</v>
      </c>
      <c r="ABC2" s="326" t="e">
        <v>#REF!</v>
      </c>
      <c r="ABD2" s="326" t="e">
        <v>#REF!</v>
      </c>
      <c r="ABE2" s="326" t="e">
        <v>#REF!</v>
      </c>
      <c r="ABF2" s="326" t="e">
        <v>#REF!</v>
      </c>
      <c r="ABG2" s="326" t="e">
        <v>#REF!</v>
      </c>
      <c r="ABH2" s="326" t="e">
        <v>#REF!</v>
      </c>
      <c r="ABI2" s="326" t="e">
        <v>#REF!</v>
      </c>
      <c r="ABJ2" s="326" t="e">
        <v>#REF!</v>
      </c>
      <c r="ABK2" s="326" t="e">
        <v>#REF!</v>
      </c>
      <c r="ABL2" s="326" t="e">
        <v>#REF!</v>
      </c>
      <c r="ABM2" s="326" t="e">
        <v>#REF!</v>
      </c>
      <c r="ABN2" s="326" t="e">
        <v>#REF!</v>
      </c>
      <c r="ABO2" s="326" t="e">
        <v>#REF!</v>
      </c>
      <c r="ABP2" s="326" t="e">
        <v>#REF!</v>
      </c>
      <c r="ABQ2" s="326" t="e">
        <v>#REF!</v>
      </c>
      <c r="ABR2" s="326" t="e">
        <v>#REF!</v>
      </c>
      <c r="ABS2" s="326" t="e">
        <v>#REF!</v>
      </c>
      <c r="ABT2" s="326" t="e">
        <v>#REF!</v>
      </c>
      <c r="ABU2" s="326" t="e">
        <v>#REF!</v>
      </c>
      <c r="ABV2" s="326" t="e">
        <v>#REF!</v>
      </c>
      <c r="ABW2" s="326" t="e">
        <v>#REF!</v>
      </c>
      <c r="ABX2" s="326" t="e">
        <v>#REF!</v>
      </c>
      <c r="ABY2" s="326" t="e">
        <v>#REF!</v>
      </c>
      <c r="ABZ2" s="326" t="e">
        <v>#REF!</v>
      </c>
      <c r="ACA2" s="326" t="e">
        <v>#REF!</v>
      </c>
      <c r="ACB2" s="326" t="e">
        <v>#REF!</v>
      </c>
      <c r="ACC2" s="326" t="e">
        <v>#REF!</v>
      </c>
      <c r="ACD2" s="326" t="e">
        <v>#REF!</v>
      </c>
      <c r="ACE2" s="326" t="e">
        <v>#REF!</v>
      </c>
      <c r="ACF2" s="326" t="e">
        <v>#REF!</v>
      </c>
      <c r="ACG2" s="326" t="e">
        <v>#REF!</v>
      </c>
      <c r="ACH2" s="326" t="e">
        <v>#REF!</v>
      </c>
      <c r="ACI2" s="326" t="e">
        <v>#REF!</v>
      </c>
      <c r="ACJ2" s="326" t="e">
        <v>#REF!</v>
      </c>
      <c r="ACK2" s="326" t="e">
        <v>#REF!</v>
      </c>
      <c r="ACL2" s="326" t="e">
        <v>#REF!</v>
      </c>
      <c r="ACM2" s="326" t="e">
        <v>#REF!</v>
      </c>
      <c r="ACN2" s="326" t="e">
        <v>#REF!</v>
      </c>
      <c r="ACO2" s="326" t="e">
        <v>#REF!</v>
      </c>
      <c r="ACP2" s="326" t="e">
        <v>#REF!</v>
      </c>
      <c r="ACQ2" s="326" t="e">
        <v>#REF!</v>
      </c>
      <c r="ACR2" s="326" t="e">
        <v>#REF!</v>
      </c>
      <c r="ACS2" s="326" t="e">
        <v>#REF!</v>
      </c>
      <c r="ACT2" s="326" t="e">
        <v>#REF!</v>
      </c>
      <c r="ACU2" s="326" t="e">
        <v>#REF!</v>
      </c>
      <c r="ACV2" s="326" t="e">
        <v>#REF!</v>
      </c>
      <c r="ACW2" s="326" t="e">
        <v>#REF!</v>
      </c>
      <c r="ACX2" s="326" t="e">
        <v>#REF!</v>
      </c>
      <c r="ACY2" s="326" t="e">
        <v>#REF!</v>
      </c>
      <c r="ACZ2" s="326" t="e">
        <v>#REF!</v>
      </c>
      <c r="ADA2" s="326" t="e">
        <v>#REF!</v>
      </c>
      <c r="ADB2" s="326" t="e">
        <v>#REF!</v>
      </c>
      <c r="ADC2" s="326" t="e">
        <v>#REF!</v>
      </c>
      <c r="ADD2" s="326" t="e">
        <v>#REF!</v>
      </c>
      <c r="ADE2" s="326" t="e">
        <v>#REF!</v>
      </c>
      <c r="ADF2" s="326" t="e">
        <v>#REF!</v>
      </c>
      <c r="ADG2" s="326" t="e">
        <v>#REF!</v>
      </c>
      <c r="ADH2" s="326" t="e">
        <v>#REF!</v>
      </c>
      <c r="ADI2" s="326" t="e">
        <v>#REF!</v>
      </c>
      <c r="ADJ2" s="326" t="e">
        <v>#REF!</v>
      </c>
      <c r="ADK2" s="326" t="e">
        <v>#REF!</v>
      </c>
      <c r="ADL2" s="326" t="e">
        <v>#REF!</v>
      </c>
      <c r="ADM2" s="326" t="e">
        <v>#REF!</v>
      </c>
      <c r="ADN2" s="326" t="e">
        <v>#REF!</v>
      </c>
      <c r="ADO2" s="326" t="e">
        <v>#REF!</v>
      </c>
      <c r="ADP2" s="326" t="e">
        <v>#REF!</v>
      </c>
      <c r="ADQ2" s="326" t="e">
        <v>#REF!</v>
      </c>
      <c r="ADR2" s="326" t="e">
        <v>#REF!</v>
      </c>
      <c r="ADS2" s="326" t="e">
        <v>#REF!</v>
      </c>
      <c r="ADT2" s="326" t="e">
        <v>#REF!</v>
      </c>
      <c r="ADU2" s="326" t="e">
        <v>#REF!</v>
      </c>
      <c r="ADV2" s="326" t="e">
        <v>#REF!</v>
      </c>
      <c r="ADW2" s="326" t="e">
        <v>#REF!</v>
      </c>
      <c r="ADX2" s="326" t="e">
        <v>#REF!</v>
      </c>
      <c r="ADY2" s="326" t="e">
        <v>#REF!</v>
      </c>
      <c r="ADZ2" s="326" t="e">
        <v>#REF!</v>
      </c>
      <c r="AEA2" s="326" t="e">
        <v>#REF!</v>
      </c>
      <c r="AEB2" s="326" t="e">
        <v>#REF!</v>
      </c>
      <c r="AEC2" s="326" t="e">
        <v>#REF!</v>
      </c>
      <c r="AED2" s="326" t="e">
        <v>#REF!</v>
      </c>
      <c r="AEE2" s="326" t="e">
        <v>#REF!</v>
      </c>
      <c r="AEF2" s="326" t="e">
        <v>#REF!</v>
      </c>
      <c r="AEG2" s="326" t="e">
        <v>#REF!</v>
      </c>
      <c r="AEH2" s="326" t="e">
        <v>#REF!</v>
      </c>
      <c r="AEI2" s="326" t="e">
        <v>#REF!</v>
      </c>
      <c r="AEJ2" s="326" t="e">
        <v>#REF!</v>
      </c>
      <c r="AEK2" s="326" t="e">
        <v>#REF!</v>
      </c>
      <c r="AEL2" s="326" t="e">
        <v>#REF!</v>
      </c>
      <c r="AEM2" s="326" t="e">
        <v>#REF!</v>
      </c>
      <c r="AEN2" s="326" t="e">
        <v>#REF!</v>
      </c>
      <c r="AEO2" s="326" t="e">
        <v>#REF!</v>
      </c>
      <c r="AEP2" s="326" t="e">
        <v>#REF!</v>
      </c>
      <c r="AEQ2" s="326" t="e">
        <v>#REF!</v>
      </c>
      <c r="AER2" s="326" t="e">
        <v>#REF!</v>
      </c>
      <c r="AES2" s="326" t="e">
        <v>#REF!</v>
      </c>
      <c r="AET2" s="326" t="e">
        <v>#REF!</v>
      </c>
      <c r="AEU2" s="326" t="e">
        <v>#REF!</v>
      </c>
      <c r="AEV2" s="326" t="e">
        <v>#REF!</v>
      </c>
      <c r="AEW2" s="326" t="e">
        <v>#REF!</v>
      </c>
      <c r="AEX2" s="326" t="e">
        <v>#REF!</v>
      </c>
      <c r="AEY2" s="326" t="e">
        <v>#REF!</v>
      </c>
      <c r="AEZ2" s="326" t="e">
        <v>#REF!</v>
      </c>
      <c r="AFA2" s="326" t="e">
        <v>#REF!</v>
      </c>
      <c r="AFB2" s="326" t="e">
        <v>#REF!</v>
      </c>
      <c r="AFC2" s="326" t="e">
        <v>#REF!</v>
      </c>
      <c r="AFD2" s="326" t="e">
        <v>#REF!</v>
      </c>
      <c r="AFE2" s="326" t="e">
        <v>#REF!</v>
      </c>
      <c r="AFF2" s="326" t="e">
        <v>#REF!</v>
      </c>
      <c r="AFG2" s="326" t="e">
        <v>#REF!</v>
      </c>
      <c r="AFH2" s="326" t="e">
        <v>#REF!</v>
      </c>
      <c r="AFI2" s="326" t="e">
        <v>#REF!</v>
      </c>
      <c r="AFJ2" s="326" t="e">
        <v>#REF!</v>
      </c>
      <c r="AFK2" s="326" t="e">
        <v>#REF!</v>
      </c>
      <c r="AFL2" s="326" t="e">
        <v>#REF!</v>
      </c>
      <c r="AFM2" s="326" t="e">
        <v>#REF!</v>
      </c>
      <c r="AFN2" s="326" t="e">
        <v>#REF!</v>
      </c>
      <c r="AFO2" s="326" t="e">
        <v>#REF!</v>
      </c>
      <c r="AFP2" s="326" t="e">
        <v>#REF!</v>
      </c>
      <c r="AFQ2" s="326" t="e">
        <v>#REF!</v>
      </c>
      <c r="AFR2" s="326" t="e">
        <v>#REF!</v>
      </c>
      <c r="AFS2" s="326" t="e">
        <v>#REF!</v>
      </c>
      <c r="AFT2" s="326" t="e">
        <v>#REF!</v>
      </c>
      <c r="AFU2" s="326" t="e">
        <v>#REF!</v>
      </c>
      <c r="AFV2" s="326" t="e">
        <v>#REF!</v>
      </c>
      <c r="AFW2" s="326" t="e">
        <v>#REF!</v>
      </c>
      <c r="AFX2" s="326" t="e">
        <v>#REF!</v>
      </c>
      <c r="AFY2" s="326" t="e">
        <v>#REF!</v>
      </c>
      <c r="AFZ2" s="326" t="e">
        <v>#REF!</v>
      </c>
      <c r="AGA2" s="326" t="e">
        <v>#REF!</v>
      </c>
      <c r="AGB2" s="326" t="e">
        <v>#REF!</v>
      </c>
      <c r="AGC2" s="326" t="e">
        <v>#REF!</v>
      </c>
      <c r="AGD2" s="326" t="e">
        <v>#REF!</v>
      </c>
      <c r="AGE2" s="326" t="e">
        <v>#REF!</v>
      </c>
      <c r="AGF2" s="326" t="e">
        <v>#REF!</v>
      </c>
      <c r="AGG2" s="326" t="e">
        <v>#REF!</v>
      </c>
      <c r="AGH2" s="326" t="e">
        <v>#REF!</v>
      </c>
      <c r="AGI2" s="326" t="e">
        <v>#REF!</v>
      </c>
      <c r="AGJ2" s="326" t="e">
        <v>#REF!</v>
      </c>
      <c r="AGK2" s="326" t="e">
        <v>#REF!</v>
      </c>
      <c r="AGL2" s="326" t="e">
        <v>#REF!</v>
      </c>
      <c r="AGM2" s="326" t="e">
        <v>#REF!</v>
      </c>
      <c r="AGN2" s="326" t="e">
        <v>#REF!</v>
      </c>
      <c r="AGO2" s="326" t="e">
        <v>#REF!</v>
      </c>
      <c r="AGP2" s="326" t="e">
        <v>#REF!</v>
      </c>
      <c r="AGQ2" s="326" t="e">
        <v>#REF!</v>
      </c>
      <c r="AGR2" s="326" t="e">
        <v>#REF!</v>
      </c>
      <c r="AGS2" s="326" t="e">
        <v>#REF!</v>
      </c>
      <c r="AGT2" s="326" t="e">
        <v>#REF!</v>
      </c>
      <c r="AGU2" s="326" t="e">
        <v>#REF!</v>
      </c>
      <c r="AGV2" s="326" t="e">
        <v>#REF!</v>
      </c>
      <c r="AGW2" s="326" t="e">
        <v>#REF!</v>
      </c>
      <c r="AGX2" s="326" t="e">
        <v>#REF!</v>
      </c>
      <c r="AGY2" s="326" t="e">
        <v>#REF!</v>
      </c>
      <c r="AGZ2" s="326" t="e">
        <v>#REF!</v>
      </c>
      <c r="AHA2" s="326" t="e">
        <v>#REF!</v>
      </c>
      <c r="AHB2" s="326" t="e">
        <v>#REF!</v>
      </c>
      <c r="AHC2" s="326" t="e">
        <v>#REF!</v>
      </c>
      <c r="AHD2" s="326" t="e">
        <v>#REF!</v>
      </c>
      <c r="AHE2" s="326" t="e">
        <v>#REF!</v>
      </c>
      <c r="AHF2" s="326" t="e">
        <v>#REF!</v>
      </c>
      <c r="AHG2" s="326" t="e">
        <v>#REF!</v>
      </c>
      <c r="AHH2" s="326" t="e">
        <v>#REF!</v>
      </c>
      <c r="AHI2" s="326" t="e">
        <v>#REF!</v>
      </c>
      <c r="AHJ2" s="326" t="e">
        <v>#REF!</v>
      </c>
      <c r="AHK2" s="326" t="e">
        <v>#REF!</v>
      </c>
      <c r="AHL2" s="326" t="e">
        <v>#REF!</v>
      </c>
      <c r="AHM2" s="326" t="e">
        <v>#REF!</v>
      </c>
      <c r="AHN2" s="326" t="e">
        <v>#REF!</v>
      </c>
      <c r="AHO2" s="326" t="e">
        <v>#REF!</v>
      </c>
      <c r="AHP2" s="326" t="e">
        <v>#REF!</v>
      </c>
      <c r="AHQ2" s="326" t="e">
        <v>#REF!</v>
      </c>
      <c r="AHR2" s="326" t="e">
        <v>#REF!</v>
      </c>
      <c r="AHS2" s="326" t="e">
        <v>#REF!</v>
      </c>
      <c r="AHT2" s="326" t="e">
        <v>#REF!</v>
      </c>
      <c r="AHU2" s="326" t="e">
        <v>#REF!</v>
      </c>
      <c r="AHV2" s="326" t="e">
        <v>#REF!</v>
      </c>
      <c r="AHW2" s="326" t="e">
        <v>#REF!</v>
      </c>
      <c r="AHX2" s="326" t="e">
        <v>#REF!</v>
      </c>
      <c r="AHY2" s="326" t="e">
        <v>#REF!</v>
      </c>
      <c r="AHZ2" s="326" t="e">
        <v>#REF!</v>
      </c>
      <c r="AIA2" s="326" t="e">
        <v>#REF!</v>
      </c>
      <c r="AIB2" s="326" t="e">
        <v>#REF!</v>
      </c>
      <c r="AIC2" s="326" t="e">
        <v>#REF!</v>
      </c>
      <c r="AID2" s="326" t="e">
        <v>#REF!</v>
      </c>
      <c r="AIE2" s="326" t="e">
        <v>#REF!</v>
      </c>
      <c r="AIF2" s="326" t="e">
        <v>#REF!</v>
      </c>
      <c r="AIG2" s="326" t="e">
        <v>#REF!</v>
      </c>
      <c r="AIH2" s="326" t="e">
        <v>#REF!</v>
      </c>
      <c r="AII2" s="326" t="e">
        <v>#REF!</v>
      </c>
      <c r="AIJ2" s="326" t="e">
        <v>#REF!</v>
      </c>
      <c r="AIK2" s="326" t="e">
        <v>#REF!</v>
      </c>
      <c r="AIL2" s="326" t="e">
        <v>#REF!</v>
      </c>
      <c r="AIM2" s="326" t="e">
        <v>#REF!</v>
      </c>
      <c r="AIN2" s="326" t="e">
        <v>#REF!</v>
      </c>
      <c r="AIO2" s="326" t="e">
        <v>#REF!</v>
      </c>
      <c r="AIP2" s="326" t="e">
        <v>#REF!</v>
      </c>
      <c r="AIQ2" s="326" t="e">
        <v>#REF!</v>
      </c>
      <c r="AIR2" s="326" t="e">
        <v>#REF!</v>
      </c>
      <c r="AIS2" s="326" t="e">
        <v>#REF!</v>
      </c>
      <c r="AIT2" s="326" t="e">
        <v>#REF!</v>
      </c>
      <c r="AIU2" s="326" t="e">
        <v>#REF!</v>
      </c>
      <c r="AIV2" s="326" t="e">
        <v>#REF!</v>
      </c>
      <c r="AIW2" s="326" t="e">
        <v>#REF!</v>
      </c>
      <c r="AIX2" s="326" t="e">
        <v>#REF!</v>
      </c>
      <c r="AIY2" s="326" t="e">
        <v>#REF!</v>
      </c>
      <c r="AIZ2" s="326" t="e">
        <v>#REF!</v>
      </c>
      <c r="AJA2" s="326" t="e">
        <v>#REF!</v>
      </c>
      <c r="AJB2" s="326" t="e">
        <v>#REF!</v>
      </c>
      <c r="AJC2" s="326" t="e">
        <v>#REF!</v>
      </c>
      <c r="AJD2" s="326" t="e">
        <v>#REF!</v>
      </c>
      <c r="AJE2" s="326" t="e">
        <v>#REF!</v>
      </c>
      <c r="AJF2" s="326" t="e">
        <v>#REF!</v>
      </c>
      <c r="AJG2" s="326" t="e">
        <v>#REF!</v>
      </c>
      <c r="AJH2" s="326" t="e">
        <v>#REF!</v>
      </c>
      <c r="AJI2" s="326" t="e">
        <v>#REF!</v>
      </c>
      <c r="AJJ2" s="326" t="e">
        <v>#REF!</v>
      </c>
      <c r="AJK2" s="326" t="e">
        <v>#REF!</v>
      </c>
      <c r="AJL2" s="326" t="e">
        <v>#REF!</v>
      </c>
      <c r="AJM2" s="326" t="e">
        <v>#REF!</v>
      </c>
      <c r="AJN2" s="326" t="e">
        <v>#REF!</v>
      </c>
      <c r="AJO2" s="326" t="e">
        <v>#REF!</v>
      </c>
      <c r="AJP2" s="326" t="e">
        <v>#REF!</v>
      </c>
      <c r="AJQ2" s="326" t="e">
        <v>#REF!</v>
      </c>
      <c r="AJR2" s="326" t="e">
        <v>#REF!</v>
      </c>
      <c r="AJS2" s="326" t="e">
        <v>#REF!</v>
      </c>
      <c r="AJT2" s="326" t="e">
        <v>#REF!</v>
      </c>
      <c r="AJU2" s="326" t="e">
        <v>#REF!</v>
      </c>
      <c r="AJV2" s="326" t="e">
        <v>#REF!</v>
      </c>
      <c r="AJW2" s="326" t="e">
        <v>#REF!</v>
      </c>
      <c r="AJX2" s="326" t="e">
        <v>#REF!</v>
      </c>
      <c r="AJY2" s="326" t="e">
        <v>#REF!</v>
      </c>
      <c r="AJZ2" s="326" t="e">
        <v>#REF!</v>
      </c>
      <c r="AKA2" s="326" t="e">
        <v>#REF!</v>
      </c>
      <c r="AKB2" s="326" t="e">
        <v>#REF!</v>
      </c>
      <c r="AKC2" s="326" t="e">
        <v>#REF!</v>
      </c>
      <c r="AKD2" s="326" t="e">
        <v>#REF!</v>
      </c>
      <c r="AKE2" s="326" t="e">
        <v>#REF!</v>
      </c>
      <c r="AKF2" s="326" t="e">
        <v>#REF!</v>
      </c>
      <c r="AKG2" s="326" t="e">
        <v>#REF!</v>
      </c>
      <c r="AKH2" s="326" t="e">
        <v>#REF!</v>
      </c>
      <c r="AKI2" s="326" t="e">
        <v>#REF!</v>
      </c>
      <c r="AKJ2" s="326" t="e">
        <v>#REF!</v>
      </c>
      <c r="AKK2" s="326" t="e">
        <v>#REF!</v>
      </c>
      <c r="AKL2" s="326" t="e">
        <v>#REF!</v>
      </c>
      <c r="AKM2" s="326" t="e">
        <v>#REF!</v>
      </c>
      <c r="AKN2" s="326" t="e">
        <v>#REF!</v>
      </c>
      <c r="AKO2" s="326" t="e">
        <v>#REF!</v>
      </c>
      <c r="AKP2" s="326" t="e">
        <v>#REF!</v>
      </c>
      <c r="AKQ2" s="326" t="e">
        <v>#REF!</v>
      </c>
      <c r="AKR2" s="326" t="e">
        <v>#REF!</v>
      </c>
      <c r="AKS2" s="326" t="e">
        <v>#REF!</v>
      </c>
      <c r="AKT2" s="326" t="e">
        <v>#REF!</v>
      </c>
      <c r="AKU2" s="326" t="e">
        <v>#REF!</v>
      </c>
      <c r="AKV2" s="326" t="e">
        <v>#REF!</v>
      </c>
      <c r="AKW2" s="326" t="e">
        <v>#REF!</v>
      </c>
      <c r="AKX2" s="326" t="e">
        <v>#REF!</v>
      </c>
      <c r="AKY2" s="326" t="e">
        <v>#REF!</v>
      </c>
      <c r="AKZ2" s="326" t="e">
        <v>#REF!</v>
      </c>
      <c r="ALA2" s="326" t="e">
        <v>#REF!</v>
      </c>
      <c r="ALB2" s="326" t="e">
        <v>#REF!</v>
      </c>
      <c r="ALC2" s="326" t="e">
        <v>#REF!</v>
      </c>
      <c r="ALD2" s="326" t="e">
        <v>#REF!</v>
      </c>
      <c r="ALE2" s="326" t="e">
        <v>#REF!</v>
      </c>
      <c r="ALF2" s="326" t="e">
        <v>#REF!</v>
      </c>
      <c r="ALG2" s="326" t="e">
        <v>#REF!</v>
      </c>
      <c r="ALH2" s="326" t="e">
        <v>#REF!</v>
      </c>
      <c r="ALI2" s="326" t="e">
        <v>#REF!</v>
      </c>
      <c r="ALJ2" s="326" t="e">
        <v>#REF!</v>
      </c>
      <c r="ALK2" s="326" t="e">
        <v>#REF!</v>
      </c>
      <c r="ALL2" s="326" t="e">
        <v>#REF!</v>
      </c>
      <c r="ALM2" s="326" t="e">
        <v>#REF!</v>
      </c>
      <c r="ALN2" s="326"/>
      <c r="ALO2" s="326"/>
      <c r="ALP2" s="326"/>
      <c r="ALQ2" s="326"/>
      <c r="ALR2" s="326"/>
      <c r="ALS2" s="326"/>
      <c r="ALT2" s="326"/>
      <c r="ALU2" s="326"/>
      <c r="ALV2" s="326"/>
      <c r="ALW2" s="326"/>
      <c r="ALX2" s="326"/>
      <c r="ALY2" s="326"/>
      <c r="ALZ2" s="326"/>
      <c r="AMA2" s="326"/>
      <c r="AMB2" s="326"/>
      <c r="AMC2" s="326"/>
      <c r="AMD2" s="326"/>
      <c r="AME2" s="326"/>
      <c r="AMF2" s="326"/>
      <c r="AMG2" s="326"/>
      <c r="AMH2" s="326"/>
      <c r="AMI2" s="326"/>
      <c r="AMJ2" s="326"/>
      <c r="AMK2" s="326"/>
      <c r="AML2" s="326"/>
      <c r="AMM2" s="326"/>
      <c r="AMN2" s="326"/>
      <c r="AMO2" s="326"/>
      <c r="AMP2" s="326"/>
      <c r="AMQ2" s="326"/>
      <c r="AMR2" s="326"/>
      <c r="AMS2" s="326"/>
      <c r="AMT2" s="326"/>
      <c r="AMU2" s="326"/>
      <c r="AMV2" s="326"/>
      <c r="AMW2" s="326"/>
      <c r="AMX2" s="326"/>
      <c r="AMY2" s="326"/>
      <c r="AMZ2" s="326"/>
      <c r="ANA2" s="326"/>
      <c r="ANB2" s="326"/>
      <c r="ANC2" s="326"/>
      <c r="AND2" s="326"/>
      <c r="ANE2" s="326"/>
      <c r="ANF2" s="326"/>
      <c r="ANG2" s="326"/>
      <c r="ANH2" s="326"/>
      <c r="ANI2" s="326"/>
      <c r="ANJ2" s="326"/>
      <c r="ANK2" s="326"/>
      <c r="ANL2" s="326"/>
      <c r="ANM2" s="326"/>
      <c r="ANN2" s="326"/>
      <c r="ANO2" s="326"/>
      <c r="ANP2" s="326"/>
      <c r="ANQ2" s="326"/>
      <c r="ANR2" s="326"/>
      <c r="ANS2" s="326"/>
      <c r="ANT2" s="326"/>
      <c r="ANU2" s="326"/>
      <c r="ANV2" s="326"/>
      <c r="ANW2" s="326"/>
      <c r="ANX2" s="326"/>
      <c r="ANY2" s="326"/>
      <c r="ANZ2" s="326"/>
      <c r="AOA2" s="326"/>
      <c r="AOB2" s="326"/>
      <c r="AOC2" s="326"/>
      <c r="AOD2" s="326"/>
      <c r="AOE2" s="326"/>
      <c r="AOF2" s="326"/>
      <c r="AOG2" s="326"/>
      <c r="AOH2" s="326"/>
      <c r="AOI2" s="326"/>
      <c r="AOJ2" s="326"/>
      <c r="AOK2" s="326"/>
      <c r="AOL2" s="326"/>
      <c r="AOM2" s="326"/>
      <c r="AON2" s="326"/>
      <c r="AOO2" s="326"/>
      <c r="AOP2" s="326"/>
      <c r="AOQ2" s="326"/>
      <c r="AOR2" s="326"/>
      <c r="AOS2" s="326"/>
      <c r="AOT2" s="326"/>
      <c r="AOU2" s="326"/>
      <c r="AOV2" s="326"/>
      <c r="AOW2" s="326"/>
      <c r="AOX2" s="326"/>
      <c r="AOY2" s="326"/>
      <c r="AOZ2" s="326"/>
      <c r="APA2" s="326"/>
      <c r="APB2" s="326"/>
      <c r="APC2" s="326"/>
      <c r="APD2" s="326"/>
      <c r="APE2" s="326"/>
      <c r="APF2" s="326"/>
      <c r="APG2" s="326"/>
      <c r="APH2" s="326"/>
      <c r="API2" s="326"/>
      <c r="APJ2" s="326"/>
      <c r="APK2" s="326"/>
      <c r="APL2" s="326"/>
      <c r="APM2" s="326"/>
      <c r="APN2" s="326"/>
      <c r="APO2" s="326"/>
      <c r="APP2" s="326"/>
      <c r="APQ2" s="326"/>
      <c r="APR2" s="326"/>
      <c r="APS2" s="326"/>
      <c r="APT2" s="326"/>
      <c r="APU2" s="326"/>
      <c r="APV2" s="326"/>
      <c r="APW2" s="326"/>
      <c r="APX2" s="326"/>
      <c r="APY2" s="326"/>
      <c r="APZ2" s="326"/>
      <c r="AQA2" s="326"/>
      <c r="AQB2" s="326"/>
      <c r="AQC2" s="326"/>
      <c r="AQD2" s="326"/>
      <c r="AQE2" s="326"/>
      <c r="AQF2" s="326"/>
      <c r="AQG2" s="326"/>
      <c r="AQH2" s="326"/>
      <c r="AQI2" s="326"/>
      <c r="AQJ2" s="326"/>
      <c r="AQK2" s="326"/>
      <c r="AQL2" s="326"/>
      <c r="AQM2" s="326"/>
      <c r="AQN2" s="326"/>
      <c r="AQO2" s="326"/>
      <c r="AQP2" s="326"/>
      <c r="AQQ2" s="326"/>
      <c r="AQR2" s="326"/>
      <c r="AQS2" s="326"/>
      <c r="AQT2" s="326"/>
      <c r="AQU2" s="326"/>
      <c r="AQV2" s="326"/>
      <c r="AQW2" s="326"/>
      <c r="AQX2" s="326"/>
      <c r="AQY2" s="326"/>
      <c r="AQZ2" s="326"/>
      <c r="ARA2" s="326"/>
      <c r="ARB2" s="326"/>
      <c r="ARC2" s="326"/>
      <c r="ARD2" s="326"/>
      <c r="ARE2" s="326"/>
      <c r="ARF2" s="326"/>
      <c r="ARG2" s="326"/>
      <c r="ARH2" s="326"/>
      <c r="ARI2" s="326"/>
      <c r="ARJ2" s="326"/>
      <c r="ARK2" s="326"/>
      <c r="ARL2" s="326"/>
      <c r="ARM2" s="326"/>
      <c r="ARN2" s="326"/>
      <c r="ARO2" s="326"/>
      <c r="ARP2" s="326"/>
      <c r="ARQ2" s="326"/>
      <c r="ARR2" s="326"/>
      <c r="ARS2" s="326"/>
      <c r="ART2" s="326"/>
      <c r="ARU2" s="326"/>
      <c r="ARV2" s="326"/>
      <c r="ARW2" s="326"/>
      <c r="ARX2" s="326"/>
      <c r="ARY2" s="326"/>
      <c r="ARZ2" s="326"/>
      <c r="ASA2" s="326"/>
      <c r="ASB2" s="326"/>
      <c r="ASC2" s="326"/>
      <c r="ASD2" s="326"/>
      <c r="ASE2" s="326"/>
      <c r="ASF2" s="326"/>
      <c r="ASG2" s="326"/>
      <c r="ASH2" s="326"/>
      <c r="ASI2" s="326"/>
      <c r="ASJ2" s="326"/>
      <c r="ASK2" s="326"/>
      <c r="ASL2" s="326"/>
      <c r="ASM2" s="326"/>
      <c r="ASN2" s="326"/>
      <c r="ASO2" s="326"/>
      <c r="ASP2" s="326"/>
      <c r="ASQ2" s="326"/>
      <c r="ASR2" s="326"/>
      <c r="ASS2" s="326"/>
      <c r="AST2" s="326"/>
      <c r="ASU2" s="326"/>
      <c r="ASV2" s="326"/>
      <c r="ASW2" s="326"/>
      <c r="ASX2" s="326"/>
      <c r="ASY2" s="326"/>
      <c r="ASZ2" s="326"/>
      <c r="ATA2" s="326"/>
      <c r="ATB2" s="326"/>
      <c r="ATC2" s="326"/>
      <c r="ATD2" s="326"/>
      <c r="ATE2" s="326"/>
      <c r="ATF2" s="326"/>
      <c r="ATG2" s="326"/>
      <c r="ATH2" s="326"/>
      <c r="ATI2" s="326"/>
      <c r="ATJ2" s="326"/>
      <c r="ATK2" s="326"/>
      <c r="ATL2" s="326"/>
      <c r="ATM2" s="326"/>
      <c r="ATN2" s="326"/>
      <c r="ATO2" s="326"/>
      <c r="ATP2" s="326"/>
      <c r="ATQ2" s="326"/>
      <c r="ATR2" s="326"/>
      <c r="ATS2" s="326"/>
      <c r="ATT2" s="326"/>
      <c r="ATU2" s="326"/>
      <c r="ATV2" s="326"/>
      <c r="ATW2" s="326"/>
      <c r="ATX2" s="326"/>
      <c r="ATY2" s="326"/>
      <c r="ATZ2" s="326"/>
      <c r="AUA2" s="326"/>
      <c r="AUB2" s="326"/>
      <c r="AUC2" s="326"/>
      <c r="AUD2" s="326"/>
      <c r="AUE2" s="326"/>
      <c r="AUF2" s="326"/>
      <c r="AUG2" s="326"/>
      <c r="AUH2" s="326"/>
      <c r="AUI2" s="326"/>
      <c r="AUJ2" s="326"/>
      <c r="AUK2" s="326"/>
      <c r="AUL2" s="326"/>
      <c r="AUM2" s="326"/>
      <c r="AUN2" s="326"/>
      <c r="AUO2" s="326"/>
      <c r="AUP2" s="326"/>
      <c r="AUQ2" s="326"/>
      <c r="AUR2" s="326"/>
      <c r="AUS2" s="326"/>
      <c r="AUT2" s="326"/>
      <c r="AUU2" s="326"/>
      <c r="AUV2" s="326"/>
      <c r="AUW2" s="326"/>
      <c r="AUX2" s="326"/>
      <c r="AUY2" s="326"/>
      <c r="AUZ2" s="326"/>
      <c r="AVA2" s="326"/>
      <c r="AVB2" s="326"/>
      <c r="AVC2" s="326"/>
      <c r="AVD2" s="326"/>
      <c r="AVE2" s="326"/>
      <c r="AVF2" s="326"/>
      <c r="AVG2" s="326"/>
      <c r="AVH2" s="326"/>
      <c r="AVI2" s="326"/>
      <c r="AVJ2" s="326"/>
      <c r="AVK2" s="326"/>
      <c r="AVL2" s="326"/>
      <c r="AVM2" s="326"/>
      <c r="AVN2" s="326"/>
      <c r="AVO2" s="326"/>
      <c r="AVP2" s="326"/>
      <c r="AVQ2" s="326"/>
      <c r="AVR2" s="326"/>
      <c r="AVS2" s="326"/>
      <c r="AVT2" s="326"/>
      <c r="AVU2" s="326"/>
      <c r="AVV2" s="326"/>
      <c r="AVW2" s="326"/>
      <c r="AVX2" s="326"/>
      <c r="AVY2" s="326"/>
      <c r="AVZ2" s="326"/>
      <c r="AWA2" s="326"/>
      <c r="AWB2" s="326"/>
      <c r="AWC2" s="326"/>
      <c r="AWD2" s="326"/>
      <c r="AWE2" s="326"/>
      <c r="AWF2" s="326"/>
      <c r="AWG2" s="326"/>
      <c r="AWH2" s="326"/>
      <c r="AWI2" s="326"/>
      <c r="AWJ2" s="326"/>
      <c r="AWK2" s="326"/>
      <c r="AWL2" s="326"/>
      <c r="AWM2" s="326"/>
      <c r="AWN2" s="326"/>
      <c r="AWO2" s="326"/>
      <c r="AWP2" s="326"/>
      <c r="AWQ2" s="326"/>
      <c r="AWR2" s="326"/>
      <c r="AWS2" s="326"/>
      <c r="AWT2" s="326"/>
      <c r="AWU2" s="326"/>
      <c r="AWV2" s="326"/>
      <c r="AWW2" s="326"/>
      <c r="AWX2" s="326"/>
      <c r="AWY2" s="326"/>
      <c r="AWZ2" s="326"/>
      <c r="AXA2" s="326"/>
      <c r="AXB2" s="326"/>
      <c r="AXC2" s="326"/>
      <c r="AXD2" s="326"/>
      <c r="AXE2" s="326"/>
      <c r="AXF2" s="326"/>
      <c r="AXG2" s="326"/>
      <c r="AXH2" s="326"/>
      <c r="AXI2" s="326"/>
      <c r="AXJ2" s="326"/>
      <c r="AXK2" s="326"/>
      <c r="AXL2" s="326"/>
      <c r="AXM2" s="326"/>
      <c r="AXN2" s="326"/>
      <c r="AXO2" s="326"/>
      <c r="AXP2" s="326"/>
      <c r="AXQ2" s="326"/>
      <c r="AXR2" s="326"/>
      <c r="AXS2" s="326"/>
      <c r="AXT2" s="326"/>
      <c r="AXU2" s="326"/>
      <c r="AXV2" s="326"/>
      <c r="AXW2" s="326"/>
      <c r="AXX2" s="326"/>
      <c r="AXY2" s="326"/>
      <c r="AXZ2" s="326"/>
      <c r="AYA2" s="326"/>
      <c r="AYB2" s="326"/>
      <c r="AYC2" s="326"/>
      <c r="AYD2" s="326"/>
      <c r="AYE2" s="326"/>
      <c r="AYF2" s="326"/>
      <c r="AYG2" s="326"/>
      <c r="AYH2" s="326"/>
      <c r="AYI2" s="326"/>
      <c r="AYJ2" s="326"/>
      <c r="AYK2" s="326"/>
      <c r="AYL2" s="326"/>
      <c r="AYM2" s="326"/>
      <c r="AYN2" s="326"/>
      <c r="AYO2" s="326"/>
      <c r="AYP2" s="326"/>
      <c r="AYQ2" s="326"/>
      <c r="AYR2" s="326"/>
      <c r="AYS2" s="326"/>
      <c r="AYT2" s="326"/>
      <c r="AYU2" s="326"/>
      <c r="AYV2" s="326"/>
      <c r="AYW2" s="326"/>
      <c r="AYX2" s="326"/>
      <c r="AYY2" s="326"/>
      <c r="AYZ2" s="326"/>
      <c r="AZA2" s="326"/>
      <c r="AZB2" s="326"/>
      <c r="AZC2" s="326"/>
      <c r="AZD2" s="326"/>
      <c r="AZE2" s="326"/>
      <c r="AZF2" s="326"/>
      <c r="AZG2" s="326"/>
      <c r="AZH2" s="326"/>
      <c r="AZI2" s="326"/>
      <c r="AZJ2" s="326"/>
      <c r="AZK2" s="326"/>
      <c r="AZL2" s="326"/>
      <c r="AZM2" s="326"/>
      <c r="AZN2" s="326"/>
      <c r="AZO2" s="326"/>
      <c r="AZP2" s="326"/>
      <c r="AZQ2" s="326"/>
      <c r="AZR2" s="326"/>
      <c r="AZS2" s="326"/>
      <c r="AZT2" s="326"/>
      <c r="AZU2" s="326"/>
      <c r="AZV2" s="326"/>
      <c r="AZW2" s="326"/>
      <c r="AZX2" s="326"/>
      <c r="AZY2" s="326"/>
      <c r="AZZ2" s="326"/>
      <c r="BAA2" s="326"/>
      <c r="BAB2" s="326"/>
      <c r="BAC2" s="326"/>
      <c r="BAD2" s="326"/>
      <c r="BAE2" s="326"/>
      <c r="BAF2" s="326"/>
      <c r="BAG2" s="326"/>
      <c r="BAH2" s="326"/>
      <c r="BAI2" s="326"/>
      <c r="BAJ2" s="326"/>
      <c r="BAK2" s="326"/>
      <c r="BAL2" s="326"/>
      <c r="BAM2" s="326"/>
      <c r="BAN2" s="326"/>
      <c r="BAO2" s="326"/>
      <c r="BAP2" s="326"/>
      <c r="BAQ2" s="326"/>
      <c r="BAR2" s="326"/>
      <c r="BAS2" s="326"/>
      <c r="BAT2" s="326"/>
      <c r="BAU2" s="326"/>
      <c r="BAV2" s="326"/>
      <c r="BAW2" s="326"/>
      <c r="BAX2" s="326"/>
      <c r="BAY2" s="326"/>
      <c r="BAZ2" s="326"/>
      <c r="BBA2" s="326"/>
      <c r="BBB2" s="326"/>
      <c r="BBC2" s="326"/>
      <c r="BBD2" s="326"/>
      <c r="BBE2" s="326"/>
      <c r="BBF2" s="326"/>
      <c r="BBG2" s="326"/>
      <c r="BBH2" s="326"/>
      <c r="BBI2" s="326"/>
      <c r="BBJ2" s="326"/>
      <c r="BBK2" s="326"/>
      <c r="BBL2" s="326"/>
      <c r="BBM2" s="326"/>
      <c r="BBN2" s="326"/>
      <c r="BBO2" s="326"/>
      <c r="BBP2" s="326"/>
      <c r="BBQ2" s="326"/>
      <c r="BBR2" s="326"/>
      <c r="BBS2" s="326"/>
      <c r="BBT2" s="326"/>
      <c r="BBU2" s="326"/>
      <c r="BBV2" s="326"/>
      <c r="BBW2" s="326"/>
      <c r="BBX2" s="326"/>
      <c r="BBY2" s="326"/>
      <c r="BBZ2" s="326"/>
      <c r="BCA2" s="326"/>
      <c r="BCB2" s="326"/>
      <c r="BCC2" s="326"/>
      <c r="BCD2" s="326"/>
      <c r="BCE2" s="326"/>
      <c r="BCF2" s="326"/>
      <c r="BCG2" s="326"/>
      <c r="BCH2" s="326"/>
      <c r="BCI2" s="326"/>
      <c r="BCJ2" s="326"/>
      <c r="BCK2" s="326"/>
      <c r="BCL2" s="326"/>
      <c r="BCM2" s="326"/>
      <c r="BCN2" s="326"/>
      <c r="BCO2" s="326"/>
      <c r="BCP2" s="326"/>
      <c r="BCQ2" s="326"/>
      <c r="BCR2" s="326"/>
      <c r="BCS2" s="326"/>
      <c r="BCT2" s="326"/>
      <c r="BCU2" s="326"/>
      <c r="BCV2" s="326"/>
      <c r="BCW2" s="326"/>
      <c r="BCX2" s="326"/>
      <c r="BCY2" s="326"/>
      <c r="BCZ2" s="326"/>
      <c r="BDA2" s="326"/>
      <c r="BDB2" s="326"/>
      <c r="BDC2" s="326"/>
      <c r="BDD2" s="326"/>
      <c r="BDE2" s="326"/>
      <c r="BDF2" s="326"/>
      <c r="BDG2" s="326"/>
      <c r="BDH2" s="326"/>
      <c r="BDI2" s="326"/>
      <c r="BDJ2" s="326"/>
      <c r="BDK2" s="326"/>
      <c r="BDL2" s="326"/>
      <c r="BDM2" s="326"/>
      <c r="BDN2" s="326"/>
      <c r="BDO2" s="326"/>
      <c r="BDP2" s="326"/>
      <c r="BDQ2" s="326"/>
      <c r="BDR2" s="326"/>
      <c r="BDS2" s="326"/>
      <c r="BDT2" s="326"/>
      <c r="BDU2" s="326"/>
      <c r="BDV2" s="326"/>
      <c r="BDW2" s="326"/>
      <c r="BDX2" s="326"/>
      <c r="BDY2" s="326"/>
      <c r="BDZ2" s="326"/>
      <c r="BEA2" s="326"/>
      <c r="BEB2" s="326"/>
      <c r="BEC2" s="326"/>
      <c r="BED2" s="326"/>
      <c r="BEE2" s="326"/>
      <c r="BEF2" s="326"/>
      <c r="BEG2" s="326"/>
      <c r="BEH2" s="326"/>
      <c r="BEI2" s="326"/>
      <c r="BEJ2" s="326"/>
      <c r="BEK2" s="326"/>
      <c r="BEL2" s="326"/>
      <c r="BEM2" s="326"/>
      <c r="BEN2" s="326"/>
      <c r="BEO2" s="326"/>
      <c r="BEP2" s="326"/>
      <c r="BEQ2" s="326"/>
      <c r="BER2" s="326"/>
      <c r="BES2" s="326"/>
      <c r="BET2" s="326"/>
      <c r="BEU2" s="326"/>
      <c r="BEV2" s="326"/>
      <c r="BEW2" s="326"/>
      <c r="BEX2" s="326"/>
      <c r="BEY2" s="326"/>
      <c r="BEZ2" s="326"/>
      <c r="BFA2" s="326"/>
      <c r="BFB2" s="326"/>
      <c r="BFC2" s="326"/>
      <c r="BFD2" s="326"/>
      <c r="BFE2" s="326"/>
      <c r="BFF2" s="326"/>
      <c r="BFG2" s="326"/>
      <c r="BFH2" s="326"/>
      <c r="BFI2" s="326"/>
      <c r="BFJ2" s="326"/>
      <c r="BFK2" s="326"/>
      <c r="BFL2" s="326"/>
      <c r="BFM2" s="326"/>
      <c r="BFN2" s="326"/>
      <c r="BFO2" s="326"/>
      <c r="BFP2" s="326"/>
      <c r="BFQ2" s="326"/>
      <c r="BFR2" s="326"/>
      <c r="BFS2" s="326"/>
      <c r="BFT2" s="326"/>
      <c r="BFU2" s="326"/>
      <c r="BFV2" s="326"/>
      <c r="BFW2" s="326"/>
      <c r="BFX2" s="326"/>
      <c r="BFY2" s="326"/>
      <c r="BFZ2" s="326"/>
      <c r="BGA2" s="326"/>
      <c r="BGB2" s="326"/>
      <c r="BGC2" s="326"/>
      <c r="BGD2" s="326"/>
      <c r="BGE2" s="326"/>
      <c r="BGF2" s="326"/>
      <c r="BGG2" s="326"/>
      <c r="BGH2" s="326"/>
      <c r="BGI2" s="326"/>
      <c r="BGJ2" s="326"/>
      <c r="BGK2" s="326"/>
      <c r="BGL2" s="326"/>
      <c r="BGM2" s="326"/>
      <c r="BGN2" s="326"/>
      <c r="BGO2" s="326"/>
      <c r="BGP2" s="326"/>
      <c r="BGQ2" s="326"/>
      <c r="BGR2" s="326"/>
      <c r="BGS2" s="326"/>
      <c r="BGT2" s="326"/>
      <c r="BGU2" s="326"/>
      <c r="BGV2" s="326"/>
      <c r="BGW2" s="326"/>
      <c r="BGX2" s="326"/>
      <c r="BGY2" s="326"/>
      <c r="BGZ2" s="326"/>
      <c r="BHA2" s="326"/>
      <c r="BHB2" s="326"/>
      <c r="BHC2" s="326"/>
      <c r="BHD2" s="326"/>
      <c r="BHE2" s="326"/>
      <c r="BHF2" s="326"/>
      <c r="BHG2" s="326"/>
      <c r="BHH2" s="326"/>
      <c r="BHI2" s="326"/>
      <c r="BHJ2" s="326"/>
      <c r="BHK2" s="326"/>
      <c r="BHL2" s="326"/>
      <c r="BHM2" s="326"/>
      <c r="BHN2" s="326"/>
      <c r="BHO2" s="326"/>
      <c r="BHP2" s="326"/>
      <c r="BHQ2" s="326"/>
      <c r="BHR2" s="326"/>
      <c r="BHS2" s="326"/>
      <c r="BHT2" s="326"/>
      <c r="BHU2" s="326"/>
      <c r="BHV2" s="326"/>
      <c r="BHW2" s="326"/>
      <c r="BHX2" s="326"/>
      <c r="BHY2" s="326"/>
      <c r="BHZ2" s="326"/>
      <c r="BIA2" s="326"/>
      <c r="BIB2" s="326"/>
      <c r="BIC2" s="326"/>
      <c r="BID2" s="326"/>
      <c r="BIE2" s="326"/>
      <c r="BIF2" s="326"/>
      <c r="BIG2" s="326"/>
      <c r="BIH2" s="326"/>
      <c r="BII2" s="326"/>
      <c r="BIJ2" s="326"/>
      <c r="BIK2" s="326"/>
      <c r="BIL2" s="326"/>
      <c r="BIM2" s="326"/>
      <c r="BIN2" s="326"/>
      <c r="BIO2" s="326"/>
      <c r="BIP2" s="326"/>
      <c r="BIQ2" s="326"/>
      <c r="BIR2" s="326"/>
      <c r="BIS2" s="326"/>
      <c r="BIT2" s="326"/>
      <c r="BIU2" s="326"/>
      <c r="BIV2" s="326"/>
      <c r="BIW2" s="326"/>
      <c r="BIX2" s="326"/>
      <c r="BIY2" s="326"/>
      <c r="BIZ2" s="326"/>
      <c r="BJA2" s="326"/>
      <c r="BJB2" s="326"/>
      <c r="BJC2" s="326"/>
      <c r="BJD2" s="326"/>
      <c r="BJE2" s="326"/>
      <c r="BJF2" s="326"/>
      <c r="BJG2" s="326"/>
      <c r="BJH2" s="326"/>
      <c r="BJI2" s="326"/>
      <c r="BJJ2" s="326"/>
      <c r="BJK2" s="326"/>
      <c r="BJL2" s="326"/>
      <c r="BJM2" s="326"/>
      <c r="BJN2" s="326"/>
      <c r="BJO2" s="326"/>
      <c r="BJP2" s="326"/>
      <c r="BJQ2" s="326"/>
      <c r="BJR2" s="326"/>
      <c r="BJS2" s="326"/>
      <c r="BJT2" s="326"/>
      <c r="BJU2" s="326"/>
      <c r="BJV2" s="326"/>
      <c r="BJW2" s="326"/>
      <c r="BJX2" s="326"/>
      <c r="BJY2" s="326"/>
      <c r="BJZ2" s="326"/>
      <c r="BKA2" s="326"/>
      <c r="BKB2" s="326"/>
      <c r="BKC2" s="326"/>
      <c r="BKD2" s="326"/>
      <c r="BKE2" s="326"/>
      <c r="BKF2" s="326"/>
      <c r="BKG2" s="326"/>
      <c r="BKH2" s="326"/>
      <c r="BKI2" s="326"/>
      <c r="BKJ2" s="326"/>
      <c r="BKK2" s="326"/>
      <c r="BKL2" s="326"/>
      <c r="BKM2" s="326"/>
      <c r="BKN2" s="326"/>
      <c r="BKO2" s="326"/>
      <c r="BKP2" s="326"/>
      <c r="BKQ2" s="326"/>
      <c r="BKR2" s="326"/>
      <c r="BKS2" s="326"/>
      <c r="BKT2" s="326"/>
      <c r="BKU2" s="326"/>
      <c r="BKV2" s="326"/>
      <c r="BKW2" s="326"/>
      <c r="BKX2" s="326"/>
      <c r="BKY2" s="326"/>
      <c r="BKZ2" s="326"/>
      <c r="BLA2" s="326"/>
      <c r="BLB2" s="326"/>
      <c r="BLC2" s="326"/>
      <c r="BLD2" s="326"/>
      <c r="BLE2" s="326"/>
      <c r="BLF2" s="326"/>
      <c r="BLG2" s="326"/>
      <c r="BLH2" s="326"/>
      <c r="BLI2" s="326"/>
      <c r="BLJ2" s="326"/>
      <c r="BLK2" s="326"/>
      <c r="BLL2" s="326"/>
      <c r="BLM2" s="326"/>
      <c r="BLN2" s="326"/>
      <c r="BLO2" s="326"/>
      <c r="BLP2" s="326"/>
      <c r="BLQ2" s="326"/>
      <c r="BLR2" s="326"/>
      <c r="BLS2" s="326"/>
      <c r="BLT2" s="326"/>
      <c r="BLU2" s="326"/>
      <c r="BLV2" s="326"/>
      <c r="BLW2" s="326"/>
      <c r="BLX2" s="326"/>
      <c r="BLY2" s="326"/>
      <c r="BLZ2" s="326"/>
      <c r="BMA2" s="326"/>
      <c r="BMB2" s="326"/>
      <c r="BMC2" s="326"/>
      <c r="BMD2" s="326"/>
      <c r="BME2" s="326"/>
      <c r="BMF2" s="326"/>
      <c r="BMG2" s="326"/>
      <c r="BMH2" s="326"/>
      <c r="BMI2" s="326"/>
      <c r="BMJ2" s="326"/>
      <c r="BMK2" s="326"/>
      <c r="BML2" s="326"/>
      <c r="BMM2" s="326"/>
      <c r="BMN2" s="326"/>
      <c r="BMO2" s="326"/>
      <c r="BMP2" s="326"/>
      <c r="BMQ2" s="326"/>
      <c r="BMR2" s="326"/>
      <c r="BMS2" s="326"/>
      <c r="BMT2" s="326"/>
      <c r="BMU2" s="326"/>
      <c r="BMV2" s="326"/>
      <c r="BMW2" s="326"/>
      <c r="BMX2" s="326"/>
      <c r="BMY2" s="326"/>
      <c r="BMZ2" s="326"/>
      <c r="BNA2" s="326"/>
      <c r="BNB2" s="326"/>
      <c r="BNC2" s="326"/>
      <c r="BND2" s="326"/>
      <c r="BNE2" s="326"/>
      <c r="BNF2" s="326"/>
      <c r="BNG2" s="326"/>
      <c r="BNH2" s="326"/>
      <c r="BNI2" s="326"/>
      <c r="BNJ2" s="326"/>
      <c r="BNK2" s="326"/>
      <c r="BNL2" s="326"/>
      <c r="BNM2" s="326"/>
      <c r="BNN2" s="326"/>
      <c r="BNO2" s="326"/>
      <c r="BNP2" s="326"/>
      <c r="BNQ2" s="326"/>
      <c r="BNR2" s="326"/>
      <c r="BNS2" s="326"/>
      <c r="BNT2" s="326"/>
      <c r="BNU2" s="326"/>
      <c r="BNV2" s="326"/>
      <c r="BNW2" s="326"/>
      <c r="BNX2" s="326"/>
      <c r="BNY2" s="326"/>
      <c r="BNZ2" s="326"/>
      <c r="BOA2" s="326"/>
      <c r="BOB2" s="326"/>
      <c r="BOC2" s="326"/>
      <c r="BOD2" s="326"/>
      <c r="BOE2" s="326"/>
      <c r="BOF2" s="326"/>
      <c r="BOG2" s="326"/>
      <c r="BOH2" s="326"/>
      <c r="BOI2" s="326"/>
      <c r="BOJ2" s="326"/>
      <c r="BOK2" s="326"/>
      <c r="BOL2" s="326"/>
      <c r="BOM2" s="326"/>
      <c r="BON2" s="326"/>
      <c r="BOO2" s="326"/>
      <c r="BOP2" s="326"/>
      <c r="BOQ2" s="326"/>
      <c r="BOR2" s="326"/>
      <c r="BOS2" s="326"/>
      <c r="BOT2" s="326"/>
      <c r="BOU2" s="326"/>
      <c r="BOV2" s="326"/>
      <c r="BOW2" s="326"/>
      <c r="BOX2" s="326"/>
      <c r="BOY2" s="326"/>
      <c r="BOZ2" s="326"/>
      <c r="BPA2" s="326"/>
      <c r="BPB2" s="326"/>
      <c r="BPC2" s="326"/>
      <c r="BPD2" s="326"/>
      <c r="BPE2" s="326"/>
      <c r="BPF2" s="326"/>
      <c r="BPG2" s="326"/>
      <c r="BPH2" s="326"/>
      <c r="BPI2" s="326"/>
      <c r="BPJ2" s="326"/>
      <c r="BPK2" s="326"/>
      <c r="BPL2" s="326"/>
      <c r="BPM2" s="326"/>
      <c r="BPN2" s="326"/>
      <c r="BPO2" s="326"/>
      <c r="BPP2" s="326"/>
      <c r="BPQ2" s="326"/>
      <c r="BPR2" s="326"/>
      <c r="BPS2" s="326"/>
      <c r="BPT2" s="326"/>
      <c r="BPU2" s="326"/>
      <c r="BPV2" s="326"/>
      <c r="BPW2" s="326"/>
      <c r="BPX2" s="326"/>
      <c r="BPY2" s="326"/>
      <c r="BPZ2" s="326"/>
      <c r="BQA2" s="326"/>
      <c r="BQB2" s="326"/>
      <c r="BQC2" s="326"/>
      <c r="BQD2" s="326"/>
      <c r="BQE2" s="326"/>
      <c r="BQF2" s="326"/>
      <c r="BQG2" s="326"/>
      <c r="BQH2" s="326"/>
      <c r="BQI2" s="326"/>
      <c r="BQJ2" s="326"/>
      <c r="BQK2" s="326"/>
      <c r="BQL2" s="326"/>
      <c r="BQM2" s="326"/>
      <c r="BQN2" s="326"/>
      <c r="BQO2" s="326"/>
      <c r="BQP2" s="326"/>
      <c r="BQQ2" s="326"/>
      <c r="BQR2" s="326"/>
      <c r="BQS2" s="326"/>
      <c r="BQT2" s="326"/>
      <c r="BQU2" s="326"/>
      <c r="BQV2" s="326"/>
      <c r="BQW2" s="326"/>
      <c r="BQX2" s="326"/>
      <c r="BQY2" s="326"/>
      <c r="BQZ2" s="326"/>
      <c r="BRA2" s="326"/>
      <c r="BRB2" s="326"/>
      <c r="BRC2" s="326"/>
      <c r="BRD2" s="326"/>
      <c r="BRE2" s="326"/>
      <c r="BRF2" s="326"/>
      <c r="BRG2" s="326"/>
      <c r="BRH2" s="326"/>
      <c r="BRI2" s="326"/>
      <c r="BRJ2" s="326"/>
      <c r="BRK2" s="326"/>
      <c r="BRL2" s="326"/>
      <c r="BRM2" s="326"/>
      <c r="BRN2" s="326"/>
      <c r="BRO2" s="326"/>
      <c r="BRP2" s="326"/>
      <c r="BRQ2" s="326"/>
      <c r="BRR2" s="326"/>
      <c r="BRS2" s="326"/>
      <c r="BRT2" s="326"/>
      <c r="BRU2" s="326"/>
      <c r="BRV2" s="326"/>
      <c r="BRW2" s="326"/>
      <c r="BRX2" s="326"/>
      <c r="BRY2" s="326"/>
      <c r="BRZ2" s="326"/>
      <c r="BSA2" s="326"/>
      <c r="BSB2" s="326"/>
      <c r="BSC2" s="326"/>
      <c r="BSD2" s="326"/>
      <c r="BSE2" s="326"/>
      <c r="BSF2" s="326"/>
      <c r="BSG2" s="326"/>
      <c r="BSH2" s="326"/>
      <c r="BSI2" s="326"/>
      <c r="BSJ2" s="326"/>
      <c r="BSK2" s="326"/>
      <c r="BSL2" s="326"/>
      <c r="BSM2" s="326"/>
      <c r="BSN2" s="326"/>
      <c r="BSO2" s="326"/>
      <c r="BSP2" s="326"/>
      <c r="BSQ2" s="326"/>
      <c r="BSR2" s="326"/>
      <c r="BSS2" s="326"/>
      <c r="BST2" s="326"/>
      <c r="BSU2" s="326"/>
      <c r="BSV2" s="326"/>
      <c r="BSW2" s="326"/>
      <c r="BSX2" s="326"/>
      <c r="BSY2" s="326"/>
      <c r="BSZ2" s="326"/>
      <c r="BTA2" s="326"/>
      <c r="BTB2" s="326"/>
      <c r="BTC2" s="326"/>
      <c r="BTD2" s="326"/>
      <c r="BTE2" s="326"/>
      <c r="BTF2" s="326"/>
      <c r="BTG2" s="326"/>
      <c r="BTH2" s="326"/>
      <c r="BTI2" s="326"/>
      <c r="BTJ2" s="326"/>
      <c r="BTK2" s="326"/>
      <c r="BTL2" s="326"/>
      <c r="BTM2" s="326"/>
      <c r="BTN2" s="326"/>
      <c r="BTO2" s="326"/>
      <c r="BTP2" s="326"/>
      <c r="BTQ2" s="326"/>
      <c r="BTR2" s="326"/>
      <c r="BTS2" s="326"/>
      <c r="BTT2" s="326"/>
      <c r="BTU2" s="326"/>
      <c r="BTV2" s="326"/>
      <c r="BTW2" s="326"/>
      <c r="BTX2" s="326"/>
      <c r="BTY2" s="326"/>
      <c r="BTZ2" s="326"/>
      <c r="BUA2" s="326"/>
      <c r="BUB2" s="326"/>
      <c r="BUC2" s="326"/>
      <c r="BUD2" s="326"/>
      <c r="BUE2" s="326"/>
      <c r="BUF2" s="326"/>
      <c r="BUG2" s="326"/>
      <c r="BUH2" s="326"/>
      <c r="BUI2" s="326"/>
      <c r="BUJ2" s="326"/>
      <c r="BUK2" s="326"/>
      <c r="BUL2" s="326"/>
      <c r="BUM2" s="326"/>
      <c r="BUN2" s="326"/>
      <c r="BUO2" s="326"/>
      <c r="BUP2" s="326"/>
      <c r="BUQ2" s="326"/>
      <c r="BUR2" s="326"/>
      <c r="BUS2" s="326"/>
      <c r="BUT2" s="326"/>
      <c r="BUU2" s="326"/>
      <c r="BUV2" s="326"/>
      <c r="BUW2" s="326"/>
      <c r="BUX2" s="326"/>
      <c r="BUY2" s="326"/>
      <c r="BUZ2" s="326"/>
      <c r="BVA2" s="326"/>
      <c r="BVB2" s="326"/>
      <c r="BVC2" s="326"/>
      <c r="BVD2" s="326"/>
      <c r="BVE2" s="326"/>
      <c r="BVF2" s="326"/>
      <c r="BVG2" s="326"/>
      <c r="BVH2" s="326"/>
      <c r="BVI2" s="326"/>
      <c r="BVJ2" s="326"/>
      <c r="BVK2" s="326"/>
      <c r="BVL2" s="326"/>
      <c r="BVM2" s="326"/>
      <c r="BVN2" s="326"/>
      <c r="BVO2" s="326"/>
      <c r="BVP2" s="326"/>
      <c r="BVQ2" s="326"/>
      <c r="BVR2" s="326"/>
      <c r="BVS2" s="326"/>
      <c r="BVT2" s="326"/>
      <c r="BVU2" s="326"/>
      <c r="BVV2" s="326"/>
      <c r="BVW2" s="326"/>
      <c r="BVX2" s="326"/>
      <c r="BVY2" s="326"/>
      <c r="BVZ2" s="326"/>
      <c r="BWA2" s="326"/>
      <c r="BWB2" s="326"/>
      <c r="BWC2" s="326"/>
      <c r="BWD2" s="326"/>
      <c r="BWE2" s="326"/>
      <c r="BWF2" s="326"/>
      <c r="BWG2" s="326"/>
      <c r="BWH2" s="326"/>
      <c r="BWI2" s="326"/>
      <c r="BWJ2" s="326"/>
      <c r="BWK2" s="326"/>
      <c r="BWL2" s="326"/>
      <c r="BWM2" s="326"/>
      <c r="BWN2" s="326"/>
      <c r="BWO2" s="326"/>
      <c r="BWP2" s="326"/>
      <c r="BWQ2" s="326"/>
      <c r="BWR2" s="326"/>
      <c r="BWS2" s="326"/>
      <c r="BWT2" s="326"/>
      <c r="BWU2" s="326"/>
      <c r="BWV2" s="326"/>
      <c r="BWW2" s="326"/>
      <c r="BWX2" s="326"/>
      <c r="BWY2" s="326"/>
      <c r="BWZ2" s="326"/>
      <c r="BXA2" s="326"/>
      <c r="BXB2" s="326"/>
      <c r="BXC2" s="326"/>
      <c r="BXD2" s="326"/>
      <c r="BXE2" s="326"/>
      <c r="BXF2" s="326"/>
      <c r="BXG2" s="326"/>
      <c r="BXH2" s="326"/>
      <c r="BXI2" s="326"/>
      <c r="BXJ2" s="326"/>
      <c r="BXK2" s="326"/>
      <c r="BXL2" s="326"/>
      <c r="BXM2" s="326"/>
      <c r="BXN2" s="326"/>
      <c r="BXO2" s="326"/>
      <c r="BXP2" s="326"/>
      <c r="BXQ2" s="326"/>
      <c r="BXR2" s="326"/>
      <c r="BXS2" s="326"/>
      <c r="BXT2" s="326"/>
      <c r="BXU2" s="326"/>
      <c r="BXV2" s="326"/>
      <c r="BXW2" s="326"/>
      <c r="BXX2" s="326"/>
      <c r="BXY2" s="326"/>
      <c r="BXZ2" s="326"/>
      <c r="BYA2" s="326"/>
      <c r="BYB2" s="326"/>
      <c r="BYC2" s="326"/>
      <c r="BYD2" s="326"/>
      <c r="BYE2" s="326"/>
      <c r="BYF2" s="326"/>
      <c r="BYG2" s="326"/>
      <c r="BYH2" s="326"/>
      <c r="BYI2" s="326"/>
      <c r="BYJ2" s="326"/>
      <c r="BYK2" s="326"/>
      <c r="BYL2" s="326"/>
      <c r="BYM2" s="326"/>
      <c r="BYN2" s="326"/>
      <c r="BYO2" s="326"/>
      <c r="BYP2" s="326"/>
      <c r="BYQ2" s="326"/>
      <c r="BYR2" s="326"/>
      <c r="BYS2" s="326"/>
      <c r="BYT2" s="326"/>
      <c r="BYU2" s="326"/>
      <c r="BYV2" s="326"/>
      <c r="BYW2" s="326"/>
      <c r="BYX2" s="326"/>
      <c r="BYY2" s="326"/>
      <c r="BYZ2" s="326"/>
      <c r="BZA2" s="326"/>
      <c r="BZB2" s="326"/>
      <c r="BZC2" s="326"/>
      <c r="BZD2" s="326"/>
      <c r="BZE2" s="326"/>
      <c r="BZF2" s="326"/>
      <c r="BZG2" s="326"/>
      <c r="BZH2" s="326"/>
      <c r="BZI2" s="326"/>
      <c r="BZJ2" s="326"/>
      <c r="BZK2" s="326"/>
      <c r="BZL2" s="326"/>
      <c r="BZM2" s="326"/>
      <c r="BZN2" s="326"/>
      <c r="BZO2" s="326"/>
      <c r="BZP2" s="326"/>
      <c r="BZQ2" s="326"/>
      <c r="BZR2" s="326"/>
      <c r="BZS2" s="326"/>
      <c r="BZT2" s="326"/>
      <c r="BZU2" s="326"/>
      <c r="BZV2" s="326"/>
      <c r="BZW2" s="326"/>
      <c r="BZX2" s="326"/>
      <c r="BZY2" s="326"/>
      <c r="BZZ2" s="326"/>
      <c r="CAA2" s="326"/>
      <c r="CAB2" s="326"/>
      <c r="CAC2" s="326"/>
      <c r="CAD2" s="326"/>
      <c r="CAE2" s="326"/>
      <c r="CAF2" s="326"/>
      <c r="CAG2" s="326"/>
      <c r="CAH2" s="326"/>
      <c r="CAI2" s="326"/>
      <c r="CAJ2" s="326"/>
      <c r="CAK2" s="326"/>
      <c r="CAL2" s="326"/>
      <c r="CAM2" s="326"/>
      <c r="CAN2" s="326"/>
      <c r="CAO2" s="326"/>
      <c r="CAP2" s="326"/>
      <c r="CAQ2" s="326"/>
      <c r="CAR2" s="326"/>
      <c r="CAS2" s="326"/>
      <c r="CAT2" s="326"/>
      <c r="CAU2" s="326"/>
      <c r="CAV2" s="326"/>
      <c r="CAW2" s="326"/>
      <c r="CAX2" s="326"/>
      <c r="CAY2" s="326"/>
      <c r="CAZ2" s="326"/>
      <c r="CBA2" s="326"/>
      <c r="CBB2" s="326"/>
      <c r="CBC2" s="326"/>
      <c r="CBD2" s="326"/>
      <c r="CBE2" s="326"/>
      <c r="CBF2" s="326"/>
      <c r="CBG2" s="326"/>
      <c r="CBH2" s="326"/>
      <c r="CBI2" s="326"/>
      <c r="CBJ2" s="326"/>
      <c r="CBK2" s="326"/>
      <c r="CBL2" s="326"/>
      <c r="CBM2" s="326"/>
      <c r="CBN2" s="326"/>
      <c r="CBO2" s="326"/>
      <c r="CBP2" s="326"/>
      <c r="CBQ2" s="326"/>
      <c r="CBR2" s="326"/>
      <c r="CBS2" s="326"/>
      <c r="CBT2" s="326"/>
      <c r="CBU2" s="326"/>
      <c r="CBV2" s="326"/>
      <c r="CBW2" s="326"/>
      <c r="CBX2" s="326"/>
      <c r="CBY2" s="326"/>
      <c r="CBZ2" s="326"/>
      <c r="CCA2" s="326"/>
      <c r="CCB2" s="326"/>
      <c r="CCC2" s="326"/>
      <c r="CCD2" s="326"/>
      <c r="CCE2" s="326"/>
      <c r="CCF2" s="326"/>
      <c r="CCG2" s="326"/>
      <c r="CCH2" s="326"/>
      <c r="CCI2" s="326"/>
      <c r="CCJ2" s="326"/>
      <c r="CCK2" s="326"/>
      <c r="CCL2" s="326"/>
      <c r="CCM2" s="326"/>
      <c r="CCN2" s="326"/>
      <c r="CCO2" s="326"/>
      <c r="CCP2" s="326"/>
      <c r="CCQ2" s="326"/>
      <c r="CCR2" s="326"/>
      <c r="CCS2" s="326"/>
      <c r="CCT2" s="326"/>
      <c r="CCU2" s="326"/>
      <c r="CCV2" s="326"/>
      <c r="CCW2" s="326"/>
      <c r="CCX2" s="326"/>
      <c r="CCY2" s="326"/>
      <c r="CCZ2" s="326"/>
      <c r="CDA2" s="326"/>
      <c r="CDB2" s="326"/>
      <c r="CDC2" s="326"/>
      <c r="CDD2" s="326"/>
      <c r="CDE2" s="326"/>
      <c r="CDF2" s="326"/>
      <c r="CDG2" s="326"/>
      <c r="CDH2" s="326"/>
      <c r="CDI2" s="326"/>
      <c r="CDJ2" s="326"/>
      <c r="CDK2" s="326"/>
      <c r="CDL2" s="326"/>
      <c r="CDM2" s="326"/>
      <c r="CDN2" s="326"/>
      <c r="CDO2" s="326"/>
      <c r="CDP2" s="326"/>
      <c r="CDQ2" s="326"/>
      <c r="CDR2" s="326"/>
      <c r="CDS2" s="326"/>
      <c r="CDT2" s="326"/>
      <c r="CDU2" s="326"/>
      <c r="CDV2" s="326"/>
      <c r="CDW2" s="326"/>
      <c r="CDX2" s="326"/>
      <c r="CDY2" s="326"/>
      <c r="CDZ2" s="326"/>
      <c r="CEA2" s="326"/>
      <c r="CEB2" s="326"/>
      <c r="CEC2" s="326"/>
      <c r="CED2" s="326"/>
      <c r="CEE2" s="326"/>
      <c r="CEF2" s="326"/>
      <c r="CEG2" s="326"/>
      <c r="CEH2" s="326"/>
      <c r="CEI2" s="326"/>
      <c r="CEJ2" s="326"/>
      <c r="CEK2" s="326"/>
      <c r="CEL2" s="326"/>
      <c r="CEM2" s="326"/>
      <c r="CEN2" s="326"/>
      <c r="CEO2" s="326"/>
      <c r="CEP2" s="326"/>
      <c r="CEQ2" s="326"/>
      <c r="CER2" s="326"/>
      <c r="CES2" s="326"/>
      <c r="CET2" s="326"/>
      <c r="CEU2" s="326"/>
      <c r="CEV2" s="326"/>
      <c r="CEW2" s="326"/>
      <c r="CEX2" s="326"/>
      <c r="CEY2" s="326"/>
      <c r="CEZ2" s="326"/>
      <c r="CFA2" s="326"/>
      <c r="CFB2" s="326"/>
      <c r="CFC2" s="326"/>
      <c r="CFD2" s="326"/>
      <c r="CFE2" s="326"/>
      <c r="CFF2" s="326"/>
      <c r="CFG2" s="326"/>
      <c r="CFH2" s="326"/>
      <c r="CFI2" s="326"/>
      <c r="CFJ2" s="326"/>
      <c r="CFK2" s="326"/>
      <c r="CFL2" s="326"/>
      <c r="CFM2" s="326"/>
      <c r="CFN2" s="326"/>
      <c r="CFO2" s="326"/>
      <c r="CFP2" s="326"/>
      <c r="CFQ2" s="326"/>
      <c r="CFR2" s="326"/>
      <c r="CFS2" s="326"/>
      <c r="CFT2" s="326"/>
      <c r="CFU2" s="326"/>
      <c r="CFV2" s="326"/>
      <c r="CFW2" s="326"/>
      <c r="CFX2" s="326"/>
      <c r="CFY2" s="326"/>
      <c r="CFZ2" s="326"/>
      <c r="CGA2" s="326"/>
      <c r="CGB2" s="326"/>
      <c r="CGC2" s="326"/>
      <c r="CGD2" s="326"/>
      <c r="CGE2" s="326"/>
      <c r="CGF2" s="326"/>
      <c r="CGG2" s="326"/>
      <c r="CGH2" s="326"/>
      <c r="CGI2" s="326"/>
      <c r="CGJ2" s="326"/>
      <c r="CGK2" s="326"/>
      <c r="CGL2" s="326"/>
      <c r="CGM2" s="326"/>
      <c r="CGN2" s="326"/>
      <c r="CGO2" s="326"/>
      <c r="CGP2" s="326"/>
      <c r="CGQ2" s="326"/>
      <c r="CGR2" s="326"/>
      <c r="CGS2" s="326"/>
      <c r="CGT2" s="326"/>
      <c r="CGU2" s="326"/>
      <c r="CGV2" s="326"/>
      <c r="CGW2" s="326"/>
      <c r="CGX2" s="326"/>
      <c r="CGY2" s="326"/>
      <c r="CGZ2" s="326"/>
      <c r="CHA2" s="326"/>
      <c r="CHB2" s="326"/>
      <c r="CHC2" s="326"/>
      <c r="CHD2" s="326"/>
      <c r="CHE2" s="326"/>
      <c r="CHF2" s="326"/>
      <c r="CHG2" s="326"/>
      <c r="CHH2" s="326"/>
      <c r="CHI2" s="326"/>
      <c r="CHJ2" s="326"/>
      <c r="CHK2" s="326"/>
      <c r="CHL2" s="326"/>
      <c r="CHM2" s="326"/>
      <c r="CHN2" s="326"/>
      <c r="CHO2" s="326"/>
      <c r="CHP2" s="326"/>
      <c r="CHQ2" s="326"/>
      <c r="CHR2" s="326"/>
      <c r="CHS2" s="326"/>
      <c r="CHT2" s="326"/>
      <c r="CHU2" s="326"/>
      <c r="CHV2" s="326"/>
      <c r="CHW2" s="326"/>
      <c r="CHX2" s="326"/>
      <c r="CHY2" s="326"/>
      <c r="CHZ2" s="326"/>
      <c r="CIA2" s="326"/>
      <c r="CIB2" s="326"/>
      <c r="CIC2" s="326"/>
      <c r="CID2" s="326"/>
      <c r="CIE2" s="326"/>
      <c r="CIF2" s="326"/>
      <c r="CIG2" s="326"/>
      <c r="CIH2" s="326"/>
      <c r="CII2" s="326"/>
      <c r="CIJ2" s="326"/>
      <c r="CIK2" s="326"/>
      <c r="CIL2" s="326"/>
      <c r="CIM2" s="326"/>
      <c r="CIN2" s="326"/>
      <c r="CIO2" s="326"/>
      <c r="CIP2" s="326"/>
      <c r="CIQ2" s="326"/>
      <c r="CIR2" s="326"/>
      <c r="CIS2" s="326"/>
      <c r="CIT2" s="326"/>
      <c r="CIU2" s="326"/>
      <c r="CIV2" s="326"/>
      <c r="CIW2" s="326"/>
      <c r="CIX2" s="326"/>
      <c r="CIY2" s="326"/>
      <c r="CIZ2" s="326"/>
      <c r="CJA2" s="326"/>
      <c r="CJB2" s="326"/>
      <c r="CJC2" s="326"/>
      <c r="CJD2" s="326"/>
      <c r="CJE2" s="326"/>
      <c r="CJF2" s="326"/>
      <c r="CJG2" s="326"/>
      <c r="CJH2" s="326"/>
      <c r="CJI2" s="326"/>
      <c r="CJJ2" s="326"/>
      <c r="CJK2" s="326"/>
      <c r="CJL2" s="326"/>
      <c r="CJM2" s="326"/>
      <c r="CJN2" s="326"/>
      <c r="CJO2" s="326"/>
      <c r="CJP2" s="326"/>
      <c r="CJQ2" s="326"/>
      <c r="CJR2" s="326"/>
      <c r="CJS2" s="326"/>
      <c r="CJT2" s="326"/>
      <c r="CJU2" s="326"/>
      <c r="CJV2" s="326"/>
      <c r="CJW2" s="326"/>
      <c r="CJX2" s="326"/>
      <c r="CJY2" s="326"/>
      <c r="CJZ2" s="326"/>
      <c r="CKA2" s="326"/>
      <c r="CKB2" s="326"/>
      <c r="CKC2" s="326"/>
      <c r="CKD2" s="326"/>
      <c r="CKE2" s="326"/>
      <c r="CKF2" s="326"/>
      <c r="CKG2" s="326"/>
      <c r="CKH2" s="326"/>
      <c r="CKI2" s="326"/>
      <c r="CKJ2" s="326"/>
      <c r="CKK2" s="326"/>
      <c r="CKL2" s="326"/>
      <c r="CKM2" s="326"/>
      <c r="CKN2" s="326"/>
      <c r="CKO2" s="326"/>
      <c r="CKP2" s="326"/>
      <c r="CKQ2" s="326"/>
      <c r="CKR2" s="326"/>
      <c r="CKS2" s="326"/>
      <c r="CKT2" s="326"/>
      <c r="CKU2" s="326"/>
      <c r="CKV2" s="326"/>
      <c r="CKW2" s="326"/>
      <c r="CKX2" s="326"/>
      <c r="CKY2" s="326"/>
      <c r="CKZ2" s="326"/>
      <c r="CLA2" s="326"/>
      <c r="CLB2" s="326"/>
      <c r="CLC2" s="326"/>
      <c r="CLD2" s="326"/>
      <c r="CLE2" s="326"/>
      <c r="CLF2" s="326"/>
      <c r="CLG2" s="326"/>
      <c r="CLH2" s="326"/>
      <c r="CLI2" s="326"/>
      <c r="CLJ2" s="326"/>
      <c r="CLK2" s="326"/>
      <c r="CLL2" s="326"/>
      <c r="CLM2" s="326"/>
      <c r="CLN2" s="326"/>
      <c r="CLO2" s="326"/>
      <c r="CLP2" s="326"/>
      <c r="CLQ2" s="326"/>
      <c r="CLR2" s="326"/>
      <c r="CLS2" s="326"/>
      <c r="CLT2" s="326"/>
      <c r="CLU2" s="326"/>
      <c r="CLV2" s="326"/>
      <c r="CLW2" s="326"/>
      <c r="CLX2" s="326"/>
      <c r="CLY2" s="326"/>
      <c r="CLZ2" s="326"/>
      <c r="CMA2" s="326"/>
      <c r="CMB2" s="326"/>
      <c r="CMC2" s="326"/>
      <c r="CMD2" s="326"/>
      <c r="CME2" s="326"/>
      <c r="CMF2" s="326"/>
      <c r="CMG2" s="326"/>
      <c r="CMH2" s="326"/>
      <c r="CMI2" s="326"/>
      <c r="CMJ2" s="326"/>
      <c r="CMK2" s="326"/>
      <c r="CML2" s="326"/>
      <c r="CMM2" s="326"/>
      <c r="CMN2" s="326"/>
      <c r="CMO2" s="326"/>
      <c r="CMP2" s="326"/>
      <c r="CMQ2" s="326"/>
      <c r="CMR2" s="326"/>
      <c r="CMS2" s="326"/>
      <c r="CMT2" s="326"/>
      <c r="CMU2" s="326"/>
      <c r="CMV2" s="326"/>
      <c r="CMW2" s="326"/>
      <c r="CMX2" s="326"/>
      <c r="CMY2" s="326"/>
      <c r="CMZ2" s="326"/>
      <c r="CNA2" s="326"/>
      <c r="CNB2" s="326"/>
      <c r="CNC2" s="326"/>
      <c r="CND2" s="326"/>
      <c r="CNE2" s="326"/>
      <c r="CNF2" s="326"/>
      <c r="CNG2" s="326"/>
      <c r="CNH2" s="326"/>
      <c r="CNI2" s="326"/>
      <c r="CNJ2" s="326"/>
      <c r="CNK2" s="326"/>
      <c r="CNL2" s="326"/>
      <c r="CNM2" s="326"/>
      <c r="CNN2" s="326"/>
      <c r="CNO2" s="326"/>
      <c r="CNP2" s="326"/>
      <c r="CNQ2" s="326"/>
      <c r="CNR2" s="326"/>
      <c r="CNS2" s="326"/>
      <c r="CNT2" s="326"/>
      <c r="CNU2" s="326"/>
      <c r="CNV2" s="326"/>
      <c r="CNW2" s="326"/>
      <c r="CNX2" s="326"/>
      <c r="CNY2" s="326"/>
      <c r="CNZ2" s="326"/>
      <c r="COA2" s="326"/>
      <c r="COB2" s="326"/>
      <c r="COC2" s="326"/>
      <c r="COD2" s="326"/>
      <c r="COE2" s="326"/>
      <c r="COF2" s="326"/>
      <c r="COG2" s="326"/>
      <c r="COH2" s="326"/>
      <c r="COI2" s="326"/>
      <c r="COJ2" s="326"/>
      <c r="COK2" s="326"/>
      <c r="COL2" s="326"/>
      <c r="COM2" s="326"/>
      <c r="CON2" s="326"/>
      <c r="COO2" s="326"/>
      <c r="COP2" s="326"/>
      <c r="COQ2" s="326"/>
      <c r="COR2" s="326"/>
      <c r="COS2" s="326"/>
      <c r="COT2" s="326"/>
      <c r="COU2" s="326"/>
      <c r="COV2" s="326"/>
      <c r="COW2" s="326"/>
      <c r="COX2" s="326"/>
      <c r="COY2" s="326"/>
      <c r="COZ2" s="326"/>
      <c r="CPA2" s="326"/>
      <c r="CPB2" s="326"/>
      <c r="CPC2" s="326"/>
      <c r="CPD2" s="326"/>
      <c r="CPE2" s="326"/>
      <c r="CPF2" s="326"/>
      <c r="CPG2" s="326"/>
      <c r="CPH2" s="326"/>
      <c r="CPI2" s="326"/>
      <c r="CPJ2" s="326"/>
      <c r="CPK2" s="326"/>
      <c r="CPL2" s="326"/>
      <c r="CPM2" s="326"/>
      <c r="CPN2" s="326"/>
      <c r="CPO2" s="326"/>
      <c r="CPP2" s="326"/>
      <c r="CPQ2" s="326"/>
      <c r="CPR2" s="326"/>
      <c r="CPS2" s="326"/>
      <c r="CPT2" s="326"/>
      <c r="CPU2" s="326"/>
      <c r="CPV2" s="326"/>
      <c r="CPW2" s="326"/>
      <c r="CPX2" s="326"/>
      <c r="CPY2" s="326"/>
      <c r="CPZ2" s="326"/>
      <c r="CQA2" s="326"/>
      <c r="CQB2" s="326"/>
      <c r="CQC2" s="326"/>
      <c r="CQD2" s="326"/>
      <c r="CQE2" s="326"/>
      <c r="CQF2" s="326"/>
      <c r="CQG2" s="326"/>
      <c r="CQH2" s="326"/>
      <c r="CQI2" s="326"/>
      <c r="CQJ2" s="326"/>
      <c r="CQK2" s="326"/>
      <c r="CQL2" s="326"/>
      <c r="CQM2" s="326"/>
      <c r="CQN2" s="326"/>
      <c r="CQO2" s="326"/>
      <c r="CQP2" s="326"/>
      <c r="CQQ2" s="326"/>
      <c r="CQR2" s="326"/>
      <c r="CQS2" s="326"/>
      <c r="CQT2" s="326"/>
      <c r="CQU2" s="326"/>
      <c r="CQV2" s="326"/>
      <c r="CQW2" s="326"/>
      <c r="CQX2" s="326"/>
      <c r="CQY2" s="326"/>
      <c r="CQZ2" s="326"/>
      <c r="CRA2" s="326"/>
      <c r="CRB2" s="326"/>
      <c r="CRC2" s="326"/>
      <c r="CRD2" s="326"/>
      <c r="CRE2" s="326"/>
      <c r="CRF2" s="326"/>
      <c r="CRG2" s="326"/>
      <c r="CRH2" s="326"/>
      <c r="CRI2" s="326"/>
      <c r="CRJ2" s="326"/>
      <c r="CRK2" s="326"/>
      <c r="CRL2" s="326"/>
      <c r="CRM2" s="326"/>
      <c r="CRN2" s="326"/>
      <c r="CRO2" s="326"/>
      <c r="CRP2" s="326"/>
      <c r="CRQ2" s="326"/>
      <c r="CRR2" s="326"/>
      <c r="CRS2" s="326"/>
      <c r="CRT2" s="326"/>
      <c r="CRU2" s="326"/>
      <c r="CRV2" s="326"/>
      <c r="CRW2" s="326"/>
      <c r="CRX2" s="326"/>
      <c r="CRY2" s="326"/>
      <c r="CRZ2" s="326"/>
      <c r="CSA2" s="326"/>
      <c r="CSB2" s="326"/>
      <c r="CSC2" s="326"/>
      <c r="CSD2" s="326"/>
      <c r="CSE2" s="326"/>
      <c r="CSF2" s="326"/>
      <c r="CSG2" s="326"/>
      <c r="CSH2" s="326"/>
      <c r="CSI2" s="326"/>
      <c r="CSJ2" s="326"/>
      <c r="CSK2" s="326"/>
      <c r="CSL2" s="326"/>
      <c r="CSM2" s="326"/>
      <c r="CSN2" s="326"/>
      <c r="CSO2" s="326"/>
      <c r="CSP2" s="326"/>
      <c r="CSQ2" s="326"/>
      <c r="CSR2" s="326"/>
      <c r="CSS2" s="326"/>
      <c r="CST2" s="326"/>
      <c r="CSU2" s="326"/>
      <c r="CSV2" s="326"/>
      <c r="CSW2" s="326"/>
      <c r="CSX2" s="326"/>
      <c r="CSY2" s="326"/>
      <c r="CSZ2" s="326"/>
      <c r="CTA2" s="326"/>
      <c r="CTB2" s="326"/>
      <c r="CTC2" s="326"/>
      <c r="CTD2" s="326"/>
      <c r="CTE2" s="326"/>
      <c r="CTF2" s="326"/>
      <c r="CTG2" s="326"/>
      <c r="CTH2" s="326"/>
      <c r="CTI2" s="326"/>
      <c r="CTJ2" s="326"/>
      <c r="CTK2" s="326"/>
      <c r="CTL2" s="326"/>
      <c r="CTM2" s="326"/>
      <c r="CTN2" s="326"/>
      <c r="CTO2" s="326"/>
      <c r="CTP2" s="326"/>
      <c r="CTQ2" s="326"/>
      <c r="CTR2" s="326"/>
      <c r="CTS2" s="326"/>
      <c r="CTT2" s="326"/>
      <c r="CTU2" s="326"/>
      <c r="CTV2" s="326"/>
      <c r="CTW2" s="326"/>
      <c r="CTX2" s="326"/>
      <c r="CTY2" s="326"/>
      <c r="CTZ2" s="326"/>
      <c r="CUA2" s="326"/>
      <c r="CUB2" s="326"/>
      <c r="CUC2" s="326"/>
      <c r="CUD2" s="326"/>
      <c r="CUE2" s="326"/>
      <c r="CUF2" s="326"/>
      <c r="CUG2" s="326"/>
      <c r="CUH2" s="326"/>
      <c r="CUI2" s="326"/>
      <c r="CUJ2" s="326"/>
      <c r="CUK2" s="326"/>
      <c r="CUL2" s="326"/>
      <c r="CUM2" s="326"/>
      <c r="CUN2" s="326"/>
      <c r="CUO2" s="326"/>
      <c r="CUP2" s="326"/>
      <c r="CUQ2" s="326"/>
      <c r="CUR2" s="326"/>
      <c r="CUS2" s="326"/>
      <c r="CUT2" s="326"/>
      <c r="CUU2" s="326"/>
      <c r="CUV2" s="326"/>
      <c r="CUW2" s="326"/>
      <c r="CUX2" s="326"/>
      <c r="CUY2" s="326"/>
      <c r="CUZ2" s="326"/>
      <c r="CVA2" s="326"/>
      <c r="CVB2" s="326"/>
      <c r="CVC2" s="326"/>
      <c r="CVD2" s="326"/>
      <c r="CVE2" s="326"/>
      <c r="CVF2" s="326"/>
      <c r="CVG2" s="326"/>
      <c r="CVH2" s="326"/>
      <c r="CVI2" s="326"/>
      <c r="CVJ2" s="326"/>
      <c r="CVK2" s="326"/>
      <c r="CVL2" s="326"/>
      <c r="CVM2" s="326"/>
      <c r="CVN2" s="326"/>
      <c r="CVO2" s="326"/>
      <c r="CVP2" s="326"/>
      <c r="CVQ2" s="326"/>
      <c r="CVR2" s="326"/>
      <c r="CVS2" s="326"/>
      <c r="CVT2" s="326"/>
      <c r="CVU2" s="326"/>
      <c r="CVV2" s="326"/>
      <c r="CVW2" s="326"/>
      <c r="CVX2" s="326"/>
      <c r="CVY2" s="326"/>
      <c r="CVZ2" s="326"/>
      <c r="CWA2" s="326"/>
      <c r="CWB2" s="326"/>
      <c r="CWC2" s="326"/>
      <c r="CWD2" s="326"/>
      <c r="CWE2" s="326"/>
      <c r="CWF2" s="326"/>
      <c r="CWG2" s="326"/>
      <c r="CWH2" s="326"/>
      <c r="CWI2" s="326"/>
      <c r="CWJ2" s="326"/>
      <c r="CWK2" s="326"/>
      <c r="CWL2" s="326"/>
      <c r="CWM2" s="326"/>
      <c r="CWN2" s="326"/>
      <c r="CWO2" s="326"/>
      <c r="CWP2" s="326"/>
      <c r="CWQ2" s="326"/>
      <c r="CWR2" s="326"/>
      <c r="CWS2" s="326"/>
      <c r="CWT2" s="326"/>
      <c r="CWU2" s="326"/>
      <c r="CWV2" s="326"/>
      <c r="CWW2" s="326"/>
      <c r="CWX2" s="326"/>
      <c r="CWY2" s="326"/>
      <c r="CWZ2" s="326"/>
      <c r="CXA2" s="326"/>
      <c r="CXB2" s="326"/>
      <c r="CXC2" s="326"/>
      <c r="CXD2" s="326"/>
      <c r="CXE2" s="326"/>
      <c r="CXF2" s="326"/>
      <c r="CXG2" s="326"/>
      <c r="CXH2" s="326"/>
      <c r="CXI2" s="326"/>
      <c r="CXJ2" s="326"/>
      <c r="CXK2" s="326"/>
      <c r="CXL2" s="326"/>
      <c r="CXM2" s="326"/>
      <c r="CXN2" s="326"/>
      <c r="CXO2" s="326"/>
      <c r="CXP2" s="326"/>
      <c r="CXQ2" s="326"/>
      <c r="CXR2" s="326"/>
      <c r="CXS2" s="326"/>
      <c r="CXT2" s="326"/>
      <c r="CXU2" s="326"/>
      <c r="CXV2" s="326"/>
      <c r="CXW2" s="326"/>
      <c r="CXX2" s="326"/>
      <c r="CXY2" s="326"/>
      <c r="CXZ2" s="326"/>
      <c r="CYA2" s="326"/>
      <c r="CYB2" s="326"/>
      <c r="CYC2" s="326"/>
      <c r="CYD2" s="326"/>
      <c r="CYE2" s="326"/>
      <c r="CYF2" s="326"/>
      <c r="CYG2" s="326"/>
      <c r="CYH2" s="326"/>
      <c r="CYI2" s="326"/>
      <c r="CYJ2" s="326"/>
      <c r="CYK2" s="326"/>
      <c r="CYL2" s="326"/>
      <c r="CYM2" s="326"/>
      <c r="CYN2" s="326"/>
      <c r="CYO2" s="326"/>
      <c r="CYP2" s="326"/>
      <c r="CYQ2" s="326"/>
      <c r="CYR2" s="326"/>
      <c r="CYS2" s="326"/>
      <c r="CYT2" s="326"/>
      <c r="CYU2" s="326"/>
      <c r="CYV2" s="326"/>
      <c r="CYW2" s="326"/>
      <c r="CYX2" s="326"/>
      <c r="CYY2" s="326"/>
      <c r="CYZ2" s="326"/>
      <c r="CZA2" s="326"/>
      <c r="CZB2" s="326"/>
      <c r="CZC2" s="326"/>
      <c r="CZD2" s="326"/>
      <c r="CZE2" s="326"/>
      <c r="CZF2" s="326"/>
      <c r="CZG2" s="326"/>
      <c r="CZH2" s="326"/>
      <c r="CZI2" s="326"/>
      <c r="CZJ2" s="326"/>
      <c r="CZK2" s="326"/>
      <c r="CZL2" s="326"/>
      <c r="CZM2" s="326"/>
      <c r="CZN2" s="326"/>
      <c r="CZO2" s="326"/>
      <c r="CZP2" s="326"/>
      <c r="CZQ2" s="326"/>
      <c r="CZR2" s="326"/>
      <c r="CZS2" s="326"/>
      <c r="CZT2" s="326"/>
      <c r="CZU2" s="326"/>
      <c r="CZV2" s="326"/>
      <c r="CZW2" s="326"/>
      <c r="CZX2" s="326"/>
      <c r="CZY2" s="326"/>
      <c r="CZZ2" s="326"/>
      <c r="DAA2" s="326"/>
      <c r="DAB2" s="326"/>
      <c r="DAC2" s="326"/>
      <c r="DAD2" s="326"/>
      <c r="DAE2" s="326"/>
      <c r="DAF2" s="326"/>
      <c r="DAG2" s="326"/>
      <c r="DAH2" s="326"/>
      <c r="DAI2" s="326"/>
      <c r="DAJ2" s="326"/>
      <c r="DAK2" s="326"/>
      <c r="DAL2" s="326"/>
      <c r="DAM2" s="326"/>
      <c r="DAN2" s="326"/>
      <c r="DAO2" s="326"/>
      <c r="DAP2" s="326"/>
      <c r="DAQ2" s="326"/>
      <c r="DAR2" s="326"/>
      <c r="DAS2" s="326"/>
      <c r="DAT2" s="326"/>
      <c r="DAU2" s="326"/>
      <c r="DAV2" s="326"/>
      <c r="DAW2" s="326"/>
      <c r="DAX2" s="326"/>
      <c r="DAY2" s="326"/>
      <c r="DAZ2" s="326"/>
      <c r="DBA2" s="326"/>
      <c r="DBB2" s="326"/>
      <c r="DBC2" s="326"/>
      <c r="DBD2" s="326"/>
      <c r="DBE2" s="326"/>
      <c r="DBF2" s="326"/>
      <c r="DBG2" s="326"/>
      <c r="DBH2" s="326"/>
      <c r="DBI2" s="326"/>
      <c r="DBJ2" s="326"/>
      <c r="DBK2" s="326"/>
      <c r="DBL2" s="326"/>
      <c r="DBM2" s="326"/>
      <c r="DBN2" s="326"/>
      <c r="DBO2" s="326"/>
      <c r="DBP2" s="326"/>
      <c r="DBQ2" s="326"/>
      <c r="DBR2" s="326"/>
      <c r="DBS2" s="326"/>
      <c r="DBT2" s="326"/>
      <c r="DBU2" s="326"/>
      <c r="DBV2" s="326"/>
      <c r="DBW2" s="326"/>
      <c r="DBX2" s="326"/>
      <c r="DBY2" s="326"/>
      <c r="DBZ2" s="326"/>
      <c r="DCA2" s="326"/>
      <c r="DCB2" s="326"/>
      <c r="DCC2" s="326"/>
      <c r="DCD2" s="326"/>
      <c r="DCE2" s="326"/>
      <c r="DCF2" s="326"/>
      <c r="DCG2" s="326"/>
      <c r="DCH2" s="326"/>
      <c r="DCI2" s="326"/>
      <c r="DCJ2" s="326"/>
      <c r="DCK2" s="326"/>
      <c r="DCL2" s="326"/>
      <c r="DCM2" s="326"/>
      <c r="DCN2" s="326"/>
      <c r="DCO2" s="326"/>
      <c r="DCP2" s="326"/>
      <c r="DCQ2" s="326"/>
      <c r="DCR2" s="326"/>
      <c r="DCS2" s="326"/>
      <c r="DCT2" s="326"/>
      <c r="DCU2" s="326"/>
      <c r="DCV2" s="326"/>
      <c r="DCW2" s="326"/>
      <c r="DCX2" s="326"/>
      <c r="DCY2" s="326"/>
      <c r="DCZ2" s="326"/>
      <c r="DDA2" s="326"/>
      <c r="DDB2" s="326"/>
      <c r="DDC2" s="326"/>
      <c r="DDD2" s="326"/>
      <c r="DDE2" s="326"/>
      <c r="DDF2" s="326"/>
      <c r="DDG2" s="326"/>
      <c r="DDH2" s="326"/>
      <c r="DDI2" s="326"/>
      <c r="DDJ2" s="326"/>
      <c r="DDK2" s="326"/>
      <c r="DDL2" s="326"/>
      <c r="DDM2" s="326"/>
      <c r="DDN2" s="326"/>
      <c r="DDO2" s="326"/>
      <c r="DDP2" s="326"/>
      <c r="DDQ2" s="326"/>
      <c r="DDR2" s="326"/>
      <c r="DDS2" s="326"/>
      <c r="DDT2" s="326"/>
      <c r="DDU2" s="326"/>
      <c r="DDV2" s="326"/>
      <c r="DDW2" s="326"/>
      <c r="DDX2" s="326"/>
      <c r="DDY2" s="326"/>
      <c r="DDZ2" s="326"/>
      <c r="DEA2" s="326"/>
      <c r="DEB2" s="326"/>
      <c r="DEC2" s="326"/>
      <c r="DED2" s="326"/>
      <c r="DEE2" s="326"/>
      <c r="DEF2" s="326"/>
      <c r="DEG2" s="326"/>
      <c r="DEH2" s="326"/>
      <c r="DEI2" s="326"/>
      <c r="DEJ2" s="326"/>
      <c r="DEK2" s="326"/>
      <c r="DEL2" s="326"/>
      <c r="DEM2" s="326"/>
      <c r="DEN2" s="326"/>
      <c r="DEO2" s="326"/>
      <c r="DEP2" s="326"/>
      <c r="DEQ2" s="326"/>
      <c r="DER2" s="326"/>
      <c r="DES2" s="326"/>
      <c r="DET2" s="326"/>
      <c r="DEU2" s="326"/>
      <c r="DEV2" s="326"/>
      <c r="DEW2" s="326"/>
      <c r="DEX2" s="326"/>
      <c r="DEY2" s="326"/>
      <c r="DEZ2" s="326"/>
      <c r="DFA2" s="326"/>
      <c r="DFB2" s="326"/>
      <c r="DFC2" s="326"/>
      <c r="DFD2" s="326"/>
      <c r="DFE2" s="326"/>
      <c r="DFF2" s="326"/>
      <c r="DFG2" s="326"/>
      <c r="DFH2" s="326"/>
      <c r="DFI2" s="326"/>
      <c r="DFJ2" s="326"/>
      <c r="DFK2" s="326"/>
      <c r="DFL2" s="326"/>
      <c r="DFM2" s="326"/>
      <c r="DFN2" s="326"/>
      <c r="DFO2" s="326"/>
      <c r="DFP2" s="326"/>
      <c r="DFQ2" s="326"/>
      <c r="DFR2" s="326"/>
      <c r="DFS2" s="326"/>
      <c r="DFT2" s="326"/>
      <c r="DFU2" s="326"/>
      <c r="DFV2" s="326"/>
      <c r="DFW2" s="326"/>
      <c r="DFX2" s="326"/>
      <c r="DFY2" s="326"/>
      <c r="DFZ2" s="326"/>
      <c r="DGA2" s="326"/>
      <c r="DGB2" s="326"/>
      <c r="DGC2" s="326"/>
      <c r="DGD2" s="326"/>
      <c r="DGE2" s="326"/>
      <c r="DGF2" s="326"/>
      <c r="DGG2" s="326"/>
      <c r="DGH2" s="326"/>
      <c r="DGI2" s="326"/>
      <c r="DGJ2" s="326"/>
      <c r="DGK2" s="326"/>
      <c r="DGL2" s="326"/>
      <c r="DGM2" s="326"/>
      <c r="DGN2" s="326"/>
      <c r="DGO2" s="326"/>
      <c r="DGP2" s="326"/>
      <c r="DGQ2" s="326"/>
      <c r="DGR2" s="326"/>
      <c r="DGS2" s="326"/>
      <c r="DGT2" s="326"/>
      <c r="DGU2" s="326"/>
      <c r="DGV2" s="326"/>
      <c r="DGW2" s="326"/>
      <c r="DGX2" s="326"/>
      <c r="DGY2" s="326"/>
      <c r="DGZ2" s="326"/>
      <c r="DHA2" s="326"/>
      <c r="DHB2" s="326"/>
      <c r="DHC2" s="326"/>
      <c r="DHD2" s="326"/>
      <c r="DHE2" s="326"/>
      <c r="DHF2" s="326"/>
      <c r="DHG2" s="326"/>
      <c r="DHH2" s="326"/>
      <c r="DHI2" s="326"/>
      <c r="DHJ2" s="326"/>
      <c r="DHK2" s="326"/>
      <c r="DHL2" s="326"/>
      <c r="DHM2" s="326"/>
      <c r="DHN2" s="326"/>
      <c r="DHO2" s="326"/>
      <c r="DHP2" s="326"/>
      <c r="DHQ2" s="326"/>
      <c r="DHR2" s="326"/>
      <c r="DHS2" s="326"/>
      <c r="DHT2" s="326"/>
      <c r="DHU2" s="326"/>
      <c r="DHV2" s="326"/>
      <c r="DHW2" s="326"/>
      <c r="DHX2" s="326"/>
      <c r="DHY2" s="326"/>
      <c r="DHZ2" s="326"/>
      <c r="DIA2" s="326"/>
      <c r="DIB2" s="326"/>
      <c r="DIC2" s="326"/>
      <c r="DID2" s="326"/>
      <c r="DIE2" s="326"/>
      <c r="DIF2" s="326"/>
      <c r="DIG2" s="326"/>
      <c r="DIH2" s="326"/>
      <c r="DII2" s="326"/>
      <c r="DIJ2" s="326"/>
      <c r="DIK2" s="326"/>
      <c r="DIL2" s="326"/>
      <c r="DIM2" s="326"/>
      <c r="DIN2" s="326"/>
      <c r="DIO2" s="326"/>
      <c r="DIP2" s="326"/>
      <c r="DIQ2" s="326"/>
      <c r="DIR2" s="326"/>
      <c r="DIS2" s="326"/>
      <c r="DIT2" s="326"/>
      <c r="DIU2" s="326"/>
      <c r="DIV2" s="326"/>
      <c r="DIW2" s="326"/>
      <c r="DIX2" s="326"/>
      <c r="DIY2" s="326"/>
      <c r="DIZ2" s="326"/>
      <c r="DJA2" s="326"/>
      <c r="DJB2" s="326"/>
      <c r="DJC2" s="326"/>
      <c r="DJD2" s="326"/>
      <c r="DJE2" s="326"/>
      <c r="DJF2" s="326"/>
      <c r="DJG2" s="326"/>
      <c r="DJH2" s="326"/>
      <c r="DJI2" s="326"/>
      <c r="DJJ2" s="326"/>
      <c r="DJK2" s="326"/>
      <c r="DJL2" s="326"/>
      <c r="DJM2" s="326"/>
      <c r="DJN2" s="326"/>
      <c r="DJO2" s="326"/>
      <c r="DJP2" s="326"/>
      <c r="DJQ2" s="326"/>
      <c r="DJR2" s="326"/>
      <c r="DJS2" s="326"/>
      <c r="DJT2" s="326"/>
      <c r="DJU2" s="326"/>
      <c r="DJV2" s="326"/>
      <c r="DJW2" s="326"/>
      <c r="DJX2" s="326"/>
      <c r="DJY2" s="326"/>
      <c r="DJZ2" s="326"/>
      <c r="DKA2" s="326"/>
      <c r="DKB2" s="326"/>
      <c r="DKC2" s="326"/>
      <c r="DKD2" s="326"/>
      <c r="DKE2" s="326"/>
      <c r="DKF2" s="326"/>
      <c r="DKG2" s="326"/>
      <c r="DKH2" s="326"/>
      <c r="DKI2" s="326"/>
      <c r="DKJ2" s="326"/>
      <c r="DKK2" s="326"/>
      <c r="DKL2" s="326"/>
      <c r="DKM2" s="326"/>
      <c r="DKN2" s="326"/>
      <c r="DKO2" s="326"/>
      <c r="DKP2" s="326"/>
      <c r="DKQ2" s="326"/>
      <c r="DKR2" s="326"/>
      <c r="DKS2" s="326"/>
      <c r="DKT2" s="326"/>
      <c r="DKU2" s="326"/>
      <c r="DKV2" s="326"/>
      <c r="DKW2" s="326"/>
      <c r="DKX2" s="326"/>
      <c r="DKY2" s="326"/>
      <c r="DKZ2" s="326"/>
      <c r="DLA2" s="326"/>
      <c r="DLB2" s="326"/>
      <c r="DLC2" s="326"/>
      <c r="DLD2" s="326"/>
      <c r="DLE2" s="326"/>
      <c r="DLF2" s="326"/>
      <c r="DLG2" s="326"/>
      <c r="DLH2" s="326"/>
      <c r="DLI2" s="326"/>
      <c r="DLJ2" s="326"/>
      <c r="DLK2" s="326"/>
      <c r="DLL2" s="326"/>
      <c r="DLM2" s="326"/>
      <c r="DLN2" s="326"/>
      <c r="DLO2" s="326"/>
      <c r="DLP2" s="326"/>
      <c r="DLQ2" s="326"/>
      <c r="DLR2" s="326"/>
      <c r="DLS2" s="326"/>
      <c r="DLT2" s="326"/>
      <c r="DLU2" s="326"/>
      <c r="DLV2" s="326"/>
      <c r="DLW2" s="326"/>
      <c r="DLX2" s="326"/>
      <c r="DLY2" s="326"/>
      <c r="DLZ2" s="326"/>
      <c r="DMA2" s="326"/>
      <c r="DMB2" s="326"/>
      <c r="DMC2" s="326"/>
      <c r="DMD2" s="326"/>
      <c r="DME2" s="326"/>
      <c r="DMF2" s="326"/>
      <c r="DMG2" s="326"/>
      <c r="DMH2" s="326"/>
      <c r="DMI2" s="326"/>
      <c r="DMJ2" s="326"/>
      <c r="DMK2" s="326"/>
      <c r="DML2" s="326"/>
      <c r="DMM2" s="326"/>
      <c r="DMN2" s="326"/>
      <c r="DMO2" s="326"/>
      <c r="DMP2" s="326"/>
      <c r="DMQ2" s="326"/>
      <c r="DMR2" s="326"/>
      <c r="DMS2" s="326"/>
      <c r="DMT2" s="326"/>
      <c r="DMU2" s="326"/>
      <c r="DMV2" s="326"/>
      <c r="DMW2" s="326"/>
      <c r="DMX2" s="326"/>
      <c r="DMY2" s="326"/>
      <c r="DMZ2" s="326"/>
      <c r="DNA2" s="326"/>
      <c r="DNB2" s="326"/>
      <c r="DNC2" s="326"/>
      <c r="DND2" s="326"/>
      <c r="DNE2" s="326"/>
      <c r="DNF2" s="326"/>
      <c r="DNG2" s="326"/>
      <c r="DNH2" s="326"/>
      <c r="DNI2" s="326"/>
      <c r="DNJ2" s="326"/>
      <c r="DNK2" s="326"/>
      <c r="DNL2" s="326"/>
      <c r="DNM2" s="326"/>
      <c r="DNN2" s="326"/>
      <c r="DNO2" s="326"/>
      <c r="DNP2" s="326"/>
      <c r="DNQ2" s="326"/>
      <c r="DNR2" s="326"/>
      <c r="DNS2" s="326"/>
      <c r="DNT2" s="326"/>
      <c r="DNU2" s="326"/>
      <c r="DNV2" s="326"/>
      <c r="DNW2" s="326"/>
      <c r="DNX2" s="326"/>
      <c r="DNY2" s="326"/>
      <c r="DNZ2" s="326"/>
      <c r="DOA2" s="326"/>
      <c r="DOB2" s="326"/>
      <c r="DOC2" s="326"/>
      <c r="DOD2" s="326"/>
      <c r="DOE2" s="326"/>
      <c r="DOF2" s="326"/>
      <c r="DOG2" s="326"/>
      <c r="DOH2" s="326"/>
      <c r="DOI2" s="326"/>
      <c r="DOJ2" s="326"/>
      <c r="DOK2" s="326"/>
      <c r="DOL2" s="326"/>
      <c r="DOM2" s="326"/>
      <c r="DON2" s="326"/>
      <c r="DOO2" s="326"/>
      <c r="DOP2" s="326"/>
      <c r="DOQ2" s="326"/>
      <c r="DOR2" s="326"/>
      <c r="DOS2" s="326"/>
      <c r="DOT2" s="326"/>
      <c r="DOU2" s="326"/>
      <c r="DOV2" s="326"/>
      <c r="DOW2" s="326"/>
      <c r="DOX2" s="326"/>
      <c r="DOY2" s="326"/>
      <c r="DOZ2" s="326"/>
      <c r="DPA2" s="326"/>
      <c r="DPB2" s="326"/>
      <c r="DPC2" s="326"/>
      <c r="DPD2" s="326"/>
      <c r="DPE2" s="326"/>
      <c r="DPF2" s="326"/>
      <c r="DPG2" s="326"/>
      <c r="DPH2" s="326"/>
      <c r="DPI2" s="326"/>
      <c r="DPJ2" s="326"/>
      <c r="DPK2" s="326"/>
      <c r="DPL2" s="326"/>
      <c r="DPM2" s="326"/>
      <c r="DPN2" s="326"/>
      <c r="DPO2" s="326"/>
      <c r="DPP2" s="326"/>
      <c r="DPQ2" s="326"/>
      <c r="DPR2" s="326"/>
      <c r="DPS2" s="326"/>
      <c r="DPT2" s="326"/>
      <c r="DPU2" s="326"/>
      <c r="DPV2" s="326"/>
      <c r="DPW2" s="326"/>
      <c r="DPX2" s="326"/>
      <c r="DPY2" s="326"/>
      <c r="DPZ2" s="326"/>
      <c r="DQA2" s="326"/>
      <c r="DQB2" s="326"/>
      <c r="DQC2" s="326"/>
      <c r="DQD2" s="326"/>
      <c r="DQE2" s="326"/>
      <c r="DQF2" s="326"/>
      <c r="DQG2" s="326"/>
      <c r="DQH2" s="326"/>
      <c r="DQI2" s="326"/>
      <c r="DQJ2" s="326"/>
      <c r="DQK2" s="326"/>
      <c r="DQL2" s="326"/>
      <c r="DQM2" s="326"/>
      <c r="DQN2" s="326"/>
      <c r="DQO2" s="326"/>
      <c r="DQP2" s="326"/>
      <c r="DQQ2" s="326"/>
      <c r="DQR2" s="326"/>
      <c r="DQS2" s="326"/>
      <c r="DQT2" s="326"/>
      <c r="DQU2" s="326"/>
      <c r="DQV2" s="326"/>
      <c r="DQW2" s="326"/>
      <c r="DQX2" s="326"/>
      <c r="DQY2" s="326"/>
      <c r="DQZ2" s="326"/>
      <c r="DRA2" s="326"/>
      <c r="DRB2" s="326"/>
      <c r="DRC2" s="326"/>
      <c r="DRD2" s="326"/>
      <c r="DRE2" s="326"/>
      <c r="DRF2" s="326"/>
      <c r="DRG2" s="326"/>
      <c r="DRH2" s="326"/>
      <c r="DRI2" s="326"/>
      <c r="DRJ2" s="326"/>
      <c r="DRK2" s="326"/>
      <c r="DRL2" s="326"/>
      <c r="DRM2" s="326"/>
      <c r="DRN2" s="326"/>
      <c r="DRO2" s="326"/>
      <c r="DRP2" s="326"/>
      <c r="DRQ2" s="326"/>
      <c r="DRR2" s="326"/>
      <c r="DRS2" s="326"/>
      <c r="DRT2" s="326"/>
      <c r="DRU2" s="326"/>
      <c r="DRV2" s="326"/>
      <c r="DRW2" s="326"/>
      <c r="DRX2" s="326"/>
      <c r="DRY2" s="326"/>
      <c r="DRZ2" s="326"/>
      <c r="DSA2" s="326"/>
      <c r="DSB2" s="326"/>
      <c r="DSC2" s="326"/>
      <c r="DSD2" s="326"/>
      <c r="DSE2" s="326"/>
      <c r="DSF2" s="326"/>
      <c r="DSG2" s="326"/>
      <c r="DSH2" s="326"/>
      <c r="DSI2" s="326"/>
      <c r="DSJ2" s="326"/>
      <c r="DSK2" s="326"/>
      <c r="DSL2" s="326"/>
      <c r="DSM2" s="326"/>
      <c r="DSN2" s="326"/>
      <c r="DSO2" s="326"/>
      <c r="DSP2" s="326"/>
      <c r="DSQ2" s="326"/>
      <c r="DSR2" s="326"/>
      <c r="DSS2" s="326"/>
      <c r="DST2" s="326"/>
      <c r="DSU2" s="326"/>
      <c r="DSV2" s="326"/>
      <c r="DSW2" s="326"/>
      <c r="DSX2" s="326"/>
      <c r="DSY2" s="326"/>
      <c r="DSZ2" s="326"/>
      <c r="DTA2" s="326"/>
      <c r="DTB2" s="326"/>
      <c r="DTC2" s="326"/>
      <c r="DTD2" s="326"/>
      <c r="DTE2" s="326"/>
      <c r="DTF2" s="326"/>
      <c r="DTG2" s="326"/>
      <c r="DTH2" s="326"/>
      <c r="DTI2" s="326"/>
      <c r="DTJ2" s="326"/>
      <c r="DTK2" s="326"/>
      <c r="DTL2" s="326"/>
      <c r="DTM2" s="326"/>
      <c r="DTN2" s="326"/>
      <c r="DTO2" s="326"/>
      <c r="DTP2" s="326"/>
      <c r="DTQ2" s="326"/>
      <c r="DTR2" s="326"/>
      <c r="DTS2" s="326"/>
      <c r="DTT2" s="326"/>
      <c r="DTU2" s="326"/>
      <c r="DTV2" s="326"/>
      <c r="DTW2" s="326"/>
      <c r="DTX2" s="326"/>
      <c r="DTY2" s="326"/>
      <c r="DTZ2" s="326"/>
      <c r="DUA2" s="326"/>
      <c r="DUB2" s="326"/>
      <c r="DUC2" s="326"/>
      <c r="DUD2" s="326"/>
      <c r="DUE2" s="326"/>
      <c r="DUF2" s="326"/>
      <c r="DUG2" s="326"/>
      <c r="DUH2" s="326"/>
      <c r="DUI2" s="326"/>
      <c r="DUJ2" s="326"/>
      <c r="DUK2" s="326"/>
      <c r="DUL2" s="326"/>
      <c r="DUM2" s="326"/>
      <c r="DUN2" s="326"/>
      <c r="DUO2" s="326"/>
      <c r="DUP2" s="326"/>
      <c r="DUQ2" s="326"/>
      <c r="DUR2" s="326"/>
      <c r="DUS2" s="326"/>
      <c r="DUT2" s="326"/>
      <c r="DUU2" s="326"/>
      <c r="DUV2" s="326"/>
      <c r="DUW2" s="326"/>
      <c r="DUX2" s="326"/>
      <c r="DUY2" s="326"/>
      <c r="DUZ2" s="326"/>
      <c r="DVA2" s="326"/>
      <c r="DVB2" s="326"/>
      <c r="DVC2" s="326"/>
      <c r="DVD2" s="326"/>
      <c r="DVE2" s="326"/>
      <c r="DVF2" s="326"/>
      <c r="DVG2" s="326"/>
      <c r="DVH2" s="326"/>
      <c r="DVI2" s="326"/>
      <c r="DVJ2" s="326"/>
      <c r="DVK2" s="326"/>
      <c r="DVL2" s="326"/>
      <c r="DVM2" s="326"/>
      <c r="DVN2" s="326"/>
      <c r="DVO2" s="326"/>
      <c r="DVP2" s="326"/>
      <c r="DVQ2" s="326"/>
      <c r="DVR2" s="326"/>
      <c r="DVS2" s="326"/>
      <c r="DVT2" s="326"/>
      <c r="DVU2" s="326"/>
      <c r="DVV2" s="326"/>
      <c r="DVW2" s="326"/>
      <c r="DVX2" s="326"/>
      <c r="DVY2" s="326"/>
      <c r="DVZ2" s="326"/>
      <c r="DWA2" s="326"/>
      <c r="DWB2" s="326"/>
      <c r="DWC2" s="326"/>
      <c r="DWD2" s="326"/>
      <c r="DWE2" s="326"/>
      <c r="DWF2" s="326"/>
      <c r="DWG2" s="326"/>
      <c r="DWH2" s="326"/>
      <c r="DWI2" s="326"/>
      <c r="DWJ2" s="326"/>
      <c r="DWK2" s="326"/>
      <c r="DWL2" s="326"/>
      <c r="DWM2" s="326"/>
      <c r="DWN2" s="326"/>
      <c r="DWO2" s="326"/>
      <c r="DWP2" s="326"/>
      <c r="DWQ2" s="326"/>
      <c r="DWR2" s="326"/>
      <c r="DWS2" s="326"/>
      <c r="DWT2" s="326"/>
      <c r="DWU2" s="326"/>
      <c r="DWV2" s="326"/>
      <c r="DWW2" s="326"/>
      <c r="DWX2" s="326"/>
      <c r="DWY2" s="326"/>
      <c r="DWZ2" s="326"/>
      <c r="DXA2" s="326"/>
      <c r="DXB2" s="326"/>
      <c r="DXC2" s="326"/>
      <c r="DXD2" s="326"/>
      <c r="DXE2" s="326"/>
      <c r="DXF2" s="326"/>
      <c r="DXG2" s="326"/>
      <c r="DXH2" s="326"/>
      <c r="DXI2" s="326"/>
      <c r="DXJ2" s="326"/>
      <c r="DXK2" s="326"/>
      <c r="DXL2" s="326"/>
      <c r="DXM2" s="326"/>
      <c r="DXN2" s="326"/>
      <c r="DXO2" s="326"/>
      <c r="DXP2" s="326"/>
      <c r="DXQ2" s="326"/>
      <c r="DXR2" s="326"/>
      <c r="DXS2" s="326"/>
      <c r="DXT2" s="326"/>
      <c r="DXU2" s="326"/>
      <c r="DXV2" s="326"/>
      <c r="DXW2" s="326"/>
      <c r="DXX2" s="326"/>
      <c r="DXY2" s="326"/>
      <c r="DXZ2" s="326"/>
      <c r="DYA2" s="326"/>
      <c r="DYB2" s="326"/>
      <c r="DYC2" s="326"/>
      <c r="DYD2" s="326"/>
      <c r="DYE2" s="326"/>
      <c r="DYF2" s="326"/>
      <c r="DYG2" s="326"/>
      <c r="DYH2" s="326"/>
      <c r="DYI2" s="326"/>
      <c r="DYJ2" s="326"/>
      <c r="DYK2" s="326"/>
      <c r="DYL2" s="326"/>
      <c r="DYM2" s="326"/>
      <c r="DYN2" s="326"/>
      <c r="DYO2" s="326"/>
      <c r="DYP2" s="326"/>
      <c r="DYQ2" s="326"/>
      <c r="DYR2" s="326"/>
      <c r="DYS2" s="326"/>
      <c r="DYT2" s="326"/>
      <c r="DYU2" s="326"/>
      <c r="DYV2" s="326"/>
      <c r="DYW2" s="326"/>
      <c r="DYX2" s="326"/>
      <c r="DYY2" s="326"/>
      <c r="DYZ2" s="326"/>
      <c r="DZA2" s="326"/>
      <c r="DZB2" s="326"/>
      <c r="DZC2" s="326"/>
      <c r="DZD2" s="326"/>
      <c r="DZE2" s="326"/>
      <c r="DZF2" s="326"/>
      <c r="DZG2" s="326"/>
      <c r="DZH2" s="326"/>
      <c r="DZI2" s="326"/>
      <c r="DZJ2" s="326"/>
      <c r="DZK2" s="326"/>
      <c r="DZL2" s="326"/>
      <c r="DZM2" s="326"/>
      <c r="DZN2" s="326"/>
      <c r="DZO2" s="326"/>
      <c r="DZP2" s="326"/>
      <c r="DZQ2" s="326"/>
      <c r="DZR2" s="326"/>
      <c r="DZS2" s="326"/>
      <c r="DZT2" s="326"/>
      <c r="DZU2" s="326"/>
      <c r="DZV2" s="326"/>
      <c r="DZW2" s="326"/>
      <c r="DZX2" s="326"/>
      <c r="DZY2" s="326"/>
      <c r="DZZ2" s="326"/>
      <c r="EAA2" s="326"/>
      <c r="EAB2" s="326"/>
      <c r="EAC2" s="326"/>
      <c r="EAD2" s="326"/>
      <c r="EAE2" s="326"/>
      <c r="EAF2" s="326"/>
      <c r="EAG2" s="326"/>
      <c r="EAH2" s="326"/>
      <c r="EAI2" s="326"/>
      <c r="EAJ2" s="326"/>
      <c r="EAK2" s="326"/>
      <c r="EAL2" s="326"/>
      <c r="EAM2" s="326"/>
      <c r="EAN2" s="326"/>
      <c r="EAO2" s="326"/>
      <c r="EAP2" s="326"/>
      <c r="EAQ2" s="326"/>
      <c r="EAR2" s="326"/>
      <c r="EAS2" s="326"/>
      <c r="EAT2" s="326"/>
      <c r="EAU2" s="326"/>
      <c r="EAV2" s="326"/>
      <c r="EAW2" s="326"/>
      <c r="EAX2" s="326"/>
      <c r="EAY2" s="326"/>
      <c r="EAZ2" s="326"/>
      <c r="EBA2" s="326"/>
      <c r="EBB2" s="326"/>
      <c r="EBC2" s="326"/>
      <c r="EBD2" s="326"/>
      <c r="EBE2" s="326"/>
      <c r="EBF2" s="326"/>
      <c r="EBG2" s="326"/>
      <c r="EBH2" s="326"/>
      <c r="EBI2" s="326"/>
      <c r="EBJ2" s="326"/>
      <c r="EBK2" s="326"/>
      <c r="EBL2" s="326"/>
      <c r="EBM2" s="326"/>
      <c r="EBN2" s="326"/>
      <c r="EBO2" s="326"/>
      <c r="EBP2" s="326"/>
      <c r="EBQ2" s="326"/>
      <c r="EBR2" s="326"/>
      <c r="EBS2" s="326"/>
      <c r="EBT2" s="326"/>
      <c r="EBU2" s="326"/>
      <c r="EBV2" s="326"/>
      <c r="EBW2" s="326"/>
      <c r="EBX2" s="326"/>
      <c r="EBY2" s="326"/>
      <c r="EBZ2" s="326"/>
      <c r="ECA2" s="326"/>
      <c r="ECB2" s="326"/>
      <c r="ECC2" s="326"/>
      <c r="ECD2" s="326"/>
      <c r="ECE2" s="326"/>
      <c r="ECF2" s="326"/>
      <c r="ECG2" s="326"/>
      <c r="ECH2" s="326"/>
      <c r="ECI2" s="326"/>
      <c r="ECJ2" s="326"/>
      <c r="ECK2" s="326"/>
      <c r="ECL2" s="326"/>
      <c r="ECM2" s="326"/>
      <c r="ECN2" s="326"/>
      <c r="ECO2" s="326"/>
      <c r="ECP2" s="326"/>
      <c r="ECQ2" s="326"/>
      <c r="ECR2" s="326"/>
      <c r="ECS2" s="326"/>
      <c r="ECT2" s="326"/>
      <c r="ECU2" s="326"/>
      <c r="ECV2" s="326"/>
      <c r="ECW2" s="326"/>
      <c r="ECX2" s="326"/>
      <c r="ECY2" s="326"/>
      <c r="ECZ2" s="326"/>
      <c r="EDA2" s="326"/>
      <c r="EDB2" s="326"/>
      <c r="EDC2" s="326"/>
      <c r="EDD2" s="326"/>
      <c r="EDE2" s="326"/>
      <c r="EDF2" s="326"/>
      <c r="EDG2" s="326"/>
      <c r="EDH2" s="326"/>
      <c r="EDI2" s="326"/>
      <c r="EDJ2" s="326"/>
      <c r="EDK2" s="326"/>
      <c r="EDL2" s="326"/>
      <c r="EDM2" s="326"/>
      <c r="EDN2" s="326"/>
      <c r="EDO2" s="326"/>
      <c r="EDP2" s="326"/>
      <c r="EDQ2" s="326"/>
      <c r="EDR2" s="326"/>
      <c r="EDS2" s="326"/>
      <c r="EDT2" s="326"/>
      <c r="EDU2" s="326"/>
      <c r="EDV2" s="326"/>
      <c r="EDW2" s="326"/>
      <c r="EDX2" s="326"/>
      <c r="EDY2" s="326"/>
      <c r="EDZ2" s="326"/>
      <c r="EEA2" s="326"/>
      <c r="EEB2" s="326"/>
      <c r="EEC2" s="326"/>
      <c r="EED2" s="326"/>
      <c r="EEE2" s="326"/>
      <c r="EEF2" s="326"/>
      <c r="EEG2" s="326"/>
      <c r="EEH2" s="326"/>
      <c r="EEI2" s="326"/>
      <c r="EEJ2" s="326"/>
      <c r="EEK2" s="326"/>
      <c r="EEL2" s="326"/>
      <c r="EEM2" s="326"/>
      <c r="EEN2" s="326"/>
      <c r="EEO2" s="326"/>
      <c r="EEP2" s="326"/>
      <c r="EEQ2" s="326"/>
      <c r="EER2" s="326"/>
      <c r="EES2" s="326"/>
      <c r="EET2" s="326"/>
      <c r="EEU2" s="326"/>
      <c r="EEV2" s="326"/>
      <c r="EEW2" s="326"/>
      <c r="EEX2" s="326"/>
      <c r="EEY2" s="326"/>
      <c r="EEZ2" s="326"/>
      <c r="EFA2" s="326"/>
      <c r="EFB2" s="326"/>
      <c r="EFC2" s="326"/>
      <c r="EFD2" s="326"/>
      <c r="EFE2" s="326"/>
      <c r="EFF2" s="326"/>
      <c r="EFG2" s="326"/>
      <c r="EFH2" s="326"/>
      <c r="EFI2" s="326"/>
      <c r="EFJ2" s="326"/>
      <c r="EFK2" s="326"/>
      <c r="EFL2" s="326"/>
      <c r="EFM2" s="326"/>
      <c r="EFN2" s="326"/>
      <c r="EFO2" s="326"/>
      <c r="EFP2" s="326"/>
      <c r="EFQ2" s="326"/>
      <c r="EFR2" s="326"/>
      <c r="EFS2" s="326"/>
      <c r="EFT2" s="326"/>
      <c r="EFU2" s="326"/>
      <c r="EFV2" s="326"/>
      <c r="EFW2" s="326"/>
      <c r="EFX2" s="326"/>
      <c r="EFY2" s="326"/>
      <c r="EFZ2" s="326"/>
      <c r="EGA2" s="326"/>
      <c r="EGB2" s="326"/>
      <c r="EGC2" s="326"/>
      <c r="EGD2" s="326"/>
      <c r="EGE2" s="326"/>
      <c r="EGF2" s="326"/>
      <c r="EGG2" s="326"/>
      <c r="EGH2" s="326"/>
      <c r="EGI2" s="326"/>
      <c r="EGJ2" s="326"/>
      <c r="EGK2" s="326"/>
      <c r="EGL2" s="326"/>
      <c r="EGM2" s="326"/>
      <c r="EGN2" s="326"/>
      <c r="EGO2" s="326"/>
      <c r="EGP2" s="326"/>
      <c r="EGQ2" s="326"/>
      <c r="EGR2" s="326"/>
      <c r="EGS2" s="326"/>
      <c r="EGT2" s="326"/>
      <c r="EGU2" s="326"/>
      <c r="EGV2" s="326"/>
      <c r="EGW2" s="326"/>
      <c r="EGX2" s="326"/>
      <c r="EGY2" s="326"/>
      <c r="EGZ2" s="326"/>
      <c r="EHA2" s="326"/>
      <c r="EHB2" s="326"/>
      <c r="EHC2" s="326"/>
      <c r="EHD2" s="326"/>
      <c r="EHE2" s="326"/>
      <c r="EHF2" s="326"/>
      <c r="EHG2" s="326"/>
      <c r="EHH2" s="326"/>
      <c r="EHI2" s="326"/>
      <c r="EHJ2" s="326"/>
      <c r="EHK2" s="326"/>
      <c r="EHL2" s="326"/>
      <c r="EHM2" s="326"/>
      <c r="EHN2" s="326"/>
      <c r="EHO2" s="326"/>
      <c r="EHP2" s="326"/>
      <c r="EHQ2" s="326"/>
      <c r="EHR2" s="326"/>
      <c r="EHS2" s="326"/>
      <c r="EHT2" s="326"/>
      <c r="EHU2" s="326"/>
      <c r="EHV2" s="326"/>
      <c r="EHW2" s="326"/>
      <c r="EHX2" s="326"/>
      <c r="EHY2" s="326"/>
      <c r="EHZ2" s="326"/>
      <c r="EIA2" s="326"/>
      <c r="EIB2" s="326"/>
      <c r="EIC2" s="326"/>
      <c r="EID2" s="326"/>
      <c r="EIE2" s="326"/>
      <c r="EIF2" s="326"/>
      <c r="EIG2" s="326"/>
      <c r="EIH2" s="326"/>
      <c r="EII2" s="326"/>
      <c r="EIJ2" s="326"/>
      <c r="EIK2" s="326"/>
      <c r="EIL2" s="326"/>
      <c r="EIM2" s="326"/>
      <c r="EIN2" s="326"/>
      <c r="EIO2" s="326"/>
      <c r="EIP2" s="326"/>
      <c r="EIQ2" s="326"/>
      <c r="EIR2" s="326"/>
      <c r="EIS2" s="326"/>
      <c r="EIT2" s="326"/>
      <c r="EIU2" s="326"/>
      <c r="EIV2" s="326"/>
      <c r="EIW2" s="326"/>
      <c r="EIX2" s="326"/>
      <c r="EIY2" s="326"/>
      <c r="EIZ2" s="326"/>
      <c r="EJA2" s="326"/>
      <c r="EJB2" s="326"/>
      <c r="EJC2" s="326"/>
      <c r="EJD2" s="326"/>
      <c r="EJE2" s="326"/>
      <c r="EJF2" s="326"/>
      <c r="EJG2" s="326"/>
      <c r="EJH2" s="326"/>
      <c r="EJI2" s="326"/>
      <c r="EJJ2" s="326"/>
      <c r="EJK2" s="326"/>
      <c r="EJL2" s="326"/>
      <c r="EJM2" s="326"/>
      <c r="EJN2" s="326"/>
      <c r="EJO2" s="326"/>
      <c r="EJP2" s="326"/>
      <c r="EJQ2" s="326"/>
      <c r="EJR2" s="326"/>
      <c r="EJS2" s="326"/>
      <c r="EJT2" s="326"/>
      <c r="EJU2" s="326"/>
      <c r="EJV2" s="326"/>
      <c r="EJW2" s="326"/>
      <c r="EJX2" s="326"/>
      <c r="EJY2" s="326"/>
      <c r="EJZ2" s="326"/>
      <c r="EKA2" s="326"/>
      <c r="EKB2" s="326"/>
      <c r="EKC2" s="326"/>
      <c r="EKD2" s="326"/>
      <c r="EKE2" s="326"/>
      <c r="EKF2" s="326"/>
      <c r="EKG2" s="326"/>
      <c r="EKH2" s="326"/>
      <c r="EKI2" s="326"/>
      <c r="EKJ2" s="326"/>
      <c r="EKK2" s="326"/>
      <c r="EKL2" s="326"/>
      <c r="EKM2" s="326"/>
      <c r="EKN2" s="326"/>
      <c r="EKO2" s="326"/>
      <c r="EKP2" s="326"/>
      <c r="EKQ2" s="326"/>
      <c r="EKR2" s="326"/>
      <c r="EKS2" s="326"/>
      <c r="EKT2" s="326"/>
      <c r="EKU2" s="326"/>
      <c r="EKV2" s="326"/>
      <c r="EKW2" s="326"/>
      <c r="EKX2" s="326"/>
      <c r="EKY2" s="326"/>
      <c r="EKZ2" s="326"/>
      <c r="ELA2" s="326"/>
      <c r="ELB2" s="326"/>
      <c r="ELC2" s="326"/>
      <c r="ELD2" s="326"/>
      <c r="ELE2" s="326"/>
      <c r="ELF2" s="326"/>
      <c r="ELG2" s="326"/>
      <c r="ELH2" s="326"/>
      <c r="ELI2" s="326"/>
      <c r="ELJ2" s="326"/>
      <c r="ELK2" s="326"/>
      <c r="ELL2" s="326"/>
      <c r="ELM2" s="326"/>
      <c r="ELN2" s="326"/>
      <c r="ELO2" s="326"/>
      <c r="ELP2" s="326"/>
      <c r="ELQ2" s="326"/>
      <c r="ELR2" s="326"/>
      <c r="ELS2" s="326"/>
      <c r="ELT2" s="326"/>
      <c r="ELU2" s="326"/>
      <c r="ELV2" s="326"/>
      <c r="ELW2" s="326"/>
      <c r="ELX2" s="326"/>
      <c r="ELY2" s="326"/>
      <c r="ELZ2" s="326"/>
      <c r="EMA2" s="326"/>
      <c r="EMB2" s="326"/>
      <c r="EMC2" s="326"/>
      <c r="EMD2" s="326"/>
      <c r="EME2" s="326"/>
      <c r="EMF2" s="326"/>
      <c r="EMG2" s="326"/>
      <c r="EMH2" s="326"/>
      <c r="EMI2" s="326"/>
      <c r="EMJ2" s="326"/>
      <c r="EMK2" s="326"/>
      <c r="EML2" s="326"/>
      <c r="EMM2" s="326"/>
      <c r="EMN2" s="326"/>
      <c r="EMO2" s="326"/>
      <c r="EMP2" s="326"/>
      <c r="EMQ2" s="326"/>
      <c r="EMR2" s="326"/>
      <c r="EMS2" s="326"/>
      <c r="EMT2" s="326"/>
      <c r="EMU2" s="326"/>
      <c r="EMV2" s="326"/>
      <c r="EMW2" s="326"/>
      <c r="EMX2" s="326"/>
      <c r="EMY2" s="326"/>
      <c r="EMZ2" s="326"/>
      <c r="ENA2" s="326"/>
      <c r="ENB2" s="326"/>
      <c r="ENC2" s="326"/>
      <c r="END2" s="326"/>
      <c r="ENE2" s="326"/>
      <c r="ENF2" s="326"/>
      <c r="ENG2" s="326"/>
      <c r="ENH2" s="326"/>
      <c r="ENI2" s="326"/>
      <c r="ENJ2" s="326"/>
      <c r="ENK2" s="326"/>
      <c r="ENL2" s="326"/>
      <c r="ENM2" s="326"/>
      <c r="ENN2" s="326"/>
      <c r="ENO2" s="326"/>
      <c r="ENP2" s="326"/>
      <c r="ENQ2" s="326"/>
      <c r="ENR2" s="326"/>
      <c r="ENS2" s="326"/>
      <c r="ENT2" s="326"/>
      <c r="ENU2" s="326"/>
      <c r="ENV2" s="326"/>
      <c r="ENW2" s="326"/>
      <c r="ENX2" s="326"/>
      <c r="ENY2" s="326"/>
      <c r="ENZ2" s="326"/>
      <c r="EOA2" s="326"/>
      <c r="EOB2" s="326"/>
      <c r="EOC2" s="326"/>
      <c r="EOD2" s="326"/>
      <c r="EOE2" s="326"/>
      <c r="EOF2" s="326"/>
      <c r="EOG2" s="326"/>
      <c r="EOH2" s="326"/>
      <c r="EOI2" s="326"/>
      <c r="EOJ2" s="326"/>
      <c r="EOK2" s="326"/>
      <c r="EOL2" s="326"/>
      <c r="EOM2" s="326"/>
      <c r="EON2" s="326"/>
      <c r="EOO2" s="326"/>
      <c r="EOP2" s="326"/>
      <c r="EOQ2" s="326"/>
      <c r="EOR2" s="326"/>
      <c r="EOS2" s="326"/>
      <c r="EOT2" s="326"/>
      <c r="EOU2" s="326"/>
      <c r="EOV2" s="326"/>
      <c r="EOW2" s="326"/>
      <c r="EOX2" s="326"/>
      <c r="EOY2" s="326"/>
      <c r="EOZ2" s="326"/>
      <c r="EPA2" s="326"/>
      <c r="EPB2" s="326"/>
      <c r="EPC2" s="326"/>
      <c r="EPD2" s="326"/>
      <c r="EPE2" s="326"/>
      <c r="EPF2" s="326"/>
      <c r="EPG2" s="326"/>
      <c r="EPH2" s="326"/>
      <c r="EPI2" s="326"/>
      <c r="EPJ2" s="326"/>
      <c r="EPK2" s="326"/>
      <c r="EPL2" s="326"/>
      <c r="EPM2" s="326"/>
      <c r="EPN2" s="326"/>
      <c r="EPO2" s="326"/>
      <c r="EPP2" s="326"/>
      <c r="EPQ2" s="326"/>
      <c r="EPR2" s="326"/>
      <c r="EPS2" s="326"/>
      <c r="EPT2" s="326"/>
      <c r="EPU2" s="326"/>
      <c r="EPV2" s="326"/>
      <c r="EPW2" s="326"/>
      <c r="EPX2" s="326"/>
      <c r="EPY2" s="326"/>
      <c r="EPZ2" s="326"/>
      <c r="EQA2" s="326"/>
      <c r="EQB2" s="326"/>
      <c r="EQC2" s="326"/>
      <c r="EQD2" s="326"/>
      <c r="EQE2" s="326"/>
      <c r="EQF2" s="326"/>
      <c r="EQG2" s="326"/>
      <c r="EQH2" s="326"/>
      <c r="EQI2" s="326"/>
      <c r="EQJ2" s="326"/>
      <c r="EQK2" s="326"/>
      <c r="EQL2" s="326"/>
      <c r="EQM2" s="326"/>
      <c r="EQN2" s="326"/>
      <c r="EQO2" s="326"/>
      <c r="EQP2" s="326"/>
      <c r="EQQ2" s="326"/>
      <c r="EQR2" s="326"/>
      <c r="EQS2" s="326"/>
      <c r="EQT2" s="326"/>
      <c r="EQU2" s="326"/>
      <c r="EQV2" s="326"/>
      <c r="EQW2" s="326"/>
      <c r="EQX2" s="326"/>
      <c r="EQY2" s="326"/>
      <c r="EQZ2" s="326"/>
      <c r="ERA2" s="326"/>
      <c r="ERB2" s="326"/>
      <c r="ERC2" s="326"/>
      <c r="ERD2" s="326"/>
      <c r="ERE2" s="326"/>
      <c r="ERF2" s="326"/>
      <c r="ERG2" s="326"/>
      <c r="ERH2" s="326"/>
      <c r="ERI2" s="326"/>
      <c r="ERJ2" s="326"/>
      <c r="ERK2" s="326"/>
      <c r="ERL2" s="326"/>
      <c r="ERM2" s="326"/>
      <c r="ERN2" s="326"/>
      <c r="ERO2" s="326"/>
      <c r="ERP2" s="326"/>
      <c r="ERQ2" s="326"/>
      <c r="ERR2" s="326"/>
      <c r="ERS2" s="326"/>
      <c r="ERT2" s="326"/>
      <c r="ERU2" s="326"/>
      <c r="ERV2" s="326"/>
      <c r="ERW2" s="326"/>
      <c r="ERX2" s="326"/>
      <c r="ERY2" s="326"/>
      <c r="ERZ2" s="326"/>
      <c r="ESA2" s="326"/>
      <c r="ESB2" s="326"/>
      <c r="ESC2" s="326"/>
      <c r="ESD2" s="326"/>
      <c r="ESE2" s="326"/>
      <c r="ESF2" s="326"/>
      <c r="ESG2" s="326"/>
      <c r="ESH2" s="326"/>
      <c r="ESI2" s="326"/>
      <c r="ESJ2" s="326"/>
      <c r="ESK2" s="326"/>
      <c r="ESL2" s="326"/>
      <c r="ESM2" s="326"/>
      <c r="ESN2" s="326"/>
      <c r="ESO2" s="326"/>
      <c r="ESP2" s="326"/>
      <c r="ESQ2" s="326"/>
      <c r="ESR2" s="326"/>
      <c r="ESS2" s="326"/>
      <c r="EST2" s="326"/>
      <c r="ESU2" s="326"/>
      <c r="ESV2" s="326"/>
      <c r="ESW2" s="326"/>
      <c r="ESX2" s="326"/>
      <c r="ESY2" s="326"/>
      <c r="ESZ2" s="326"/>
      <c r="ETA2" s="326"/>
      <c r="ETB2" s="326"/>
      <c r="ETC2" s="326"/>
      <c r="ETD2" s="326"/>
      <c r="ETE2" s="326"/>
      <c r="ETF2" s="326"/>
      <c r="ETG2" s="326"/>
      <c r="ETH2" s="326"/>
      <c r="ETI2" s="326"/>
      <c r="ETJ2" s="326"/>
      <c r="ETK2" s="326"/>
      <c r="ETL2" s="326"/>
      <c r="ETM2" s="326"/>
      <c r="ETN2" s="326"/>
      <c r="ETO2" s="326"/>
      <c r="ETP2" s="326"/>
      <c r="ETQ2" s="326"/>
      <c r="ETR2" s="326"/>
      <c r="ETS2" s="326"/>
      <c r="ETT2" s="326"/>
      <c r="ETU2" s="326"/>
      <c r="ETV2" s="326"/>
      <c r="ETW2" s="326"/>
      <c r="ETX2" s="326"/>
      <c r="ETY2" s="326"/>
      <c r="ETZ2" s="326"/>
      <c r="EUA2" s="326"/>
      <c r="EUB2" s="326"/>
      <c r="EUC2" s="326"/>
      <c r="EUD2" s="326"/>
      <c r="EUE2" s="326"/>
      <c r="EUF2" s="326"/>
      <c r="EUG2" s="326"/>
      <c r="EUH2" s="326"/>
      <c r="EUI2" s="326"/>
      <c r="EUJ2" s="326"/>
      <c r="EUK2" s="326"/>
      <c r="EUL2" s="326"/>
      <c r="EUM2" s="326"/>
      <c r="EUN2" s="326"/>
      <c r="EUO2" s="326"/>
      <c r="EUP2" s="326"/>
      <c r="EUQ2" s="326"/>
      <c r="EUR2" s="326"/>
      <c r="EUS2" s="326"/>
      <c r="EUT2" s="326"/>
      <c r="EUU2" s="326"/>
      <c r="EUV2" s="326"/>
      <c r="EUW2" s="326"/>
      <c r="EUX2" s="326"/>
      <c r="EUY2" s="326"/>
      <c r="EUZ2" s="326"/>
      <c r="EVA2" s="326"/>
      <c r="EVB2" s="326"/>
      <c r="EVC2" s="326"/>
      <c r="EVD2" s="326"/>
      <c r="EVE2" s="326"/>
      <c r="EVF2" s="326"/>
      <c r="EVG2" s="326"/>
      <c r="EVH2" s="326"/>
      <c r="EVI2" s="326"/>
      <c r="EVJ2" s="326"/>
      <c r="EVK2" s="326"/>
      <c r="EVL2" s="326"/>
      <c r="EVM2" s="326"/>
      <c r="EVN2" s="326"/>
      <c r="EVO2" s="326"/>
      <c r="EVP2" s="326"/>
      <c r="EVQ2" s="326"/>
      <c r="EVR2" s="326"/>
      <c r="EVS2" s="326"/>
      <c r="EVT2" s="326"/>
      <c r="EVU2" s="326"/>
      <c r="EVV2" s="326"/>
      <c r="EVW2" s="326"/>
      <c r="EVX2" s="326"/>
      <c r="EVY2" s="326"/>
      <c r="EVZ2" s="326"/>
      <c r="EWA2" s="326"/>
      <c r="EWB2" s="326"/>
      <c r="EWC2" s="326"/>
      <c r="EWD2" s="326"/>
      <c r="EWE2" s="326"/>
      <c r="EWF2" s="326"/>
      <c r="EWG2" s="326"/>
      <c r="EWH2" s="326"/>
      <c r="EWI2" s="326"/>
      <c r="EWJ2" s="326"/>
      <c r="EWK2" s="326"/>
      <c r="EWL2" s="326"/>
      <c r="EWM2" s="326"/>
      <c r="EWN2" s="326"/>
      <c r="EWO2" s="326"/>
      <c r="EWP2" s="326"/>
      <c r="EWQ2" s="326"/>
      <c r="EWR2" s="326"/>
      <c r="EWS2" s="326"/>
      <c r="EWT2" s="326"/>
      <c r="EWU2" s="326"/>
      <c r="EWV2" s="326"/>
      <c r="EWW2" s="326"/>
      <c r="EWX2" s="326"/>
      <c r="EWY2" s="326"/>
      <c r="EWZ2" s="326"/>
      <c r="EXA2" s="326"/>
      <c r="EXB2" s="326"/>
      <c r="EXC2" s="326"/>
      <c r="EXD2" s="326"/>
      <c r="EXE2" s="326"/>
      <c r="EXF2" s="326"/>
      <c r="EXG2" s="326"/>
      <c r="EXH2" s="326"/>
      <c r="EXI2" s="326"/>
      <c r="EXJ2" s="326"/>
      <c r="EXK2" s="326"/>
      <c r="EXL2" s="326"/>
      <c r="EXM2" s="326"/>
      <c r="EXN2" s="326"/>
      <c r="EXO2" s="326"/>
      <c r="EXP2" s="326"/>
      <c r="EXQ2" s="326"/>
      <c r="EXR2" s="326"/>
      <c r="EXS2" s="326"/>
      <c r="EXT2" s="326"/>
      <c r="EXU2" s="326"/>
      <c r="EXV2" s="326"/>
      <c r="EXW2" s="326"/>
      <c r="EXX2" s="326"/>
      <c r="EXY2" s="326"/>
      <c r="EXZ2" s="326"/>
      <c r="EYA2" s="326"/>
      <c r="EYB2" s="326"/>
      <c r="EYC2" s="326"/>
      <c r="EYD2" s="326"/>
      <c r="EYE2" s="326"/>
      <c r="EYF2" s="326"/>
      <c r="EYG2" s="326"/>
      <c r="EYH2" s="326"/>
      <c r="EYI2" s="326"/>
      <c r="EYJ2" s="326"/>
      <c r="EYK2" s="326"/>
      <c r="EYL2" s="326"/>
      <c r="EYM2" s="326"/>
      <c r="EYN2" s="326"/>
      <c r="EYO2" s="326"/>
      <c r="EYP2" s="326"/>
      <c r="EYQ2" s="326"/>
      <c r="EYR2" s="326"/>
      <c r="EYS2" s="326"/>
      <c r="EYT2" s="326"/>
      <c r="EYU2" s="326"/>
      <c r="EYV2" s="326"/>
      <c r="EYW2" s="326"/>
      <c r="EYX2" s="326"/>
      <c r="EYY2" s="326"/>
      <c r="EYZ2" s="326"/>
      <c r="EZA2" s="326"/>
      <c r="EZB2" s="326"/>
      <c r="EZC2" s="326"/>
      <c r="EZD2" s="326"/>
      <c r="EZE2" s="326"/>
      <c r="EZF2" s="326"/>
      <c r="EZG2" s="326"/>
      <c r="EZH2" s="326"/>
      <c r="EZI2" s="326"/>
      <c r="EZJ2" s="326"/>
      <c r="EZK2" s="326"/>
      <c r="EZL2" s="326"/>
      <c r="EZM2" s="326"/>
      <c r="EZN2" s="326"/>
      <c r="EZO2" s="326"/>
      <c r="EZP2" s="326"/>
      <c r="EZQ2" s="326"/>
      <c r="EZR2" s="326"/>
      <c r="EZS2" s="326"/>
      <c r="EZT2" s="326"/>
      <c r="EZU2" s="326"/>
      <c r="EZV2" s="326"/>
      <c r="EZW2" s="326"/>
      <c r="EZX2" s="326"/>
      <c r="EZY2" s="326"/>
      <c r="EZZ2" s="326"/>
      <c r="FAA2" s="326"/>
      <c r="FAB2" s="326"/>
      <c r="FAC2" s="326"/>
      <c r="FAD2" s="326"/>
      <c r="FAE2" s="326"/>
      <c r="FAF2" s="326"/>
      <c r="FAG2" s="326"/>
      <c r="FAH2" s="326"/>
      <c r="FAI2" s="326"/>
      <c r="FAJ2" s="326"/>
      <c r="FAK2" s="326"/>
      <c r="FAL2" s="326"/>
      <c r="FAM2" s="326"/>
      <c r="FAN2" s="326"/>
      <c r="FAO2" s="326"/>
      <c r="FAP2" s="326"/>
      <c r="FAQ2" s="326"/>
      <c r="FAR2" s="326"/>
      <c r="FAS2" s="326"/>
      <c r="FAT2" s="326"/>
      <c r="FAU2" s="326"/>
      <c r="FAV2" s="326"/>
      <c r="FAW2" s="326"/>
      <c r="FAX2" s="326"/>
      <c r="FAY2" s="326"/>
      <c r="FAZ2" s="326"/>
      <c r="FBA2" s="326"/>
      <c r="FBB2" s="326"/>
      <c r="FBC2" s="326"/>
      <c r="FBD2" s="326"/>
      <c r="FBE2" s="326"/>
      <c r="FBF2" s="326"/>
      <c r="FBG2" s="326"/>
      <c r="FBH2" s="326"/>
      <c r="FBI2" s="326"/>
      <c r="FBJ2" s="326"/>
      <c r="FBK2" s="326"/>
      <c r="FBL2" s="326"/>
      <c r="FBM2" s="326"/>
      <c r="FBN2" s="326"/>
      <c r="FBO2" s="326"/>
      <c r="FBP2" s="326"/>
      <c r="FBQ2" s="326"/>
      <c r="FBR2" s="326"/>
      <c r="FBS2" s="326"/>
      <c r="FBT2" s="326"/>
      <c r="FBU2" s="326"/>
      <c r="FBV2" s="326"/>
      <c r="FBW2" s="326"/>
      <c r="FBX2" s="326"/>
      <c r="FBY2" s="326"/>
      <c r="FBZ2" s="326"/>
      <c r="FCA2" s="326"/>
      <c r="FCB2" s="326"/>
      <c r="FCC2" s="326"/>
      <c r="FCD2" s="326"/>
      <c r="FCE2" s="326"/>
      <c r="FCF2" s="326"/>
      <c r="FCG2" s="326"/>
      <c r="FCH2" s="326"/>
      <c r="FCI2" s="326"/>
      <c r="FCJ2" s="326"/>
      <c r="FCK2" s="326"/>
      <c r="FCL2" s="326"/>
      <c r="FCM2" s="326"/>
      <c r="FCN2" s="326"/>
      <c r="FCO2" s="326"/>
      <c r="FCP2" s="326"/>
      <c r="FCQ2" s="326"/>
      <c r="FCR2" s="326"/>
      <c r="FCS2" s="326"/>
      <c r="FCT2" s="326"/>
      <c r="FCU2" s="326"/>
      <c r="FCV2" s="326"/>
      <c r="FCW2" s="326"/>
      <c r="FCX2" s="326"/>
      <c r="FCY2" s="326"/>
      <c r="FCZ2" s="326"/>
      <c r="FDA2" s="326"/>
      <c r="FDB2" s="326"/>
      <c r="FDC2" s="326"/>
      <c r="FDD2" s="326"/>
      <c r="FDE2" s="326"/>
      <c r="FDF2" s="326"/>
      <c r="FDG2" s="326"/>
      <c r="FDH2" s="326"/>
      <c r="FDI2" s="326"/>
      <c r="FDJ2" s="326"/>
      <c r="FDK2" s="326"/>
      <c r="FDL2" s="326"/>
      <c r="FDM2" s="326"/>
      <c r="FDN2" s="326"/>
      <c r="FDO2" s="326"/>
      <c r="FDP2" s="326"/>
      <c r="FDQ2" s="326"/>
      <c r="FDR2" s="326"/>
      <c r="FDS2" s="326"/>
      <c r="FDT2" s="326"/>
      <c r="FDU2" s="326"/>
      <c r="FDV2" s="326"/>
      <c r="FDW2" s="326"/>
      <c r="FDX2" s="326"/>
      <c r="FDY2" s="326"/>
      <c r="FDZ2" s="326"/>
      <c r="FEA2" s="326"/>
      <c r="FEB2" s="326"/>
      <c r="FEC2" s="326"/>
      <c r="FED2" s="326"/>
      <c r="FEE2" s="326"/>
      <c r="FEF2" s="326"/>
      <c r="FEG2" s="326"/>
      <c r="FEH2" s="326"/>
      <c r="FEI2" s="326"/>
      <c r="FEJ2" s="326"/>
      <c r="FEK2" s="326"/>
      <c r="FEL2" s="326"/>
      <c r="FEM2" s="326"/>
      <c r="FEN2" s="326"/>
      <c r="FEO2" s="326"/>
      <c r="FEP2" s="326"/>
      <c r="FEQ2" s="326"/>
      <c r="FER2" s="326"/>
      <c r="FES2" s="326"/>
      <c r="FET2" s="326"/>
      <c r="FEU2" s="326"/>
      <c r="FEV2" s="326"/>
      <c r="FEW2" s="326"/>
      <c r="FEX2" s="326"/>
      <c r="FEY2" s="326"/>
      <c r="FEZ2" s="326"/>
      <c r="FFA2" s="326"/>
      <c r="FFB2" s="326"/>
      <c r="FFC2" s="326"/>
      <c r="FFD2" s="326"/>
      <c r="FFE2" s="326"/>
      <c r="FFF2" s="326"/>
      <c r="FFG2" s="326"/>
      <c r="FFH2" s="326"/>
      <c r="FFI2" s="326"/>
      <c r="FFJ2" s="326"/>
      <c r="FFK2" s="326"/>
      <c r="FFL2" s="326"/>
      <c r="FFM2" s="326"/>
      <c r="FFN2" s="326"/>
      <c r="FFO2" s="326"/>
      <c r="FFP2" s="326"/>
      <c r="FFQ2" s="326"/>
      <c r="FFR2" s="326"/>
      <c r="FFS2" s="326"/>
      <c r="FFT2" s="326"/>
      <c r="FFU2" s="326"/>
      <c r="FFV2" s="326"/>
      <c r="FFW2" s="326"/>
      <c r="FFX2" s="326"/>
      <c r="FFY2" s="326"/>
      <c r="FFZ2" s="326"/>
      <c r="FGA2" s="326"/>
      <c r="FGB2" s="326"/>
      <c r="FGC2" s="326"/>
      <c r="FGD2" s="326"/>
      <c r="FGE2" s="326"/>
      <c r="FGF2" s="326"/>
      <c r="FGG2" s="326"/>
      <c r="FGH2" s="326"/>
      <c r="FGI2" s="326"/>
      <c r="FGJ2" s="326"/>
      <c r="FGK2" s="326"/>
      <c r="FGL2" s="326"/>
      <c r="FGM2" s="326"/>
      <c r="FGN2" s="326"/>
      <c r="FGO2" s="326"/>
      <c r="FGP2" s="326"/>
      <c r="FGQ2" s="326"/>
      <c r="FGR2" s="326"/>
      <c r="FGS2" s="326"/>
      <c r="FGT2" s="326"/>
      <c r="FGU2" s="326"/>
      <c r="FGV2" s="326"/>
      <c r="FGW2" s="326"/>
      <c r="FGX2" s="326"/>
      <c r="FGY2" s="326"/>
      <c r="FGZ2" s="326"/>
      <c r="FHA2" s="326"/>
      <c r="FHB2" s="326"/>
      <c r="FHC2" s="326"/>
      <c r="FHD2" s="326"/>
      <c r="FHE2" s="326"/>
      <c r="FHF2" s="326"/>
      <c r="FHG2" s="326"/>
      <c r="FHH2" s="326"/>
      <c r="FHI2" s="326"/>
      <c r="FHJ2" s="326"/>
      <c r="FHK2" s="326"/>
      <c r="FHL2" s="326"/>
      <c r="FHM2" s="326"/>
      <c r="FHN2" s="326"/>
      <c r="FHO2" s="326"/>
      <c r="FHP2" s="326"/>
      <c r="FHQ2" s="326"/>
      <c r="FHR2" s="326"/>
      <c r="FHS2" s="326"/>
      <c r="FHT2" s="326"/>
      <c r="FHU2" s="326"/>
      <c r="FHV2" s="326"/>
      <c r="FHW2" s="326"/>
      <c r="FHX2" s="326"/>
      <c r="FHY2" s="326"/>
      <c r="FHZ2" s="326"/>
      <c r="FIA2" s="326"/>
      <c r="FIB2" s="326"/>
      <c r="FIC2" s="326"/>
      <c r="FID2" s="326"/>
      <c r="FIE2" s="326"/>
      <c r="FIF2" s="326"/>
      <c r="FIG2" s="326"/>
      <c r="FIH2" s="326"/>
      <c r="FII2" s="326"/>
      <c r="FIJ2" s="326"/>
      <c r="FIK2" s="326"/>
      <c r="FIL2" s="326"/>
      <c r="FIM2" s="326"/>
      <c r="FIN2" s="326"/>
      <c r="FIO2" s="326"/>
      <c r="FIP2" s="326"/>
      <c r="FIQ2" s="326"/>
      <c r="FIR2" s="326"/>
      <c r="FIS2" s="326"/>
      <c r="FIT2" s="326"/>
      <c r="FIU2" s="326"/>
      <c r="FIV2" s="326"/>
      <c r="FIW2" s="326"/>
      <c r="FIX2" s="326"/>
      <c r="FIY2" s="326"/>
      <c r="FIZ2" s="326"/>
      <c r="FJA2" s="326"/>
      <c r="FJB2" s="326"/>
      <c r="FJC2" s="326"/>
      <c r="FJD2" s="326"/>
      <c r="FJE2" s="326"/>
      <c r="FJF2" s="326"/>
      <c r="FJG2" s="326"/>
      <c r="FJH2" s="326"/>
      <c r="FJI2" s="326"/>
      <c r="FJJ2" s="326"/>
      <c r="FJK2" s="326"/>
      <c r="FJL2" s="326"/>
      <c r="FJM2" s="326"/>
      <c r="FJN2" s="326"/>
      <c r="FJO2" s="326"/>
      <c r="FJP2" s="326"/>
      <c r="FJQ2" s="326"/>
      <c r="FJR2" s="326"/>
      <c r="FJS2" s="326"/>
      <c r="FJT2" s="326"/>
      <c r="FJU2" s="326"/>
      <c r="FJV2" s="326"/>
      <c r="FJW2" s="326"/>
      <c r="FJX2" s="326"/>
      <c r="FJY2" s="326"/>
      <c r="FJZ2" s="326"/>
      <c r="FKA2" s="326"/>
      <c r="FKB2" s="326"/>
      <c r="FKC2" s="326"/>
      <c r="FKD2" s="326"/>
      <c r="FKE2" s="326"/>
      <c r="FKF2" s="326"/>
      <c r="FKG2" s="326"/>
      <c r="FKH2" s="326"/>
      <c r="FKI2" s="326"/>
      <c r="FKJ2" s="326"/>
      <c r="FKK2" s="326"/>
      <c r="FKL2" s="326"/>
      <c r="FKM2" s="326"/>
      <c r="FKN2" s="326"/>
      <c r="FKO2" s="326"/>
      <c r="FKP2" s="326"/>
      <c r="FKQ2" s="326"/>
      <c r="FKR2" s="326"/>
      <c r="FKS2" s="326"/>
      <c r="FKT2" s="326"/>
      <c r="FKU2" s="326"/>
      <c r="FKV2" s="326"/>
      <c r="FKW2" s="326"/>
      <c r="FKX2" s="326"/>
      <c r="FKY2" s="326"/>
      <c r="FKZ2" s="326"/>
      <c r="FLA2" s="326"/>
      <c r="FLB2" s="326"/>
      <c r="FLC2" s="326"/>
      <c r="FLD2" s="326"/>
      <c r="FLE2" s="326"/>
      <c r="FLF2" s="326"/>
      <c r="FLG2" s="326"/>
      <c r="FLH2" s="326"/>
      <c r="FLI2" s="326"/>
      <c r="FLJ2" s="326"/>
      <c r="FLK2" s="326"/>
      <c r="FLL2" s="326"/>
      <c r="FLM2" s="326"/>
      <c r="FLN2" s="326"/>
      <c r="FLO2" s="326"/>
      <c r="FLP2" s="326"/>
      <c r="FLQ2" s="326"/>
      <c r="FLR2" s="326"/>
      <c r="FLS2" s="326"/>
      <c r="FLT2" s="326"/>
      <c r="FLU2" s="326"/>
      <c r="FLV2" s="326"/>
      <c r="FLW2" s="326"/>
      <c r="FLX2" s="326"/>
      <c r="FLY2" s="326"/>
      <c r="FLZ2" s="326"/>
      <c r="FMA2" s="326"/>
      <c r="FMB2" s="326"/>
      <c r="FMC2" s="326"/>
      <c r="FMD2" s="326"/>
      <c r="FME2" s="326"/>
      <c r="FMF2" s="326"/>
      <c r="FMG2" s="326"/>
      <c r="FMH2" s="326"/>
      <c r="FMI2" s="326"/>
      <c r="FMJ2" s="326"/>
      <c r="FMK2" s="326"/>
      <c r="FML2" s="326"/>
      <c r="FMM2" s="326"/>
      <c r="FMN2" s="326"/>
      <c r="FMO2" s="326"/>
      <c r="FMP2" s="326"/>
      <c r="FMQ2" s="326"/>
      <c r="FMR2" s="326"/>
      <c r="FMS2" s="326"/>
      <c r="FMT2" s="326"/>
      <c r="FMU2" s="326"/>
      <c r="FMV2" s="326"/>
      <c r="FMW2" s="326"/>
      <c r="FMX2" s="326"/>
      <c r="FMY2" s="326"/>
      <c r="FMZ2" s="326"/>
      <c r="FNA2" s="326"/>
      <c r="FNB2" s="326"/>
      <c r="FNC2" s="326"/>
      <c r="FND2" s="326"/>
      <c r="FNE2" s="326"/>
      <c r="FNF2" s="326"/>
      <c r="FNG2" s="326"/>
      <c r="FNH2" s="326"/>
      <c r="FNI2" s="326"/>
      <c r="FNJ2" s="326"/>
      <c r="FNK2" s="326"/>
      <c r="FNL2" s="326"/>
      <c r="FNM2" s="326"/>
      <c r="FNN2" s="326"/>
      <c r="FNO2" s="326"/>
      <c r="FNP2" s="326"/>
      <c r="FNQ2" s="326"/>
      <c r="FNR2" s="326"/>
      <c r="FNS2" s="326"/>
      <c r="FNT2" s="326"/>
      <c r="FNU2" s="326"/>
      <c r="FNV2" s="326"/>
      <c r="FNW2" s="326"/>
      <c r="FNX2" s="326"/>
      <c r="FNY2" s="326"/>
      <c r="FNZ2" s="326"/>
      <c r="FOA2" s="326"/>
      <c r="FOB2" s="326"/>
      <c r="FOC2" s="326"/>
      <c r="FOD2" s="326"/>
      <c r="FOE2" s="326"/>
      <c r="FOF2" s="326"/>
      <c r="FOG2" s="326"/>
      <c r="FOH2" s="326"/>
      <c r="FOI2" s="326"/>
      <c r="FOJ2" s="326"/>
      <c r="FOK2" s="326"/>
      <c r="FOL2" s="326"/>
      <c r="FOM2" s="326"/>
      <c r="FON2" s="326"/>
      <c r="FOO2" s="326"/>
      <c r="FOP2" s="326"/>
      <c r="FOQ2" s="326"/>
      <c r="FOR2" s="326"/>
      <c r="FOS2" s="326"/>
      <c r="FOT2" s="326"/>
      <c r="FOU2" s="326"/>
      <c r="FOV2" s="326"/>
      <c r="FOW2" s="326"/>
      <c r="FOX2" s="326"/>
      <c r="FOY2" s="326"/>
      <c r="FOZ2" s="326"/>
      <c r="FPA2" s="326"/>
      <c r="FPB2" s="326"/>
      <c r="FPC2" s="326"/>
      <c r="FPD2" s="326"/>
      <c r="FPE2" s="326"/>
      <c r="FPF2" s="326"/>
      <c r="FPG2" s="326"/>
      <c r="FPH2" s="326"/>
      <c r="FPI2" s="326"/>
      <c r="FPJ2" s="326"/>
      <c r="FPK2" s="326"/>
      <c r="FPL2" s="326"/>
      <c r="FPM2" s="326"/>
      <c r="FPN2" s="326"/>
      <c r="FPO2" s="326"/>
      <c r="FPP2" s="326"/>
      <c r="FPQ2" s="326"/>
      <c r="FPR2" s="326"/>
      <c r="FPS2" s="326"/>
      <c r="FPT2" s="326"/>
      <c r="FPU2" s="326"/>
      <c r="FPV2" s="326"/>
      <c r="FPW2" s="326"/>
      <c r="FPX2" s="326"/>
      <c r="FPY2" s="326"/>
      <c r="FPZ2" s="326"/>
      <c r="FQA2" s="326"/>
      <c r="FQB2" s="326"/>
      <c r="FQC2" s="326"/>
      <c r="FQD2" s="326"/>
      <c r="FQE2" s="326"/>
      <c r="FQF2" s="326"/>
      <c r="FQG2" s="326"/>
      <c r="FQH2" s="326"/>
      <c r="FQI2" s="326"/>
      <c r="FQJ2" s="326"/>
      <c r="FQK2" s="326"/>
      <c r="FQL2" s="326"/>
      <c r="FQM2" s="326"/>
      <c r="FQN2" s="326"/>
      <c r="FQO2" s="326"/>
      <c r="FQP2" s="326"/>
      <c r="FQQ2" s="326"/>
      <c r="FQR2" s="326"/>
      <c r="FQS2" s="326"/>
      <c r="FQT2" s="326"/>
      <c r="FQU2" s="326"/>
      <c r="FQV2" s="326"/>
      <c r="FQW2" s="326"/>
      <c r="FQX2" s="326"/>
      <c r="FQY2" s="326"/>
      <c r="FQZ2" s="326"/>
      <c r="FRA2" s="326"/>
      <c r="FRB2" s="326"/>
      <c r="FRC2" s="326"/>
      <c r="FRD2" s="326"/>
      <c r="FRE2" s="326"/>
      <c r="FRF2" s="326"/>
      <c r="FRG2" s="326"/>
      <c r="FRH2" s="326"/>
      <c r="FRI2" s="326"/>
      <c r="FRJ2" s="326"/>
      <c r="FRK2" s="326"/>
      <c r="FRL2" s="326"/>
      <c r="FRM2" s="326"/>
      <c r="FRN2" s="326"/>
      <c r="FRO2" s="326"/>
      <c r="FRP2" s="326"/>
      <c r="FRQ2" s="326"/>
      <c r="FRR2" s="326"/>
      <c r="FRS2" s="326"/>
      <c r="FRT2" s="326"/>
      <c r="FRU2" s="326"/>
      <c r="FRV2" s="326"/>
      <c r="FRW2" s="326"/>
      <c r="FRX2" s="326"/>
      <c r="FRY2" s="326"/>
      <c r="FRZ2" s="326"/>
      <c r="FSA2" s="326"/>
      <c r="FSB2" s="326"/>
      <c r="FSC2" s="326"/>
      <c r="FSD2" s="326"/>
      <c r="FSE2" s="326"/>
      <c r="FSF2" s="326"/>
      <c r="FSG2" s="326"/>
      <c r="FSH2" s="326"/>
      <c r="FSI2" s="326"/>
      <c r="FSJ2" s="326"/>
      <c r="FSK2" s="326"/>
      <c r="FSL2" s="326"/>
      <c r="FSM2" s="326"/>
      <c r="FSN2" s="326"/>
      <c r="FSO2" s="326"/>
      <c r="FSP2" s="326"/>
      <c r="FSQ2" s="326"/>
      <c r="FSR2" s="326"/>
      <c r="FSS2" s="326"/>
      <c r="FST2" s="326"/>
      <c r="FSU2" s="326"/>
      <c r="FSV2" s="326"/>
      <c r="FSW2" s="326"/>
      <c r="FSX2" s="326"/>
      <c r="FSY2" s="326"/>
      <c r="FSZ2" s="326"/>
      <c r="FTA2" s="326"/>
      <c r="FTB2" s="326"/>
      <c r="FTC2" s="326"/>
      <c r="FTD2" s="326"/>
      <c r="FTE2" s="326"/>
      <c r="FTF2" s="326"/>
      <c r="FTG2" s="326"/>
      <c r="FTH2" s="326"/>
      <c r="FTI2" s="326"/>
      <c r="FTJ2" s="326"/>
      <c r="FTK2" s="326"/>
      <c r="FTL2" s="326"/>
      <c r="FTM2" s="326"/>
      <c r="FTN2" s="326"/>
      <c r="FTO2" s="326"/>
      <c r="FTP2" s="326"/>
      <c r="FTQ2" s="326"/>
      <c r="FTR2" s="326"/>
      <c r="FTS2" s="326"/>
      <c r="FTT2" s="326"/>
      <c r="FTU2" s="326"/>
      <c r="FTV2" s="326"/>
      <c r="FTW2" s="326"/>
      <c r="FTX2" s="326"/>
      <c r="FTY2" s="326"/>
      <c r="FTZ2" s="326"/>
      <c r="FUA2" s="326"/>
      <c r="FUB2" s="326"/>
      <c r="FUC2" s="326"/>
      <c r="FUD2" s="326"/>
      <c r="FUE2" s="326"/>
      <c r="FUF2" s="326"/>
      <c r="FUG2" s="326"/>
      <c r="FUH2" s="326"/>
      <c r="FUI2" s="326"/>
      <c r="FUJ2" s="326"/>
      <c r="FUK2" s="326"/>
      <c r="FUL2" s="326"/>
      <c r="FUM2" s="326"/>
      <c r="FUN2" s="326"/>
      <c r="FUO2" s="326"/>
      <c r="FUP2" s="326"/>
      <c r="FUQ2" s="326"/>
      <c r="FUR2" s="326"/>
      <c r="FUS2" s="326"/>
      <c r="FUT2" s="326"/>
      <c r="FUU2" s="326"/>
      <c r="FUV2" s="326"/>
      <c r="FUW2" s="326"/>
      <c r="FUX2" s="326"/>
      <c r="FUY2" s="326"/>
      <c r="FUZ2" s="326"/>
      <c r="FVA2" s="326"/>
      <c r="FVB2" s="326"/>
      <c r="FVC2" s="326"/>
      <c r="FVD2" s="326"/>
      <c r="FVE2" s="326"/>
      <c r="FVF2" s="326"/>
      <c r="FVG2" s="326"/>
      <c r="FVH2" s="326"/>
      <c r="FVI2" s="326"/>
      <c r="FVJ2" s="326"/>
      <c r="FVK2" s="326"/>
      <c r="FVL2" s="326"/>
      <c r="FVM2" s="326"/>
      <c r="FVN2" s="326"/>
      <c r="FVO2" s="326"/>
      <c r="FVP2" s="326"/>
      <c r="FVQ2" s="326"/>
      <c r="FVR2" s="326"/>
      <c r="FVS2" s="326"/>
      <c r="FVT2" s="326"/>
      <c r="FVU2" s="326"/>
      <c r="FVV2" s="326"/>
      <c r="FVW2" s="326"/>
      <c r="FVX2" s="326"/>
      <c r="FVY2" s="326"/>
      <c r="FVZ2" s="326"/>
      <c r="FWA2" s="326"/>
      <c r="FWB2" s="326"/>
      <c r="FWC2" s="326"/>
      <c r="FWD2" s="326"/>
      <c r="FWE2" s="326"/>
      <c r="FWF2" s="326"/>
      <c r="FWG2" s="326"/>
      <c r="FWH2" s="326"/>
      <c r="FWI2" s="326"/>
      <c r="FWJ2" s="326"/>
      <c r="FWK2" s="326"/>
      <c r="FWL2" s="326"/>
      <c r="FWM2" s="326"/>
      <c r="FWN2" s="326"/>
      <c r="FWO2" s="326"/>
      <c r="FWP2" s="326"/>
      <c r="FWQ2" s="326"/>
      <c r="FWR2" s="326"/>
      <c r="FWS2" s="326"/>
      <c r="FWT2" s="326"/>
      <c r="FWU2" s="326"/>
      <c r="FWV2" s="326"/>
      <c r="FWW2" s="326"/>
      <c r="FWX2" s="326"/>
      <c r="FWY2" s="326"/>
      <c r="FWZ2" s="326"/>
      <c r="FXA2" s="326"/>
      <c r="FXB2" s="326"/>
      <c r="FXC2" s="326"/>
      <c r="FXD2" s="326"/>
      <c r="FXE2" s="326"/>
      <c r="FXF2" s="326"/>
      <c r="FXG2" s="326"/>
      <c r="FXH2" s="326"/>
      <c r="FXI2" s="326"/>
      <c r="FXJ2" s="326"/>
      <c r="FXK2" s="326"/>
      <c r="FXL2" s="326"/>
      <c r="FXM2" s="326"/>
      <c r="FXN2" s="326"/>
      <c r="FXO2" s="326"/>
      <c r="FXP2" s="326"/>
      <c r="FXQ2" s="326"/>
      <c r="FXR2" s="326"/>
      <c r="FXS2" s="326"/>
      <c r="FXT2" s="326"/>
      <c r="FXU2" s="326"/>
      <c r="FXV2" s="326"/>
      <c r="FXW2" s="326"/>
      <c r="FXX2" s="326"/>
      <c r="FXY2" s="326"/>
      <c r="FXZ2" s="326"/>
      <c r="FYA2" s="326"/>
      <c r="FYB2" s="326"/>
      <c r="FYC2" s="326"/>
      <c r="FYD2" s="326"/>
      <c r="FYE2" s="326"/>
      <c r="FYF2" s="326"/>
      <c r="FYG2" s="326"/>
      <c r="FYH2" s="326"/>
      <c r="FYI2" s="326"/>
      <c r="FYJ2" s="326"/>
      <c r="FYK2" s="326"/>
      <c r="FYL2" s="326"/>
      <c r="FYM2" s="326"/>
      <c r="FYN2" s="326"/>
      <c r="FYO2" s="326"/>
      <c r="FYP2" s="326"/>
      <c r="FYQ2" s="326"/>
      <c r="FYR2" s="326"/>
      <c r="FYS2" s="326"/>
      <c r="FYT2" s="326"/>
      <c r="FYU2" s="326"/>
      <c r="FYV2" s="326"/>
      <c r="FYW2" s="326"/>
      <c r="FYX2" s="326"/>
      <c r="FYY2" s="326"/>
      <c r="FYZ2" s="326"/>
      <c r="FZA2" s="326"/>
      <c r="FZB2" s="326"/>
      <c r="FZC2" s="326"/>
      <c r="FZD2" s="326"/>
      <c r="FZE2" s="326"/>
      <c r="FZF2" s="326"/>
      <c r="FZG2" s="326"/>
      <c r="FZH2" s="326"/>
      <c r="FZI2" s="326"/>
      <c r="FZJ2" s="326"/>
      <c r="FZK2" s="326"/>
      <c r="FZL2" s="326"/>
      <c r="FZM2" s="326"/>
      <c r="FZN2" s="326"/>
      <c r="FZO2" s="326"/>
      <c r="FZP2" s="326"/>
      <c r="FZQ2" s="326"/>
      <c r="FZR2" s="326"/>
      <c r="FZS2" s="326"/>
      <c r="FZT2" s="326"/>
      <c r="FZU2" s="326"/>
      <c r="FZV2" s="326"/>
      <c r="FZW2" s="326"/>
      <c r="FZX2" s="326"/>
      <c r="FZY2" s="326"/>
      <c r="FZZ2" s="326"/>
      <c r="GAA2" s="326"/>
      <c r="GAB2" s="326"/>
      <c r="GAC2" s="326"/>
      <c r="GAD2" s="326"/>
      <c r="GAE2" s="326"/>
      <c r="GAF2" s="326"/>
      <c r="GAG2" s="326"/>
      <c r="GAH2" s="326"/>
      <c r="GAI2" s="326"/>
      <c r="GAJ2" s="326"/>
      <c r="GAK2" s="326"/>
      <c r="GAL2" s="326"/>
      <c r="GAM2" s="326"/>
      <c r="GAN2" s="326"/>
      <c r="GAO2" s="326"/>
      <c r="GAP2" s="326"/>
      <c r="GAQ2" s="326"/>
      <c r="GAR2" s="326"/>
      <c r="GAS2" s="326"/>
      <c r="GAT2" s="326"/>
      <c r="GAU2" s="326"/>
      <c r="GAV2" s="326"/>
      <c r="GAW2" s="326"/>
      <c r="GAX2" s="326"/>
      <c r="GAY2" s="326"/>
      <c r="GAZ2" s="326"/>
      <c r="GBA2" s="326"/>
      <c r="GBB2" s="326"/>
      <c r="GBC2" s="326"/>
      <c r="GBD2" s="326"/>
      <c r="GBE2" s="326"/>
      <c r="GBF2" s="326"/>
      <c r="GBG2" s="326"/>
      <c r="GBH2" s="326"/>
      <c r="GBI2" s="326"/>
      <c r="GBJ2" s="326"/>
      <c r="GBK2" s="326"/>
      <c r="GBL2" s="326"/>
      <c r="GBM2" s="326"/>
      <c r="GBN2" s="326"/>
      <c r="GBO2" s="326"/>
      <c r="GBP2" s="326"/>
      <c r="GBQ2" s="326"/>
      <c r="GBR2" s="326"/>
      <c r="GBS2" s="326"/>
      <c r="GBT2" s="326"/>
      <c r="GBU2" s="326"/>
      <c r="GBV2" s="326"/>
      <c r="GBW2" s="326"/>
      <c r="GBX2" s="326"/>
      <c r="GBY2" s="326"/>
      <c r="GBZ2" s="326"/>
      <c r="GCA2" s="326"/>
      <c r="GCB2" s="326"/>
      <c r="GCC2" s="326"/>
      <c r="GCD2" s="326"/>
      <c r="GCE2" s="326"/>
      <c r="GCF2" s="326"/>
      <c r="GCG2" s="326"/>
      <c r="GCH2" s="326"/>
      <c r="GCI2" s="326"/>
      <c r="GCJ2" s="326"/>
      <c r="GCK2" s="326"/>
      <c r="GCL2" s="326"/>
      <c r="GCM2" s="326"/>
      <c r="GCN2" s="326"/>
      <c r="GCO2" s="326"/>
      <c r="GCP2" s="326"/>
      <c r="GCQ2" s="326"/>
      <c r="GCR2" s="326"/>
      <c r="GCS2" s="326"/>
      <c r="GCT2" s="326"/>
      <c r="GCU2" s="326"/>
      <c r="GCV2" s="326"/>
      <c r="GCW2" s="326"/>
      <c r="GCX2" s="326"/>
      <c r="GCY2" s="326"/>
      <c r="GCZ2" s="326"/>
      <c r="GDA2" s="326"/>
      <c r="GDB2" s="326"/>
      <c r="GDC2" s="326"/>
      <c r="GDD2" s="326"/>
      <c r="GDE2" s="326"/>
      <c r="GDF2" s="326"/>
      <c r="GDG2" s="326"/>
      <c r="GDH2" s="326"/>
      <c r="GDI2" s="326"/>
      <c r="GDJ2" s="326"/>
      <c r="GDK2" s="326"/>
      <c r="GDL2" s="326"/>
      <c r="GDM2" s="326"/>
      <c r="GDN2" s="326"/>
      <c r="GDO2" s="326"/>
      <c r="GDP2" s="326"/>
      <c r="GDQ2" s="326"/>
      <c r="GDR2" s="326"/>
      <c r="GDS2" s="326"/>
      <c r="GDT2" s="326"/>
      <c r="GDU2" s="326"/>
      <c r="GDV2" s="326"/>
      <c r="GDW2" s="326"/>
      <c r="GDX2" s="326"/>
      <c r="GDY2" s="326"/>
      <c r="GDZ2" s="326"/>
      <c r="GEA2" s="326"/>
      <c r="GEB2" s="326"/>
      <c r="GEC2" s="326"/>
      <c r="GED2" s="326"/>
      <c r="GEE2" s="326"/>
      <c r="GEF2" s="326"/>
      <c r="GEG2" s="326"/>
      <c r="GEH2" s="326"/>
      <c r="GEI2" s="326"/>
      <c r="GEJ2" s="326"/>
      <c r="GEK2" s="326"/>
      <c r="GEL2" s="326"/>
      <c r="GEM2" s="326"/>
      <c r="GEN2" s="326"/>
      <c r="GEO2" s="326"/>
      <c r="GEP2" s="326"/>
      <c r="GEQ2" s="326"/>
      <c r="GER2" s="326"/>
      <c r="GES2" s="326"/>
      <c r="GET2" s="326"/>
      <c r="GEU2" s="326"/>
      <c r="GEV2" s="326"/>
      <c r="GEW2" s="326"/>
      <c r="GEX2" s="326"/>
      <c r="GEY2" s="326"/>
      <c r="GEZ2" s="326"/>
      <c r="GFA2" s="326"/>
      <c r="GFB2" s="326"/>
      <c r="GFC2" s="326"/>
      <c r="GFD2" s="326"/>
      <c r="GFE2" s="326"/>
      <c r="GFF2" s="326"/>
      <c r="GFG2" s="326"/>
      <c r="GFH2" s="326"/>
      <c r="GFI2" s="326"/>
      <c r="GFJ2" s="326"/>
      <c r="GFK2" s="326"/>
      <c r="GFL2" s="326"/>
      <c r="GFM2" s="326"/>
      <c r="GFN2" s="326"/>
      <c r="GFO2" s="326"/>
      <c r="GFP2" s="326"/>
      <c r="GFQ2" s="326"/>
      <c r="GFR2" s="326"/>
      <c r="GFS2" s="326"/>
      <c r="GFT2" s="326"/>
      <c r="GFU2" s="326"/>
      <c r="GFV2" s="326"/>
      <c r="GFW2" s="326"/>
      <c r="GFX2" s="326"/>
      <c r="GFY2" s="326"/>
      <c r="GFZ2" s="326"/>
      <c r="GGA2" s="326"/>
      <c r="GGB2" s="326"/>
      <c r="GGC2" s="326"/>
      <c r="GGD2" s="326"/>
      <c r="GGE2" s="326"/>
      <c r="GGF2" s="326"/>
      <c r="GGG2" s="326"/>
      <c r="GGH2" s="326"/>
      <c r="GGI2" s="326"/>
      <c r="GGJ2" s="326"/>
      <c r="GGK2" s="326"/>
      <c r="GGL2" s="326"/>
      <c r="GGM2" s="326"/>
      <c r="GGN2" s="326"/>
      <c r="GGO2" s="326"/>
      <c r="GGP2" s="326"/>
      <c r="GGQ2" s="326"/>
      <c r="GGR2" s="326"/>
      <c r="GGS2" s="326"/>
      <c r="GGT2" s="326"/>
      <c r="GGU2" s="326"/>
      <c r="GGV2" s="326"/>
      <c r="GGW2" s="326"/>
      <c r="GGX2" s="326"/>
      <c r="GGY2" s="326"/>
      <c r="GGZ2" s="326"/>
      <c r="GHA2" s="326"/>
      <c r="GHB2" s="326"/>
      <c r="GHC2" s="326"/>
      <c r="GHD2" s="326"/>
      <c r="GHE2" s="326"/>
      <c r="GHF2" s="326"/>
      <c r="GHG2" s="326"/>
      <c r="GHH2" s="326"/>
      <c r="GHI2" s="326"/>
      <c r="GHJ2" s="326"/>
      <c r="GHK2" s="326"/>
      <c r="GHL2" s="326"/>
      <c r="GHM2" s="326"/>
      <c r="GHN2" s="326"/>
      <c r="GHO2" s="326"/>
      <c r="GHP2" s="326"/>
      <c r="GHQ2" s="326"/>
      <c r="GHR2" s="326"/>
      <c r="GHS2" s="326"/>
      <c r="GHT2" s="326"/>
      <c r="GHU2" s="326"/>
      <c r="GHV2" s="326"/>
      <c r="GHW2" s="326"/>
      <c r="GHX2" s="326"/>
      <c r="GHY2" s="326"/>
      <c r="GHZ2" s="326"/>
      <c r="GIA2" s="326"/>
      <c r="GIB2" s="326"/>
      <c r="GIC2" s="326"/>
      <c r="GID2" s="326"/>
      <c r="GIE2" s="326"/>
      <c r="GIF2" s="326"/>
      <c r="GIG2" s="326"/>
      <c r="GIH2" s="326"/>
      <c r="GII2" s="326"/>
      <c r="GIJ2" s="326"/>
      <c r="GIK2" s="326"/>
      <c r="GIL2" s="326"/>
      <c r="GIM2" s="326"/>
      <c r="GIN2" s="326"/>
      <c r="GIO2" s="326"/>
      <c r="GIP2" s="326"/>
      <c r="GIQ2" s="326"/>
      <c r="GIR2" s="326"/>
      <c r="GIS2" s="326"/>
      <c r="GIT2" s="326"/>
      <c r="GIU2" s="326"/>
      <c r="GIV2" s="326"/>
      <c r="GIW2" s="326"/>
      <c r="GIX2" s="326"/>
      <c r="GIY2" s="326"/>
      <c r="GIZ2" s="326"/>
      <c r="GJA2" s="326"/>
      <c r="GJB2" s="326"/>
      <c r="GJC2" s="326"/>
      <c r="GJD2" s="326"/>
      <c r="GJE2" s="326"/>
      <c r="GJF2" s="326"/>
      <c r="GJG2" s="326"/>
      <c r="GJH2" s="326"/>
      <c r="GJI2" s="326"/>
      <c r="GJJ2" s="326"/>
      <c r="GJK2" s="326"/>
      <c r="GJL2" s="326"/>
      <c r="GJM2" s="326"/>
      <c r="GJN2" s="326"/>
      <c r="GJO2" s="326"/>
      <c r="GJP2" s="326"/>
      <c r="GJQ2" s="326"/>
      <c r="GJR2" s="326"/>
      <c r="GJS2" s="326"/>
      <c r="GJT2" s="326"/>
      <c r="GJU2" s="326"/>
      <c r="GJV2" s="326"/>
      <c r="GJW2" s="326"/>
      <c r="GJX2" s="326"/>
      <c r="GJY2" s="326"/>
      <c r="GJZ2" s="326"/>
      <c r="GKA2" s="326"/>
      <c r="GKB2" s="326"/>
      <c r="GKC2" s="326"/>
      <c r="GKD2" s="326"/>
      <c r="GKE2" s="326"/>
      <c r="GKF2" s="326"/>
      <c r="GKG2" s="326"/>
      <c r="GKH2" s="326"/>
      <c r="GKI2" s="326"/>
      <c r="GKJ2" s="326"/>
      <c r="GKK2" s="326"/>
      <c r="GKL2" s="326"/>
      <c r="GKM2" s="326"/>
      <c r="GKN2" s="326"/>
      <c r="GKO2" s="326"/>
      <c r="GKP2" s="326"/>
      <c r="GKQ2" s="326"/>
      <c r="GKR2" s="326"/>
      <c r="GKS2" s="326"/>
      <c r="GKT2" s="326"/>
      <c r="GKU2" s="326"/>
      <c r="GKV2" s="326"/>
      <c r="GKW2" s="326"/>
      <c r="GKX2" s="326"/>
      <c r="GKY2" s="326"/>
      <c r="GKZ2" s="326"/>
      <c r="GLA2" s="326"/>
      <c r="GLB2" s="326"/>
      <c r="GLC2" s="326"/>
      <c r="GLD2" s="326"/>
      <c r="GLE2" s="326"/>
      <c r="GLF2" s="326"/>
      <c r="GLG2" s="326"/>
      <c r="GLH2" s="326"/>
      <c r="GLI2" s="326"/>
      <c r="GLJ2" s="326"/>
      <c r="GLK2" s="326"/>
      <c r="GLL2" s="326"/>
      <c r="GLM2" s="326"/>
      <c r="GLN2" s="326"/>
      <c r="GLO2" s="326"/>
      <c r="GLP2" s="326"/>
      <c r="GLQ2" s="326"/>
      <c r="GLR2" s="326"/>
      <c r="GLS2" s="326"/>
      <c r="GLT2" s="326"/>
      <c r="GLU2" s="326"/>
      <c r="GLV2" s="326"/>
      <c r="GLW2" s="326"/>
      <c r="GLX2" s="326"/>
      <c r="GLY2" s="326"/>
      <c r="GLZ2" s="326"/>
      <c r="GMA2" s="326"/>
      <c r="GMB2" s="326"/>
      <c r="GMC2" s="326"/>
      <c r="GMD2" s="326"/>
      <c r="GME2" s="326"/>
      <c r="GMF2" s="326"/>
      <c r="GMG2" s="326"/>
      <c r="GMH2" s="326"/>
      <c r="GMI2" s="326"/>
      <c r="GMJ2" s="326"/>
      <c r="GMK2" s="326"/>
      <c r="GML2" s="326"/>
      <c r="GMM2" s="326"/>
      <c r="GMN2" s="326"/>
      <c r="GMO2" s="326"/>
      <c r="GMP2" s="326"/>
      <c r="GMQ2" s="326"/>
      <c r="GMR2" s="326"/>
      <c r="GMS2" s="326"/>
      <c r="GMT2" s="326"/>
      <c r="GMU2" s="326"/>
      <c r="GMV2" s="326"/>
      <c r="GMW2" s="326"/>
      <c r="GMX2" s="326"/>
      <c r="GMY2" s="326"/>
      <c r="GMZ2" s="326"/>
      <c r="GNA2" s="326"/>
      <c r="GNB2" s="326"/>
      <c r="GNC2" s="326"/>
      <c r="GND2" s="326"/>
      <c r="GNE2" s="326"/>
      <c r="GNF2" s="326"/>
      <c r="GNG2" s="326"/>
      <c r="GNH2" s="326"/>
      <c r="GNI2" s="326"/>
      <c r="GNJ2" s="326"/>
      <c r="GNK2" s="326"/>
      <c r="GNL2" s="326"/>
      <c r="GNM2" s="326"/>
      <c r="GNN2" s="326"/>
      <c r="GNO2" s="326"/>
      <c r="GNP2" s="326"/>
      <c r="GNQ2" s="326"/>
      <c r="GNR2" s="326"/>
      <c r="GNS2" s="326"/>
      <c r="GNT2" s="326"/>
      <c r="GNU2" s="326"/>
      <c r="GNV2" s="326"/>
      <c r="GNW2" s="326"/>
      <c r="GNX2" s="326"/>
      <c r="GNY2" s="326"/>
      <c r="GNZ2" s="326"/>
      <c r="GOA2" s="326"/>
      <c r="GOB2" s="326"/>
      <c r="GOC2" s="326"/>
      <c r="GOD2" s="326"/>
      <c r="GOE2" s="326"/>
      <c r="GOF2" s="326"/>
      <c r="GOG2" s="326"/>
      <c r="GOH2" s="326"/>
      <c r="GOI2" s="326"/>
      <c r="GOJ2" s="326"/>
      <c r="GOK2" s="326"/>
      <c r="GOL2" s="326"/>
      <c r="GOM2" s="326"/>
      <c r="GON2" s="326"/>
      <c r="GOO2" s="326"/>
      <c r="GOP2" s="326"/>
      <c r="GOQ2" s="326"/>
      <c r="GOR2" s="326"/>
      <c r="GOS2" s="326"/>
      <c r="GOT2" s="326"/>
      <c r="GOU2" s="326"/>
      <c r="GOV2" s="326"/>
      <c r="GOW2" s="326"/>
      <c r="GOX2" s="326"/>
      <c r="GOY2" s="326"/>
      <c r="GOZ2" s="326"/>
      <c r="GPA2" s="326"/>
      <c r="GPB2" s="326"/>
      <c r="GPC2" s="326"/>
      <c r="GPD2" s="326"/>
      <c r="GPE2" s="326"/>
      <c r="GPF2" s="326"/>
      <c r="GPG2" s="326"/>
      <c r="GPH2" s="326"/>
      <c r="GPI2" s="326"/>
      <c r="GPJ2" s="326"/>
      <c r="GPK2" s="326"/>
      <c r="GPL2" s="326"/>
      <c r="GPM2" s="326"/>
      <c r="GPN2" s="326"/>
      <c r="GPO2" s="326"/>
      <c r="GPP2" s="326"/>
      <c r="GPQ2" s="326"/>
      <c r="GPR2" s="326"/>
      <c r="GPS2" s="326"/>
      <c r="GPT2" s="326"/>
      <c r="GPU2" s="326"/>
      <c r="GPV2" s="326"/>
      <c r="GPW2" s="326"/>
      <c r="GPX2" s="326"/>
      <c r="GPY2" s="326"/>
      <c r="GPZ2" s="326"/>
      <c r="GQA2" s="326"/>
      <c r="GQB2" s="326"/>
      <c r="GQC2" s="326"/>
      <c r="GQD2" s="326"/>
      <c r="GQE2" s="326"/>
      <c r="GQF2" s="326"/>
      <c r="GQG2" s="326"/>
      <c r="GQH2" s="326"/>
      <c r="GQI2" s="326"/>
      <c r="GQJ2" s="326"/>
      <c r="GQK2" s="326"/>
      <c r="GQL2" s="326"/>
      <c r="GQM2" s="326"/>
      <c r="GQN2" s="326"/>
      <c r="GQO2" s="326"/>
      <c r="GQP2" s="326"/>
      <c r="GQQ2" s="326"/>
      <c r="GQR2" s="326"/>
      <c r="GQS2" s="326"/>
      <c r="GQT2" s="326"/>
      <c r="GQU2" s="326"/>
      <c r="GQV2" s="326"/>
      <c r="GQW2" s="326"/>
      <c r="GQX2" s="326"/>
      <c r="GQY2" s="326"/>
      <c r="GQZ2" s="326"/>
      <c r="GRA2" s="326"/>
      <c r="GRB2" s="326"/>
      <c r="GRC2" s="326"/>
      <c r="GRD2" s="326"/>
      <c r="GRE2" s="326"/>
      <c r="GRF2" s="326"/>
      <c r="GRG2" s="326"/>
      <c r="GRH2" s="326"/>
      <c r="GRI2" s="326"/>
      <c r="GRJ2" s="326"/>
      <c r="GRK2" s="326"/>
      <c r="GRL2" s="326"/>
      <c r="GRM2" s="326"/>
      <c r="GRN2" s="326"/>
      <c r="GRO2" s="326"/>
      <c r="GRP2" s="326"/>
      <c r="GRQ2" s="326"/>
      <c r="GRR2" s="326"/>
      <c r="GRS2" s="326"/>
      <c r="GRT2" s="326"/>
      <c r="GRU2" s="326"/>
      <c r="GRV2" s="326"/>
      <c r="GRW2" s="326"/>
      <c r="GRX2" s="326"/>
      <c r="GRY2" s="326"/>
      <c r="GRZ2" s="326"/>
      <c r="GSA2" s="326"/>
      <c r="GSB2" s="326"/>
      <c r="GSC2" s="326"/>
      <c r="GSD2" s="326"/>
      <c r="GSE2" s="326"/>
      <c r="GSF2" s="326"/>
      <c r="GSG2" s="326"/>
      <c r="GSH2" s="326"/>
      <c r="GSI2" s="326"/>
      <c r="GSJ2" s="326"/>
      <c r="GSK2" s="326"/>
      <c r="GSL2" s="326"/>
      <c r="GSM2" s="326"/>
      <c r="GSN2" s="326"/>
      <c r="GSO2" s="326"/>
      <c r="GSP2" s="326"/>
      <c r="GSQ2" s="326"/>
      <c r="GSR2" s="326"/>
      <c r="GSS2" s="326"/>
      <c r="GST2" s="326"/>
      <c r="GSU2" s="326"/>
      <c r="GSV2" s="326"/>
      <c r="GSW2" s="326"/>
      <c r="GSX2" s="326"/>
      <c r="GSY2" s="326"/>
      <c r="GSZ2" s="326"/>
      <c r="GTA2" s="326"/>
      <c r="GTB2" s="326"/>
      <c r="GTC2" s="326"/>
      <c r="GTD2" s="326"/>
      <c r="GTE2" s="326"/>
      <c r="GTF2" s="326"/>
      <c r="GTG2" s="326"/>
      <c r="GTH2" s="326"/>
      <c r="GTI2" s="326"/>
      <c r="GTJ2" s="326"/>
      <c r="GTK2" s="326"/>
      <c r="GTL2" s="326"/>
      <c r="GTM2" s="326"/>
      <c r="GTN2" s="326"/>
      <c r="GTO2" s="326"/>
      <c r="GTP2" s="326"/>
      <c r="GTQ2" s="326"/>
      <c r="GTR2" s="326"/>
      <c r="GTS2" s="326"/>
      <c r="GTT2" s="326"/>
      <c r="GTU2" s="326"/>
      <c r="GTV2" s="326"/>
      <c r="GTW2" s="326"/>
      <c r="GTX2" s="326"/>
      <c r="GTY2" s="326"/>
      <c r="GTZ2" s="326"/>
      <c r="GUA2" s="326"/>
      <c r="GUB2" s="326"/>
      <c r="GUC2" s="326"/>
      <c r="GUD2" s="326"/>
      <c r="GUE2" s="326"/>
      <c r="GUF2" s="326"/>
      <c r="GUG2" s="326"/>
      <c r="GUH2" s="326"/>
      <c r="GUI2" s="326"/>
      <c r="GUJ2" s="326"/>
      <c r="GUK2" s="326"/>
      <c r="GUL2" s="326"/>
      <c r="GUM2" s="326"/>
      <c r="GUN2" s="326"/>
      <c r="GUO2" s="326"/>
      <c r="GUP2" s="326"/>
      <c r="GUQ2" s="326"/>
      <c r="GUR2" s="326"/>
      <c r="GUS2" s="326"/>
      <c r="GUT2" s="326"/>
      <c r="GUU2" s="326"/>
      <c r="GUV2" s="326"/>
      <c r="GUW2" s="326"/>
      <c r="GUX2" s="326"/>
      <c r="GUY2" s="326"/>
      <c r="GUZ2" s="326"/>
      <c r="GVA2" s="326"/>
      <c r="GVB2" s="326"/>
      <c r="GVC2" s="326"/>
      <c r="GVD2" s="326"/>
      <c r="GVE2" s="326"/>
      <c r="GVF2" s="326"/>
      <c r="GVG2" s="326"/>
      <c r="GVH2" s="326"/>
      <c r="GVI2" s="326"/>
      <c r="GVJ2" s="326"/>
      <c r="GVK2" s="326"/>
      <c r="GVL2" s="326"/>
      <c r="GVM2" s="326"/>
      <c r="GVN2" s="326"/>
      <c r="GVO2" s="326"/>
      <c r="GVP2" s="326"/>
      <c r="GVQ2" s="326"/>
      <c r="GVR2" s="326"/>
      <c r="GVS2" s="326"/>
      <c r="GVT2" s="326"/>
      <c r="GVU2" s="326"/>
      <c r="GVV2" s="326"/>
      <c r="GVW2" s="326"/>
      <c r="GVX2" s="326"/>
      <c r="GVY2" s="326"/>
      <c r="GVZ2" s="326"/>
      <c r="GWA2" s="326"/>
      <c r="GWB2" s="326"/>
      <c r="GWC2" s="326"/>
      <c r="GWD2" s="326"/>
      <c r="GWE2" s="326"/>
      <c r="GWF2" s="326"/>
      <c r="GWG2" s="326"/>
      <c r="GWH2" s="326"/>
      <c r="GWI2" s="326"/>
      <c r="GWJ2" s="326"/>
      <c r="GWK2" s="326"/>
      <c r="GWL2" s="326"/>
      <c r="GWM2" s="326"/>
      <c r="GWN2" s="326"/>
      <c r="GWO2" s="326"/>
      <c r="GWP2" s="326"/>
      <c r="GWQ2" s="326"/>
      <c r="GWR2" s="326"/>
      <c r="GWS2" s="326"/>
      <c r="GWT2" s="326"/>
      <c r="GWU2" s="326"/>
      <c r="GWV2" s="326"/>
      <c r="GWW2" s="326"/>
      <c r="GWX2" s="326"/>
      <c r="GWY2" s="326"/>
      <c r="GWZ2" s="326"/>
      <c r="GXA2" s="326"/>
      <c r="GXB2" s="326"/>
      <c r="GXC2" s="326"/>
      <c r="GXD2" s="326"/>
      <c r="GXE2" s="326"/>
      <c r="GXF2" s="326"/>
      <c r="GXG2" s="326"/>
      <c r="GXH2" s="326"/>
      <c r="GXI2" s="326"/>
      <c r="GXJ2" s="326"/>
      <c r="GXK2" s="326"/>
      <c r="GXL2" s="326"/>
      <c r="GXM2" s="326"/>
      <c r="GXN2" s="326"/>
      <c r="GXO2" s="326"/>
      <c r="GXP2" s="326"/>
      <c r="GXQ2" s="326"/>
      <c r="GXR2" s="326"/>
      <c r="GXS2" s="326"/>
      <c r="GXT2" s="326"/>
      <c r="GXU2" s="326"/>
      <c r="GXV2" s="326"/>
      <c r="GXW2" s="326"/>
      <c r="GXX2" s="326"/>
      <c r="GXY2" s="326"/>
      <c r="GXZ2" s="326"/>
      <c r="GYA2" s="326"/>
      <c r="GYB2" s="326"/>
      <c r="GYC2" s="326"/>
      <c r="GYD2" s="326"/>
      <c r="GYE2" s="326"/>
      <c r="GYF2" s="326"/>
      <c r="GYG2" s="326"/>
      <c r="GYH2" s="326"/>
      <c r="GYI2" s="326"/>
      <c r="GYJ2" s="326"/>
      <c r="GYK2" s="326"/>
      <c r="GYL2" s="326"/>
      <c r="GYM2" s="326"/>
      <c r="GYN2" s="326"/>
      <c r="GYO2" s="326"/>
      <c r="GYP2" s="326"/>
      <c r="GYQ2" s="326"/>
      <c r="GYR2" s="326"/>
      <c r="GYS2" s="326"/>
      <c r="GYT2" s="326"/>
      <c r="GYU2" s="326"/>
      <c r="GYV2" s="326"/>
      <c r="GYW2" s="326"/>
      <c r="GYX2" s="326"/>
      <c r="GYY2" s="326"/>
      <c r="GYZ2" s="326"/>
      <c r="GZA2" s="326"/>
      <c r="GZB2" s="326"/>
      <c r="GZC2" s="326"/>
      <c r="GZD2" s="326"/>
      <c r="GZE2" s="326"/>
      <c r="GZF2" s="326"/>
      <c r="GZG2" s="326"/>
      <c r="GZH2" s="326"/>
      <c r="GZI2" s="326"/>
      <c r="GZJ2" s="326"/>
      <c r="GZK2" s="326"/>
      <c r="GZL2" s="326"/>
      <c r="GZM2" s="326"/>
      <c r="GZN2" s="326"/>
      <c r="GZO2" s="326"/>
      <c r="GZP2" s="326"/>
      <c r="GZQ2" s="326"/>
      <c r="GZR2" s="326"/>
      <c r="GZS2" s="326"/>
      <c r="GZT2" s="326"/>
      <c r="GZU2" s="326"/>
      <c r="GZV2" s="326"/>
      <c r="GZW2" s="326"/>
      <c r="GZX2" s="326"/>
      <c r="GZY2" s="326"/>
      <c r="GZZ2" s="326"/>
      <c r="HAA2" s="326"/>
      <c r="HAB2" s="326"/>
      <c r="HAC2" s="326"/>
      <c r="HAD2" s="326"/>
      <c r="HAE2" s="326"/>
      <c r="HAF2" s="326"/>
      <c r="HAG2" s="326"/>
      <c r="HAH2" s="326"/>
      <c r="HAI2" s="326"/>
      <c r="HAJ2" s="326"/>
      <c r="HAK2" s="326"/>
      <c r="HAL2" s="326"/>
      <c r="HAM2" s="326"/>
      <c r="HAN2" s="326"/>
      <c r="HAO2" s="326"/>
      <c r="HAP2" s="326"/>
      <c r="HAQ2" s="326"/>
      <c r="HAR2" s="326"/>
      <c r="HAS2" s="326"/>
      <c r="HAT2" s="326"/>
      <c r="HAU2" s="326"/>
      <c r="HAV2" s="326"/>
      <c r="HAW2" s="326"/>
      <c r="HAX2" s="326"/>
      <c r="HAY2" s="326"/>
      <c r="HAZ2" s="326"/>
      <c r="HBA2" s="326"/>
      <c r="HBB2" s="326"/>
      <c r="HBC2" s="326"/>
      <c r="HBD2" s="326"/>
      <c r="HBE2" s="326"/>
      <c r="HBF2" s="326"/>
      <c r="HBG2" s="326"/>
      <c r="HBH2" s="326"/>
      <c r="HBI2" s="326"/>
      <c r="HBJ2" s="326"/>
      <c r="HBK2" s="326"/>
      <c r="HBL2" s="326"/>
      <c r="HBM2" s="326"/>
      <c r="HBN2" s="326"/>
      <c r="HBO2" s="326"/>
      <c r="HBP2" s="326"/>
      <c r="HBQ2" s="326"/>
      <c r="HBR2" s="326"/>
      <c r="HBS2" s="326"/>
      <c r="HBT2" s="326"/>
      <c r="HBU2" s="326"/>
      <c r="HBV2" s="326"/>
      <c r="HBW2" s="326"/>
      <c r="HBX2" s="326"/>
      <c r="HBY2" s="326"/>
      <c r="HBZ2" s="326"/>
      <c r="HCA2" s="326"/>
      <c r="HCB2" s="326"/>
      <c r="HCC2" s="326"/>
      <c r="HCD2" s="326"/>
      <c r="HCE2" s="326"/>
      <c r="HCF2" s="326"/>
      <c r="HCG2" s="326"/>
      <c r="HCH2" s="326"/>
      <c r="HCI2" s="326"/>
      <c r="HCJ2" s="326"/>
      <c r="HCK2" s="326"/>
      <c r="HCL2" s="326"/>
      <c r="HCM2" s="326"/>
      <c r="HCN2" s="326"/>
      <c r="HCO2" s="326"/>
      <c r="HCP2" s="326"/>
      <c r="HCQ2" s="326"/>
      <c r="HCR2" s="326"/>
      <c r="HCS2" s="326"/>
      <c r="HCT2" s="326"/>
      <c r="HCU2" s="326"/>
      <c r="HCV2" s="326"/>
      <c r="HCW2" s="326"/>
      <c r="HCX2" s="326"/>
      <c r="HCY2" s="326"/>
      <c r="HCZ2" s="326"/>
      <c r="HDA2" s="326"/>
      <c r="HDB2" s="326"/>
      <c r="HDC2" s="326"/>
      <c r="HDD2" s="326"/>
      <c r="HDE2" s="326"/>
      <c r="HDF2" s="326"/>
      <c r="HDG2" s="326"/>
      <c r="HDH2" s="326"/>
      <c r="HDI2" s="326"/>
      <c r="HDJ2" s="326"/>
      <c r="HDK2" s="326"/>
      <c r="HDL2" s="326"/>
      <c r="HDM2" s="326"/>
      <c r="HDN2" s="326"/>
      <c r="HDO2" s="326"/>
      <c r="HDP2" s="326"/>
      <c r="HDQ2" s="326"/>
      <c r="HDR2" s="326"/>
      <c r="HDS2" s="326"/>
      <c r="HDT2" s="326"/>
      <c r="HDU2" s="326"/>
      <c r="HDV2" s="326"/>
      <c r="HDW2" s="326"/>
      <c r="HDX2" s="326"/>
      <c r="HDY2" s="326"/>
      <c r="HDZ2" s="326"/>
      <c r="HEA2" s="326"/>
      <c r="HEB2" s="326"/>
      <c r="HEC2" s="326"/>
      <c r="HED2" s="326"/>
      <c r="HEE2" s="326"/>
      <c r="HEF2" s="326"/>
      <c r="HEG2" s="326"/>
      <c r="HEH2" s="326"/>
      <c r="HEI2" s="326"/>
      <c r="HEJ2" s="326"/>
      <c r="HEK2" s="326"/>
      <c r="HEL2" s="326"/>
      <c r="HEM2" s="326"/>
      <c r="HEN2" s="326"/>
      <c r="HEO2" s="326"/>
      <c r="HEP2" s="326"/>
      <c r="HEQ2" s="326"/>
      <c r="HER2" s="326"/>
      <c r="HES2" s="326"/>
      <c r="HET2" s="326"/>
      <c r="HEU2" s="326"/>
      <c r="HEV2" s="326"/>
      <c r="HEW2" s="326"/>
      <c r="HEX2" s="326"/>
      <c r="HEY2" s="326"/>
      <c r="HEZ2" s="326"/>
      <c r="HFA2" s="326"/>
      <c r="HFB2" s="326"/>
      <c r="HFC2" s="326"/>
      <c r="HFD2" s="326"/>
      <c r="HFE2" s="326"/>
      <c r="HFF2" s="326"/>
      <c r="HFG2" s="326"/>
      <c r="HFH2" s="326"/>
      <c r="HFI2" s="326"/>
      <c r="HFJ2" s="326"/>
      <c r="HFK2" s="326"/>
      <c r="HFL2" s="326"/>
      <c r="HFM2" s="326"/>
      <c r="HFN2" s="326"/>
      <c r="HFO2" s="326"/>
      <c r="HFP2" s="326"/>
      <c r="HFQ2" s="326"/>
      <c r="HFR2" s="326"/>
      <c r="HFS2" s="326"/>
      <c r="HFT2" s="326"/>
      <c r="HFU2" s="326"/>
      <c r="HFV2" s="326"/>
      <c r="HFW2" s="326"/>
      <c r="HFX2" s="326"/>
      <c r="HFY2" s="326"/>
      <c r="HFZ2" s="326"/>
      <c r="HGA2" s="326"/>
      <c r="HGB2" s="326"/>
      <c r="HGC2" s="326"/>
      <c r="HGD2" s="326"/>
      <c r="HGE2" s="326"/>
      <c r="HGF2" s="326"/>
      <c r="HGG2" s="326"/>
      <c r="HGH2" s="326"/>
      <c r="HGI2" s="326"/>
      <c r="HGJ2" s="326"/>
      <c r="HGK2" s="326"/>
      <c r="HGL2" s="326"/>
      <c r="HGM2" s="326"/>
      <c r="HGN2" s="326"/>
      <c r="HGO2" s="326"/>
      <c r="HGP2" s="326"/>
      <c r="HGQ2" s="326"/>
      <c r="HGR2" s="326"/>
      <c r="HGS2" s="326"/>
      <c r="HGT2" s="326"/>
      <c r="HGU2" s="326"/>
      <c r="HGV2" s="326"/>
      <c r="HGW2" s="326"/>
      <c r="HGX2" s="326"/>
      <c r="HGY2" s="326"/>
      <c r="HGZ2" s="326"/>
      <c r="HHA2" s="326"/>
      <c r="HHB2" s="326"/>
      <c r="HHC2" s="326"/>
      <c r="HHD2" s="326"/>
      <c r="HHE2" s="326"/>
      <c r="HHF2" s="326"/>
      <c r="HHG2" s="326"/>
      <c r="HHH2" s="326"/>
      <c r="HHI2" s="326"/>
      <c r="HHJ2" s="326"/>
      <c r="HHK2" s="326"/>
      <c r="HHL2" s="326"/>
      <c r="HHM2" s="326"/>
      <c r="HHN2" s="326"/>
      <c r="HHO2" s="326"/>
      <c r="HHP2" s="326"/>
      <c r="HHQ2" s="326"/>
      <c r="HHR2" s="326"/>
      <c r="HHS2" s="326"/>
      <c r="HHT2" s="326"/>
      <c r="HHU2" s="326"/>
      <c r="HHV2" s="326"/>
      <c r="HHW2" s="326"/>
      <c r="HHX2" s="326"/>
      <c r="HHY2" s="326"/>
      <c r="HHZ2" s="326"/>
      <c r="HIA2" s="326"/>
      <c r="HIB2" s="326"/>
      <c r="HIC2" s="326"/>
      <c r="HID2" s="326"/>
      <c r="HIE2" s="326"/>
      <c r="HIF2" s="326"/>
      <c r="HIG2" s="326"/>
      <c r="HIH2" s="326"/>
      <c r="HII2" s="326"/>
      <c r="HIJ2" s="326"/>
      <c r="HIK2" s="326"/>
      <c r="HIL2" s="326"/>
      <c r="HIM2" s="326"/>
      <c r="HIN2" s="326"/>
      <c r="HIO2" s="326"/>
      <c r="HIP2" s="326"/>
      <c r="HIQ2" s="326"/>
      <c r="HIR2" s="326"/>
      <c r="HIS2" s="326"/>
      <c r="HIT2" s="326"/>
      <c r="HIU2" s="326"/>
      <c r="HIV2" s="326"/>
      <c r="HIW2" s="326"/>
      <c r="HIX2" s="326"/>
      <c r="HIY2" s="326"/>
      <c r="HIZ2" s="326"/>
      <c r="HJA2" s="326"/>
      <c r="HJB2" s="326"/>
      <c r="HJC2" s="326"/>
      <c r="HJD2" s="326"/>
      <c r="HJE2" s="326"/>
      <c r="HJF2" s="326"/>
      <c r="HJG2" s="326"/>
      <c r="HJH2" s="326"/>
      <c r="HJI2" s="326"/>
      <c r="HJJ2" s="326"/>
      <c r="HJK2" s="326"/>
      <c r="HJL2" s="326"/>
      <c r="HJM2" s="326"/>
      <c r="HJN2" s="326"/>
      <c r="HJO2" s="326"/>
      <c r="HJP2" s="326"/>
      <c r="HJQ2" s="326"/>
      <c r="HJR2" s="326"/>
      <c r="HJS2" s="326"/>
      <c r="HJT2" s="326"/>
      <c r="HJU2" s="326"/>
      <c r="HJV2" s="326"/>
      <c r="HJW2" s="326"/>
      <c r="HJX2" s="326"/>
      <c r="HJY2" s="326"/>
      <c r="HJZ2" s="326"/>
      <c r="HKA2" s="326"/>
      <c r="HKB2" s="326"/>
      <c r="HKC2" s="326"/>
      <c r="HKD2" s="326"/>
      <c r="HKE2" s="326"/>
      <c r="HKF2" s="326"/>
      <c r="HKG2" s="326"/>
      <c r="HKH2" s="326"/>
      <c r="HKI2" s="326"/>
      <c r="HKJ2" s="326"/>
      <c r="HKK2" s="326"/>
      <c r="HKL2" s="326"/>
      <c r="HKM2" s="326"/>
      <c r="HKN2" s="326"/>
      <c r="HKO2" s="326"/>
      <c r="HKP2" s="326"/>
      <c r="HKQ2" s="326"/>
      <c r="HKR2" s="326"/>
      <c r="HKS2" s="326"/>
      <c r="HKT2" s="326"/>
      <c r="HKU2" s="326"/>
      <c r="HKV2" s="326"/>
      <c r="HKW2" s="326"/>
      <c r="HKX2" s="326"/>
      <c r="HKY2" s="326"/>
      <c r="HKZ2" s="326"/>
      <c r="HLA2" s="326"/>
      <c r="HLB2" s="326"/>
      <c r="HLC2" s="326"/>
      <c r="HLD2" s="326"/>
      <c r="HLE2" s="326"/>
      <c r="HLF2" s="326"/>
      <c r="HLG2" s="326"/>
      <c r="HLH2" s="326"/>
      <c r="HLI2" s="326"/>
      <c r="HLJ2" s="326"/>
      <c r="HLK2" s="326"/>
      <c r="HLL2" s="326"/>
      <c r="HLM2" s="326"/>
      <c r="HLN2" s="326"/>
      <c r="HLO2" s="326"/>
      <c r="HLP2" s="326"/>
      <c r="HLQ2" s="326"/>
      <c r="HLR2" s="326"/>
      <c r="HLS2" s="326"/>
      <c r="HLT2" s="326"/>
      <c r="HLU2" s="326"/>
      <c r="HLV2" s="326"/>
      <c r="HLW2" s="326"/>
      <c r="HLX2" s="326"/>
      <c r="HLY2" s="326"/>
      <c r="HLZ2" s="326"/>
      <c r="HMA2" s="326"/>
      <c r="HMB2" s="326"/>
      <c r="HMC2" s="326"/>
      <c r="HMD2" s="326"/>
      <c r="HME2" s="326"/>
      <c r="HMF2" s="326"/>
      <c r="HMG2" s="326"/>
      <c r="HMH2" s="326"/>
      <c r="HMI2" s="326"/>
      <c r="HMJ2" s="326"/>
      <c r="HMK2" s="326"/>
      <c r="HML2" s="326"/>
      <c r="HMM2" s="326"/>
      <c r="HMN2" s="326"/>
      <c r="HMO2" s="326"/>
      <c r="HMP2" s="326"/>
      <c r="HMQ2" s="326"/>
      <c r="HMR2" s="326"/>
      <c r="HMS2" s="326"/>
      <c r="HMT2" s="326"/>
      <c r="HMU2" s="326"/>
      <c r="HMV2" s="326"/>
      <c r="HMW2" s="326"/>
      <c r="HMX2" s="326"/>
      <c r="HMY2" s="326"/>
      <c r="HMZ2" s="326"/>
      <c r="HNA2" s="326"/>
      <c r="HNB2" s="326"/>
      <c r="HNC2" s="326"/>
      <c r="HND2" s="326"/>
      <c r="HNE2" s="326"/>
      <c r="HNF2" s="326"/>
      <c r="HNG2" s="326"/>
      <c r="HNH2" s="326"/>
      <c r="HNI2" s="326"/>
      <c r="HNJ2" s="326"/>
      <c r="HNK2" s="326"/>
      <c r="HNL2" s="326"/>
      <c r="HNM2" s="326"/>
      <c r="HNN2" s="326"/>
      <c r="HNO2" s="326"/>
      <c r="HNP2" s="326"/>
      <c r="HNQ2" s="326"/>
      <c r="HNR2" s="326"/>
      <c r="HNS2" s="326"/>
      <c r="HNT2" s="326"/>
      <c r="HNU2" s="326"/>
      <c r="HNV2" s="326"/>
      <c r="HNW2" s="326"/>
      <c r="HNX2" s="326"/>
      <c r="HNY2" s="326"/>
      <c r="HNZ2" s="326"/>
      <c r="HOA2" s="326"/>
      <c r="HOB2" s="326"/>
      <c r="HOC2" s="326"/>
      <c r="HOD2" s="326"/>
      <c r="HOE2" s="326"/>
      <c r="HOF2" s="326"/>
      <c r="HOG2" s="326"/>
      <c r="HOH2" s="326"/>
      <c r="HOI2" s="326"/>
      <c r="HOJ2" s="326"/>
      <c r="HOK2" s="326"/>
      <c r="HOL2" s="326"/>
      <c r="HOM2" s="326"/>
      <c r="HON2" s="326"/>
      <c r="HOO2" s="326"/>
      <c r="HOP2" s="326"/>
      <c r="HOQ2" s="326"/>
      <c r="HOR2" s="326"/>
      <c r="HOS2" s="326"/>
      <c r="HOT2" s="326"/>
      <c r="HOU2" s="326"/>
      <c r="HOV2" s="326"/>
      <c r="HOW2" s="326"/>
      <c r="HOX2" s="326"/>
      <c r="HOY2" s="326"/>
      <c r="HOZ2" s="326"/>
      <c r="HPA2" s="326"/>
      <c r="HPB2" s="326"/>
      <c r="HPC2" s="326"/>
      <c r="HPD2" s="326"/>
      <c r="HPE2" s="326"/>
      <c r="HPF2" s="326"/>
      <c r="HPG2" s="326"/>
      <c r="HPH2" s="326"/>
      <c r="HPI2" s="326"/>
      <c r="HPJ2" s="326"/>
      <c r="HPK2" s="326"/>
      <c r="HPL2" s="326"/>
      <c r="HPM2" s="326"/>
      <c r="HPN2" s="326"/>
      <c r="HPO2" s="326"/>
      <c r="HPP2" s="326"/>
      <c r="HPQ2" s="326"/>
      <c r="HPR2" s="326"/>
      <c r="HPS2" s="326"/>
      <c r="HPT2" s="326"/>
      <c r="HPU2" s="326"/>
      <c r="HPV2" s="326"/>
      <c r="HPW2" s="326"/>
      <c r="HPX2" s="326"/>
      <c r="HPY2" s="326"/>
      <c r="HPZ2" s="326"/>
      <c r="HQA2" s="326"/>
      <c r="HQB2" s="326"/>
      <c r="HQC2" s="326"/>
      <c r="HQD2" s="326"/>
      <c r="HQE2" s="326"/>
      <c r="HQF2" s="326"/>
      <c r="HQG2" s="326"/>
      <c r="HQH2" s="326"/>
      <c r="HQI2" s="326"/>
      <c r="HQJ2" s="326"/>
      <c r="HQK2" s="326"/>
      <c r="HQL2" s="326"/>
      <c r="HQM2" s="326"/>
      <c r="HQN2" s="326"/>
      <c r="HQO2" s="326"/>
      <c r="HQP2" s="326"/>
      <c r="HQQ2" s="326"/>
      <c r="HQR2" s="326"/>
      <c r="HQS2" s="326"/>
      <c r="HQT2" s="326"/>
      <c r="HQU2" s="326"/>
      <c r="HQV2" s="326"/>
      <c r="HQW2" s="326"/>
      <c r="HQX2" s="326"/>
      <c r="HQY2" s="326"/>
      <c r="HQZ2" s="326"/>
      <c r="HRA2" s="326"/>
      <c r="HRB2" s="326"/>
      <c r="HRC2" s="326"/>
      <c r="HRD2" s="326"/>
      <c r="HRE2" s="326"/>
      <c r="HRF2" s="326"/>
      <c r="HRG2" s="326"/>
      <c r="HRH2" s="326"/>
      <c r="HRI2" s="326"/>
      <c r="HRJ2" s="326"/>
      <c r="HRK2" s="326"/>
      <c r="HRL2" s="326"/>
      <c r="HRM2" s="326"/>
      <c r="HRN2" s="326"/>
      <c r="HRO2" s="326"/>
      <c r="HRP2" s="326"/>
      <c r="HRQ2" s="326"/>
      <c r="HRR2" s="326"/>
      <c r="HRS2" s="326"/>
      <c r="HRT2" s="326"/>
      <c r="HRU2" s="326"/>
      <c r="HRV2" s="326"/>
      <c r="HRW2" s="326"/>
      <c r="HRX2" s="326"/>
      <c r="HRY2" s="326"/>
      <c r="HRZ2" s="326"/>
      <c r="HSA2" s="326"/>
      <c r="HSB2" s="326"/>
      <c r="HSC2" s="326"/>
      <c r="HSD2" s="326"/>
      <c r="HSE2" s="326"/>
      <c r="HSF2" s="326"/>
      <c r="HSG2" s="326"/>
      <c r="HSH2" s="326"/>
      <c r="HSI2" s="326"/>
      <c r="HSJ2" s="326"/>
      <c r="HSK2" s="326"/>
      <c r="HSL2" s="326"/>
      <c r="HSM2" s="326"/>
      <c r="HSN2" s="326"/>
      <c r="HSO2" s="326"/>
      <c r="HSP2" s="326"/>
      <c r="HSQ2" s="326"/>
      <c r="HSR2" s="326"/>
      <c r="HSS2" s="326"/>
      <c r="HST2" s="326"/>
      <c r="HSU2" s="326"/>
      <c r="HSV2" s="326"/>
      <c r="HSW2" s="326"/>
      <c r="HSX2" s="326"/>
      <c r="HSY2" s="326"/>
      <c r="HSZ2" s="326"/>
      <c r="HTA2" s="326"/>
      <c r="HTB2" s="326"/>
      <c r="HTC2" s="326"/>
      <c r="HTD2" s="326"/>
      <c r="HTE2" s="326"/>
      <c r="HTF2" s="326"/>
      <c r="HTG2" s="326"/>
      <c r="HTH2" s="326"/>
      <c r="HTI2" s="326"/>
      <c r="HTJ2" s="326"/>
      <c r="HTK2" s="326"/>
      <c r="HTL2" s="326"/>
      <c r="HTM2" s="326"/>
      <c r="HTN2" s="326"/>
      <c r="HTO2" s="326"/>
      <c r="HTP2" s="326"/>
      <c r="HTQ2" s="326"/>
      <c r="HTR2" s="326"/>
      <c r="HTS2" s="326"/>
      <c r="HTT2" s="326"/>
      <c r="HTU2" s="326"/>
      <c r="HTV2" s="326"/>
      <c r="HTW2" s="326"/>
      <c r="HTX2" s="326"/>
      <c r="HTY2" s="326"/>
      <c r="HTZ2" s="326"/>
      <c r="HUA2" s="326"/>
      <c r="HUB2" s="326"/>
      <c r="HUC2" s="326"/>
      <c r="HUD2" s="326"/>
      <c r="HUE2" s="326"/>
      <c r="HUF2" s="326"/>
      <c r="HUG2" s="326"/>
      <c r="HUH2" s="326"/>
      <c r="HUI2" s="326"/>
      <c r="HUJ2" s="326"/>
      <c r="HUK2" s="326"/>
      <c r="HUL2" s="326"/>
      <c r="HUM2" s="326"/>
      <c r="HUN2" s="326"/>
      <c r="HUO2" s="326"/>
      <c r="HUP2" s="326"/>
      <c r="HUQ2" s="326"/>
      <c r="HUR2" s="326"/>
      <c r="HUS2" s="326"/>
      <c r="HUT2" s="326"/>
      <c r="HUU2" s="326"/>
      <c r="HUV2" s="326"/>
      <c r="HUW2" s="326"/>
      <c r="HUX2" s="326"/>
      <c r="HUY2" s="326"/>
      <c r="HUZ2" s="326"/>
      <c r="HVA2" s="326"/>
      <c r="HVB2" s="326"/>
      <c r="HVC2" s="326"/>
      <c r="HVD2" s="326"/>
      <c r="HVE2" s="326"/>
      <c r="HVF2" s="326"/>
      <c r="HVG2" s="326"/>
      <c r="HVH2" s="326"/>
      <c r="HVI2" s="326"/>
      <c r="HVJ2" s="326"/>
      <c r="HVK2" s="326"/>
      <c r="HVL2" s="326"/>
      <c r="HVM2" s="326"/>
      <c r="HVN2" s="326"/>
      <c r="HVO2" s="326"/>
      <c r="HVP2" s="326"/>
      <c r="HVQ2" s="326"/>
      <c r="HVR2" s="326"/>
      <c r="HVS2" s="326"/>
      <c r="HVT2" s="326"/>
      <c r="HVU2" s="326"/>
      <c r="HVV2" s="326"/>
      <c r="HVW2" s="326"/>
      <c r="HVX2" s="326"/>
      <c r="HVY2" s="326"/>
      <c r="HVZ2" s="326"/>
      <c r="HWA2" s="326"/>
      <c r="HWB2" s="326"/>
      <c r="HWC2" s="326"/>
      <c r="HWD2" s="326"/>
      <c r="HWE2" s="326"/>
      <c r="HWF2" s="326"/>
      <c r="HWG2" s="326"/>
      <c r="HWH2" s="326"/>
      <c r="HWI2" s="326"/>
      <c r="HWJ2" s="326"/>
      <c r="HWK2" s="326"/>
      <c r="HWL2" s="326"/>
      <c r="HWM2" s="326"/>
      <c r="HWN2" s="326"/>
      <c r="HWO2" s="326"/>
      <c r="HWP2" s="326"/>
      <c r="HWQ2" s="326"/>
      <c r="HWR2" s="326"/>
      <c r="HWS2" s="326"/>
      <c r="HWT2" s="326"/>
      <c r="HWU2" s="326"/>
      <c r="HWV2" s="326"/>
      <c r="HWW2" s="326"/>
      <c r="HWX2" s="326"/>
      <c r="HWY2" s="326"/>
      <c r="HWZ2" s="326"/>
      <c r="HXA2" s="326"/>
      <c r="HXB2" s="326"/>
      <c r="HXC2" s="326"/>
      <c r="HXD2" s="326"/>
      <c r="HXE2" s="326"/>
      <c r="HXF2" s="326"/>
      <c r="HXG2" s="326"/>
      <c r="HXH2" s="326"/>
      <c r="HXI2" s="326"/>
      <c r="HXJ2" s="326"/>
      <c r="HXK2" s="326"/>
      <c r="HXL2" s="326"/>
      <c r="HXM2" s="326"/>
      <c r="HXN2" s="326"/>
      <c r="HXO2" s="326"/>
      <c r="HXP2" s="326"/>
      <c r="HXQ2" s="326"/>
      <c r="HXR2" s="326"/>
      <c r="HXS2" s="326"/>
      <c r="HXT2" s="326"/>
      <c r="HXU2" s="326"/>
      <c r="HXV2" s="326"/>
      <c r="HXW2" s="326"/>
      <c r="HXX2" s="326"/>
      <c r="HXY2" s="326"/>
      <c r="HXZ2" s="326"/>
      <c r="HYA2" s="326"/>
      <c r="HYB2" s="326"/>
      <c r="HYC2" s="326"/>
      <c r="HYD2" s="326"/>
      <c r="HYE2" s="326"/>
      <c r="HYF2" s="326"/>
      <c r="HYG2" s="326"/>
      <c r="HYH2" s="326"/>
      <c r="HYI2" s="326"/>
      <c r="HYJ2" s="326"/>
      <c r="HYK2" s="326"/>
      <c r="HYL2" s="326"/>
      <c r="HYM2" s="326"/>
      <c r="HYN2" s="326"/>
      <c r="HYO2" s="326"/>
      <c r="HYP2" s="326"/>
      <c r="HYQ2" s="326"/>
      <c r="HYR2" s="326"/>
      <c r="HYS2" s="326"/>
      <c r="HYT2" s="326"/>
      <c r="HYU2" s="326"/>
      <c r="HYV2" s="326"/>
      <c r="HYW2" s="326"/>
      <c r="HYX2" s="326"/>
      <c r="HYY2" s="326"/>
      <c r="HYZ2" s="326"/>
      <c r="HZA2" s="326"/>
      <c r="HZB2" s="326"/>
      <c r="HZC2" s="326"/>
      <c r="HZD2" s="326"/>
      <c r="HZE2" s="326"/>
      <c r="HZF2" s="326"/>
      <c r="HZG2" s="326"/>
      <c r="HZH2" s="326"/>
      <c r="HZI2" s="326"/>
      <c r="HZJ2" s="326"/>
      <c r="HZK2" s="326"/>
      <c r="HZL2" s="326"/>
      <c r="HZM2" s="326"/>
      <c r="HZN2" s="326"/>
      <c r="HZO2" s="326"/>
      <c r="HZP2" s="326"/>
      <c r="HZQ2" s="326"/>
      <c r="HZR2" s="326"/>
      <c r="HZS2" s="326"/>
      <c r="HZT2" s="326"/>
      <c r="HZU2" s="326"/>
      <c r="HZV2" s="326"/>
      <c r="HZW2" s="326"/>
      <c r="HZX2" s="326"/>
      <c r="HZY2" s="326"/>
      <c r="HZZ2" s="326"/>
      <c r="IAA2" s="326"/>
      <c r="IAB2" s="326"/>
      <c r="IAC2" s="326"/>
      <c r="IAD2" s="326"/>
      <c r="IAE2" s="326"/>
      <c r="IAF2" s="326"/>
      <c r="IAG2" s="326"/>
      <c r="IAH2" s="326"/>
      <c r="IAI2" s="326"/>
      <c r="IAJ2" s="326"/>
      <c r="IAK2" s="326"/>
      <c r="IAL2" s="326"/>
      <c r="IAM2" s="326"/>
      <c r="IAN2" s="326"/>
      <c r="IAO2" s="326"/>
      <c r="IAP2" s="326"/>
      <c r="IAQ2" s="326"/>
      <c r="IAR2" s="326"/>
      <c r="IAS2" s="326"/>
      <c r="IAT2" s="326"/>
      <c r="IAU2" s="326"/>
      <c r="IAV2" s="326"/>
      <c r="IAW2" s="326"/>
      <c r="IAX2" s="326"/>
      <c r="IAY2" s="326"/>
      <c r="IAZ2" s="326"/>
      <c r="IBA2" s="326"/>
      <c r="IBB2" s="326"/>
      <c r="IBC2" s="326"/>
      <c r="IBD2" s="326"/>
      <c r="IBE2" s="326"/>
      <c r="IBF2" s="326"/>
      <c r="IBG2" s="326"/>
      <c r="IBH2" s="326"/>
      <c r="IBI2" s="326"/>
      <c r="IBJ2" s="326"/>
      <c r="IBK2" s="326"/>
      <c r="IBL2" s="326"/>
      <c r="IBM2" s="326"/>
      <c r="IBN2" s="326"/>
      <c r="IBO2" s="326"/>
      <c r="IBP2" s="326"/>
      <c r="IBQ2" s="326"/>
      <c r="IBR2" s="326"/>
      <c r="IBS2" s="326"/>
      <c r="IBT2" s="326"/>
      <c r="IBU2" s="326"/>
      <c r="IBV2" s="326"/>
      <c r="IBW2" s="326"/>
      <c r="IBX2" s="326"/>
      <c r="IBY2" s="326"/>
      <c r="IBZ2" s="326"/>
      <c r="ICA2" s="326"/>
      <c r="ICB2" s="326"/>
      <c r="ICC2" s="326"/>
      <c r="ICD2" s="326"/>
      <c r="ICE2" s="326"/>
      <c r="ICF2" s="326"/>
      <c r="ICG2" s="326"/>
      <c r="ICH2" s="326"/>
      <c r="ICI2" s="326"/>
      <c r="ICJ2" s="326"/>
      <c r="ICK2" s="326"/>
      <c r="ICL2" s="326"/>
      <c r="ICM2" s="326"/>
      <c r="ICN2" s="326"/>
      <c r="ICO2" s="326"/>
      <c r="ICP2" s="326"/>
      <c r="ICQ2" s="326"/>
      <c r="ICR2" s="326"/>
      <c r="ICS2" s="326"/>
      <c r="ICT2" s="326"/>
      <c r="ICU2" s="326"/>
      <c r="ICV2" s="326"/>
      <c r="ICW2" s="326"/>
      <c r="ICX2" s="326"/>
      <c r="ICY2" s="326"/>
      <c r="ICZ2" s="326"/>
      <c r="IDA2" s="326"/>
      <c r="IDB2" s="326"/>
      <c r="IDC2" s="326"/>
      <c r="IDD2" s="326"/>
      <c r="IDE2" s="326"/>
      <c r="IDF2" s="326"/>
      <c r="IDG2" s="326"/>
      <c r="IDH2" s="326"/>
      <c r="IDI2" s="326"/>
      <c r="IDJ2" s="326"/>
      <c r="IDK2" s="326"/>
      <c r="IDL2" s="326"/>
      <c r="IDM2" s="326"/>
      <c r="IDN2" s="326"/>
      <c r="IDO2" s="326"/>
      <c r="IDP2" s="326"/>
      <c r="IDQ2" s="326"/>
      <c r="IDR2" s="326"/>
      <c r="IDS2" s="326"/>
      <c r="IDT2" s="326"/>
      <c r="IDU2" s="326"/>
      <c r="IDV2" s="326"/>
      <c r="IDW2" s="326"/>
      <c r="IDX2" s="326"/>
      <c r="IDY2" s="326"/>
      <c r="IDZ2" s="326"/>
      <c r="IEA2" s="326"/>
      <c r="IEB2" s="326"/>
      <c r="IEC2" s="326"/>
      <c r="IED2" s="326"/>
      <c r="IEE2" s="326"/>
      <c r="IEF2" s="326"/>
      <c r="IEG2" s="326"/>
      <c r="IEH2" s="326"/>
      <c r="IEI2" s="326"/>
      <c r="IEJ2" s="326"/>
      <c r="IEK2" s="326"/>
      <c r="IEL2" s="326"/>
      <c r="IEM2" s="326"/>
      <c r="IEN2" s="326"/>
      <c r="IEO2" s="326"/>
      <c r="IEP2" s="326"/>
      <c r="IEQ2" s="326"/>
      <c r="IER2" s="326"/>
      <c r="IES2" s="326"/>
      <c r="IET2" s="326"/>
      <c r="IEU2" s="326"/>
      <c r="IEV2" s="326"/>
      <c r="IEW2" s="326"/>
      <c r="IEX2" s="326"/>
      <c r="IEY2" s="326"/>
      <c r="IEZ2" s="326"/>
      <c r="IFA2" s="326"/>
      <c r="IFB2" s="326"/>
      <c r="IFC2" s="326"/>
      <c r="IFD2" s="326"/>
      <c r="IFE2" s="326"/>
      <c r="IFF2" s="326"/>
      <c r="IFG2" s="326"/>
      <c r="IFH2" s="326"/>
      <c r="IFI2" s="326"/>
      <c r="IFJ2" s="326"/>
      <c r="IFK2" s="326"/>
      <c r="IFL2" s="326"/>
      <c r="IFM2" s="326"/>
      <c r="IFN2" s="326"/>
      <c r="IFO2" s="326"/>
      <c r="IFP2" s="326"/>
      <c r="IFQ2" s="326"/>
      <c r="IFR2" s="326"/>
      <c r="IFS2" s="326"/>
      <c r="IFT2" s="326"/>
      <c r="IFU2" s="326"/>
      <c r="IFV2" s="326"/>
      <c r="IFW2" s="326"/>
      <c r="IFX2" s="326"/>
      <c r="IFY2" s="326"/>
      <c r="IFZ2" s="326"/>
      <c r="IGA2" s="326"/>
      <c r="IGB2" s="326"/>
      <c r="IGC2" s="326"/>
      <c r="IGD2" s="326"/>
      <c r="IGE2" s="326"/>
      <c r="IGF2" s="326"/>
      <c r="IGG2" s="326"/>
      <c r="IGH2" s="326"/>
      <c r="IGI2" s="326"/>
      <c r="IGJ2" s="326"/>
      <c r="IGK2" s="326"/>
      <c r="IGL2" s="326"/>
      <c r="IGM2" s="326"/>
      <c r="IGN2" s="326"/>
      <c r="IGO2" s="326"/>
      <c r="IGP2" s="326"/>
      <c r="IGQ2" s="326"/>
      <c r="IGR2" s="326"/>
      <c r="IGS2" s="326"/>
      <c r="IGT2" s="326"/>
      <c r="IGU2" s="326"/>
      <c r="IGV2" s="326"/>
      <c r="IGW2" s="326"/>
      <c r="IGX2" s="326"/>
      <c r="IGY2" s="326"/>
      <c r="IGZ2" s="326"/>
      <c r="IHA2" s="326"/>
      <c r="IHB2" s="326"/>
      <c r="IHC2" s="326"/>
      <c r="IHD2" s="326"/>
      <c r="IHE2" s="326"/>
      <c r="IHF2" s="326"/>
      <c r="IHG2" s="326"/>
      <c r="IHH2" s="326"/>
      <c r="IHI2" s="326"/>
      <c r="IHJ2" s="326"/>
      <c r="IHK2" s="326"/>
      <c r="IHL2" s="326"/>
      <c r="IHM2" s="326"/>
      <c r="IHN2" s="326"/>
      <c r="IHO2" s="326"/>
      <c r="IHP2" s="326"/>
      <c r="IHQ2" s="326"/>
      <c r="IHR2" s="326"/>
      <c r="IHS2" s="326"/>
      <c r="IHT2" s="326"/>
      <c r="IHU2" s="326"/>
      <c r="IHV2" s="326"/>
      <c r="IHW2" s="326"/>
      <c r="IHX2" s="326"/>
      <c r="IHY2" s="326"/>
      <c r="IHZ2" s="326"/>
      <c r="IIA2" s="326"/>
      <c r="IIB2" s="326"/>
      <c r="IIC2" s="326"/>
      <c r="IID2" s="326"/>
      <c r="IIE2" s="326"/>
      <c r="IIF2" s="326"/>
      <c r="IIG2" s="326"/>
      <c r="IIH2" s="326"/>
      <c r="III2" s="326"/>
      <c r="IIJ2" s="326"/>
      <c r="IIK2" s="326"/>
      <c r="IIL2" s="326"/>
      <c r="IIM2" s="326"/>
      <c r="IIN2" s="326"/>
      <c r="IIO2" s="326"/>
      <c r="IIP2" s="326"/>
      <c r="IIQ2" s="326"/>
      <c r="IIR2" s="326"/>
      <c r="IIS2" s="326"/>
      <c r="IIT2" s="326"/>
      <c r="IIU2" s="326"/>
      <c r="IIV2" s="326"/>
      <c r="IIW2" s="326"/>
      <c r="IIX2" s="326"/>
      <c r="IIY2" s="326"/>
      <c r="IIZ2" s="326"/>
      <c r="IJA2" s="326"/>
      <c r="IJB2" s="326"/>
      <c r="IJC2" s="326"/>
      <c r="IJD2" s="326"/>
      <c r="IJE2" s="326"/>
      <c r="IJF2" s="326"/>
      <c r="IJG2" s="326"/>
      <c r="IJH2" s="326"/>
      <c r="IJI2" s="326"/>
      <c r="IJJ2" s="326"/>
      <c r="IJK2" s="326"/>
      <c r="IJL2" s="326"/>
      <c r="IJM2" s="326"/>
      <c r="IJN2" s="326"/>
      <c r="IJO2" s="326"/>
      <c r="IJP2" s="326"/>
      <c r="IJQ2" s="326"/>
      <c r="IJR2" s="326"/>
      <c r="IJS2" s="326"/>
      <c r="IJT2" s="326"/>
      <c r="IJU2" s="326"/>
      <c r="IJV2" s="326"/>
      <c r="IJW2" s="326"/>
      <c r="IJX2" s="326"/>
      <c r="IJY2" s="326"/>
      <c r="IJZ2" s="326"/>
      <c r="IKA2" s="326"/>
      <c r="IKB2" s="326"/>
      <c r="IKC2" s="326"/>
      <c r="IKD2" s="326"/>
      <c r="IKE2" s="326"/>
      <c r="IKF2" s="326"/>
      <c r="IKG2" s="326"/>
      <c r="IKH2" s="326"/>
      <c r="IKI2" s="326"/>
      <c r="IKJ2" s="326"/>
      <c r="IKK2" s="326"/>
      <c r="IKL2" s="326"/>
      <c r="IKM2" s="326"/>
      <c r="IKN2" s="326"/>
      <c r="IKO2" s="326"/>
      <c r="IKP2" s="326"/>
      <c r="IKQ2" s="326"/>
      <c r="IKR2" s="326"/>
      <c r="IKS2" s="326"/>
      <c r="IKT2" s="326"/>
      <c r="IKU2" s="326"/>
      <c r="IKV2" s="326"/>
      <c r="IKW2" s="326"/>
      <c r="IKX2" s="326"/>
      <c r="IKY2" s="326"/>
      <c r="IKZ2" s="326"/>
      <c r="ILA2" s="326"/>
      <c r="ILB2" s="326"/>
      <c r="ILC2" s="326"/>
      <c r="ILD2" s="326"/>
      <c r="ILE2" s="326"/>
      <c r="ILF2" s="326"/>
      <c r="ILG2" s="326"/>
      <c r="ILH2" s="326"/>
      <c r="ILI2" s="326"/>
      <c r="ILJ2" s="326"/>
      <c r="ILK2" s="326"/>
      <c r="ILL2" s="326"/>
      <c r="ILM2" s="326"/>
      <c r="ILN2" s="326"/>
      <c r="ILO2" s="326"/>
      <c r="ILP2" s="326"/>
      <c r="ILQ2" s="326"/>
      <c r="ILR2" s="326"/>
      <c r="ILS2" s="326"/>
      <c r="ILT2" s="326"/>
      <c r="ILU2" s="326"/>
      <c r="ILV2" s="326"/>
      <c r="ILW2" s="326"/>
      <c r="ILX2" s="326"/>
      <c r="ILY2" s="326"/>
      <c r="ILZ2" s="326"/>
      <c r="IMA2" s="326"/>
      <c r="IMB2" s="326"/>
      <c r="IMC2" s="326"/>
      <c r="IMD2" s="326"/>
      <c r="IME2" s="326"/>
      <c r="IMF2" s="326"/>
      <c r="IMG2" s="326"/>
      <c r="IMH2" s="326"/>
      <c r="IMI2" s="326"/>
      <c r="IMJ2" s="326"/>
      <c r="IMK2" s="326"/>
      <c r="IML2" s="326"/>
      <c r="IMM2" s="326"/>
      <c r="IMN2" s="326"/>
      <c r="IMO2" s="326"/>
      <c r="IMP2" s="326"/>
      <c r="IMQ2" s="326"/>
      <c r="IMR2" s="326"/>
      <c r="IMS2" s="326"/>
      <c r="IMT2" s="326"/>
      <c r="IMU2" s="326"/>
      <c r="IMV2" s="326"/>
      <c r="IMW2" s="326"/>
      <c r="IMX2" s="326"/>
      <c r="IMY2" s="326"/>
      <c r="IMZ2" s="326"/>
      <c r="INA2" s="326"/>
      <c r="INB2" s="326"/>
      <c r="INC2" s="326"/>
      <c r="IND2" s="326"/>
      <c r="INE2" s="326"/>
      <c r="INF2" s="326"/>
      <c r="ING2" s="326"/>
      <c r="INH2" s="326"/>
      <c r="INI2" s="326"/>
      <c r="INJ2" s="326"/>
      <c r="INK2" s="326"/>
      <c r="INL2" s="326"/>
      <c r="INM2" s="326"/>
      <c r="INN2" s="326"/>
      <c r="INO2" s="326"/>
      <c r="INP2" s="326"/>
      <c r="INQ2" s="326"/>
      <c r="INR2" s="326"/>
      <c r="INS2" s="326"/>
      <c r="INT2" s="326"/>
      <c r="INU2" s="326"/>
      <c r="INV2" s="326"/>
      <c r="INW2" s="326"/>
      <c r="INX2" s="326"/>
      <c r="INY2" s="326"/>
      <c r="INZ2" s="326"/>
      <c r="IOA2" s="326"/>
      <c r="IOB2" s="326"/>
      <c r="IOC2" s="326"/>
      <c r="IOD2" s="326"/>
      <c r="IOE2" s="326"/>
      <c r="IOF2" s="326"/>
      <c r="IOG2" s="326"/>
      <c r="IOH2" s="326"/>
      <c r="IOI2" s="326"/>
      <c r="IOJ2" s="326"/>
      <c r="IOK2" s="326"/>
      <c r="IOL2" s="326"/>
      <c r="IOM2" s="326"/>
      <c r="ION2" s="326"/>
      <c r="IOO2" s="326"/>
      <c r="IOP2" s="326"/>
      <c r="IOQ2" s="326"/>
      <c r="IOR2" s="326"/>
      <c r="IOS2" s="326"/>
      <c r="IOT2" s="326"/>
      <c r="IOU2" s="326"/>
      <c r="IOV2" s="326"/>
      <c r="IOW2" s="326"/>
      <c r="IOX2" s="326"/>
      <c r="IOY2" s="326"/>
      <c r="IOZ2" s="326"/>
      <c r="IPA2" s="326"/>
      <c r="IPB2" s="326"/>
      <c r="IPC2" s="326"/>
      <c r="IPD2" s="326"/>
      <c r="IPE2" s="326"/>
      <c r="IPF2" s="326"/>
      <c r="IPG2" s="326"/>
      <c r="IPH2" s="326"/>
      <c r="IPI2" s="326"/>
      <c r="IPJ2" s="326"/>
      <c r="IPK2" s="326"/>
      <c r="IPL2" s="326"/>
      <c r="IPM2" s="326"/>
      <c r="IPN2" s="326"/>
      <c r="IPO2" s="326"/>
      <c r="IPP2" s="326"/>
      <c r="IPQ2" s="326"/>
      <c r="IPR2" s="326"/>
      <c r="IPS2" s="326"/>
      <c r="IPT2" s="326"/>
      <c r="IPU2" s="326"/>
      <c r="IPV2" s="326"/>
      <c r="IPW2" s="326"/>
      <c r="IPX2" s="326"/>
      <c r="IPY2" s="326"/>
      <c r="IPZ2" s="326"/>
      <c r="IQA2" s="326"/>
      <c r="IQB2" s="326"/>
      <c r="IQC2" s="326"/>
      <c r="IQD2" s="326"/>
      <c r="IQE2" s="326"/>
      <c r="IQF2" s="326"/>
      <c r="IQG2" s="326"/>
      <c r="IQH2" s="326"/>
      <c r="IQI2" s="326"/>
      <c r="IQJ2" s="326"/>
      <c r="IQK2" s="326"/>
      <c r="IQL2" s="326"/>
      <c r="IQM2" s="326"/>
      <c r="IQN2" s="326"/>
      <c r="IQO2" s="326"/>
      <c r="IQP2" s="326"/>
      <c r="IQQ2" s="326"/>
      <c r="IQR2" s="326"/>
      <c r="IQS2" s="326"/>
      <c r="IQT2" s="326"/>
      <c r="IQU2" s="326"/>
      <c r="IQV2" s="326"/>
      <c r="IQW2" s="326"/>
      <c r="IQX2" s="326"/>
      <c r="IQY2" s="326"/>
      <c r="IQZ2" s="326"/>
      <c r="IRA2" s="326"/>
      <c r="IRB2" s="326"/>
      <c r="IRC2" s="326"/>
      <c r="IRD2" s="326"/>
      <c r="IRE2" s="326"/>
      <c r="IRF2" s="326"/>
      <c r="IRG2" s="326"/>
      <c r="IRH2" s="326"/>
      <c r="IRI2" s="326"/>
      <c r="IRJ2" s="326"/>
      <c r="IRK2" s="326"/>
      <c r="IRL2" s="326"/>
      <c r="IRM2" s="326"/>
      <c r="IRN2" s="326"/>
      <c r="IRO2" s="326"/>
      <c r="IRP2" s="326"/>
      <c r="IRQ2" s="326"/>
      <c r="IRR2" s="326"/>
      <c r="IRS2" s="326"/>
      <c r="IRT2" s="326"/>
      <c r="IRU2" s="326"/>
      <c r="IRV2" s="326"/>
      <c r="IRW2" s="326"/>
      <c r="IRX2" s="326"/>
      <c r="IRY2" s="326"/>
      <c r="IRZ2" s="326"/>
      <c r="ISA2" s="326"/>
      <c r="ISB2" s="326"/>
      <c r="ISC2" s="326"/>
      <c r="ISD2" s="326"/>
      <c r="ISE2" s="326"/>
      <c r="ISF2" s="326"/>
      <c r="ISG2" s="326"/>
      <c r="ISH2" s="326"/>
      <c r="ISI2" s="326"/>
      <c r="ISJ2" s="326"/>
      <c r="ISK2" s="326"/>
      <c r="ISL2" s="326"/>
      <c r="ISM2" s="326"/>
      <c r="ISN2" s="326"/>
      <c r="ISO2" s="326"/>
      <c r="ISP2" s="326"/>
      <c r="ISQ2" s="326"/>
      <c r="ISR2" s="326"/>
      <c r="ISS2" s="326"/>
      <c r="IST2" s="326"/>
      <c r="ISU2" s="326"/>
      <c r="ISV2" s="326"/>
      <c r="ISW2" s="326"/>
      <c r="ISX2" s="326"/>
      <c r="ISY2" s="326"/>
      <c r="ISZ2" s="326"/>
      <c r="ITA2" s="326"/>
      <c r="ITB2" s="326"/>
      <c r="ITC2" s="326"/>
      <c r="ITD2" s="326"/>
      <c r="ITE2" s="326"/>
      <c r="ITF2" s="326"/>
      <c r="ITG2" s="326"/>
      <c r="ITH2" s="326"/>
      <c r="ITI2" s="326"/>
      <c r="ITJ2" s="326"/>
      <c r="ITK2" s="326"/>
      <c r="ITL2" s="326"/>
      <c r="ITM2" s="326"/>
      <c r="ITN2" s="326"/>
      <c r="ITO2" s="326"/>
      <c r="ITP2" s="326"/>
      <c r="ITQ2" s="326"/>
      <c r="ITR2" s="326"/>
      <c r="ITS2" s="326"/>
      <c r="ITT2" s="326"/>
      <c r="ITU2" s="326"/>
      <c r="ITV2" s="326"/>
      <c r="ITW2" s="326"/>
      <c r="ITX2" s="326"/>
      <c r="ITY2" s="326"/>
      <c r="ITZ2" s="326"/>
      <c r="IUA2" s="326"/>
      <c r="IUB2" s="326"/>
      <c r="IUC2" s="326"/>
      <c r="IUD2" s="326"/>
      <c r="IUE2" s="326"/>
      <c r="IUF2" s="326"/>
      <c r="IUG2" s="326"/>
      <c r="IUH2" s="326"/>
      <c r="IUI2" s="326"/>
      <c r="IUJ2" s="326"/>
      <c r="IUK2" s="326"/>
      <c r="IUL2" s="326"/>
      <c r="IUM2" s="326"/>
      <c r="IUN2" s="326"/>
      <c r="IUO2" s="326"/>
      <c r="IUP2" s="326"/>
      <c r="IUQ2" s="326"/>
      <c r="IUR2" s="326"/>
      <c r="IUS2" s="326"/>
      <c r="IUT2" s="326"/>
      <c r="IUU2" s="326"/>
      <c r="IUV2" s="326"/>
      <c r="IUW2" s="326"/>
      <c r="IUX2" s="326"/>
      <c r="IUY2" s="326"/>
      <c r="IUZ2" s="326"/>
      <c r="IVA2" s="326"/>
      <c r="IVB2" s="326"/>
      <c r="IVC2" s="326"/>
      <c r="IVD2" s="326"/>
      <c r="IVE2" s="326"/>
      <c r="IVF2" s="326"/>
      <c r="IVG2" s="326"/>
      <c r="IVH2" s="326"/>
      <c r="IVI2" s="326"/>
      <c r="IVJ2" s="326"/>
      <c r="IVK2" s="326"/>
      <c r="IVL2" s="326"/>
      <c r="IVM2" s="326"/>
      <c r="IVN2" s="326"/>
      <c r="IVO2" s="326"/>
      <c r="IVP2" s="326"/>
      <c r="IVQ2" s="326"/>
      <c r="IVR2" s="326"/>
      <c r="IVS2" s="326"/>
      <c r="IVT2" s="326"/>
      <c r="IVU2" s="326"/>
      <c r="IVV2" s="326"/>
      <c r="IVW2" s="326"/>
      <c r="IVX2" s="326"/>
      <c r="IVY2" s="326"/>
      <c r="IVZ2" s="326"/>
      <c r="IWA2" s="326"/>
      <c r="IWB2" s="326"/>
      <c r="IWC2" s="326"/>
      <c r="IWD2" s="326"/>
      <c r="IWE2" s="326"/>
      <c r="IWF2" s="326"/>
      <c r="IWG2" s="326"/>
      <c r="IWH2" s="326"/>
      <c r="IWI2" s="326"/>
      <c r="IWJ2" s="326"/>
      <c r="IWK2" s="326"/>
      <c r="IWL2" s="326"/>
      <c r="IWM2" s="326"/>
      <c r="IWN2" s="326"/>
      <c r="IWO2" s="326"/>
      <c r="IWP2" s="326"/>
      <c r="IWQ2" s="326"/>
      <c r="IWR2" s="326"/>
      <c r="IWS2" s="326"/>
      <c r="IWT2" s="326"/>
      <c r="IWU2" s="326"/>
      <c r="IWV2" s="326"/>
      <c r="IWW2" s="326"/>
      <c r="IWX2" s="326"/>
      <c r="IWY2" s="326"/>
      <c r="IWZ2" s="326"/>
      <c r="IXA2" s="326"/>
      <c r="IXB2" s="326"/>
      <c r="IXC2" s="326"/>
      <c r="IXD2" s="326"/>
      <c r="IXE2" s="326"/>
      <c r="IXF2" s="326"/>
      <c r="IXG2" s="326"/>
      <c r="IXH2" s="326"/>
      <c r="IXI2" s="326"/>
      <c r="IXJ2" s="326"/>
      <c r="IXK2" s="326"/>
      <c r="IXL2" s="326"/>
      <c r="IXM2" s="326"/>
      <c r="IXN2" s="326"/>
      <c r="IXO2" s="326"/>
      <c r="IXP2" s="326"/>
      <c r="IXQ2" s="326"/>
      <c r="IXR2" s="326"/>
      <c r="IXS2" s="326"/>
      <c r="IXT2" s="326"/>
      <c r="IXU2" s="326"/>
      <c r="IXV2" s="326"/>
      <c r="IXW2" s="326"/>
      <c r="IXX2" s="326"/>
      <c r="IXY2" s="326"/>
      <c r="IXZ2" s="326"/>
      <c r="IYA2" s="326"/>
      <c r="IYB2" s="326"/>
      <c r="IYC2" s="326"/>
      <c r="IYD2" s="326"/>
      <c r="IYE2" s="326"/>
      <c r="IYF2" s="326"/>
      <c r="IYG2" s="326"/>
      <c r="IYH2" s="326"/>
      <c r="IYI2" s="326"/>
      <c r="IYJ2" s="326"/>
      <c r="IYK2" s="326"/>
      <c r="IYL2" s="326"/>
      <c r="IYM2" s="326"/>
      <c r="IYN2" s="326"/>
      <c r="IYO2" s="326"/>
      <c r="IYP2" s="326"/>
      <c r="IYQ2" s="326"/>
      <c r="IYR2" s="326"/>
      <c r="IYS2" s="326"/>
      <c r="IYT2" s="326"/>
      <c r="IYU2" s="326"/>
      <c r="IYV2" s="326"/>
      <c r="IYW2" s="326"/>
      <c r="IYX2" s="326"/>
      <c r="IYY2" s="326"/>
      <c r="IYZ2" s="326"/>
      <c r="IZA2" s="326"/>
      <c r="IZB2" s="326"/>
      <c r="IZC2" s="326"/>
      <c r="IZD2" s="326"/>
      <c r="IZE2" s="326"/>
      <c r="IZF2" s="326"/>
      <c r="IZG2" s="326"/>
      <c r="IZH2" s="326"/>
      <c r="IZI2" s="326"/>
      <c r="IZJ2" s="326"/>
      <c r="IZK2" s="326"/>
      <c r="IZL2" s="326"/>
      <c r="IZM2" s="326"/>
      <c r="IZN2" s="326"/>
      <c r="IZO2" s="326"/>
      <c r="IZP2" s="326"/>
      <c r="IZQ2" s="326"/>
      <c r="IZR2" s="326"/>
      <c r="IZS2" s="326"/>
      <c r="IZT2" s="326"/>
      <c r="IZU2" s="326"/>
      <c r="IZV2" s="326"/>
      <c r="IZW2" s="326"/>
      <c r="IZX2" s="326"/>
      <c r="IZY2" s="326"/>
      <c r="IZZ2" s="326"/>
      <c r="JAA2" s="326"/>
      <c r="JAB2" s="326"/>
      <c r="JAC2" s="326"/>
      <c r="JAD2" s="326"/>
      <c r="JAE2" s="326"/>
      <c r="JAF2" s="326"/>
      <c r="JAG2" s="326"/>
      <c r="JAH2" s="326"/>
      <c r="JAI2" s="326"/>
      <c r="JAJ2" s="326"/>
      <c r="JAK2" s="326"/>
      <c r="JAL2" s="326"/>
      <c r="JAM2" s="326"/>
      <c r="JAN2" s="326"/>
      <c r="JAO2" s="326"/>
      <c r="JAP2" s="326"/>
      <c r="JAQ2" s="326"/>
      <c r="JAR2" s="326"/>
      <c r="JAS2" s="326"/>
      <c r="JAT2" s="326"/>
      <c r="JAU2" s="326"/>
      <c r="JAV2" s="326"/>
      <c r="JAW2" s="326"/>
      <c r="JAX2" s="326"/>
      <c r="JAY2" s="326"/>
      <c r="JAZ2" s="326"/>
      <c r="JBA2" s="326"/>
      <c r="JBB2" s="326"/>
      <c r="JBC2" s="326"/>
      <c r="JBD2" s="326"/>
      <c r="JBE2" s="326"/>
      <c r="JBF2" s="326"/>
      <c r="JBG2" s="326"/>
      <c r="JBH2" s="326"/>
      <c r="JBI2" s="326"/>
      <c r="JBJ2" s="326"/>
      <c r="JBK2" s="326"/>
      <c r="JBL2" s="326"/>
      <c r="JBM2" s="326"/>
      <c r="JBN2" s="326"/>
      <c r="JBO2" s="326"/>
      <c r="JBP2" s="326"/>
      <c r="JBQ2" s="326"/>
      <c r="JBR2" s="326"/>
      <c r="JBS2" s="326"/>
      <c r="JBT2" s="326"/>
      <c r="JBU2" s="326"/>
      <c r="JBV2" s="326"/>
      <c r="JBW2" s="326"/>
      <c r="JBX2" s="326"/>
      <c r="JBY2" s="326"/>
      <c r="JBZ2" s="326"/>
      <c r="JCA2" s="326"/>
      <c r="JCB2" s="326"/>
      <c r="JCC2" s="326"/>
      <c r="JCD2" s="326"/>
      <c r="JCE2" s="326"/>
      <c r="JCF2" s="326"/>
      <c r="JCG2" s="326"/>
      <c r="JCH2" s="326"/>
      <c r="JCI2" s="326"/>
      <c r="JCJ2" s="326"/>
      <c r="JCK2" s="326"/>
      <c r="JCL2" s="326"/>
      <c r="JCM2" s="326"/>
      <c r="JCN2" s="326"/>
      <c r="JCO2" s="326"/>
      <c r="JCP2" s="326"/>
      <c r="JCQ2" s="326"/>
      <c r="JCR2" s="326"/>
      <c r="JCS2" s="326"/>
      <c r="JCT2" s="326"/>
      <c r="JCU2" s="326"/>
      <c r="JCV2" s="326"/>
      <c r="JCW2" s="326"/>
      <c r="JCX2" s="326"/>
      <c r="JCY2" s="326"/>
      <c r="JCZ2" s="326"/>
      <c r="JDA2" s="326"/>
      <c r="JDB2" s="326"/>
      <c r="JDC2" s="326"/>
      <c r="JDD2" s="326"/>
      <c r="JDE2" s="326"/>
      <c r="JDF2" s="326"/>
      <c r="JDG2" s="326"/>
      <c r="JDH2" s="326"/>
      <c r="JDI2" s="326"/>
      <c r="JDJ2" s="326"/>
      <c r="JDK2" s="326"/>
      <c r="JDL2" s="326"/>
      <c r="JDM2" s="326"/>
      <c r="JDN2" s="326"/>
      <c r="JDO2" s="326"/>
      <c r="JDP2" s="326"/>
      <c r="JDQ2" s="326"/>
      <c r="JDR2" s="326"/>
      <c r="JDS2" s="326"/>
      <c r="JDT2" s="326"/>
      <c r="JDU2" s="326"/>
      <c r="JDV2" s="326"/>
      <c r="JDW2" s="326"/>
      <c r="JDX2" s="326"/>
      <c r="JDY2" s="326"/>
      <c r="JDZ2" s="326"/>
      <c r="JEA2" s="326"/>
      <c r="JEB2" s="326"/>
      <c r="JEC2" s="326"/>
      <c r="JED2" s="326"/>
      <c r="JEE2" s="326"/>
      <c r="JEF2" s="326"/>
      <c r="JEG2" s="326"/>
      <c r="JEH2" s="326"/>
      <c r="JEI2" s="326"/>
      <c r="JEJ2" s="326"/>
      <c r="JEK2" s="326"/>
      <c r="JEL2" s="326"/>
      <c r="JEM2" s="326"/>
      <c r="JEN2" s="326"/>
      <c r="JEO2" s="326"/>
      <c r="JEP2" s="326"/>
      <c r="JEQ2" s="326"/>
      <c r="JER2" s="326"/>
      <c r="JES2" s="326"/>
      <c r="JET2" s="326"/>
      <c r="JEU2" s="326"/>
      <c r="JEV2" s="326"/>
      <c r="JEW2" s="326"/>
      <c r="JEX2" s="326"/>
      <c r="JEY2" s="326"/>
      <c r="JEZ2" s="326"/>
      <c r="JFA2" s="326"/>
      <c r="JFB2" s="326"/>
      <c r="JFC2" s="326"/>
      <c r="JFD2" s="326"/>
      <c r="JFE2" s="326"/>
      <c r="JFF2" s="326"/>
      <c r="JFG2" s="326"/>
      <c r="JFH2" s="326"/>
      <c r="JFI2" s="326"/>
      <c r="JFJ2" s="326"/>
      <c r="JFK2" s="326"/>
      <c r="JFL2" s="326"/>
      <c r="JFM2" s="326"/>
      <c r="JFN2" s="326"/>
      <c r="JFO2" s="326"/>
      <c r="JFP2" s="326"/>
      <c r="JFQ2" s="326"/>
      <c r="JFR2" s="326"/>
      <c r="JFS2" s="326"/>
      <c r="JFT2" s="326"/>
      <c r="JFU2" s="326"/>
      <c r="JFV2" s="326"/>
      <c r="JFW2" s="326"/>
      <c r="JFX2" s="326"/>
      <c r="JFY2" s="326"/>
      <c r="JFZ2" s="326"/>
      <c r="JGA2" s="326"/>
      <c r="JGB2" s="326"/>
      <c r="JGC2" s="326"/>
      <c r="JGD2" s="326"/>
      <c r="JGE2" s="326"/>
      <c r="JGF2" s="326"/>
      <c r="JGG2" s="326"/>
      <c r="JGH2" s="326"/>
      <c r="JGI2" s="326"/>
      <c r="JGJ2" s="326"/>
      <c r="JGK2" s="326"/>
      <c r="JGL2" s="326"/>
      <c r="JGM2" s="326"/>
      <c r="JGN2" s="326"/>
      <c r="JGO2" s="326"/>
      <c r="JGP2" s="326"/>
      <c r="JGQ2" s="326"/>
      <c r="JGR2" s="326"/>
      <c r="JGS2" s="326"/>
      <c r="JGT2" s="326"/>
      <c r="JGU2" s="326"/>
      <c r="JGV2" s="326"/>
      <c r="JGW2" s="326"/>
      <c r="JGX2" s="326"/>
      <c r="JGY2" s="326"/>
      <c r="JGZ2" s="326"/>
      <c r="JHA2" s="326"/>
      <c r="JHB2" s="326"/>
      <c r="JHC2" s="326"/>
      <c r="JHD2" s="326"/>
      <c r="JHE2" s="326"/>
      <c r="JHF2" s="326"/>
      <c r="JHG2" s="326"/>
      <c r="JHH2" s="326"/>
      <c r="JHI2" s="326"/>
      <c r="JHJ2" s="326"/>
      <c r="JHK2" s="326"/>
      <c r="JHL2" s="326"/>
      <c r="JHM2" s="326"/>
      <c r="JHN2" s="326"/>
      <c r="JHO2" s="326"/>
      <c r="JHP2" s="326"/>
      <c r="JHQ2" s="326"/>
      <c r="JHR2" s="326"/>
      <c r="JHS2" s="326"/>
      <c r="JHT2" s="326"/>
      <c r="JHU2" s="326"/>
      <c r="JHV2" s="326"/>
      <c r="JHW2" s="326"/>
      <c r="JHX2" s="326"/>
      <c r="JHY2" s="326"/>
      <c r="JHZ2" s="326"/>
      <c r="JIA2" s="326"/>
      <c r="JIB2" s="326"/>
      <c r="JIC2" s="326"/>
      <c r="JID2" s="326"/>
      <c r="JIE2" s="326"/>
      <c r="JIF2" s="326"/>
      <c r="JIG2" s="326"/>
      <c r="JIH2" s="326"/>
      <c r="JII2" s="326"/>
      <c r="JIJ2" s="326"/>
      <c r="JIK2" s="326"/>
      <c r="JIL2" s="326"/>
      <c r="JIM2" s="326"/>
      <c r="JIN2" s="326"/>
      <c r="JIO2" s="326"/>
      <c r="JIP2" s="326"/>
      <c r="JIQ2" s="326"/>
      <c r="JIR2" s="326"/>
      <c r="JIS2" s="326"/>
      <c r="JIT2" s="326"/>
      <c r="JIU2" s="326"/>
      <c r="JIV2" s="326"/>
      <c r="JIW2" s="326"/>
      <c r="JIX2" s="326"/>
      <c r="JIY2" s="326"/>
      <c r="JIZ2" s="326"/>
      <c r="JJA2" s="326"/>
      <c r="JJB2" s="326"/>
      <c r="JJC2" s="326"/>
      <c r="JJD2" s="326"/>
      <c r="JJE2" s="326"/>
      <c r="JJF2" s="326"/>
      <c r="JJG2" s="326"/>
      <c r="JJH2" s="326"/>
      <c r="JJI2" s="326"/>
      <c r="JJJ2" s="326"/>
      <c r="JJK2" s="326"/>
      <c r="JJL2" s="326"/>
      <c r="JJM2" s="326"/>
      <c r="JJN2" s="326"/>
      <c r="JJO2" s="326"/>
      <c r="JJP2" s="326"/>
      <c r="JJQ2" s="326"/>
      <c r="JJR2" s="326"/>
      <c r="JJS2" s="326"/>
      <c r="JJT2" s="326"/>
      <c r="JJU2" s="326"/>
      <c r="JJV2" s="326"/>
      <c r="JJW2" s="326"/>
      <c r="JJX2" s="326"/>
      <c r="JJY2" s="326"/>
      <c r="JJZ2" s="326"/>
      <c r="JKA2" s="326"/>
      <c r="JKB2" s="326"/>
      <c r="JKC2" s="326"/>
      <c r="JKD2" s="326"/>
      <c r="JKE2" s="326"/>
      <c r="JKF2" s="326"/>
      <c r="JKG2" s="326"/>
      <c r="JKH2" s="326"/>
      <c r="JKI2" s="326"/>
      <c r="JKJ2" s="326"/>
      <c r="JKK2" s="326"/>
      <c r="JKL2" s="326"/>
      <c r="JKM2" s="326"/>
      <c r="JKN2" s="326"/>
      <c r="JKO2" s="326"/>
      <c r="JKP2" s="326"/>
      <c r="JKQ2" s="326"/>
      <c r="JKR2" s="326"/>
      <c r="JKS2" s="326"/>
      <c r="JKT2" s="326"/>
      <c r="JKU2" s="326"/>
      <c r="JKV2" s="326"/>
      <c r="JKW2" s="326"/>
      <c r="JKX2" s="326"/>
      <c r="JKY2" s="326"/>
      <c r="JKZ2" s="326"/>
      <c r="JLA2" s="326"/>
      <c r="JLB2" s="326"/>
      <c r="JLC2" s="326"/>
      <c r="JLD2" s="326"/>
      <c r="JLE2" s="326"/>
      <c r="JLF2" s="326"/>
      <c r="JLG2" s="326"/>
      <c r="JLH2" s="326"/>
      <c r="JLI2" s="326"/>
      <c r="JLJ2" s="326"/>
      <c r="JLK2" s="326"/>
      <c r="JLL2" s="326"/>
      <c r="JLM2" s="326"/>
      <c r="JLN2" s="326"/>
      <c r="JLO2" s="326"/>
      <c r="JLP2" s="326"/>
      <c r="JLQ2" s="326"/>
      <c r="JLR2" s="326"/>
      <c r="JLS2" s="326"/>
      <c r="JLT2" s="326"/>
      <c r="JLU2" s="326"/>
      <c r="JLV2" s="326"/>
      <c r="JLW2" s="326"/>
      <c r="JLX2" s="326"/>
      <c r="JLY2" s="326"/>
      <c r="JLZ2" s="326"/>
      <c r="JMA2" s="326"/>
      <c r="JMB2" s="326"/>
      <c r="JMC2" s="326"/>
      <c r="JMD2" s="326"/>
      <c r="JME2" s="326"/>
      <c r="JMF2" s="326"/>
      <c r="JMG2" s="326"/>
      <c r="JMH2" s="326"/>
      <c r="JMI2" s="326"/>
      <c r="JMJ2" s="326"/>
      <c r="JMK2" s="326"/>
      <c r="JML2" s="326"/>
      <c r="JMM2" s="326"/>
      <c r="JMN2" s="326"/>
      <c r="JMO2" s="326"/>
      <c r="JMP2" s="326"/>
      <c r="JMQ2" s="326"/>
      <c r="JMR2" s="326"/>
      <c r="JMS2" s="326"/>
      <c r="JMT2" s="326"/>
      <c r="JMU2" s="326"/>
      <c r="JMV2" s="326"/>
      <c r="JMW2" s="326"/>
      <c r="JMX2" s="326"/>
      <c r="JMY2" s="326"/>
      <c r="JMZ2" s="326"/>
      <c r="JNA2" s="326"/>
      <c r="JNB2" s="326"/>
      <c r="JNC2" s="326"/>
      <c r="JND2" s="326"/>
      <c r="JNE2" s="326"/>
      <c r="JNF2" s="326"/>
      <c r="JNG2" s="326"/>
      <c r="JNH2" s="326"/>
      <c r="JNI2" s="326"/>
      <c r="JNJ2" s="326"/>
      <c r="JNK2" s="326"/>
      <c r="JNL2" s="326"/>
      <c r="JNM2" s="326"/>
      <c r="JNN2" s="326"/>
      <c r="JNO2" s="326"/>
      <c r="JNP2" s="326"/>
      <c r="JNQ2" s="326"/>
      <c r="JNR2" s="326"/>
      <c r="JNS2" s="326"/>
      <c r="JNT2" s="326"/>
      <c r="JNU2" s="326"/>
      <c r="JNV2" s="326"/>
      <c r="JNW2" s="326"/>
      <c r="JNX2" s="326"/>
      <c r="JNY2" s="326"/>
      <c r="JNZ2" s="326"/>
      <c r="JOA2" s="326"/>
      <c r="JOB2" s="326"/>
      <c r="JOC2" s="326"/>
      <c r="JOD2" s="326"/>
      <c r="JOE2" s="326"/>
      <c r="JOF2" s="326"/>
      <c r="JOG2" s="326"/>
      <c r="JOH2" s="326"/>
      <c r="JOI2" s="326"/>
      <c r="JOJ2" s="326"/>
      <c r="JOK2" s="326"/>
      <c r="JOL2" s="326"/>
      <c r="JOM2" s="326"/>
      <c r="JON2" s="326"/>
      <c r="JOO2" s="326"/>
      <c r="JOP2" s="326"/>
      <c r="JOQ2" s="326"/>
      <c r="JOR2" s="326"/>
      <c r="JOS2" s="326"/>
      <c r="JOT2" s="326"/>
      <c r="JOU2" s="326"/>
      <c r="JOV2" s="326"/>
      <c r="JOW2" s="326"/>
      <c r="JOX2" s="326"/>
      <c r="JOY2" s="326"/>
      <c r="JOZ2" s="326"/>
      <c r="JPA2" s="326"/>
      <c r="JPB2" s="326"/>
      <c r="JPC2" s="326"/>
      <c r="JPD2" s="326"/>
      <c r="JPE2" s="326"/>
      <c r="JPF2" s="326"/>
      <c r="JPG2" s="326"/>
      <c r="JPH2" s="326"/>
      <c r="JPI2" s="326"/>
      <c r="JPJ2" s="326"/>
      <c r="JPK2" s="326"/>
      <c r="JPL2" s="326"/>
      <c r="JPM2" s="326"/>
      <c r="JPN2" s="326"/>
      <c r="JPO2" s="326"/>
      <c r="JPP2" s="326"/>
      <c r="JPQ2" s="326"/>
      <c r="JPR2" s="326"/>
      <c r="JPS2" s="326"/>
      <c r="JPT2" s="326"/>
      <c r="JPU2" s="326"/>
      <c r="JPV2" s="326"/>
      <c r="JPW2" s="326"/>
      <c r="JPX2" s="326"/>
      <c r="JPY2" s="326"/>
      <c r="JPZ2" s="326"/>
      <c r="JQA2" s="326"/>
      <c r="JQB2" s="326"/>
      <c r="JQC2" s="326"/>
      <c r="JQD2" s="326"/>
      <c r="JQE2" s="326"/>
      <c r="JQF2" s="326"/>
      <c r="JQG2" s="326"/>
      <c r="JQH2" s="326"/>
      <c r="JQI2" s="326"/>
      <c r="JQJ2" s="326"/>
      <c r="JQK2" s="326"/>
      <c r="JQL2" s="326"/>
      <c r="JQM2" s="326"/>
      <c r="JQN2" s="326"/>
      <c r="JQO2" s="326"/>
      <c r="JQP2" s="326"/>
      <c r="JQQ2" s="326"/>
      <c r="JQR2" s="326"/>
      <c r="JQS2" s="326"/>
      <c r="JQT2" s="326"/>
      <c r="JQU2" s="326"/>
      <c r="JQV2" s="326"/>
      <c r="JQW2" s="326"/>
      <c r="JQX2" s="326"/>
      <c r="JQY2" s="326"/>
      <c r="JQZ2" s="326"/>
      <c r="JRA2" s="326"/>
      <c r="JRB2" s="326"/>
      <c r="JRC2" s="326"/>
      <c r="JRD2" s="326"/>
      <c r="JRE2" s="326"/>
      <c r="JRF2" s="326"/>
      <c r="JRG2" s="326"/>
      <c r="JRH2" s="326"/>
      <c r="JRI2" s="326"/>
      <c r="JRJ2" s="326"/>
      <c r="JRK2" s="326"/>
      <c r="JRL2" s="326"/>
      <c r="JRM2" s="326"/>
      <c r="JRN2" s="326"/>
      <c r="JRO2" s="326"/>
      <c r="JRP2" s="326"/>
      <c r="JRQ2" s="326"/>
      <c r="JRR2" s="326"/>
      <c r="JRS2" s="326"/>
      <c r="JRT2" s="326"/>
      <c r="JRU2" s="326"/>
      <c r="JRV2" s="326"/>
      <c r="JRW2" s="326"/>
      <c r="JRX2" s="326"/>
      <c r="JRY2" s="326"/>
      <c r="JRZ2" s="326"/>
      <c r="JSA2" s="326"/>
      <c r="JSB2" s="326"/>
      <c r="JSC2" s="326"/>
      <c r="JSD2" s="326"/>
      <c r="JSE2" s="326"/>
      <c r="JSF2" s="326"/>
      <c r="JSG2" s="326"/>
      <c r="JSH2" s="326"/>
      <c r="JSI2" s="326"/>
      <c r="JSJ2" s="326"/>
      <c r="JSK2" s="326"/>
      <c r="JSL2" s="326"/>
      <c r="JSM2" s="326"/>
      <c r="JSN2" s="326"/>
      <c r="JSO2" s="326"/>
      <c r="JSP2" s="326"/>
      <c r="JSQ2" s="326"/>
      <c r="JSR2" s="326"/>
      <c r="JSS2" s="326"/>
      <c r="JST2" s="326"/>
      <c r="JSU2" s="326"/>
      <c r="JSV2" s="326"/>
      <c r="JSW2" s="326"/>
      <c r="JSX2" s="326"/>
      <c r="JSY2" s="326"/>
      <c r="JSZ2" s="326"/>
      <c r="JTA2" s="326"/>
      <c r="JTB2" s="326"/>
      <c r="JTC2" s="326"/>
      <c r="JTD2" s="326"/>
      <c r="JTE2" s="326"/>
      <c r="JTF2" s="326"/>
      <c r="JTG2" s="326"/>
      <c r="JTH2" s="326"/>
      <c r="JTI2" s="326"/>
      <c r="JTJ2" s="326"/>
      <c r="JTK2" s="326"/>
      <c r="JTL2" s="326"/>
      <c r="JTM2" s="326"/>
      <c r="JTN2" s="326"/>
      <c r="JTO2" s="326"/>
      <c r="JTP2" s="326"/>
      <c r="JTQ2" s="326"/>
      <c r="JTR2" s="326"/>
      <c r="JTS2" s="326"/>
      <c r="JTT2" s="326"/>
      <c r="JTU2" s="326"/>
      <c r="JTV2" s="326"/>
      <c r="JTW2" s="326"/>
      <c r="JTX2" s="326"/>
      <c r="JTY2" s="326"/>
      <c r="JTZ2" s="326"/>
      <c r="JUA2" s="326"/>
      <c r="JUB2" s="326"/>
      <c r="JUC2" s="326"/>
      <c r="JUD2" s="326"/>
      <c r="JUE2" s="326"/>
      <c r="JUF2" s="326"/>
      <c r="JUG2" s="326"/>
      <c r="JUH2" s="326"/>
      <c r="JUI2" s="326"/>
      <c r="JUJ2" s="326"/>
      <c r="JUK2" s="326"/>
      <c r="JUL2" s="326"/>
      <c r="JUM2" s="326"/>
      <c r="JUN2" s="326"/>
      <c r="JUO2" s="326"/>
      <c r="JUP2" s="326"/>
      <c r="JUQ2" s="326"/>
      <c r="JUR2" s="326"/>
      <c r="JUS2" s="326"/>
      <c r="JUT2" s="326"/>
      <c r="JUU2" s="326"/>
      <c r="JUV2" s="326"/>
      <c r="JUW2" s="326"/>
      <c r="JUX2" s="326"/>
      <c r="JUY2" s="326"/>
      <c r="JUZ2" s="326"/>
      <c r="JVA2" s="326"/>
      <c r="JVB2" s="326"/>
      <c r="JVC2" s="326"/>
      <c r="JVD2" s="326"/>
      <c r="JVE2" s="326"/>
      <c r="JVF2" s="326"/>
      <c r="JVG2" s="326"/>
      <c r="JVH2" s="326"/>
      <c r="JVI2" s="326"/>
      <c r="JVJ2" s="326"/>
      <c r="JVK2" s="326"/>
      <c r="JVL2" s="326"/>
      <c r="JVM2" s="326"/>
      <c r="JVN2" s="326"/>
      <c r="JVO2" s="326"/>
      <c r="JVP2" s="326"/>
      <c r="JVQ2" s="326"/>
      <c r="JVR2" s="326"/>
      <c r="JVS2" s="326"/>
      <c r="JVT2" s="326"/>
      <c r="JVU2" s="326"/>
      <c r="JVV2" s="326"/>
      <c r="JVW2" s="326"/>
      <c r="JVX2" s="326"/>
      <c r="JVY2" s="326"/>
      <c r="JVZ2" s="326"/>
      <c r="JWA2" s="326"/>
      <c r="JWB2" s="326"/>
      <c r="JWC2" s="326"/>
      <c r="JWD2" s="326"/>
      <c r="JWE2" s="326"/>
      <c r="JWF2" s="326"/>
      <c r="JWG2" s="326"/>
      <c r="JWH2" s="326"/>
      <c r="JWI2" s="326"/>
      <c r="JWJ2" s="326"/>
      <c r="JWK2" s="326"/>
      <c r="JWL2" s="326"/>
      <c r="JWM2" s="326"/>
      <c r="JWN2" s="326"/>
      <c r="JWO2" s="326"/>
      <c r="JWP2" s="326"/>
      <c r="JWQ2" s="326"/>
      <c r="JWR2" s="326"/>
      <c r="JWS2" s="326"/>
      <c r="JWT2" s="326"/>
      <c r="JWU2" s="326"/>
      <c r="JWV2" s="326"/>
      <c r="JWW2" s="326"/>
      <c r="JWX2" s="326"/>
      <c r="JWY2" s="326"/>
      <c r="JWZ2" s="326"/>
      <c r="JXA2" s="326"/>
      <c r="JXB2" s="326"/>
      <c r="JXC2" s="326"/>
      <c r="JXD2" s="326"/>
      <c r="JXE2" s="326"/>
      <c r="JXF2" s="326"/>
      <c r="JXG2" s="326"/>
      <c r="JXH2" s="326"/>
      <c r="JXI2" s="326"/>
      <c r="JXJ2" s="326"/>
      <c r="JXK2" s="326"/>
      <c r="JXL2" s="326"/>
      <c r="JXM2" s="326"/>
      <c r="JXN2" s="326"/>
      <c r="JXO2" s="326"/>
      <c r="JXP2" s="326"/>
      <c r="JXQ2" s="326"/>
      <c r="JXR2" s="326"/>
      <c r="JXS2" s="326"/>
      <c r="JXT2" s="326"/>
      <c r="JXU2" s="326"/>
      <c r="JXV2" s="326"/>
      <c r="JXW2" s="326"/>
      <c r="JXX2" s="326"/>
      <c r="JXY2" s="326"/>
      <c r="JXZ2" s="326"/>
      <c r="JYA2" s="326"/>
      <c r="JYB2" s="326"/>
      <c r="JYC2" s="326"/>
      <c r="JYD2" s="326"/>
      <c r="JYE2" s="326"/>
      <c r="JYF2" s="326"/>
      <c r="JYG2" s="326"/>
      <c r="JYH2" s="326"/>
      <c r="JYI2" s="326"/>
      <c r="JYJ2" s="326"/>
      <c r="JYK2" s="326"/>
      <c r="JYL2" s="326"/>
      <c r="JYM2" s="326"/>
      <c r="JYN2" s="326"/>
      <c r="JYO2" s="326"/>
      <c r="JYP2" s="326"/>
      <c r="JYQ2" s="326"/>
      <c r="JYR2" s="326"/>
      <c r="JYS2" s="326"/>
      <c r="JYT2" s="326"/>
      <c r="JYU2" s="326"/>
      <c r="JYV2" s="326"/>
      <c r="JYW2" s="326"/>
      <c r="JYX2" s="326"/>
      <c r="JYY2" s="326"/>
      <c r="JYZ2" s="326"/>
      <c r="JZA2" s="326"/>
      <c r="JZB2" s="326"/>
      <c r="JZC2" s="326"/>
      <c r="JZD2" s="326"/>
      <c r="JZE2" s="326"/>
      <c r="JZF2" s="326"/>
      <c r="JZG2" s="326"/>
      <c r="JZH2" s="326"/>
      <c r="JZI2" s="326"/>
      <c r="JZJ2" s="326"/>
      <c r="JZK2" s="326"/>
      <c r="JZL2" s="326"/>
      <c r="JZM2" s="326"/>
      <c r="JZN2" s="326"/>
      <c r="JZO2" s="326"/>
      <c r="JZP2" s="326"/>
      <c r="JZQ2" s="326"/>
      <c r="JZR2" s="326"/>
      <c r="JZS2" s="326"/>
      <c r="JZT2" s="326"/>
      <c r="JZU2" s="326"/>
      <c r="JZV2" s="326"/>
      <c r="JZW2" s="326"/>
      <c r="JZX2" s="326"/>
      <c r="JZY2" s="326"/>
      <c r="JZZ2" s="326"/>
      <c r="KAA2" s="326"/>
      <c r="KAB2" s="326"/>
      <c r="KAC2" s="326"/>
      <c r="KAD2" s="326"/>
      <c r="KAE2" s="326"/>
      <c r="KAF2" s="326"/>
      <c r="KAG2" s="326"/>
      <c r="KAH2" s="326"/>
      <c r="KAI2" s="326"/>
      <c r="KAJ2" s="326"/>
      <c r="KAK2" s="326"/>
      <c r="KAL2" s="326"/>
      <c r="KAM2" s="326"/>
      <c r="KAN2" s="326"/>
      <c r="KAO2" s="326"/>
      <c r="KAP2" s="326"/>
      <c r="KAQ2" s="326"/>
      <c r="KAR2" s="326"/>
      <c r="KAS2" s="326"/>
      <c r="KAT2" s="326"/>
      <c r="KAU2" s="326"/>
      <c r="KAV2" s="326"/>
      <c r="KAW2" s="326"/>
      <c r="KAX2" s="326"/>
      <c r="KAY2" s="326"/>
      <c r="KAZ2" s="326"/>
      <c r="KBA2" s="326"/>
      <c r="KBB2" s="326"/>
      <c r="KBC2" s="326"/>
      <c r="KBD2" s="326"/>
      <c r="KBE2" s="326"/>
      <c r="KBF2" s="326"/>
      <c r="KBG2" s="326"/>
      <c r="KBH2" s="326"/>
      <c r="KBI2" s="326"/>
      <c r="KBJ2" s="326"/>
      <c r="KBK2" s="326"/>
      <c r="KBL2" s="326"/>
      <c r="KBM2" s="326"/>
      <c r="KBN2" s="326"/>
      <c r="KBO2" s="326"/>
      <c r="KBP2" s="326"/>
      <c r="KBQ2" s="326"/>
      <c r="KBR2" s="326"/>
      <c r="KBS2" s="326"/>
      <c r="KBT2" s="326"/>
      <c r="KBU2" s="326"/>
      <c r="KBV2" s="326"/>
      <c r="KBW2" s="326"/>
      <c r="KBX2" s="326"/>
      <c r="KBY2" s="326"/>
      <c r="KBZ2" s="326"/>
      <c r="KCA2" s="326"/>
      <c r="KCB2" s="326"/>
      <c r="KCC2" s="326"/>
      <c r="KCD2" s="326"/>
      <c r="KCE2" s="326"/>
      <c r="KCF2" s="326"/>
      <c r="KCG2" s="326"/>
      <c r="KCH2" s="326"/>
      <c r="KCI2" s="326"/>
      <c r="KCJ2" s="326"/>
      <c r="KCK2" s="326"/>
      <c r="KCL2" s="326"/>
      <c r="KCM2" s="326"/>
      <c r="KCN2" s="326"/>
      <c r="KCO2" s="326"/>
      <c r="KCP2" s="326"/>
      <c r="KCQ2" s="326"/>
      <c r="KCR2" s="326"/>
      <c r="KCS2" s="326"/>
      <c r="KCT2" s="326"/>
      <c r="KCU2" s="326"/>
      <c r="KCV2" s="326"/>
      <c r="KCW2" s="326"/>
      <c r="KCX2" s="326"/>
      <c r="KCY2" s="326"/>
      <c r="KCZ2" s="326"/>
      <c r="KDA2" s="326"/>
      <c r="KDB2" s="326"/>
      <c r="KDC2" s="326"/>
      <c r="KDD2" s="326"/>
      <c r="KDE2" s="326"/>
      <c r="KDF2" s="326"/>
      <c r="KDG2" s="326"/>
      <c r="KDH2" s="326"/>
      <c r="KDI2" s="326"/>
      <c r="KDJ2" s="326"/>
      <c r="KDK2" s="326"/>
      <c r="KDL2" s="326"/>
      <c r="KDM2" s="326"/>
      <c r="KDN2" s="326"/>
      <c r="KDO2" s="326"/>
      <c r="KDP2" s="326"/>
      <c r="KDQ2" s="326"/>
      <c r="KDR2" s="326"/>
      <c r="KDS2" s="326"/>
      <c r="KDT2" s="326"/>
      <c r="KDU2" s="326"/>
      <c r="KDV2" s="326"/>
      <c r="KDW2" s="326"/>
      <c r="KDX2" s="326"/>
      <c r="KDY2" s="326"/>
      <c r="KDZ2" s="326"/>
      <c r="KEA2" s="326"/>
      <c r="KEB2" s="326"/>
      <c r="KEC2" s="326"/>
      <c r="KED2" s="326"/>
      <c r="KEE2" s="326"/>
      <c r="KEF2" s="326"/>
      <c r="KEG2" s="326"/>
      <c r="KEH2" s="326"/>
      <c r="KEI2" s="326"/>
      <c r="KEJ2" s="326"/>
      <c r="KEK2" s="326"/>
      <c r="KEL2" s="326"/>
      <c r="KEM2" s="326"/>
      <c r="KEN2" s="326"/>
      <c r="KEO2" s="326"/>
      <c r="KEP2" s="326"/>
      <c r="KEQ2" s="326"/>
      <c r="KER2" s="326"/>
      <c r="KES2" s="326"/>
      <c r="KET2" s="326"/>
      <c r="KEU2" s="326"/>
      <c r="KEV2" s="326"/>
      <c r="KEW2" s="326"/>
      <c r="KEX2" s="326"/>
      <c r="KEY2" s="326"/>
      <c r="KEZ2" s="326"/>
      <c r="KFA2" s="326"/>
      <c r="KFB2" s="326"/>
      <c r="KFC2" s="326"/>
      <c r="KFD2" s="326"/>
      <c r="KFE2" s="326"/>
      <c r="KFF2" s="326"/>
      <c r="KFG2" s="326"/>
      <c r="KFH2" s="326"/>
      <c r="KFI2" s="326"/>
      <c r="KFJ2" s="326"/>
      <c r="KFK2" s="326"/>
      <c r="KFL2" s="326"/>
      <c r="KFM2" s="326"/>
      <c r="KFN2" s="326"/>
      <c r="KFO2" s="326"/>
      <c r="KFP2" s="326"/>
      <c r="KFQ2" s="326"/>
      <c r="KFR2" s="326"/>
      <c r="KFS2" s="326"/>
      <c r="KFT2" s="326"/>
      <c r="KFU2" s="326"/>
      <c r="KFV2" s="326"/>
      <c r="KFW2" s="326"/>
      <c r="KFX2" s="326"/>
      <c r="KFY2" s="326"/>
      <c r="KFZ2" s="326"/>
      <c r="KGA2" s="326"/>
      <c r="KGB2" s="326"/>
      <c r="KGC2" s="326"/>
      <c r="KGD2" s="326"/>
      <c r="KGE2" s="326"/>
      <c r="KGF2" s="326"/>
      <c r="KGG2" s="326"/>
      <c r="KGH2" s="326"/>
      <c r="KGI2" s="326"/>
      <c r="KGJ2" s="326"/>
      <c r="KGK2" s="326"/>
      <c r="KGL2" s="326"/>
      <c r="KGM2" s="326"/>
      <c r="KGN2" s="326"/>
      <c r="KGO2" s="326"/>
      <c r="KGP2" s="326"/>
      <c r="KGQ2" s="326"/>
      <c r="KGR2" s="326"/>
      <c r="KGS2" s="326"/>
      <c r="KGT2" s="326"/>
      <c r="KGU2" s="326"/>
      <c r="KGV2" s="326"/>
      <c r="KGW2" s="326"/>
      <c r="KGX2" s="326"/>
      <c r="KGY2" s="326"/>
      <c r="KGZ2" s="326"/>
      <c r="KHA2" s="326"/>
      <c r="KHB2" s="326"/>
      <c r="KHC2" s="326"/>
      <c r="KHD2" s="326"/>
      <c r="KHE2" s="326"/>
      <c r="KHF2" s="326"/>
      <c r="KHG2" s="326"/>
      <c r="KHH2" s="326"/>
      <c r="KHI2" s="326"/>
      <c r="KHJ2" s="326"/>
      <c r="KHK2" s="326"/>
      <c r="KHL2" s="326"/>
      <c r="KHM2" s="326"/>
      <c r="KHN2" s="326"/>
      <c r="KHO2" s="326"/>
      <c r="KHP2" s="326"/>
      <c r="KHQ2" s="326"/>
      <c r="KHR2" s="326"/>
      <c r="KHS2" s="326"/>
      <c r="KHT2" s="326"/>
      <c r="KHU2" s="326"/>
      <c r="KHV2" s="326"/>
      <c r="KHW2" s="326"/>
      <c r="KHX2" s="326"/>
      <c r="KHY2" s="326"/>
      <c r="KHZ2" s="326"/>
      <c r="KIA2" s="326"/>
      <c r="KIB2" s="326"/>
      <c r="KIC2" s="326"/>
      <c r="KID2" s="326"/>
      <c r="KIE2" s="326"/>
      <c r="KIF2" s="326"/>
      <c r="KIG2" s="326"/>
      <c r="KIH2" s="326"/>
      <c r="KII2" s="326"/>
      <c r="KIJ2" s="326"/>
      <c r="KIK2" s="326"/>
      <c r="KIL2" s="326"/>
      <c r="KIM2" s="326"/>
      <c r="KIN2" s="326"/>
      <c r="KIO2" s="326"/>
      <c r="KIP2" s="326"/>
      <c r="KIQ2" s="326"/>
      <c r="KIR2" s="326"/>
      <c r="KIS2" s="326"/>
      <c r="KIT2" s="326"/>
      <c r="KIU2" s="326"/>
      <c r="KIV2" s="326"/>
      <c r="KIW2" s="326"/>
      <c r="KIX2" s="326"/>
      <c r="KIY2" s="326"/>
      <c r="KIZ2" s="326"/>
      <c r="KJA2" s="326"/>
      <c r="KJB2" s="326"/>
      <c r="KJC2" s="326"/>
      <c r="KJD2" s="326"/>
      <c r="KJE2" s="326"/>
      <c r="KJF2" s="326"/>
      <c r="KJG2" s="326"/>
      <c r="KJH2" s="326"/>
      <c r="KJI2" s="326"/>
      <c r="KJJ2" s="326"/>
      <c r="KJK2" s="326"/>
      <c r="KJL2" s="326"/>
      <c r="KJM2" s="326"/>
      <c r="KJN2" s="326"/>
      <c r="KJO2" s="326"/>
      <c r="KJP2" s="326"/>
      <c r="KJQ2" s="326"/>
      <c r="KJR2" s="326"/>
      <c r="KJS2" s="326"/>
      <c r="KJT2" s="326"/>
      <c r="KJU2" s="326"/>
      <c r="KJV2" s="326"/>
      <c r="KJW2" s="326"/>
      <c r="KJX2" s="326"/>
      <c r="KJY2" s="326"/>
      <c r="KJZ2" s="326"/>
      <c r="KKA2" s="326"/>
      <c r="KKB2" s="326"/>
      <c r="KKC2" s="326"/>
      <c r="KKD2" s="326"/>
      <c r="KKE2" s="326"/>
      <c r="KKF2" s="326"/>
      <c r="KKG2" s="326"/>
      <c r="KKH2" s="326"/>
      <c r="KKI2" s="326"/>
      <c r="KKJ2" s="326"/>
      <c r="KKK2" s="326"/>
      <c r="KKL2" s="326"/>
      <c r="KKM2" s="326"/>
      <c r="KKN2" s="326"/>
      <c r="KKO2" s="326"/>
      <c r="KKP2" s="326"/>
      <c r="KKQ2" s="326"/>
      <c r="KKR2" s="326"/>
      <c r="KKS2" s="326"/>
      <c r="KKT2" s="326"/>
      <c r="KKU2" s="326"/>
      <c r="KKV2" s="326"/>
      <c r="KKW2" s="326"/>
      <c r="KKX2" s="326"/>
      <c r="KKY2" s="326"/>
      <c r="KKZ2" s="326"/>
      <c r="KLA2" s="326"/>
      <c r="KLB2" s="326"/>
      <c r="KLC2" s="326"/>
      <c r="KLD2" s="326"/>
      <c r="KLE2" s="326"/>
      <c r="KLF2" s="326"/>
      <c r="KLG2" s="326"/>
      <c r="KLH2" s="326"/>
      <c r="KLI2" s="326"/>
      <c r="KLJ2" s="326"/>
      <c r="KLK2" s="326"/>
      <c r="KLL2" s="326"/>
      <c r="KLM2" s="326"/>
      <c r="KLN2" s="326"/>
      <c r="KLO2" s="326"/>
      <c r="KLP2" s="326"/>
      <c r="KLQ2" s="326"/>
      <c r="KLR2" s="326"/>
      <c r="KLS2" s="326"/>
      <c r="KLT2" s="326"/>
      <c r="KLU2" s="326"/>
      <c r="KLV2" s="326"/>
      <c r="KLW2" s="326"/>
      <c r="KLX2" s="326"/>
      <c r="KLY2" s="326"/>
      <c r="KLZ2" s="326"/>
      <c r="KMA2" s="326"/>
      <c r="KMB2" s="326"/>
      <c r="KMC2" s="326"/>
      <c r="KMD2" s="326"/>
      <c r="KME2" s="326"/>
      <c r="KMF2" s="326"/>
      <c r="KMG2" s="326"/>
      <c r="KMH2" s="326"/>
      <c r="KMI2" s="326"/>
      <c r="KMJ2" s="326"/>
      <c r="KMK2" s="326"/>
      <c r="KML2" s="326"/>
      <c r="KMM2" s="326"/>
      <c r="KMN2" s="326"/>
      <c r="KMO2" s="326"/>
      <c r="KMP2" s="326"/>
      <c r="KMQ2" s="326"/>
      <c r="KMR2" s="326"/>
      <c r="KMS2" s="326"/>
      <c r="KMT2" s="326"/>
      <c r="KMU2" s="326"/>
      <c r="KMV2" s="326"/>
      <c r="KMW2" s="326"/>
      <c r="KMX2" s="326"/>
      <c r="KMY2" s="326"/>
      <c r="KMZ2" s="326"/>
      <c r="KNA2" s="326"/>
      <c r="KNB2" s="326"/>
      <c r="KNC2" s="326"/>
      <c r="KND2" s="326"/>
      <c r="KNE2" s="326"/>
      <c r="KNF2" s="326"/>
      <c r="KNG2" s="326"/>
      <c r="KNH2" s="326"/>
      <c r="KNI2" s="326"/>
      <c r="KNJ2" s="326"/>
      <c r="KNK2" s="326"/>
      <c r="KNL2" s="326"/>
      <c r="KNM2" s="326"/>
      <c r="KNN2" s="326"/>
      <c r="KNO2" s="326"/>
      <c r="KNP2" s="326"/>
      <c r="KNQ2" s="326"/>
      <c r="KNR2" s="326"/>
      <c r="KNS2" s="326"/>
      <c r="KNT2" s="326"/>
      <c r="KNU2" s="326"/>
      <c r="KNV2" s="326"/>
      <c r="KNW2" s="326"/>
      <c r="KNX2" s="326"/>
      <c r="KNY2" s="326"/>
      <c r="KNZ2" s="326"/>
      <c r="KOA2" s="326"/>
      <c r="KOB2" s="326"/>
      <c r="KOC2" s="326"/>
      <c r="KOD2" s="326"/>
      <c r="KOE2" s="326"/>
      <c r="KOF2" s="326"/>
      <c r="KOG2" s="326"/>
      <c r="KOH2" s="326"/>
      <c r="KOI2" s="326"/>
      <c r="KOJ2" s="326"/>
      <c r="KOK2" s="326"/>
      <c r="KOL2" s="326"/>
      <c r="KOM2" s="326"/>
      <c r="KON2" s="326"/>
      <c r="KOO2" s="326"/>
      <c r="KOP2" s="326"/>
      <c r="KOQ2" s="326"/>
      <c r="KOR2" s="326"/>
      <c r="KOS2" s="326"/>
      <c r="KOT2" s="326"/>
      <c r="KOU2" s="326"/>
      <c r="KOV2" s="326"/>
      <c r="KOW2" s="326"/>
      <c r="KOX2" s="326"/>
      <c r="KOY2" s="326"/>
      <c r="KOZ2" s="326"/>
      <c r="KPA2" s="326"/>
      <c r="KPB2" s="326"/>
      <c r="KPC2" s="326"/>
      <c r="KPD2" s="326"/>
      <c r="KPE2" s="326"/>
      <c r="KPF2" s="326"/>
      <c r="KPG2" s="326"/>
      <c r="KPH2" s="326"/>
      <c r="KPI2" s="326"/>
      <c r="KPJ2" s="326"/>
      <c r="KPK2" s="326"/>
      <c r="KPL2" s="326"/>
      <c r="KPM2" s="326"/>
      <c r="KPN2" s="326"/>
      <c r="KPO2" s="326"/>
      <c r="KPP2" s="326"/>
      <c r="KPQ2" s="326"/>
      <c r="KPR2" s="326"/>
      <c r="KPS2" s="326"/>
      <c r="KPT2" s="326"/>
      <c r="KPU2" s="326"/>
      <c r="KPV2" s="326"/>
      <c r="KPW2" s="326"/>
      <c r="KPX2" s="326"/>
      <c r="KPY2" s="326"/>
      <c r="KPZ2" s="326"/>
      <c r="KQA2" s="326"/>
      <c r="KQB2" s="326"/>
      <c r="KQC2" s="326"/>
      <c r="KQD2" s="326"/>
      <c r="KQE2" s="326"/>
      <c r="KQF2" s="326"/>
      <c r="KQG2" s="326"/>
      <c r="KQH2" s="326"/>
      <c r="KQI2" s="326"/>
      <c r="KQJ2" s="326"/>
      <c r="KQK2" s="326"/>
      <c r="KQL2" s="326"/>
      <c r="KQM2" s="326"/>
      <c r="KQN2" s="326"/>
      <c r="KQO2" s="326"/>
      <c r="KQP2" s="326"/>
      <c r="KQQ2" s="326"/>
      <c r="KQR2" s="326"/>
      <c r="KQS2" s="326"/>
      <c r="KQT2" s="326"/>
      <c r="KQU2" s="326"/>
      <c r="KQV2" s="326"/>
      <c r="KQW2" s="326"/>
      <c r="KQX2" s="326"/>
      <c r="KQY2" s="326"/>
      <c r="KQZ2" s="326"/>
      <c r="KRA2" s="326"/>
      <c r="KRB2" s="326"/>
      <c r="KRC2" s="326"/>
      <c r="KRD2" s="326"/>
      <c r="KRE2" s="326"/>
      <c r="KRF2" s="326"/>
      <c r="KRG2" s="326"/>
      <c r="KRH2" s="326"/>
      <c r="KRI2" s="326"/>
      <c r="KRJ2" s="326"/>
      <c r="KRK2" s="326"/>
      <c r="KRL2" s="326"/>
      <c r="KRM2" s="326"/>
      <c r="KRN2" s="326"/>
      <c r="KRO2" s="326"/>
      <c r="KRP2" s="326"/>
      <c r="KRQ2" s="326"/>
      <c r="KRR2" s="326"/>
      <c r="KRS2" s="326"/>
      <c r="KRT2" s="326"/>
      <c r="KRU2" s="326"/>
      <c r="KRV2" s="326"/>
      <c r="KRW2" s="326"/>
      <c r="KRX2" s="326"/>
      <c r="KRY2" s="326"/>
      <c r="KRZ2" s="326"/>
      <c r="KSA2" s="326"/>
      <c r="KSB2" s="326"/>
      <c r="KSC2" s="326"/>
      <c r="KSD2" s="326"/>
      <c r="KSE2" s="326"/>
      <c r="KSF2" s="326"/>
      <c r="KSG2" s="326"/>
      <c r="KSH2" s="326"/>
      <c r="KSI2" s="326"/>
      <c r="KSJ2" s="326"/>
      <c r="KSK2" s="326"/>
      <c r="KSL2" s="326"/>
      <c r="KSM2" s="326"/>
      <c r="KSN2" s="326"/>
      <c r="KSO2" s="326"/>
      <c r="KSP2" s="326"/>
      <c r="KSQ2" s="326"/>
      <c r="KSR2" s="326"/>
      <c r="KSS2" s="326"/>
      <c r="KST2" s="326"/>
      <c r="KSU2" s="326"/>
      <c r="KSV2" s="326"/>
      <c r="KSW2" s="326"/>
      <c r="KSX2" s="326"/>
      <c r="KSY2" s="326"/>
      <c r="KSZ2" s="326"/>
      <c r="KTA2" s="326"/>
      <c r="KTB2" s="326"/>
      <c r="KTC2" s="326"/>
      <c r="KTD2" s="326"/>
      <c r="KTE2" s="326"/>
      <c r="KTF2" s="326"/>
      <c r="KTG2" s="326"/>
      <c r="KTH2" s="326"/>
      <c r="KTI2" s="326"/>
      <c r="KTJ2" s="326"/>
      <c r="KTK2" s="326"/>
      <c r="KTL2" s="326"/>
      <c r="KTM2" s="326"/>
      <c r="KTN2" s="326"/>
      <c r="KTO2" s="326"/>
      <c r="KTP2" s="326"/>
      <c r="KTQ2" s="326"/>
      <c r="KTR2" s="326"/>
      <c r="KTS2" s="326"/>
      <c r="KTT2" s="326"/>
      <c r="KTU2" s="326"/>
      <c r="KTV2" s="326"/>
      <c r="KTW2" s="326"/>
      <c r="KTX2" s="326"/>
      <c r="KTY2" s="326"/>
      <c r="KTZ2" s="326"/>
      <c r="KUA2" s="326"/>
      <c r="KUB2" s="326"/>
      <c r="KUC2" s="326"/>
      <c r="KUD2" s="326"/>
      <c r="KUE2" s="326"/>
      <c r="KUF2" s="326"/>
      <c r="KUG2" s="326"/>
      <c r="KUH2" s="326"/>
      <c r="KUI2" s="326"/>
      <c r="KUJ2" s="326"/>
      <c r="KUK2" s="326"/>
      <c r="KUL2" s="326"/>
      <c r="KUM2" s="326"/>
      <c r="KUN2" s="326"/>
      <c r="KUO2" s="326"/>
      <c r="KUP2" s="326"/>
      <c r="KUQ2" s="326"/>
      <c r="KUR2" s="326"/>
      <c r="KUS2" s="326"/>
      <c r="KUT2" s="326"/>
      <c r="KUU2" s="326"/>
      <c r="KUV2" s="326"/>
      <c r="KUW2" s="326"/>
      <c r="KUX2" s="326"/>
      <c r="KUY2" s="326"/>
      <c r="KUZ2" s="326"/>
      <c r="KVA2" s="326"/>
      <c r="KVB2" s="326"/>
      <c r="KVC2" s="326"/>
      <c r="KVD2" s="326"/>
      <c r="KVE2" s="326"/>
      <c r="KVF2" s="326"/>
      <c r="KVG2" s="326"/>
      <c r="KVH2" s="326"/>
      <c r="KVI2" s="326"/>
      <c r="KVJ2" s="326"/>
      <c r="KVK2" s="326"/>
      <c r="KVL2" s="326"/>
      <c r="KVM2" s="326"/>
      <c r="KVN2" s="326"/>
      <c r="KVO2" s="326"/>
      <c r="KVP2" s="326"/>
      <c r="KVQ2" s="326"/>
      <c r="KVR2" s="326"/>
      <c r="KVS2" s="326"/>
      <c r="KVT2" s="326"/>
      <c r="KVU2" s="326"/>
      <c r="KVV2" s="326"/>
      <c r="KVW2" s="326"/>
      <c r="KVX2" s="326"/>
      <c r="KVY2" s="326"/>
      <c r="KVZ2" s="326"/>
      <c r="KWA2" s="326"/>
      <c r="KWB2" s="326"/>
      <c r="KWC2" s="326"/>
      <c r="KWD2" s="326"/>
      <c r="KWE2" s="326"/>
      <c r="KWF2" s="326"/>
      <c r="KWG2" s="326"/>
      <c r="KWH2" s="326"/>
      <c r="KWI2" s="326"/>
      <c r="KWJ2" s="326"/>
      <c r="KWK2" s="326"/>
      <c r="KWL2" s="326"/>
      <c r="KWM2" s="326"/>
      <c r="KWN2" s="326"/>
      <c r="KWO2" s="326"/>
      <c r="KWP2" s="326"/>
      <c r="KWQ2" s="326"/>
      <c r="KWR2" s="326"/>
      <c r="KWS2" s="326"/>
      <c r="KWT2" s="326"/>
      <c r="KWU2" s="326"/>
      <c r="KWV2" s="326"/>
      <c r="KWW2" s="326"/>
      <c r="KWX2" s="326"/>
      <c r="KWY2" s="326"/>
      <c r="KWZ2" s="326"/>
      <c r="KXA2" s="326"/>
      <c r="KXB2" s="326"/>
      <c r="KXC2" s="326"/>
      <c r="KXD2" s="326"/>
      <c r="KXE2" s="326"/>
      <c r="KXF2" s="326"/>
      <c r="KXG2" s="326"/>
      <c r="KXH2" s="326"/>
      <c r="KXI2" s="326"/>
      <c r="KXJ2" s="326"/>
      <c r="KXK2" s="326"/>
      <c r="KXL2" s="326"/>
      <c r="KXM2" s="326"/>
      <c r="KXN2" s="326"/>
      <c r="KXO2" s="326"/>
      <c r="KXP2" s="326"/>
      <c r="KXQ2" s="326"/>
      <c r="KXR2" s="326"/>
      <c r="KXS2" s="326"/>
      <c r="KXT2" s="326"/>
      <c r="KXU2" s="326"/>
      <c r="KXV2" s="326"/>
      <c r="KXW2" s="326"/>
      <c r="KXX2" s="326"/>
      <c r="KXY2" s="326"/>
      <c r="KXZ2" s="326"/>
      <c r="KYA2" s="326"/>
      <c r="KYB2" s="326"/>
      <c r="KYC2" s="326"/>
      <c r="KYD2" s="326"/>
      <c r="KYE2" s="326"/>
      <c r="KYF2" s="326"/>
      <c r="KYG2" s="326"/>
      <c r="KYH2" s="326"/>
      <c r="KYI2" s="326"/>
      <c r="KYJ2" s="326"/>
      <c r="KYK2" s="326"/>
      <c r="KYL2" s="326"/>
      <c r="KYM2" s="326"/>
      <c r="KYN2" s="326"/>
      <c r="KYO2" s="326"/>
      <c r="KYP2" s="326"/>
      <c r="KYQ2" s="326"/>
      <c r="KYR2" s="326"/>
      <c r="KYS2" s="326"/>
      <c r="KYT2" s="326"/>
      <c r="KYU2" s="326"/>
      <c r="KYV2" s="326"/>
      <c r="KYW2" s="326"/>
      <c r="KYX2" s="326"/>
      <c r="KYY2" s="326"/>
      <c r="KYZ2" s="326"/>
      <c r="KZA2" s="326"/>
      <c r="KZB2" s="326"/>
      <c r="KZC2" s="326"/>
      <c r="KZD2" s="326"/>
      <c r="KZE2" s="326"/>
      <c r="KZF2" s="326"/>
      <c r="KZG2" s="326"/>
      <c r="KZH2" s="326"/>
      <c r="KZI2" s="326"/>
      <c r="KZJ2" s="326"/>
      <c r="KZK2" s="326"/>
      <c r="KZL2" s="326"/>
      <c r="KZM2" s="326"/>
      <c r="KZN2" s="326"/>
      <c r="KZO2" s="326"/>
      <c r="KZP2" s="326"/>
      <c r="KZQ2" s="326"/>
      <c r="KZR2" s="326"/>
      <c r="KZS2" s="326"/>
      <c r="KZT2" s="326"/>
      <c r="KZU2" s="326"/>
      <c r="KZV2" s="326"/>
      <c r="KZW2" s="326"/>
      <c r="KZX2" s="326"/>
      <c r="KZY2" s="326"/>
      <c r="KZZ2" s="326"/>
      <c r="LAA2" s="326"/>
      <c r="LAB2" s="326"/>
      <c r="LAC2" s="326"/>
      <c r="LAD2" s="326"/>
      <c r="LAE2" s="326"/>
      <c r="LAF2" s="326"/>
      <c r="LAG2" s="326"/>
      <c r="LAH2" s="326"/>
      <c r="LAI2" s="326"/>
      <c r="LAJ2" s="326"/>
      <c r="LAK2" s="326"/>
      <c r="LAL2" s="326"/>
      <c r="LAM2" s="326"/>
      <c r="LAN2" s="326"/>
      <c r="LAO2" s="326"/>
      <c r="LAP2" s="326"/>
      <c r="LAQ2" s="326"/>
      <c r="LAR2" s="326"/>
      <c r="LAS2" s="326"/>
      <c r="LAT2" s="326"/>
      <c r="LAU2" s="326"/>
      <c r="LAV2" s="326"/>
      <c r="LAW2" s="326"/>
      <c r="LAX2" s="326"/>
      <c r="LAY2" s="326"/>
      <c r="LAZ2" s="326"/>
      <c r="LBA2" s="326"/>
      <c r="LBB2" s="326"/>
      <c r="LBC2" s="326"/>
      <c r="LBD2" s="326"/>
      <c r="LBE2" s="326"/>
      <c r="LBF2" s="326"/>
      <c r="LBG2" s="326"/>
      <c r="LBH2" s="326"/>
      <c r="LBI2" s="326"/>
      <c r="LBJ2" s="326"/>
      <c r="LBK2" s="326"/>
      <c r="LBL2" s="326"/>
      <c r="LBM2" s="326"/>
      <c r="LBN2" s="326"/>
      <c r="LBO2" s="326"/>
      <c r="LBP2" s="326"/>
      <c r="LBQ2" s="326"/>
      <c r="LBR2" s="326"/>
      <c r="LBS2" s="326"/>
      <c r="LBT2" s="326"/>
      <c r="LBU2" s="326"/>
      <c r="LBV2" s="326"/>
      <c r="LBW2" s="326"/>
      <c r="LBX2" s="326"/>
      <c r="LBY2" s="326"/>
      <c r="LBZ2" s="326"/>
      <c r="LCA2" s="326"/>
      <c r="LCB2" s="326"/>
      <c r="LCC2" s="326"/>
      <c r="LCD2" s="326"/>
      <c r="LCE2" s="326"/>
      <c r="LCF2" s="326"/>
      <c r="LCG2" s="326"/>
      <c r="LCH2" s="326"/>
      <c r="LCI2" s="326"/>
      <c r="LCJ2" s="326"/>
      <c r="LCK2" s="326"/>
      <c r="LCL2" s="326"/>
      <c r="LCM2" s="326"/>
      <c r="LCN2" s="326"/>
      <c r="LCO2" s="326"/>
      <c r="LCP2" s="326"/>
      <c r="LCQ2" s="326"/>
      <c r="LCR2" s="326"/>
      <c r="LCS2" s="326"/>
      <c r="LCT2" s="326"/>
      <c r="LCU2" s="326"/>
      <c r="LCV2" s="326"/>
      <c r="LCW2" s="326"/>
      <c r="LCX2" s="326"/>
      <c r="LCY2" s="326"/>
      <c r="LCZ2" s="326"/>
      <c r="LDA2" s="326"/>
      <c r="LDB2" s="326"/>
      <c r="LDC2" s="326"/>
      <c r="LDD2" s="326"/>
      <c r="LDE2" s="326"/>
      <c r="LDF2" s="326"/>
      <c r="LDG2" s="326"/>
      <c r="LDH2" s="326"/>
      <c r="LDI2" s="326"/>
      <c r="LDJ2" s="326"/>
      <c r="LDK2" s="326"/>
      <c r="LDL2" s="326"/>
      <c r="LDM2" s="326"/>
      <c r="LDN2" s="326"/>
      <c r="LDO2" s="326"/>
      <c r="LDP2" s="326"/>
      <c r="LDQ2" s="326"/>
      <c r="LDR2" s="326"/>
      <c r="LDS2" s="326"/>
      <c r="LDT2" s="326"/>
      <c r="LDU2" s="326"/>
      <c r="LDV2" s="326"/>
      <c r="LDW2" s="326"/>
      <c r="LDX2" s="326"/>
      <c r="LDY2" s="326"/>
      <c r="LDZ2" s="326"/>
      <c r="LEA2" s="326"/>
      <c r="LEB2" s="326"/>
      <c r="LEC2" s="326"/>
      <c r="LED2" s="326"/>
      <c r="LEE2" s="326"/>
      <c r="LEF2" s="326"/>
      <c r="LEG2" s="326"/>
      <c r="LEH2" s="326"/>
      <c r="LEI2" s="326"/>
      <c r="LEJ2" s="326"/>
      <c r="LEK2" s="326"/>
      <c r="LEL2" s="326"/>
      <c r="LEM2" s="326"/>
      <c r="LEN2" s="326"/>
      <c r="LEO2" s="326"/>
      <c r="LEP2" s="326"/>
      <c r="LEQ2" s="326"/>
      <c r="LER2" s="326"/>
      <c r="LES2" s="326"/>
      <c r="LET2" s="326"/>
      <c r="LEU2" s="326"/>
      <c r="LEV2" s="326"/>
      <c r="LEW2" s="326"/>
      <c r="LEX2" s="326"/>
      <c r="LEY2" s="326"/>
      <c r="LEZ2" s="326"/>
      <c r="LFA2" s="326"/>
      <c r="LFB2" s="326"/>
      <c r="LFC2" s="326"/>
      <c r="LFD2" s="326"/>
      <c r="LFE2" s="326"/>
      <c r="LFF2" s="326"/>
      <c r="LFG2" s="326"/>
      <c r="LFH2" s="326"/>
      <c r="LFI2" s="326"/>
      <c r="LFJ2" s="326"/>
      <c r="LFK2" s="326"/>
      <c r="LFL2" s="326"/>
      <c r="LFM2" s="326"/>
      <c r="LFN2" s="326"/>
      <c r="LFO2" s="326"/>
      <c r="LFP2" s="326"/>
      <c r="LFQ2" s="326"/>
      <c r="LFR2" s="326"/>
      <c r="LFS2" s="326"/>
      <c r="LFT2" s="326"/>
      <c r="LFU2" s="326"/>
      <c r="LFV2" s="326"/>
      <c r="LFW2" s="326"/>
      <c r="LFX2" s="326"/>
      <c r="LFY2" s="326"/>
      <c r="LFZ2" s="326"/>
      <c r="LGA2" s="326"/>
      <c r="LGB2" s="326"/>
      <c r="LGC2" s="326"/>
      <c r="LGD2" s="326"/>
      <c r="LGE2" s="326"/>
      <c r="LGF2" s="326"/>
      <c r="LGG2" s="326"/>
      <c r="LGH2" s="326"/>
      <c r="LGI2" s="326"/>
      <c r="LGJ2" s="326"/>
      <c r="LGK2" s="326"/>
      <c r="LGL2" s="326"/>
      <c r="LGM2" s="326"/>
      <c r="LGN2" s="326"/>
      <c r="LGO2" s="326"/>
      <c r="LGP2" s="326"/>
      <c r="LGQ2" s="326"/>
      <c r="LGR2" s="326"/>
      <c r="LGS2" s="326"/>
      <c r="LGT2" s="326"/>
      <c r="LGU2" s="326"/>
      <c r="LGV2" s="326"/>
      <c r="LGW2" s="326"/>
      <c r="LGX2" s="326"/>
      <c r="LGY2" s="326"/>
      <c r="LGZ2" s="326"/>
      <c r="LHA2" s="326"/>
      <c r="LHB2" s="326"/>
      <c r="LHC2" s="326"/>
      <c r="LHD2" s="326"/>
      <c r="LHE2" s="326"/>
      <c r="LHF2" s="326"/>
      <c r="LHG2" s="326"/>
      <c r="LHH2" s="326"/>
      <c r="LHI2" s="326"/>
      <c r="LHJ2" s="326"/>
      <c r="LHK2" s="326"/>
      <c r="LHL2" s="326"/>
      <c r="LHM2" s="326"/>
      <c r="LHN2" s="326"/>
      <c r="LHO2" s="326"/>
      <c r="LHP2" s="326"/>
      <c r="LHQ2" s="326"/>
      <c r="LHR2" s="326"/>
      <c r="LHS2" s="326"/>
      <c r="LHT2" s="326"/>
      <c r="LHU2" s="326"/>
      <c r="LHV2" s="326"/>
      <c r="LHW2" s="326"/>
      <c r="LHX2" s="326"/>
      <c r="LHY2" s="326"/>
      <c r="LHZ2" s="326"/>
      <c r="LIA2" s="326"/>
      <c r="LIB2" s="326"/>
      <c r="LIC2" s="326"/>
      <c r="LID2" s="326"/>
      <c r="LIE2" s="326"/>
      <c r="LIF2" s="326"/>
      <c r="LIG2" s="326"/>
      <c r="LIH2" s="326"/>
      <c r="LII2" s="326"/>
      <c r="LIJ2" s="326"/>
      <c r="LIK2" s="326"/>
      <c r="LIL2" s="326"/>
      <c r="LIM2" s="326"/>
      <c r="LIN2" s="326"/>
      <c r="LIO2" s="326"/>
      <c r="LIP2" s="326"/>
      <c r="LIQ2" s="326"/>
      <c r="LIR2" s="326"/>
      <c r="LIS2" s="326"/>
      <c r="LIT2" s="326"/>
      <c r="LIU2" s="326"/>
      <c r="LIV2" s="326"/>
      <c r="LIW2" s="326"/>
      <c r="LIX2" s="326"/>
      <c r="LIY2" s="326"/>
      <c r="LIZ2" s="326"/>
      <c r="LJA2" s="326"/>
      <c r="LJB2" s="326"/>
      <c r="LJC2" s="326"/>
      <c r="LJD2" s="326"/>
      <c r="LJE2" s="326"/>
      <c r="LJF2" s="326"/>
      <c r="LJG2" s="326"/>
      <c r="LJH2" s="326"/>
      <c r="LJI2" s="326"/>
      <c r="LJJ2" s="326"/>
      <c r="LJK2" s="326"/>
      <c r="LJL2" s="326"/>
      <c r="LJM2" s="326"/>
      <c r="LJN2" s="326"/>
      <c r="LJO2" s="326"/>
      <c r="LJP2" s="326"/>
      <c r="LJQ2" s="326"/>
      <c r="LJR2" s="326"/>
      <c r="LJS2" s="326"/>
      <c r="LJT2" s="326"/>
      <c r="LJU2" s="326"/>
      <c r="LJV2" s="326"/>
      <c r="LJW2" s="326"/>
      <c r="LJX2" s="326"/>
      <c r="LJY2" s="326"/>
      <c r="LJZ2" s="326"/>
      <c r="LKA2" s="326"/>
      <c r="LKB2" s="326"/>
      <c r="LKC2" s="326"/>
      <c r="LKD2" s="326"/>
      <c r="LKE2" s="326"/>
      <c r="LKF2" s="326"/>
      <c r="LKG2" s="326"/>
      <c r="LKH2" s="326"/>
      <c r="LKI2" s="326"/>
      <c r="LKJ2" s="326"/>
      <c r="LKK2" s="326"/>
      <c r="LKL2" s="326"/>
      <c r="LKM2" s="326"/>
      <c r="LKN2" s="326"/>
      <c r="LKO2" s="326"/>
      <c r="LKP2" s="326"/>
      <c r="LKQ2" s="326"/>
      <c r="LKR2" s="326"/>
      <c r="LKS2" s="326"/>
      <c r="LKT2" s="326"/>
      <c r="LKU2" s="326"/>
      <c r="LKV2" s="326"/>
      <c r="LKW2" s="326"/>
      <c r="LKX2" s="326"/>
      <c r="LKY2" s="326"/>
      <c r="LKZ2" s="326"/>
      <c r="LLA2" s="326"/>
      <c r="LLB2" s="326"/>
      <c r="LLC2" s="326"/>
      <c r="LLD2" s="326"/>
      <c r="LLE2" s="326"/>
      <c r="LLF2" s="326"/>
      <c r="LLG2" s="326"/>
      <c r="LLH2" s="326"/>
      <c r="LLI2" s="326"/>
      <c r="LLJ2" s="326"/>
      <c r="LLK2" s="326"/>
      <c r="LLL2" s="326"/>
      <c r="LLM2" s="326"/>
      <c r="LLN2" s="326"/>
      <c r="LLO2" s="326"/>
      <c r="LLP2" s="326"/>
      <c r="LLQ2" s="326"/>
      <c r="LLR2" s="326"/>
      <c r="LLS2" s="326"/>
      <c r="LLT2" s="326"/>
      <c r="LLU2" s="326"/>
      <c r="LLV2" s="326"/>
      <c r="LLW2" s="326"/>
      <c r="LLX2" s="326"/>
      <c r="LLY2" s="326"/>
      <c r="LLZ2" s="326"/>
      <c r="LMA2" s="326"/>
      <c r="LMB2" s="326"/>
      <c r="LMC2" s="326"/>
      <c r="LMD2" s="326"/>
      <c r="LME2" s="326"/>
      <c r="LMF2" s="326"/>
      <c r="LMG2" s="326"/>
      <c r="LMH2" s="326"/>
      <c r="LMI2" s="326"/>
      <c r="LMJ2" s="326"/>
      <c r="LMK2" s="326"/>
      <c r="LML2" s="326"/>
      <c r="LMM2" s="326"/>
      <c r="LMN2" s="326"/>
      <c r="LMO2" s="326"/>
      <c r="LMP2" s="326"/>
      <c r="LMQ2" s="326"/>
      <c r="LMR2" s="326"/>
      <c r="LMS2" s="326"/>
      <c r="LMT2" s="326"/>
      <c r="LMU2" s="326"/>
      <c r="LMV2" s="326"/>
      <c r="LMW2" s="326"/>
      <c r="LMX2" s="326"/>
      <c r="LMY2" s="326"/>
      <c r="LMZ2" s="326"/>
      <c r="LNA2" s="326"/>
      <c r="LNB2" s="326"/>
      <c r="LNC2" s="326"/>
      <c r="LND2" s="326"/>
      <c r="LNE2" s="326"/>
      <c r="LNF2" s="326"/>
      <c r="LNG2" s="326"/>
      <c r="LNH2" s="326"/>
      <c r="LNI2" s="326"/>
      <c r="LNJ2" s="326"/>
      <c r="LNK2" s="326"/>
      <c r="LNL2" s="326"/>
      <c r="LNM2" s="326"/>
      <c r="LNN2" s="326"/>
      <c r="LNO2" s="326"/>
      <c r="LNP2" s="326"/>
      <c r="LNQ2" s="326"/>
      <c r="LNR2" s="326"/>
      <c r="LNS2" s="326"/>
      <c r="LNT2" s="326"/>
      <c r="LNU2" s="326"/>
      <c r="LNV2" s="326"/>
      <c r="LNW2" s="326"/>
      <c r="LNX2" s="326"/>
      <c r="LNY2" s="326"/>
      <c r="LNZ2" s="326"/>
      <c r="LOA2" s="326"/>
      <c r="LOB2" s="326"/>
      <c r="LOC2" s="326"/>
      <c r="LOD2" s="326"/>
      <c r="LOE2" s="326"/>
      <c r="LOF2" s="326"/>
      <c r="LOG2" s="326"/>
      <c r="LOH2" s="326"/>
      <c r="LOI2" s="326"/>
      <c r="LOJ2" s="326"/>
      <c r="LOK2" s="326"/>
      <c r="LOL2" s="326"/>
      <c r="LOM2" s="326"/>
      <c r="LON2" s="326"/>
      <c r="LOO2" s="326"/>
      <c r="LOP2" s="326"/>
      <c r="LOQ2" s="326"/>
      <c r="LOR2" s="326"/>
      <c r="LOS2" s="326"/>
      <c r="LOT2" s="326"/>
      <c r="LOU2" s="326"/>
      <c r="LOV2" s="326"/>
      <c r="LOW2" s="326"/>
      <c r="LOX2" s="326"/>
      <c r="LOY2" s="326"/>
      <c r="LOZ2" s="326"/>
      <c r="LPA2" s="326"/>
      <c r="LPB2" s="326"/>
      <c r="LPC2" s="326"/>
      <c r="LPD2" s="326"/>
      <c r="LPE2" s="326"/>
      <c r="LPF2" s="326"/>
      <c r="LPG2" s="326"/>
      <c r="LPH2" s="326"/>
      <c r="LPI2" s="326"/>
      <c r="LPJ2" s="326"/>
      <c r="LPK2" s="326"/>
      <c r="LPL2" s="326"/>
      <c r="LPM2" s="326"/>
      <c r="LPN2" s="326"/>
      <c r="LPO2" s="326"/>
      <c r="LPP2" s="326"/>
      <c r="LPQ2" s="326"/>
      <c r="LPR2" s="326"/>
      <c r="LPS2" s="326"/>
      <c r="LPT2" s="326"/>
      <c r="LPU2" s="326"/>
      <c r="LPV2" s="326"/>
      <c r="LPW2" s="326"/>
      <c r="LPX2" s="326"/>
      <c r="LPY2" s="326"/>
      <c r="LPZ2" s="326"/>
      <c r="LQA2" s="326"/>
      <c r="LQB2" s="326"/>
      <c r="LQC2" s="326"/>
      <c r="LQD2" s="326"/>
      <c r="LQE2" s="326"/>
      <c r="LQF2" s="326"/>
      <c r="LQG2" s="326"/>
      <c r="LQH2" s="326"/>
      <c r="LQI2" s="326"/>
      <c r="LQJ2" s="326"/>
      <c r="LQK2" s="326"/>
      <c r="LQL2" s="326"/>
      <c r="LQM2" s="326"/>
      <c r="LQN2" s="326"/>
      <c r="LQO2" s="326"/>
      <c r="LQP2" s="326"/>
      <c r="LQQ2" s="326"/>
      <c r="LQR2" s="326"/>
      <c r="LQS2" s="326"/>
      <c r="LQT2" s="326"/>
      <c r="LQU2" s="326"/>
      <c r="LQV2" s="326"/>
      <c r="LQW2" s="326"/>
      <c r="LQX2" s="326"/>
      <c r="LQY2" s="326"/>
      <c r="LQZ2" s="326"/>
      <c r="LRA2" s="326"/>
      <c r="LRB2" s="326"/>
      <c r="LRC2" s="326"/>
      <c r="LRD2" s="326"/>
      <c r="LRE2" s="326"/>
      <c r="LRF2" s="326"/>
      <c r="LRG2" s="326"/>
      <c r="LRH2" s="326"/>
      <c r="LRI2" s="326"/>
      <c r="LRJ2" s="326"/>
      <c r="LRK2" s="326"/>
      <c r="LRL2" s="326"/>
      <c r="LRM2" s="326"/>
      <c r="LRN2" s="326"/>
      <c r="LRO2" s="326"/>
      <c r="LRP2" s="326"/>
      <c r="LRQ2" s="326"/>
      <c r="LRR2" s="326"/>
      <c r="LRS2" s="326"/>
      <c r="LRT2" s="326"/>
      <c r="LRU2" s="326"/>
      <c r="LRV2" s="326"/>
      <c r="LRW2" s="326"/>
      <c r="LRX2" s="326"/>
      <c r="LRY2" s="326"/>
      <c r="LRZ2" s="326"/>
      <c r="LSA2" s="326"/>
      <c r="LSB2" s="326"/>
      <c r="LSC2" s="326"/>
      <c r="LSD2" s="326"/>
      <c r="LSE2" s="326"/>
      <c r="LSF2" s="326"/>
      <c r="LSG2" s="326"/>
      <c r="LSH2" s="326"/>
      <c r="LSI2" s="326"/>
      <c r="LSJ2" s="326"/>
      <c r="LSK2" s="326"/>
      <c r="LSL2" s="326"/>
      <c r="LSM2" s="326"/>
      <c r="LSN2" s="326"/>
      <c r="LSO2" s="326"/>
      <c r="LSP2" s="326"/>
      <c r="LSQ2" s="326"/>
      <c r="LSR2" s="326"/>
      <c r="LSS2" s="326"/>
      <c r="LST2" s="326"/>
      <c r="LSU2" s="326"/>
      <c r="LSV2" s="326"/>
      <c r="LSW2" s="326"/>
      <c r="LSX2" s="326"/>
      <c r="LSY2" s="326"/>
      <c r="LSZ2" s="326"/>
      <c r="LTA2" s="326"/>
      <c r="LTB2" s="326"/>
      <c r="LTC2" s="326"/>
      <c r="LTD2" s="326"/>
      <c r="LTE2" s="326"/>
      <c r="LTF2" s="326"/>
      <c r="LTG2" s="326"/>
      <c r="LTH2" s="326"/>
      <c r="LTI2" s="326"/>
      <c r="LTJ2" s="326"/>
      <c r="LTK2" s="326"/>
      <c r="LTL2" s="326"/>
      <c r="LTM2" s="326"/>
      <c r="LTN2" s="326"/>
      <c r="LTO2" s="326"/>
      <c r="LTP2" s="326"/>
      <c r="LTQ2" s="326"/>
      <c r="LTR2" s="326"/>
      <c r="LTS2" s="326"/>
      <c r="LTT2" s="326"/>
      <c r="LTU2" s="326"/>
      <c r="LTV2" s="326"/>
      <c r="LTW2" s="326"/>
      <c r="LTX2" s="326"/>
      <c r="LTY2" s="326"/>
      <c r="LTZ2" s="326"/>
      <c r="LUA2" s="326"/>
      <c r="LUB2" s="326"/>
      <c r="LUC2" s="326"/>
      <c r="LUD2" s="326"/>
      <c r="LUE2" s="326"/>
      <c r="LUF2" s="326"/>
      <c r="LUG2" s="326"/>
      <c r="LUH2" s="326"/>
      <c r="LUI2" s="326"/>
      <c r="LUJ2" s="326"/>
      <c r="LUK2" s="326"/>
      <c r="LUL2" s="326"/>
      <c r="LUM2" s="326"/>
      <c r="LUN2" s="326"/>
      <c r="LUO2" s="326"/>
      <c r="LUP2" s="326"/>
      <c r="LUQ2" s="326"/>
      <c r="LUR2" s="326"/>
      <c r="LUS2" s="326"/>
      <c r="LUT2" s="326"/>
      <c r="LUU2" s="326"/>
      <c r="LUV2" s="326"/>
      <c r="LUW2" s="326"/>
      <c r="LUX2" s="326"/>
      <c r="LUY2" s="326"/>
      <c r="LUZ2" s="326"/>
      <c r="LVA2" s="326"/>
      <c r="LVB2" s="326"/>
      <c r="LVC2" s="326"/>
      <c r="LVD2" s="326"/>
      <c r="LVE2" s="326"/>
      <c r="LVF2" s="326"/>
      <c r="LVG2" s="326"/>
      <c r="LVH2" s="326"/>
      <c r="LVI2" s="326"/>
      <c r="LVJ2" s="326"/>
      <c r="LVK2" s="326"/>
      <c r="LVL2" s="326"/>
      <c r="LVM2" s="326"/>
      <c r="LVN2" s="326"/>
      <c r="LVO2" s="326"/>
      <c r="LVP2" s="326"/>
      <c r="LVQ2" s="326"/>
      <c r="LVR2" s="326"/>
      <c r="LVS2" s="326"/>
      <c r="LVT2" s="326"/>
      <c r="LVU2" s="326"/>
      <c r="LVV2" s="326"/>
      <c r="LVW2" s="326"/>
      <c r="LVX2" s="326"/>
      <c r="LVY2" s="326"/>
      <c r="LVZ2" s="326"/>
      <c r="LWA2" s="326"/>
      <c r="LWB2" s="326"/>
      <c r="LWC2" s="326"/>
      <c r="LWD2" s="326"/>
      <c r="LWE2" s="326"/>
      <c r="LWF2" s="326"/>
      <c r="LWG2" s="326"/>
      <c r="LWH2" s="326"/>
      <c r="LWI2" s="326"/>
      <c r="LWJ2" s="326"/>
      <c r="LWK2" s="326"/>
      <c r="LWL2" s="326"/>
      <c r="LWM2" s="326"/>
      <c r="LWN2" s="326"/>
      <c r="LWO2" s="326"/>
      <c r="LWP2" s="326"/>
      <c r="LWQ2" s="326"/>
      <c r="LWR2" s="326"/>
      <c r="LWS2" s="326"/>
      <c r="LWT2" s="326"/>
      <c r="LWU2" s="326"/>
      <c r="LWV2" s="326"/>
      <c r="LWW2" s="326"/>
      <c r="LWX2" s="326"/>
      <c r="LWY2" s="326"/>
      <c r="LWZ2" s="326"/>
      <c r="LXA2" s="326"/>
      <c r="LXB2" s="326"/>
      <c r="LXC2" s="326"/>
      <c r="LXD2" s="326"/>
      <c r="LXE2" s="326"/>
      <c r="LXF2" s="326"/>
      <c r="LXG2" s="326"/>
      <c r="LXH2" s="326"/>
      <c r="LXI2" s="326"/>
      <c r="LXJ2" s="326"/>
      <c r="LXK2" s="326"/>
      <c r="LXL2" s="326"/>
      <c r="LXM2" s="326"/>
      <c r="LXN2" s="326"/>
      <c r="LXO2" s="326"/>
      <c r="LXP2" s="326"/>
      <c r="LXQ2" s="326"/>
      <c r="LXR2" s="326"/>
      <c r="LXS2" s="326"/>
      <c r="LXT2" s="326"/>
      <c r="LXU2" s="326"/>
      <c r="LXV2" s="326"/>
      <c r="LXW2" s="326"/>
      <c r="LXX2" s="326"/>
      <c r="LXY2" s="326"/>
      <c r="LXZ2" s="326"/>
      <c r="LYA2" s="326"/>
      <c r="LYB2" s="326"/>
      <c r="LYC2" s="326"/>
      <c r="LYD2" s="326"/>
      <c r="LYE2" s="326"/>
      <c r="LYF2" s="326"/>
      <c r="LYG2" s="326"/>
      <c r="LYH2" s="326"/>
      <c r="LYI2" s="326"/>
      <c r="LYJ2" s="326"/>
      <c r="LYK2" s="326"/>
      <c r="LYL2" s="326"/>
      <c r="LYM2" s="326"/>
      <c r="LYN2" s="326"/>
      <c r="LYO2" s="326"/>
      <c r="LYP2" s="326"/>
      <c r="LYQ2" s="326"/>
      <c r="LYR2" s="326"/>
      <c r="LYS2" s="326"/>
      <c r="LYT2" s="326"/>
      <c r="LYU2" s="326"/>
      <c r="LYV2" s="326"/>
      <c r="LYW2" s="326"/>
      <c r="LYX2" s="326"/>
      <c r="LYY2" s="326"/>
      <c r="LYZ2" s="326"/>
      <c r="LZA2" s="326"/>
      <c r="LZB2" s="326"/>
      <c r="LZC2" s="326"/>
      <c r="LZD2" s="326"/>
      <c r="LZE2" s="326"/>
      <c r="LZF2" s="326"/>
      <c r="LZG2" s="326"/>
      <c r="LZH2" s="326"/>
      <c r="LZI2" s="326"/>
      <c r="LZJ2" s="326"/>
      <c r="LZK2" s="326"/>
      <c r="LZL2" s="326"/>
      <c r="LZM2" s="326"/>
      <c r="LZN2" s="326"/>
      <c r="LZO2" s="326"/>
      <c r="LZP2" s="326"/>
      <c r="LZQ2" s="326"/>
      <c r="LZR2" s="326"/>
      <c r="LZS2" s="326"/>
      <c r="LZT2" s="326"/>
      <c r="LZU2" s="326"/>
      <c r="LZV2" s="326"/>
      <c r="LZW2" s="326"/>
      <c r="LZX2" s="326"/>
      <c r="LZY2" s="326"/>
      <c r="LZZ2" s="326"/>
      <c r="MAA2" s="326"/>
      <c r="MAB2" s="326"/>
      <c r="MAC2" s="326"/>
      <c r="MAD2" s="326"/>
      <c r="MAE2" s="326"/>
      <c r="MAF2" s="326"/>
      <c r="MAG2" s="326"/>
      <c r="MAH2" s="326"/>
      <c r="MAI2" s="326"/>
      <c r="MAJ2" s="326"/>
      <c r="MAK2" s="326"/>
      <c r="MAL2" s="326"/>
      <c r="MAM2" s="326"/>
      <c r="MAN2" s="326"/>
      <c r="MAO2" s="326"/>
      <c r="MAP2" s="326"/>
      <c r="MAQ2" s="326"/>
      <c r="MAR2" s="326"/>
      <c r="MAS2" s="326"/>
      <c r="MAT2" s="326"/>
      <c r="MAU2" s="326"/>
      <c r="MAV2" s="326"/>
      <c r="MAW2" s="326"/>
      <c r="MAX2" s="326"/>
      <c r="MAY2" s="326"/>
      <c r="MAZ2" s="326"/>
      <c r="MBA2" s="326"/>
      <c r="MBB2" s="326"/>
      <c r="MBC2" s="326"/>
      <c r="MBD2" s="326"/>
      <c r="MBE2" s="326"/>
      <c r="MBF2" s="326"/>
      <c r="MBG2" s="326"/>
      <c r="MBH2" s="326"/>
      <c r="MBI2" s="326"/>
      <c r="MBJ2" s="326"/>
      <c r="MBK2" s="326"/>
      <c r="MBL2" s="326"/>
      <c r="MBM2" s="326"/>
      <c r="MBN2" s="326"/>
      <c r="MBO2" s="326"/>
      <c r="MBP2" s="326"/>
      <c r="MBQ2" s="326"/>
      <c r="MBR2" s="326"/>
      <c r="MBS2" s="326"/>
      <c r="MBT2" s="326"/>
      <c r="MBU2" s="326"/>
      <c r="MBV2" s="326"/>
      <c r="MBW2" s="326"/>
      <c r="MBX2" s="326"/>
      <c r="MBY2" s="326"/>
      <c r="MBZ2" s="326"/>
      <c r="MCA2" s="326"/>
      <c r="MCB2" s="326"/>
      <c r="MCC2" s="326"/>
      <c r="MCD2" s="326"/>
      <c r="MCE2" s="326"/>
      <c r="MCF2" s="326"/>
      <c r="MCG2" s="326"/>
      <c r="MCH2" s="326"/>
      <c r="MCI2" s="326"/>
      <c r="MCJ2" s="326"/>
      <c r="MCK2" s="326"/>
      <c r="MCL2" s="326"/>
      <c r="MCM2" s="326"/>
      <c r="MCN2" s="326"/>
      <c r="MCO2" s="326"/>
      <c r="MCP2" s="326"/>
      <c r="MCQ2" s="326"/>
      <c r="MCR2" s="326"/>
      <c r="MCS2" s="326"/>
      <c r="MCT2" s="326"/>
      <c r="MCU2" s="326"/>
      <c r="MCV2" s="326"/>
      <c r="MCW2" s="326"/>
      <c r="MCX2" s="326"/>
      <c r="MCY2" s="326"/>
      <c r="MCZ2" s="326"/>
      <c r="MDA2" s="326"/>
      <c r="MDB2" s="326"/>
      <c r="MDC2" s="326"/>
      <c r="MDD2" s="326"/>
      <c r="MDE2" s="326"/>
      <c r="MDF2" s="326"/>
      <c r="MDG2" s="326"/>
      <c r="MDH2" s="326"/>
      <c r="MDI2" s="326"/>
      <c r="MDJ2" s="326"/>
      <c r="MDK2" s="326"/>
      <c r="MDL2" s="326"/>
      <c r="MDM2" s="326"/>
      <c r="MDN2" s="326"/>
      <c r="MDO2" s="326"/>
      <c r="MDP2" s="326"/>
      <c r="MDQ2" s="326"/>
      <c r="MDR2" s="326"/>
      <c r="MDS2" s="326"/>
      <c r="MDT2" s="326"/>
      <c r="MDU2" s="326"/>
      <c r="MDV2" s="326"/>
      <c r="MDW2" s="326"/>
      <c r="MDX2" s="326"/>
      <c r="MDY2" s="326"/>
      <c r="MDZ2" s="326"/>
      <c r="MEA2" s="326"/>
      <c r="MEB2" s="326"/>
      <c r="MEC2" s="326"/>
      <c r="MED2" s="326"/>
      <c r="MEE2" s="326"/>
      <c r="MEF2" s="326"/>
      <c r="MEG2" s="326"/>
      <c r="MEH2" s="326"/>
      <c r="MEI2" s="326"/>
      <c r="MEJ2" s="326"/>
      <c r="MEK2" s="326"/>
      <c r="MEL2" s="326"/>
      <c r="MEM2" s="326"/>
      <c r="MEN2" s="326"/>
      <c r="MEO2" s="326"/>
      <c r="MEP2" s="326"/>
      <c r="MEQ2" s="326"/>
      <c r="MER2" s="326"/>
      <c r="MES2" s="326"/>
      <c r="MET2" s="326"/>
      <c r="MEU2" s="326"/>
      <c r="MEV2" s="326"/>
      <c r="MEW2" s="326"/>
      <c r="MEX2" s="326"/>
      <c r="MEY2" s="326"/>
      <c r="MEZ2" s="326"/>
      <c r="MFA2" s="326"/>
      <c r="MFB2" s="326"/>
      <c r="MFC2" s="326"/>
      <c r="MFD2" s="326"/>
      <c r="MFE2" s="326"/>
      <c r="MFF2" s="326"/>
      <c r="MFG2" s="326"/>
      <c r="MFH2" s="326"/>
      <c r="MFI2" s="326"/>
      <c r="MFJ2" s="326"/>
      <c r="MFK2" s="326"/>
      <c r="MFL2" s="326"/>
      <c r="MFM2" s="326"/>
      <c r="MFN2" s="326"/>
      <c r="MFO2" s="326"/>
      <c r="MFP2" s="326"/>
      <c r="MFQ2" s="326"/>
      <c r="MFR2" s="326"/>
      <c r="MFS2" s="326"/>
      <c r="MFT2" s="326"/>
      <c r="MFU2" s="326"/>
      <c r="MFV2" s="326"/>
      <c r="MFW2" s="326"/>
      <c r="MFX2" s="326"/>
      <c r="MFY2" s="326"/>
      <c r="MFZ2" s="326"/>
      <c r="MGA2" s="326"/>
      <c r="MGB2" s="326"/>
      <c r="MGC2" s="326"/>
      <c r="MGD2" s="326"/>
      <c r="MGE2" s="326"/>
      <c r="MGF2" s="326"/>
      <c r="MGG2" s="326"/>
      <c r="MGH2" s="326"/>
      <c r="MGI2" s="326"/>
      <c r="MGJ2" s="326"/>
      <c r="MGK2" s="326"/>
      <c r="MGL2" s="326"/>
      <c r="MGM2" s="326"/>
      <c r="MGN2" s="326"/>
      <c r="MGO2" s="326"/>
      <c r="MGP2" s="326"/>
      <c r="MGQ2" s="326"/>
      <c r="MGR2" s="326"/>
      <c r="MGS2" s="326"/>
      <c r="MGT2" s="326"/>
      <c r="MGU2" s="326"/>
      <c r="MGV2" s="326"/>
      <c r="MGW2" s="326"/>
      <c r="MGX2" s="326"/>
      <c r="MGY2" s="326"/>
      <c r="MGZ2" s="326"/>
      <c r="MHA2" s="326"/>
      <c r="MHB2" s="326"/>
      <c r="MHC2" s="326"/>
      <c r="MHD2" s="326"/>
      <c r="MHE2" s="326"/>
      <c r="MHF2" s="326"/>
      <c r="MHG2" s="326"/>
      <c r="MHH2" s="326"/>
      <c r="MHI2" s="326"/>
      <c r="MHJ2" s="326"/>
      <c r="MHK2" s="326"/>
      <c r="MHL2" s="326"/>
      <c r="MHM2" s="326"/>
      <c r="MHN2" s="326"/>
      <c r="MHO2" s="326"/>
      <c r="MHP2" s="326"/>
      <c r="MHQ2" s="326"/>
      <c r="MHR2" s="326"/>
      <c r="MHS2" s="326"/>
      <c r="MHT2" s="326"/>
      <c r="MHU2" s="326"/>
      <c r="MHV2" s="326"/>
      <c r="MHW2" s="326"/>
      <c r="MHX2" s="326"/>
      <c r="MHY2" s="326"/>
      <c r="MHZ2" s="326"/>
      <c r="MIA2" s="326"/>
      <c r="MIB2" s="326"/>
      <c r="MIC2" s="326"/>
      <c r="MID2" s="326"/>
      <c r="MIE2" s="326"/>
      <c r="MIF2" s="326"/>
      <c r="MIG2" s="326"/>
      <c r="MIH2" s="326"/>
      <c r="MII2" s="326"/>
      <c r="MIJ2" s="326"/>
      <c r="MIK2" s="326"/>
      <c r="MIL2" s="326"/>
      <c r="MIM2" s="326"/>
      <c r="MIN2" s="326"/>
      <c r="MIO2" s="326"/>
      <c r="MIP2" s="326"/>
      <c r="MIQ2" s="326"/>
      <c r="MIR2" s="326"/>
      <c r="MIS2" s="326"/>
      <c r="MIT2" s="326"/>
      <c r="MIU2" s="326"/>
      <c r="MIV2" s="326"/>
      <c r="MIW2" s="326"/>
      <c r="MIX2" s="326"/>
      <c r="MIY2" s="326"/>
      <c r="MIZ2" s="326"/>
      <c r="MJA2" s="326"/>
      <c r="MJB2" s="326"/>
      <c r="MJC2" s="326"/>
      <c r="MJD2" s="326"/>
      <c r="MJE2" s="326"/>
      <c r="MJF2" s="326"/>
      <c r="MJG2" s="326"/>
      <c r="MJH2" s="326"/>
      <c r="MJI2" s="326"/>
      <c r="MJJ2" s="326"/>
      <c r="MJK2" s="326"/>
      <c r="MJL2" s="326"/>
      <c r="MJM2" s="326"/>
      <c r="MJN2" s="326"/>
      <c r="MJO2" s="326"/>
      <c r="MJP2" s="326"/>
      <c r="MJQ2" s="326"/>
      <c r="MJR2" s="326"/>
      <c r="MJS2" s="326"/>
      <c r="MJT2" s="326"/>
      <c r="MJU2" s="326"/>
      <c r="MJV2" s="326"/>
      <c r="MJW2" s="326"/>
      <c r="MJX2" s="326"/>
      <c r="MJY2" s="326"/>
      <c r="MJZ2" s="326"/>
      <c r="MKA2" s="326"/>
      <c r="MKB2" s="326"/>
      <c r="MKC2" s="326"/>
      <c r="MKD2" s="326"/>
      <c r="MKE2" s="326"/>
      <c r="MKF2" s="326"/>
      <c r="MKG2" s="326"/>
      <c r="MKH2" s="326"/>
      <c r="MKI2" s="326"/>
      <c r="MKJ2" s="326"/>
      <c r="MKK2" s="326"/>
      <c r="MKL2" s="326"/>
      <c r="MKM2" s="326"/>
      <c r="MKN2" s="326"/>
      <c r="MKO2" s="326"/>
      <c r="MKP2" s="326"/>
      <c r="MKQ2" s="326"/>
      <c r="MKR2" s="326"/>
      <c r="MKS2" s="326"/>
      <c r="MKT2" s="326"/>
      <c r="MKU2" s="326"/>
      <c r="MKV2" s="326"/>
      <c r="MKW2" s="326"/>
      <c r="MKX2" s="326"/>
      <c r="MKY2" s="326"/>
      <c r="MKZ2" s="326"/>
      <c r="MLA2" s="326"/>
      <c r="MLB2" s="326"/>
      <c r="MLC2" s="326"/>
      <c r="MLD2" s="326"/>
      <c r="MLE2" s="326"/>
      <c r="MLF2" s="326"/>
      <c r="MLG2" s="326"/>
      <c r="MLH2" s="326"/>
      <c r="MLI2" s="326"/>
      <c r="MLJ2" s="326"/>
      <c r="MLK2" s="326"/>
      <c r="MLL2" s="326"/>
      <c r="MLM2" s="326"/>
      <c r="MLN2" s="326"/>
      <c r="MLO2" s="326"/>
      <c r="MLP2" s="326"/>
      <c r="MLQ2" s="326"/>
      <c r="MLR2" s="326"/>
      <c r="MLS2" s="326"/>
      <c r="MLT2" s="326"/>
      <c r="MLU2" s="326"/>
      <c r="MLV2" s="326"/>
      <c r="MLW2" s="326"/>
      <c r="MLX2" s="326"/>
      <c r="MLY2" s="326"/>
      <c r="MLZ2" s="326"/>
      <c r="MMA2" s="326"/>
      <c r="MMB2" s="326"/>
      <c r="MMC2" s="326"/>
      <c r="MMD2" s="326"/>
      <c r="MME2" s="326"/>
      <c r="MMF2" s="326"/>
      <c r="MMG2" s="326"/>
      <c r="MMH2" s="326"/>
      <c r="MMI2" s="326"/>
      <c r="MMJ2" s="326"/>
      <c r="MMK2" s="326"/>
      <c r="MML2" s="326"/>
      <c r="MMM2" s="326"/>
      <c r="MMN2" s="326"/>
      <c r="MMO2" s="326"/>
      <c r="MMP2" s="326"/>
      <c r="MMQ2" s="326"/>
      <c r="MMR2" s="326"/>
      <c r="MMS2" s="326"/>
      <c r="MMT2" s="326"/>
      <c r="MMU2" s="326"/>
      <c r="MMV2" s="326"/>
      <c r="MMW2" s="326"/>
      <c r="MMX2" s="326"/>
      <c r="MMY2" s="326"/>
      <c r="MMZ2" s="326"/>
      <c r="MNA2" s="326"/>
      <c r="MNB2" s="326"/>
      <c r="MNC2" s="326"/>
      <c r="MND2" s="326"/>
      <c r="MNE2" s="326"/>
      <c r="MNF2" s="326"/>
      <c r="MNG2" s="326"/>
      <c r="MNH2" s="326"/>
      <c r="MNI2" s="326"/>
      <c r="MNJ2" s="326"/>
      <c r="MNK2" s="326"/>
      <c r="MNL2" s="326"/>
      <c r="MNM2" s="326"/>
      <c r="MNN2" s="326"/>
      <c r="MNO2" s="326"/>
      <c r="MNP2" s="326"/>
      <c r="MNQ2" s="326"/>
      <c r="MNR2" s="326"/>
      <c r="MNS2" s="326"/>
      <c r="MNT2" s="326"/>
      <c r="MNU2" s="326"/>
      <c r="MNV2" s="326"/>
      <c r="MNW2" s="326"/>
      <c r="MNX2" s="326"/>
      <c r="MNY2" s="326"/>
      <c r="MNZ2" s="326"/>
      <c r="MOA2" s="326"/>
      <c r="MOB2" s="326"/>
      <c r="MOC2" s="326"/>
      <c r="MOD2" s="326"/>
      <c r="MOE2" s="326"/>
      <c r="MOF2" s="326"/>
      <c r="MOG2" s="326"/>
      <c r="MOH2" s="326"/>
      <c r="MOI2" s="326"/>
      <c r="MOJ2" s="326"/>
      <c r="MOK2" s="326"/>
      <c r="MOL2" s="326"/>
      <c r="MOM2" s="326"/>
      <c r="MON2" s="326"/>
      <c r="MOO2" s="326"/>
      <c r="MOP2" s="326"/>
      <c r="MOQ2" s="326"/>
      <c r="MOR2" s="326"/>
      <c r="MOS2" s="326"/>
      <c r="MOT2" s="326"/>
      <c r="MOU2" s="326"/>
      <c r="MOV2" s="326"/>
      <c r="MOW2" s="326"/>
      <c r="MOX2" s="326"/>
      <c r="MOY2" s="326"/>
      <c r="MOZ2" s="326"/>
      <c r="MPA2" s="326"/>
      <c r="MPB2" s="326"/>
      <c r="MPC2" s="326"/>
      <c r="MPD2" s="326"/>
      <c r="MPE2" s="326"/>
      <c r="MPF2" s="326"/>
      <c r="MPG2" s="326"/>
      <c r="MPH2" s="326"/>
      <c r="MPI2" s="326"/>
      <c r="MPJ2" s="326"/>
      <c r="MPK2" s="326"/>
      <c r="MPL2" s="326"/>
      <c r="MPM2" s="326"/>
      <c r="MPN2" s="326"/>
      <c r="MPO2" s="326"/>
      <c r="MPP2" s="326"/>
      <c r="MPQ2" s="326"/>
      <c r="MPR2" s="326"/>
      <c r="MPS2" s="326"/>
      <c r="MPT2" s="326"/>
      <c r="MPU2" s="326"/>
      <c r="MPV2" s="326"/>
      <c r="MPW2" s="326"/>
      <c r="MPX2" s="326"/>
      <c r="MPY2" s="326"/>
      <c r="MPZ2" s="326"/>
      <c r="MQA2" s="326"/>
      <c r="MQB2" s="326"/>
      <c r="MQC2" s="326"/>
      <c r="MQD2" s="326"/>
      <c r="MQE2" s="326"/>
      <c r="MQF2" s="326"/>
      <c r="MQG2" s="326"/>
      <c r="MQH2" s="326"/>
      <c r="MQI2" s="326"/>
      <c r="MQJ2" s="326"/>
      <c r="MQK2" s="326"/>
      <c r="MQL2" s="326"/>
      <c r="MQM2" s="326"/>
      <c r="MQN2" s="326"/>
      <c r="MQO2" s="326"/>
      <c r="MQP2" s="326"/>
      <c r="MQQ2" s="326"/>
      <c r="MQR2" s="326"/>
      <c r="MQS2" s="326"/>
      <c r="MQT2" s="326"/>
      <c r="MQU2" s="326"/>
      <c r="MQV2" s="326"/>
      <c r="MQW2" s="326"/>
      <c r="MQX2" s="326"/>
      <c r="MQY2" s="326"/>
      <c r="MQZ2" s="326"/>
      <c r="MRA2" s="326"/>
      <c r="MRB2" s="326"/>
      <c r="MRC2" s="326"/>
      <c r="MRD2" s="326"/>
      <c r="MRE2" s="326"/>
      <c r="MRF2" s="326"/>
      <c r="MRG2" s="326"/>
      <c r="MRH2" s="326"/>
      <c r="MRI2" s="326"/>
      <c r="MRJ2" s="326"/>
      <c r="MRK2" s="326"/>
      <c r="MRL2" s="326"/>
      <c r="MRM2" s="326"/>
      <c r="MRN2" s="326"/>
      <c r="MRO2" s="326"/>
      <c r="MRP2" s="326"/>
      <c r="MRQ2" s="326"/>
      <c r="MRR2" s="326"/>
      <c r="MRS2" s="326"/>
      <c r="MRT2" s="326"/>
      <c r="MRU2" s="326"/>
      <c r="MRV2" s="326"/>
      <c r="MRW2" s="326"/>
      <c r="MRX2" s="326"/>
      <c r="MRY2" s="326"/>
      <c r="MRZ2" s="326"/>
      <c r="MSA2" s="326"/>
      <c r="MSB2" s="326"/>
      <c r="MSC2" s="326"/>
      <c r="MSD2" s="326"/>
      <c r="MSE2" s="326"/>
      <c r="MSF2" s="326"/>
      <c r="MSG2" s="326"/>
      <c r="MSH2" s="326"/>
      <c r="MSI2" s="326"/>
      <c r="MSJ2" s="326"/>
      <c r="MSK2" s="326"/>
      <c r="MSL2" s="326"/>
      <c r="MSM2" s="326"/>
      <c r="MSN2" s="326"/>
      <c r="MSO2" s="326"/>
      <c r="MSP2" s="326"/>
      <c r="MSQ2" s="326"/>
      <c r="MSR2" s="326"/>
      <c r="MSS2" s="326"/>
      <c r="MST2" s="326"/>
      <c r="MSU2" s="326"/>
      <c r="MSV2" s="326"/>
      <c r="MSW2" s="326"/>
      <c r="MSX2" s="326"/>
      <c r="MSY2" s="326"/>
      <c r="MSZ2" s="326"/>
      <c r="MTA2" s="326"/>
      <c r="MTB2" s="326"/>
      <c r="MTC2" s="326"/>
      <c r="MTD2" s="326"/>
      <c r="MTE2" s="326"/>
      <c r="MTF2" s="326"/>
      <c r="MTG2" s="326"/>
      <c r="MTH2" s="326"/>
      <c r="MTI2" s="326"/>
      <c r="MTJ2" s="326"/>
      <c r="MTK2" s="326"/>
      <c r="MTL2" s="326"/>
      <c r="MTM2" s="326"/>
      <c r="MTN2" s="326"/>
      <c r="MTO2" s="326"/>
      <c r="MTP2" s="326"/>
      <c r="MTQ2" s="326"/>
      <c r="MTR2" s="326"/>
      <c r="MTS2" s="326"/>
      <c r="MTT2" s="326"/>
      <c r="MTU2" s="326"/>
      <c r="MTV2" s="326"/>
      <c r="MTW2" s="326"/>
      <c r="MTX2" s="326"/>
      <c r="MTY2" s="326"/>
      <c r="MTZ2" s="326"/>
      <c r="MUA2" s="326"/>
      <c r="MUB2" s="326"/>
      <c r="MUC2" s="326"/>
      <c r="MUD2" s="326"/>
      <c r="MUE2" s="326"/>
      <c r="MUF2" s="326"/>
      <c r="MUG2" s="326"/>
      <c r="MUH2" s="326"/>
      <c r="MUI2" s="326"/>
      <c r="MUJ2" s="326"/>
      <c r="MUK2" s="326"/>
      <c r="MUL2" s="326"/>
      <c r="MUM2" s="326"/>
      <c r="MUN2" s="326"/>
      <c r="MUO2" s="326"/>
      <c r="MUP2" s="326"/>
      <c r="MUQ2" s="326"/>
      <c r="MUR2" s="326"/>
      <c r="MUS2" s="326"/>
      <c r="MUT2" s="326"/>
      <c r="MUU2" s="326"/>
      <c r="MUV2" s="326"/>
      <c r="MUW2" s="326"/>
      <c r="MUX2" s="326"/>
      <c r="MUY2" s="326"/>
      <c r="MUZ2" s="326"/>
      <c r="MVA2" s="326"/>
      <c r="MVB2" s="326"/>
      <c r="MVC2" s="326"/>
      <c r="MVD2" s="326"/>
      <c r="MVE2" s="326"/>
      <c r="MVF2" s="326"/>
      <c r="MVG2" s="326"/>
      <c r="MVH2" s="326"/>
      <c r="MVI2" s="326"/>
      <c r="MVJ2" s="326"/>
      <c r="MVK2" s="326"/>
      <c r="MVL2" s="326"/>
      <c r="MVM2" s="326"/>
      <c r="MVN2" s="326"/>
      <c r="MVO2" s="326"/>
      <c r="MVP2" s="326"/>
      <c r="MVQ2" s="326"/>
      <c r="MVR2" s="326"/>
      <c r="MVS2" s="326"/>
      <c r="MVT2" s="326"/>
      <c r="MVU2" s="326"/>
      <c r="MVV2" s="326"/>
      <c r="MVW2" s="326"/>
      <c r="MVX2" s="326"/>
      <c r="MVY2" s="326"/>
      <c r="MVZ2" s="326"/>
      <c r="MWA2" s="326"/>
      <c r="MWB2" s="326"/>
      <c r="MWC2" s="326"/>
      <c r="MWD2" s="326"/>
      <c r="MWE2" s="326"/>
      <c r="MWF2" s="326"/>
      <c r="MWG2" s="326"/>
      <c r="MWH2" s="326"/>
      <c r="MWI2" s="326"/>
      <c r="MWJ2" s="326"/>
      <c r="MWK2" s="326"/>
      <c r="MWL2" s="326"/>
      <c r="MWM2" s="326"/>
      <c r="MWN2" s="326"/>
      <c r="MWO2" s="326"/>
      <c r="MWP2" s="326"/>
      <c r="MWQ2" s="326"/>
      <c r="MWR2" s="326"/>
      <c r="MWS2" s="326"/>
      <c r="MWT2" s="326"/>
      <c r="MWU2" s="326"/>
      <c r="MWV2" s="326"/>
      <c r="MWW2" s="326"/>
      <c r="MWX2" s="326"/>
      <c r="MWY2" s="326"/>
      <c r="MWZ2" s="326"/>
      <c r="MXA2" s="326"/>
      <c r="MXB2" s="326"/>
      <c r="MXC2" s="326"/>
      <c r="MXD2" s="326"/>
      <c r="MXE2" s="326"/>
      <c r="MXF2" s="326"/>
      <c r="MXG2" s="326"/>
      <c r="MXH2" s="326"/>
      <c r="MXI2" s="326"/>
      <c r="MXJ2" s="326"/>
      <c r="MXK2" s="326"/>
      <c r="MXL2" s="326"/>
      <c r="MXM2" s="326"/>
      <c r="MXN2" s="326"/>
      <c r="MXO2" s="326"/>
      <c r="MXP2" s="326"/>
      <c r="MXQ2" s="326"/>
      <c r="MXR2" s="326"/>
      <c r="MXS2" s="326"/>
      <c r="MXT2" s="326"/>
      <c r="MXU2" s="326"/>
      <c r="MXV2" s="326"/>
      <c r="MXW2" s="326"/>
      <c r="MXX2" s="326"/>
      <c r="MXY2" s="326"/>
      <c r="MXZ2" s="326"/>
      <c r="MYA2" s="326"/>
      <c r="MYB2" s="326"/>
      <c r="MYC2" s="326"/>
      <c r="MYD2" s="326"/>
      <c r="MYE2" s="326"/>
      <c r="MYF2" s="326"/>
      <c r="MYG2" s="326"/>
      <c r="MYH2" s="326"/>
      <c r="MYI2" s="326"/>
      <c r="MYJ2" s="326"/>
      <c r="MYK2" s="326"/>
      <c r="MYL2" s="326"/>
      <c r="MYM2" s="326"/>
      <c r="MYN2" s="326"/>
      <c r="MYO2" s="326"/>
      <c r="MYP2" s="326"/>
      <c r="MYQ2" s="326"/>
      <c r="MYR2" s="326"/>
      <c r="MYS2" s="326"/>
      <c r="MYT2" s="326"/>
      <c r="MYU2" s="326"/>
      <c r="MYV2" s="326"/>
      <c r="MYW2" s="326"/>
      <c r="MYX2" s="326"/>
      <c r="MYY2" s="326"/>
      <c r="MYZ2" s="326"/>
      <c r="MZA2" s="326"/>
      <c r="MZB2" s="326"/>
      <c r="MZC2" s="326"/>
      <c r="MZD2" s="326"/>
      <c r="MZE2" s="326"/>
      <c r="MZF2" s="326"/>
      <c r="MZG2" s="326"/>
      <c r="MZH2" s="326"/>
      <c r="MZI2" s="326"/>
      <c r="MZJ2" s="326"/>
      <c r="MZK2" s="326"/>
      <c r="MZL2" s="326"/>
      <c r="MZM2" s="326"/>
      <c r="MZN2" s="326"/>
      <c r="MZO2" s="326"/>
      <c r="MZP2" s="326"/>
      <c r="MZQ2" s="326"/>
      <c r="MZR2" s="326"/>
      <c r="MZS2" s="326"/>
      <c r="MZT2" s="326"/>
      <c r="MZU2" s="326"/>
      <c r="MZV2" s="326"/>
      <c r="MZW2" s="326"/>
      <c r="MZX2" s="326"/>
      <c r="MZY2" s="326"/>
      <c r="MZZ2" s="326"/>
      <c r="NAA2" s="326"/>
      <c r="NAB2" s="326"/>
      <c r="NAC2" s="326"/>
      <c r="NAD2" s="326"/>
      <c r="NAE2" s="326"/>
      <c r="NAF2" s="326"/>
      <c r="NAG2" s="326"/>
      <c r="NAH2" s="326"/>
      <c r="NAI2" s="326"/>
      <c r="NAJ2" s="326"/>
      <c r="NAK2" s="326"/>
      <c r="NAL2" s="326"/>
      <c r="NAM2" s="326"/>
      <c r="NAN2" s="326"/>
      <c r="NAO2" s="326"/>
      <c r="NAP2" s="326"/>
      <c r="NAQ2" s="326"/>
      <c r="NAR2" s="326"/>
      <c r="NAS2" s="326"/>
      <c r="NAT2" s="326"/>
      <c r="NAU2" s="326"/>
      <c r="NAV2" s="326"/>
      <c r="NAW2" s="326"/>
      <c r="NAX2" s="326"/>
      <c r="NAY2" s="326"/>
      <c r="NAZ2" s="326"/>
      <c r="NBA2" s="326"/>
      <c r="NBB2" s="326"/>
      <c r="NBC2" s="326"/>
      <c r="NBD2" s="326"/>
      <c r="NBE2" s="326"/>
      <c r="NBF2" s="326"/>
      <c r="NBG2" s="326"/>
      <c r="NBH2" s="326"/>
      <c r="NBI2" s="326"/>
      <c r="NBJ2" s="326"/>
      <c r="NBK2" s="326"/>
      <c r="NBL2" s="326"/>
      <c r="NBM2" s="326"/>
      <c r="NBN2" s="326"/>
      <c r="NBO2" s="326"/>
      <c r="NBP2" s="326"/>
      <c r="NBQ2" s="326"/>
      <c r="NBR2" s="326"/>
      <c r="NBS2" s="326"/>
      <c r="NBT2" s="326"/>
      <c r="NBU2" s="326"/>
      <c r="NBV2" s="326"/>
      <c r="NBW2" s="326"/>
      <c r="NBX2" s="326"/>
      <c r="NBY2" s="326"/>
      <c r="NBZ2" s="326"/>
      <c r="NCA2" s="326"/>
      <c r="NCB2" s="326"/>
      <c r="NCC2" s="326"/>
      <c r="NCD2" s="326"/>
      <c r="NCE2" s="326"/>
      <c r="NCF2" s="326"/>
      <c r="NCG2" s="326"/>
      <c r="NCH2" s="326"/>
      <c r="NCI2" s="326"/>
      <c r="NCJ2" s="326"/>
      <c r="NCK2" s="326"/>
      <c r="NCL2" s="326"/>
      <c r="NCM2" s="326"/>
      <c r="NCN2" s="326"/>
      <c r="NCO2" s="326"/>
      <c r="NCP2" s="326"/>
      <c r="NCQ2" s="326"/>
      <c r="NCR2" s="326"/>
      <c r="NCS2" s="326"/>
      <c r="NCT2" s="326"/>
      <c r="NCU2" s="326"/>
      <c r="NCV2" s="326"/>
      <c r="NCW2" s="326"/>
      <c r="NCX2" s="326"/>
      <c r="NCY2" s="326"/>
      <c r="NCZ2" s="326"/>
      <c r="NDA2" s="326"/>
      <c r="NDB2" s="326"/>
      <c r="NDC2" s="326"/>
      <c r="NDD2" s="326"/>
      <c r="NDE2" s="326"/>
      <c r="NDF2" s="326"/>
      <c r="NDG2" s="326"/>
      <c r="NDH2" s="326"/>
      <c r="NDI2" s="326"/>
      <c r="NDJ2" s="326"/>
      <c r="NDK2" s="326"/>
      <c r="NDL2" s="326"/>
      <c r="NDM2" s="326"/>
      <c r="NDN2" s="326"/>
      <c r="NDO2" s="326"/>
      <c r="NDP2" s="326"/>
      <c r="NDQ2" s="326"/>
      <c r="NDR2" s="326"/>
      <c r="NDS2" s="326"/>
      <c r="NDT2" s="326"/>
      <c r="NDU2" s="326"/>
      <c r="NDV2" s="326"/>
      <c r="NDW2" s="326"/>
      <c r="NDX2" s="326"/>
      <c r="NDY2" s="326"/>
      <c r="NDZ2" s="326"/>
      <c r="NEA2" s="326"/>
      <c r="NEB2" s="326"/>
      <c r="NEC2" s="326"/>
      <c r="NED2" s="326"/>
      <c r="NEE2" s="326"/>
      <c r="NEF2" s="326"/>
      <c r="NEG2" s="326"/>
      <c r="NEH2" s="326"/>
      <c r="NEI2" s="326"/>
      <c r="NEJ2" s="326"/>
      <c r="NEK2" s="326"/>
      <c r="NEL2" s="326"/>
      <c r="NEM2" s="326"/>
      <c r="NEN2" s="326"/>
      <c r="NEO2" s="326"/>
      <c r="NEP2" s="326"/>
      <c r="NEQ2" s="326"/>
      <c r="NER2" s="326"/>
      <c r="NES2" s="326"/>
      <c r="NET2" s="326"/>
      <c r="NEU2" s="326"/>
      <c r="NEV2" s="326"/>
      <c r="NEW2" s="326"/>
      <c r="NEX2" s="326"/>
      <c r="NEY2" s="326"/>
      <c r="NEZ2" s="326"/>
      <c r="NFA2" s="326"/>
      <c r="NFB2" s="326"/>
      <c r="NFC2" s="326"/>
      <c r="NFD2" s="326"/>
      <c r="NFE2" s="326"/>
      <c r="NFF2" s="326"/>
      <c r="NFG2" s="326"/>
      <c r="NFH2" s="326"/>
      <c r="NFI2" s="326"/>
      <c r="NFJ2" s="326"/>
      <c r="NFK2" s="326"/>
      <c r="NFL2" s="326"/>
      <c r="NFM2" s="326"/>
      <c r="NFN2" s="326"/>
      <c r="NFO2" s="326"/>
      <c r="NFP2" s="326"/>
      <c r="NFQ2" s="326"/>
      <c r="NFR2" s="326"/>
      <c r="NFS2" s="326"/>
      <c r="NFT2" s="326"/>
      <c r="NFU2" s="326"/>
      <c r="NFV2" s="326"/>
      <c r="NFW2" s="326"/>
      <c r="NFX2" s="326"/>
      <c r="NFY2" s="326"/>
      <c r="NFZ2" s="326"/>
      <c r="NGA2" s="326"/>
      <c r="NGB2" s="326"/>
      <c r="NGC2" s="326"/>
      <c r="NGD2" s="326"/>
      <c r="NGE2" s="326"/>
      <c r="NGF2" s="326"/>
      <c r="NGG2" s="326"/>
      <c r="NGH2" s="326"/>
      <c r="NGI2" s="326"/>
      <c r="NGJ2" s="326"/>
      <c r="NGK2" s="326"/>
      <c r="NGL2" s="326"/>
      <c r="NGM2" s="326"/>
      <c r="NGN2" s="326"/>
      <c r="NGO2" s="326"/>
      <c r="NGP2" s="326"/>
      <c r="NGQ2" s="326"/>
      <c r="NGR2" s="326"/>
      <c r="NGS2" s="326"/>
      <c r="NGT2" s="326"/>
      <c r="NGU2" s="326"/>
      <c r="NGV2" s="326"/>
      <c r="NGW2" s="326"/>
      <c r="NGX2" s="326"/>
      <c r="NGY2" s="326"/>
      <c r="NGZ2" s="326"/>
      <c r="NHA2" s="326"/>
      <c r="NHB2" s="326"/>
      <c r="NHC2" s="326"/>
      <c r="NHD2" s="326"/>
      <c r="NHE2" s="326"/>
      <c r="NHF2" s="326"/>
      <c r="NHG2" s="326"/>
      <c r="NHH2" s="326"/>
      <c r="NHI2" s="326"/>
      <c r="NHJ2" s="326"/>
      <c r="NHK2" s="326"/>
      <c r="NHL2" s="326"/>
      <c r="NHM2" s="326"/>
      <c r="NHN2" s="326"/>
      <c r="NHO2" s="326"/>
      <c r="NHP2" s="326"/>
      <c r="NHQ2" s="326"/>
      <c r="NHR2" s="326"/>
      <c r="NHS2" s="326"/>
      <c r="NHT2" s="326"/>
      <c r="NHU2" s="326"/>
      <c r="NHV2" s="326"/>
      <c r="NHW2" s="326"/>
      <c r="NHX2" s="326"/>
      <c r="NHY2" s="326"/>
      <c r="NHZ2" s="326"/>
      <c r="NIA2" s="326"/>
      <c r="NIB2" s="326"/>
      <c r="NIC2" s="326"/>
      <c r="NID2" s="326"/>
      <c r="NIE2" s="326"/>
      <c r="NIF2" s="326"/>
      <c r="NIG2" s="326"/>
      <c r="NIH2" s="326"/>
      <c r="NII2" s="326"/>
      <c r="NIJ2" s="326"/>
      <c r="NIK2" s="326"/>
      <c r="NIL2" s="326"/>
      <c r="NIM2" s="326"/>
      <c r="NIN2" s="326"/>
      <c r="NIO2" s="326"/>
      <c r="NIP2" s="326"/>
      <c r="NIQ2" s="326"/>
      <c r="NIR2" s="326"/>
      <c r="NIS2" s="326"/>
      <c r="NIT2" s="326"/>
      <c r="NIU2" s="326"/>
      <c r="NIV2" s="326"/>
      <c r="NIW2" s="326"/>
      <c r="NIX2" s="326"/>
      <c r="NIY2" s="326"/>
      <c r="NIZ2" s="326"/>
      <c r="NJA2" s="326"/>
      <c r="NJB2" s="326"/>
      <c r="NJC2" s="326"/>
      <c r="NJD2" s="326"/>
      <c r="NJE2" s="326"/>
      <c r="NJF2" s="326"/>
      <c r="NJG2" s="326"/>
      <c r="NJH2" s="326"/>
      <c r="NJI2" s="326"/>
      <c r="NJJ2" s="326"/>
      <c r="NJK2" s="326"/>
      <c r="NJL2" s="326"/>
      <c r="NJM2" s="326"/>
      <c r="NJN2" s="326"/>
      <c r="NJO2" s="326"/>
      <c r="NJP2" s="326"/>
      <c r="NJQ2" s="326"/>
      <c r="NJR2" s="326"/>
      <c r="NJS2" s="326"/>
      <c r="NJT2" s="326"/>
      <c r="NJU2" s="326"/>
      <c r="NJV2" s="326"/>
      <c r="NJW2" s="326"/>
      <c r="NJX2" s="326"/>
      <c r="NJY2" s="326"/>
      <c r="NJZ2" s="326"/>
      <c r="NKA2" s="326"/>
      <c r="NKB2" s="326"/>
      <c r="NKC2" s="326"/>
      <c r="NKD2" s="326"/>
      <c r="NKE2" s="326"/>
      <c r="NKF2" s="326"/>
      <c r="NKG2" s="326"/>
      <c r="NKH2" s="326"/>
      <c r="NKI2" s="326"/>
      <c r="NKJ2" s="326"/>
      <c r="NKK2" s="326"/>
      <c r="NKL2" s="326"/>
      <c r="NKM2" s="326"/>
      <c r="NKN2" s="326"/>
      <c r="NKO2" s="326"/>
      <c r="NKP2" s="326"/>
      <c r="NKQ2" s="326"/>
      <c r="NKR2" s="326"/>
      <c r="NKS2" s="326"/>
      <c r="NKT2" s="326"/>
      <c r="NKU2" s="326"/>
      <c r="NKV2" s="326"/>
      <c r="NKW2" s="326"/>
      <c r="NKX2" s="326"/>
      <c r="NKY2" s="326"/>
      <c r="NKZ2" s="326"/>
      <c r="NLA2" s="326"/>
      <c r="NLB2" s="326"/>
      <c r="NLC2" s="326"/>
      <c r="NLD2" s="326"/>
      <c r="NLE2" s="326"/>
      <c r="NLF2" s="326"/>
      <c r="NLG2" s="326"/>
      <c r="NLH2" s="326"/>
      <c r="NLI2" s="326"/>
      <c r="NLJ2" s="326"/>
      <c r="NLK2" s="326"/>
      <c r="NLL2" s="326"/>
      <c r="NLM2" s="326"/>
      <c r="NLN2" s="326"/>
      <c r="NLO2" s="326"/>
      <c r="NLP2" s="326"/>
      <c r="NLQ2" s="326"/>
      <c r="NLR2" s="326"/>
      <c r="NLS2" s="326"/>
      <c r="NLT2" s="326"/>
      <c r="NLU2" s="326"/>
      <c r="NLV2" s="326"/>
      <c r="NLW2" s="326"/>
      <c r="NLX2" s="326"/>
      <c r="NLY2" s="326"/>
      <c r="NLZ2" s="326"/>
      <c r="NMA2" s="326"/>
      <c r="NMB2" s="326"/>
      <c r="NMC2" s="326"/>
      <c r="NMD2" s="326"/>
      <c r="NME2" s="326"/>
      <c r="NMF2" s="326"/>
      <c r="NMG2" s="326"/>
      <c r="NMH2" s="326"/>
      <c r="NMI2" s="326"/>
      <c r="NMJ2" s="326"/>
      <c r="NMK2" s="326"/>
      <c r="NML2" s="326"/>
      <c r="NMM2" s="326"/>
      <c r="NMN2" s="326"/>
      <c r="NMO2" s="326"/>
      <c r="NMP2" s="326"/>
      <c r="NMQ2" s="326"/>
      <c r="NMR2" s="326"/>
      <c r="NMS2" s="326"/>
      <c r="NMT2" s="326"/>
      <c r="NMU2" s="326"/>
      <c r="NMV2" s="326"/>
      <c r="NMW2" s="326"/>
      <c r="NMX2" s="326"/>
      <c r="NMY2" s="326"/>
      <c r="NMZ2" s="326"/>
      <c r="NNA2" s="326"/>
      <c r="NNB2" s="326"/>
      <c r="NNC2" s="326"/>
      <c r="NND2" s="326"/>
      <c r="NNE2" s="326"/>
      <c r="NNF2" s="326"/>
      <c r="NNG2" s="326"/>
      <c r="NNH2" s="326"/>
      <c r="NNI2" s="326"/>
      <c r="NNJ2" s="326"/>
      <c r="NNK2" s="326"/>
      <c r="NNL2" s="326"/>
      <c r="NNM2" s="326"/>
      <c r="NNN2" s="326"/>
      <c r="NNO2" s="326"/>
      <c r="NNP2" s="326"/>
      <c r="NNQ2" s="326"/>
      <c r="NNR2" s="326"/>
      <c r="NNS2" s="326"/>
      <c r="NNT2" s="326"/>
      <c r="NNU2" s="326"/>
      <c r="NNV2" s="326"/>
      <c r="NNW2" s="326"/>
      <c r="NNX2" s="326"/>
      <c r="NNY2" s="326"/>
      <c r="NNZ2" s="326"/>
      <c r="NOA2" s="326"/>
      <c r="NOB2" s="326"/>
      <c r="NOC2" s="326"/>
      <c r="NOD2" s="326"/>
      <c r="NOE2" s="326"/>
      <c r="NOF2" s="326"/>
      <c r="NOG2" s="326"/>
      <c r="NOH2" s="326"/>
      <c r="NOI2" s="326"/>
      <c r="NOJ2" s="326"/>
      <c r="NOK2" s="326"/>
      <c r="NOL2" s="326"/>
      <c r="NOM2" s="326"/>
      <c r="NON2" s="326"/>
      <c r="NOO2" s="326"/>
      <c r="NOP2" s="326"/>
      <c r="NOQ2" s="326"/>
      <c r="NOR2" s="326"/>
      <c r="NOS2" s="326"/>
      <c r="NOT2" s="326"/>
      <c r="NOU2" s="326"/>
      <c r="NOV2" s="326"/>
      <c r="NOW2" s="326"/>
      <c r="NOX2" s="326"/>
      <c r="NOY2" s="326"/>
      <c r="NOZ2" s="326"/>
      <c r="NPA2" s="326"/>
      <c r="NPB2" s="326"/>
      <c r="NPC2" s="326"/>
      <c r="NPD2" s="326"/>
      <c r="NPE2" s="326"/>
      <c r="NPF2" s="326"/>
      <c r="NPG2" s="326"/>
      <c r="NPH2" s="326"/>
      <c r="NPI2" s="326"/>
      <c r="NPJ2" s="326"/>
      <c r="NPK2" s="326"/>
      <c r="NPL2" s="326"/>
      <c r="NPM2" s="326"/>
      <c r="NPN2" s="326"/>
      <c r="NPO2" s="326"/>
      <c r="NPP2" s="326"/>
      <c r="NPQ2" s="326"/>
      <c r="NPR2" s="326"/>
      <c r="NPS2" s="326"/>
      <c r="NPT2" s="326"/>
      <c r="NPU2" s="326"/>
      <c r="NPV2" s="326"/>
      <c r="NPW2" s="326"/>
      <c r="NPX2" s="326"/>
      <c r="NPY2" s="326"/>
      <c r="NPZ2" s="326"/>
      <c r="NQA2" s="326"/>
      <c r="NQB2" s="326"/>
      <c r="NQC2" s="326"/>
      <c r="NQD2" s="326"/>
      <c r="NQE2" s="326"/>
      <c r="NQF2" s="326"/>
      <c r="NQG2" s="326"/>
      <c r="NQH2" s="326"/>
      <c r="NQI2" s="326"/>
      <c r="NQJ2" s="326"/>
      <c r="NQK2" s="326"/>
      <c r="NQL2" s="326"/>
      <c r="NQM2" s="326"/>
      <c r="NQN2" s="326"/>
      <c r="NQO2" s="326"/>
      <c r="NQP2" s="326"/>
      <c r="NQQ2" s="326"/>
      <c r="NQR2" s="326"/>
      <c r="NQS2" s="326"/>
      <c r="NQT2" s="326"/>
      <c r="NQU2" s="326"/>
      <c r="NQV2" s="326"/>
      <c r="NQW2" s="326"/>
      <c r="NQX2" s="326"/>
      <c r="NQY2" s="326"/>
      <c r="NQZ2" s="326"/>
      <c r="NRA2" s="326"/>
      <c r="NRB2" s="326"/>
      <c r="NRC2" s="326"/>
      <c r="NRD2" s="326"/>
      <c r="NRE2" s="326"/>
      <c r="NRF2" s="326"/>
      <c r="NRG2" s="326"/>
      <c r="NRH2" s="326"/>
      <c r="NRI2" s="326"/>
      <c r="NRJ2" s="326"/>
      <c r="NRK2" s="326"/>
      <c r="NRL2" s="326"/>
      <c r="NRM2" s="326"/>
      <c r="NRN2" s="326"/>
      <c r="NRO2" s="326"/>
      <c r="NRP2" s="326"/>
      <c r="NRQ2" s="326"/>
      <c r="NRR2" s="326"/>
      <c r="NRS2" s="326"/>
      <c r="NRT2" s="326"/>
      <c r="NRU2" s="326"/>
      <c r="NRV2" s="326"/>
      <c r="NRW2" s="326"/>
      <c r="NRX2" s="326"/>
      <c r="NRY2" s="326"/>
      <c r="NRZ2" s="326"/>
      <c r="NSA2" s="326"/>
      <c r="NSB2" s="326"/>
      <c r="NSC2" s="326"/>
      <c r="NSD2" s="326"/>
      <c r="NSE2" s="326"/>
      <c r="NSF2" s="326"/>
      <c r="NSG2" s="326"/>
      <c r="NSH2" s="326"/>
      <c r="NSI2" s="326"/>
      <c r="NSJ2" s="326"/>
      <c r="NSK2" s="326"/>
      <c r="NSL2" s="326"/>
      <c r="NSM2" s="326"/>
      <c r="NSN2" s="326"/>
      <c r="NSO2" s="326"/>
      <c r="NSP2" s="326"/>
      <c r="NSQ2" s="326"/>
      <c r="NSR2" s="326"/>
      <c r="NSS2" s="326"/>
      <c r="NST2" s="326"/>
      <c r="NSU2" s="326"/>
      <c r="NSV2" s="326"/>
      <c r="NSW2" s="326"/>
      <c r="NSX2" s="326"/>
      <c r="NSY2" s="326"/>
      <c r="NSZ2" s="326"/>
      <c r="NTA2" s="326"/>
      <c r="NTB2" s="326"/>
      <c r="NTC2" s="326"/>
      <c r="NTD2" s="326"/>
      <c r="NTE2" s="326"/>
      <c r="NTF2" s="326"/>
      <c r="NTG2" s="326"/>
      <c r="NTH2" s="326"/>
      <c r="NTI2" s="326"/>
      <c r="NTJ2" s="326"/>
      <c r="NTK2" s="326"/>
      <c r="NTL2" s="326"/>
      <c r="NTM2" s="326"/>
      <c r="NTN2" s="326"/>
      <c r="NTO2" s="326"/>
      <c r="NTP2" s="326"/>
      <c r="NTQ2" s="326"/>
      <c r="NTR2" s="326"/>
      <c r="NTS2" s="326"/>
      <c r="NTT2" s="326"/>
      <c r="NTU2" s="326"/>
      <c r="NTV2" s="326"/>
      <c r="NTW2" s="326"/>
      <c r="NTX2" s="326"/>
      <c r="NTY2" s="326"/>
      <c r="NTZ2" s="326"/>
      <c r="NUA2" s="326"/>
      <c r="NUB2" s="326"/>
      <c r="NUC2" s="326"/>
      <c r="NUD2" s="326"/>
      <c r="NUE2" s="326"/>
      <c r="NUF2" s="326"/>
      <c r="NUG2" s="326"/>
      <c r="NUH2" s="326"/>
      <c r="NUI2" s="326"/>
      <c r="NUJ2" s="326"/>
      <c r="NUK2" s="326"/>
      <c r="NUL2" s="326"/>
      <c r="NUM2" s="326"/>
      <c r="NUN2" s="326"/>
      <c r="NUO2" s="326"/>
      <c r="NUP2" s="326"/>
      <c r="NUQ2" s="326"/>
      <c r="NUR2" s="326"/>
      <c r="NUS2" s="326"/>
      <c r="NUT2" s="326"/>
      <c r="NUU2" s="326"/>
      <c r="NUV2" s="326"/>
      <c r="NUW2" s="326"/>
      <c r="NUX2" s="326"/>
      <c r="NUY2" s="326"/>
      <c r="NUZ2" s="326"/>
      <c r="NVA2" s="326"/>
      <c r="NVB2" s="326"/>
      <c r="NVC2" s="326"/>
      <c r="NVD2" s="326"/>
      <c r="NVE2" s="326"/>
      <c r="NVF2" s="326"/>
      <c r="NVG2" s="326"/>
      <c r="NVH2" s="326"/>
      <c r="NVI2" s="326"/>
      <c r="NVJ2" s="326"/>
      <c r="NVK2" s="326"/>
      <c r="NVL2" s="326"/>
      <c r="NVM2" s="326"/>
      <c r="NVN2" s="326"/>
      <c r="NVO2" s="326"/>
      <c r="NVP2" s="326"/>
      <c r="NVQ2" s="326"/>
      <c r="NVR2" s="326"/>
      <c r="NVS2" s="326"/>
      <c r="NVT2" s="326"/>
      <c r="NVU2" s="326"/>
      <c r="NVV2" s="326"/>
      <c r="NVW2" s="326"/>
      <c r="NVX2" s="326"/>
      <c r="NVY2" s="326"/>
      <c r="NVZ2" s="326"/>
      <c r="NWA2" s="326"/>
      <c r="NWB2" s="326"/>
      <c r="NWC2" s="326"/>
      <c r="NWD2" s="326"/>
      <c r="NWE2" s="326"/>
      <c r="NWF2" s="326"/>
      <c r="NWG2" s="326"/>
      <c r="NWH2" s="326"/>
      <c r="NWI2" s="326"/>
      <c r="NWJ2" s="326"/>
      <c r="NWK2" s="326"/>
      <c r="NWL2" s="326"/>
      <c r="NWM2" s="326"/>
      <c r="NWN2" s="326"/>
      <c r="NWO2" s="326"/>
      <c r="NWP2" s="326"/>
      <c r="NWQ2" s="326"/>
      <c r="NWR2" s="326"/>
      <c r="NWS2" s="326"/>
      <c r="NWT2" s="326"/>
      <c r="NWU2" s="326"/>
      <c r="NWV2" s="326"/>
      <c r="NWW2" s="326"/>
      <c r="NWX2" s="326"/>
      <c r="NWY2" s="326"/>
      <c r="NWZ2" s="326"/>
      <c r="NXA2" s="326"/>
      <c r="NXB2" s="326"/>
      <c r="NXC2" s="326"/>
      <c r="NXD2" s="326"/>
      <c r="NXE2" s="326"/>
      <c r="NXF2" s="326"/>
      <c r="NXG2" s="326"/>
      <c r="NXH2" s="326"/>
      <c r="NXI2" s="326"/>
      <c r="NXJ2" s="326"/>
      <c r="NXK2" s="326"/>
      <c r="NXL2" s="326"/>
      <c r="NXM2" s="326"/>
      <c r="NXN2" s="326"/>
      <c r="NXO2" s="326"/>
      <c r="NXP2" s="326"/>
      <c r="NXQ2" s="326"/>
      <c r="NXR2" s="326"/>
      <c r="NXS2" s="326"/>
      <c r="NXT2" s="326"/>
      <c r="NXU2" s="326"/>
      <c r="NXV2" s="326"/>
      <c r="NXW2" s="326"/>
      <c r="NXX2" s="326"/>
      <c r="NXY2" s="326"/>
      <c r="NXZ2" s="326"/>
      <c r="NYA2" s="326"/>
      <c r="NYB2" s="326"/>
      <c r="NYC2" s="326"/>
      <c r="NYD2" s="326"/>
      <c r="NYE2" s="326"/>
      <c r="NYF2" s="326"/>
      <c r="NYG2" s="326"/>
      <c r="NYH2" s="326"/>
      <c r="NYI2" s="326"/>
      <c r="NYJ2" s="326"/>
      <c r="NYK2" s="326"/>
      <c r="NYL2" s="326"/>
      <c r="NYM2" s="326"/>
      <c r="NYN2" s="326"/>
      <c r="NYO2" s="326"/>
      <c r="NYP2" s="326"/>
      <c r="NYQ2" s="326"/>
      <c r="NYR2" s="326"/>
      <c r="NYS2" s="326"/>
      <c r="NYT2" s="326"/>
      <c r="NYU2" s="326"/>
      <c r="NYV2" s="326"/>
      <c r="NYW2" s="326"/>
      <c r="NYX2" s="326"/>
      <c r="NYY2" s="326"/>
      <c r="NYZ2" s="326"/>
      <c r="NZA2" s="326"/>
      <c r="NZB2" s="326"/>
      <c r="NZC2" s="326"/>
      <c r="NZD2" s="326"/>
      <c r="NZE2" s="326"/>
      <c r="NZF2" s="326"/>
      <c r="NZG2" s="326"/>
      <c r="NZH2" s="326"/>
      <c r="NZI2" s="326"/>
      <c r="NZJ2" s="326"/>
      <c r="NZK2" s="326"/>
      <c r="NZL2" s="326"/>
      <c r="NZM2" s="326"/>
      <c r="NZN2" s="326"/>
      <c r="NZO2" s="326"/>
      <c r="NZP2" s="326"/>
      <c r="NZQ2" s="326"/>
      <c r="NZR2" s="326"/>
      <c r="NZS2" s="326"/>
      <c r="NZT2" s="326"/>
      <c r="NZU2" s="326"/>
      <c r="NZV2" s="326"/>
      <c r="NZW2" s="326"/>
      <c r="NZX2" s="326"/>
      <c r="NZY2" s="326"/>
      <c r="NZZ2" s="326"/>
      <c r="OAA2" s="326"/>
      <c r="OAB2" s="326"/>
      <c r="OAC2" s="326"/>
      <c r="OAD2" s="326"/>
      <c r="OAE2" s="326"/>
      <c r="OAF2" s="326"/>
      <c r="OAG2" s="326"/>
      <c r="OAH2" s="326"/>
      <c r="OAI2" s="326"/>
      <c r="OAJ2" s="326"/>
      <c r="OAK2" s="326"/>
      <c r="OAL2" s="326"/>
      <c r="OAM2" s="326"/>
      <c r="OAN2" s="326"/>
      <c r="OAO2" s="326"/>
      <c r="OAP2" s="326"/>
      <c r="OAQ2" s="326"/>
      <c r="OAR2" s="326"/>
      <c r="OAS2" s="326"/>
      <c r="OAT2" s="326"/>
      <c r="OAU2" s="326"/>
      <c r="OAV2" s="326"/>
      <c r="OAW2" s="326"/>
      <c r="OAX2" s="326"/>
      <c r="OAY2" s="326"/>
      <c r="OAZ2" s="326"/>
      <c r="OBA2" s="326"/>
      <c r="OBB2" s="326"/>
      <c r="OBC2" s="326"/>
      <c r="OBD2" s="326"/>
      <c r="OBE2" s="326"/>
      <c r="OBF2" s="326"/>
      <c r="OBG2" s="326"/>
      <c r="OBH2" s="326"/>
      <c r="OBI2" s="326"/>
      <c r="OBJ2" s="326"/>
      <c r="OBK2" s="326"/>
      <c r="OBL2" s="326"/>
      <c r="OBM2" s="326"/>
      <c r="OBN2" s="326"/>
      <c r="OBO2" s="326"/>
      <c r="OBP2" s="326"/>
      <c r="OBQ2" s="326"/>
      <c r="OBR2" s="326"/>
      <c r="OBS2" s="326"/>
      <c r="OBT2" s="326"/>
      <c r="OBU2" s="326"/>
      <c r="OBV2" s="326"/>
      <c r="OBW2" s="326"/>
      <c r="OBX2" s="326"/>
      <c r="OBY2" s="326"/>
      <c r="OBZ2" s="326"/>
      <c r="OCA2" s="326"/>
      <c r="OCB2" s="326"/>
      <c r="OCC2" s="326"/>
      <c r="OCD2" s="326"/>
      <c r="OCE2" s="326"/>
      <c r="OCF2" s="326"/>
      <c r="OCG2" s="326"/>
      <c r="OCH2" s="326"/>
      <c r="OCI2" s="326"/>
      <c r="OCJ2" s="326"/>
      <c r="OCK2" s="326"/>
      <c r="OCL2" s="326"/>
      <c r="OCM2" s="326"/>
      <c r="OCN2" s="326"/>
      <c r="OCO2" s="326"/>
      <c r="OCP2" s="326"/>
      <c r="OCQ2" s="326"/>
      <c r="OCR2" s="326"/>
      <c r="OCS2" s="326"/>
      <c r="OCT2" s="326"/>
      <c r="OCU2" s="326"/>
      <c r="OCV2" s="326"/>
      <c r="OCW2" s="326"/>
      <c r="OCX2" s="326"/>
      <c r="OCY2" s="326"/>
      <c r="OCZ2" s="326"/>
      <c r="ODA2" s="326"/>
      <c r="ODB2" s="326"/>
      <c r="ODC2" s="326"/>
      <c r="ODD2" s="326"/>
      <c r="ODE2" s="326"/>
      <c r="ODF2" s="326"/>
      <c r="ODG2" s="326"/>
      <c r="ODH2" s="326"/>
      <c r="ODI2" s="326"/>
      <c r="ODJ2" s="326"/>
      <c r="ODK2" s="326"/>
      <c r="ODL2" s="326"/>
      <c r="ODM2" s="326"/>
      <c r="ODN2" s="326"/>
      <c r="ODO2" s="326"/>
      <c r="ODP2" s="326"/>
      <c r="ODQ2" s="326"/>
      <c r="ODR2" s="326"/>
      <c r="ODS2" s="326"/>
      <c r="ODT2" s="326"/>
      <c r="ODU2" s="326"/>
      <c r="ODV2" s="326"/>
      <c r="ODW2" s="326"/>
      <c r="ODX2" s="326"/>
      <c r="ODY2" s="326"/>
      <c r="ODZ2" s="326"/>
      <c r="OEA2" s="326"/>
      <c r="OEB2" s="326"/>
      <c r="OEC2" s="326"/>
      <c r="OED2" s="326"/>
      <c r="OEE2" s="326"/>
      <c r="OEF2" s="326"/>
      <c r="OEG2" s="326"/>
      <c r="OEH2" s="326"/>
      <c r="OEI2" s="326"/>
      <c r="OEJ2" s="326"/>
      <c r="OEK2" s="326"/>
      <c r="OEL2" s="326"/>
      <c r="OEM2" s="326"/>
      <c r="OEN2" s="326"/>
      <c r="OEO2" s="326"/>
      <c r="OEP2" s="326"/>
      <c r="OEQ2" s="326"/>
      <c r="OER2" s="326"/>
      <c r="OES2" s="326"/>
      <c r="OET2" s="326"/>
      <c r="OEU2" s="326"/>
      <c r="OEV2" s="326"/>
      <c r="OEW2" s="326"/>
      <c r="OEX2" s="326"/>
      <c r="OEY2" s="326"/>
      <c r="OEZ2" s="326"/>
      <c r="OFA2" s="326"/>
      <c r="OFB2" s="326"/>
      <c r="OFC2" s="326"/>
      <c r="OFD2" s="326"/>
      <c r="OFE2" s="326"/>
      <c r="OFF2" s="326"/>
      <c r="OFG2" s="326"/>
      <c r="OFH2" s="326"/>
      <c r="OFI2" s="326"/>
      <c r="OFJ2" s="326"/>
      <c r="OFK2" s="326"/>
      <c r="OFL2" s="326"/>
      <c r="OFM2" s="326"/>
      <c r="OFN2" s="326"/>
      <c r="OFO2" s="326"/>
      <c r="OFP2" s="326"/>
      <c r="OFQ2" s="326"/>
      <c r="OFR2" s="326"/>
      <c r="OFS2" s="326"/>
      <c r="OFT2" s="326"/>
      <c r="OFU2" s="326"/>
      <c r="OFV2" s="326"/>
      <c r="OFW2" s="326"/>
      <c r="OFX2" s="326"/>
      <c r="OFY2" s="326"/>
      <c r="OFZ2" s="326"/>
      <c r="OGA2" s="326"/>
      <c r="OGB2" s="326"/>
      <c r="OGC2" s="326"/>
      <c r="OGD2" s="326"/>
      <c r="OGE2" s="326"/>
      <c r="OGF2" s="326"/>
      <c r="OGG2" s="326"/>
      <c r="OGH2" s="326"/>
      <c r="OGI2" s="326"/>
      <c r="OGJ2" s="326"/>
      <c r="OGK2" s="326"/>
      <c r="OGL2" s="326"/>
      <c r="OGM2" s="326"/>
      <c r="OGN2" s="326"/>
      <c r="OGO2" s="326"/>
      <c r="OGP2" s="326"/>
      <c r="OGQ2" s="326"/>
      <c r="OGR2" s="326"/>
      <c r="OGS2" s="326"/>
      <c r="OGT2" s="326"/>
      <c r="OGU2" s="326"/>
      <c r="OGV2" s="326"/>
      <c r="OGW2" s="326"/>
      <c r="OGX2" s="326"/>
      <c r="OGY2" s="326"/>
      <c r="OGZ2" s="326"/>
      <c r="OHA2" s="326"/>
      <c r="OHB2" s="326"/>
      <c r="OHC2" s="326"/>
      <c r="OHD2" s="326"/>
      <c r="OHE2" s="326"/>
      <c r="OHF2" s="326"/>
      <c r="OHG2" s="326"/>
      <c r="OHH2" s="326"/>
      <c r="OHI2" s="326"/>
      <c r="OHJ2" s="326"/>
      <c r="OHK2" s="326"/>
      <c r="OHL2" s="326"/>
      <c r="OHM2" s="326"/>
      <c r="OHN2" s="326"/>
      <c r="OHO2" s="326"/>
      <c r="OHP2" s="326"/>
      <c r="OHQ2" s="326"/>
      <c r="OHR2" s="326"/>
      <c r="OHS2" s="326"/>
      <c r="OHT2" s="326"/>
      <c r="OHU2" s="326"/>
      <c r="OHV2" s="326"/>
      <c r="OHW2" s="326"/>
      <c r="OHX2" s="326"/>
      <c r="OHY2" s="326"/>
      <c r="OHZ2" s="326"/>
      <c r="OIA2" s="326"/>
      <c r="OIB2" s="326"/>
      <c r="OIC2" s="326"/>
      <c r="OID2" s="326"/>
      <c r="OIE2" s="326"/>
      <c r="OIF2" s="326"/>
      <c r="OIG2" s="326"/>
      <c r="OIH2" s="326"/>
      <c r="OII2" s="326"/>
      <c r="OIJ2" s="326"/>
      <c r="OIK2" s="326"/>
      <c r="OIL2" s="326"/>
      <c r="OIM2" s="326"/>
      <c r="OIN2" s="326"/>
      <c r="OIO2" s="326"/>
      <c r="OIP2" s="326"/>
      <c r="OIQ2" s="326"/>
      <c r="OIR2" s="326"/>
      <c r="OIS2" s="326"/>
      <c r="OIT2" s="326"/>
      <c r="OIU2" s="326"/>
      <c r="OIV2" s="326"/>
      <c r="OIW2" s="326"/>
      <c r="OIX2" s="326"/>
      <c r="OIY2" s="326"/>
      <c r="OIZ2" s="326"/>
      <c r="OJA2" s="326"/>
      <c r="OJB2" s="326"/>
      <c r="OJC2" s="326"/>
      <c r="OJD2" s="326"/>
      <c r="OJE2" s="326"/>
      <c r="OJF2" s="326"/>
      <c r="OJG2" s="326"/>
      <c r="OJH2" s="326"/>
      <c r="OJI2" s="326"/>
      <c r="OJJ2" s="326"/>
      <c r="OJK2" s="326"/>
      <c r="OJL2" s="326"/>
      <c r="OJM2" s="326"/>
      <c r="OJN2" s="326"/>
      <c r="OJO2" s="326"/>
      <c r="OJP2" s="326"/>
      <c r="OJQ2" s="326"/>
      <c r="OJR2" s="326"/>
      <c r="OJS2" s="326"/>
      <c r="OJT2" s="326"/>
      <c r="OJU2" s="326"/>
      <c r="OJV2" s="326"/>
      <c r="OJW2" s="326"/>
      <c r="OJX2" s="326"/>
      <c r="OJY2" s="326"/>
      <c r="OJZ2" s="326"/>
      <c r="OKA2" s="326"/>
      <c r="OKB2" s="326"/>
      <c r="OKC2" s="326"/>
      <c r="OKD2" s="326"/>
      <c r="OKE2" s="326"/>
      <c r="OKF2" s="326"/>
      <c r="OKG2" s="326"/>
      <c r="OKH2" s="326"/>
      <c r="OKI2" s="326"/>
      <c r="OKJ2" s="326"/>
      <c r="OKK2" s="326"/>
      <c r="OKL2" s="326"/>
      <c r="OKM2" s="326"/>
      <c r="OKN2" s="326"/>
      <c r="OKO2" s="326"/>
      <c r="OKP2" s="326"/>
      <c r="OKQ2" s="326"/>
      <c r="OKR2" s="326"/>
      <c r="OKS2" s="326"/>
      <c r="OKT2" s="326"/>
      <c r="OKU2" s="326"/>
      <c r="OKV2" s="326"/>
      <c r="OKW2" s="326"/>
      <c r="OKX2" s="326"/>
      <c r="OKY2" s="326"/>
      <c r="OKZ2" s="326"/>
      <c r="OLA2" s="326"/>
      <c r="OLB2" s="326"/>
      <c r="OLC2" s="326"/>
      <c r="OLD2" s="326"/>
      <c r="OLE2" s="326"/>
      <c r="OLF2" s="326"/>
      <c r="OLG2" s="326"/>
      <c r="OLH2" s="326"/>
      <c r="OLI2" s="326"/>
      <c r="OLJ2" s="326"/>
      <c r="OLK2" s="326"/>
      <c r="OLL2" s="326"/>
      <c r="OLM2" s="326"/>
      <c r="OLN2" s="326"/>
      <c r="OLO2" s="326"/>
      <c r="OLP2" s="326"/>
      <c r="OLQ2" s="326"/>
      <c r="OLR2" s="326"/>
      <c r="OLS2" s="326"/>
      <c r="OLT2" s="326"/>
      <c r="OLU2" s="326"/>
      <c r="OLV2" s="326"/>
      <c r="OLW2" s="326"/>
      <c r="OLX2" s="326"/>
      <c r="OLY2" s="326"/>
      <c r="OLZ2" s="326"/>
      <c r="OMA2" s="326"/>
      <c r="OMB2" s="326"/>
      <c r="OMC2" s="326"/>
      <c r="OMD2" s="326"/>
      <c r="OME2" s="326"/>
      <c r="OMF2" s="326"/>
      <c r="OMG2" s="326"/>
      <c r="OMH2" s="326"/>
      <c r="OMI2" s="326"/>
      <c r="OMJ2" s="326"/>
      <c r="OMK2" s="326"/>
      <c r="OML2" s="326"/>
      <c r="OMM2" s="326"/>
      <c r="OMN2" s="326"/>
      <c r="OMO2" s="326"/>
      <c r="OMP2" s="326"/>
      <c r="OMQ2" s="326"/>
      <c r="OMR2" s="326"/>
      <c r="OMS2" s="326"/>
      <c r="OMT2" s="326"/>
      <c r="OMU2" s="326"/>
      <c r="OMV2" s="326"/>
      <c r="OMW2" s="326"/>
      <c r="OMX2" s="326"/>
      <c r="OMY2" s="326"/>
      <c r="OMZ2" s="326"/>
      <c r="ONA2" s="326"/>
      <c r="ONB2" s="326"/>
      <c r="ONC2" s="326"/>
      <c r="OND2" s="326"/>
      <c r="ONE2" s="326"/>
      <c r="ONF2" s="326"/>
      <c r="ONG2" s="326"/>
      <c r="ONH2" s="326"/>
      <c r="ONI2" s="326"/>
      <c r="ONJ2" s="326"/>
      <c r="ONK2" s="326"/>
      <c r="ONL2" s="326"/>
      <c r="ONM2" s="326"/>
      <c r="ONN2" s="326"/>
      <c r="ONO2" s="326"/>
      <c r="ONP2" s="326"/>
      <c r="ONQ2" s="326"/>
      <c r="ONR2" s="326"/>
      <c r="ONS2" s="326"/>
      <c r="ONT2" s="326"/>
      <c r="ONU2" s="326"/>
      <c r="ONV2" s="326"/>
      <c r="ONW2" s="326"/>
      <c r="ONX2" s="326"/>
      <c r="ONY2" s="326"/>
      <c r="ONZ2" s="326"/>
      <c r="OOA2" s="326"/>
      <c r="OOB2" s="326"/>
      <c r="OOC2" s="326"/>
      <c r="OOD2" s="326"/>
      <c r="OOE2" s="326"/>
      <c r="OOF2" s="326"/>
      <c r="OOG2" s="326"/>
      <c r="OOH2" s="326"/>
      <c r="OOI2" s="326"/>
      <c r="OOJ2" s="326"/>
      <c r="OOK2" s="326"/>
      <c r="OOL2" s="326"/>
      <c r="OOM2" s="326"/>
      <c r="OON2" s="326"/>
      <c r="OOO2" s="326"/>
      <c r="OOP2" s="326"/>
      <c r="OOQ2" s="326"/>
      <c r="OOR2" s="326"/>
      <c r="OOS2" s="326"/>
      <c r="OOT2" s="326"/>
      <c r="OOU2" s="326"/>
      <c r="OOV2" s="326"/>
      <c r="OOW2" s="326"/>
      <c r="OOX2" s="326"/>
      <c r="OOY2" s="326"/>
      <c r="OOZ2" s="326"/>
      <c r="OPA2" s="326"/>
      <c r="OPB2" s="326"/>
      <c r="OPC2" s="326"/>
      <c r="OPD2" s="326"/>
      <c r="OPE2" s="326"/>
      <c r="OPF2" s="326"/>
      <c r="OPG2" s="326"/>
      <c r="OPH2" s="326"/>
      <c r="OPI2" s="326"/>
      <c r="OPJ2" s="326"/>
      <c r="OPK2" s="326"/>
      <c r="OPL2" s="326"/>
      <c r="OPM2" s="326"/>
      <c r="OPN2" s="326"/>
      <c r="OPO2" s="326"/>
      <c r="OPP2" s="326"/>
      <c r="OPQ2" s="326"/>
      <c r="OPR2" s="326"/>
      <c r="OPS2" s="326"/>
      <c r="OPT2" s="326"/>
      <c r="OPU2" s="326"/>
      <c r="OPV2" s="326"/>
      <c r="OPW2" s="326"/>
      <c r="OPX2" s="326"/>
      <c r="OPY2" s="326"/>
      <c r="OPZ2" s="326"/>
      <c r="OQA2" s="326"/>
      <c r="OQB2" s="326"/>
      <c r="OQC2" s="326"/>
      <c r="OQD2" s="326"/>
      <c r="OQE2" s="326"/>
      <c r="OQF2" s="326"/>
      <c r="OQG2" s="326"/>
      <c r="OQH2" s="326"/>
      <c r="OQI2" s="326"/>
      <c r="OQJ2" s="326"/>
      <c r="OQK2" s="326"/>
      <c r="OQL2" s="326"/>
      <c r="OQM2" s="326"/>
      <c r="OQN2" s="326"/>
      <c r="OQO2" s="326"/>
      <c r="OQP2" s="326"/>
      <c r="OQQ2" s="326"/>
      <c r="OQR2" s="326"/>
      <c r="OQS2" s="326"/>
      <c r="OQT2" s="326"/>
      <c r="OQU2" s="326"/>
      <c r="OQV2" s="326"/>
      <c r="OQW2" s="326"/>
      <c r="OQX2" s="326"/>
      <c r="OQY2" s="326"/>
      <c r="OQZ2" s="326"/>
      <c r="ORA2" s="326"/>
      <c r="ORB2" s="326"/>
      <c r="ORC2" s="326"/>
      <c r="ORD2" s="326"/>
      <c r="ORE2" s="326"/>
      <c r="ORF2" s="326"/>
      <c r="ORG2" s="326"/>
      <c r="ORH2" s="326"/>
      <c r="ORI2" s="326"/>
      <c r="ORJ2" s="326"/>
      <c r="ORK2" s="326"/>
      <c r="ORL2" s="326"/>
      <c r="ORM2" s="326"/>
      <c r="ORN2" s="326"/>
      <c r="ORO2" s="326"/>
      <c r="ORP2" s="326"/>
      <c r="ORQ2" s="326"/>
      <c r="ORR2" s="326"/>
      <c r="ORS2" s="326"/>
      <c r="ORT2" s="326"/>
      <c r="ORU2" s="326"/>
      <c r="ORV2" s="326"/>
      <c r="ORW2" s="326"/>
      <c r="ORX2" s="326"/>
      <c r="ORY2" s="326"/>
      <c r="ORZ2" s="326"/>
      <c r="OSA2" s="326"/>
      <c r="OSB2" s="326"/>
      <c r="OSC2" s="326"/>
      <c r="OSD2" s="326"/>
      <c r="OSE2" s="326"/>
      <c r="OSF2" s="326"/>
      <c r="OSG2" s="326"/>
      <c r="OSH2" s="326"/>
      <c r="OSI2" s="326"/>
      <c r="OSJ2" s="326"/>
      <c r="OSK2" s="326"/>
      <c r="OSL2" s="326"/>
      <c r="OSM2" s="326"/>
      <c r="OSN2" s="326"/>
      <c r="OSO2" s="326"/>
      <c r="OSP2" s="326"/>
      <c r="OSQ2" s="326"/>
      <c r="OSR2" s="326"/>
      <c r="OSS2" s="326"/>
      <c r="OST2" s="326"/>
      <c r="OSU2" s="326"/>
      <c r="OSV2" s="326"/>
      <c r="OSW2" s="326"/>
      <c r="OSX2" s="326"/>
      <c r="OSY2" s="326"/>
      <c r="OSZ2" s="326"/>
      <c r="OTA2" s="326"/>
      <c r="OTB2" s="326"/>
      <c r="OTC2" s="326"/>
      <c r="OTD2" s="326"/>
      <c r="OTE2" s="326"/>
      <c r="OTF2" s="326"/>
      <c r="OTG2" s="326"/>
      <c r="OTH2" s="326"/>
      <c r="OTI2" s="326"/>
      <c r="OTJ2" s="326"/>
      <c r="OTK2" s="326"/>
      <c r="OTL2" s="326"/>
      <c r="OTM2" s="326"/>
      <c r="OTN2" s="326"/>
      <c r="OTO2" s="326"/>
      <c r="OTP2" s="326"/>
      <c r="OTQ2" s="326"/>
      <c r="OTR2" s="326"/>
      <c r="OTS2" s="326"/>
      <c r="OTT2" s="326"/>
      <c r="OTU2" s="326"/>
      <c r="OTV2" s="326"/>
      <c r="OTW2" s="326"/>
      <c r="OTX2" s="326"/>
      <c r="OTY2" s="326"/>
      <c r="OTZ2" s="326"/>
      <c r="OUA2" s="326"/>
      <c r="OUB2" s="326"/>
      <c r="OUC2" s="326"/>
      <c r="OUD2" s="326"/>
      <c r="OUE2" s="326"/>
      <c r="OUF2" s="326"/>
      <c r="OUG2" s="326"/>
      <c r="OUH2" s="326"/>
      <c r="OUI2" s="326"/>
      <c r="OUJ2" s="326"/>
      <c r="OUK2" s="326"/>
      <c r="OUL2" s="326"/>
      <c r="OUM2" s="326"/>
      <c r="OUN2" s="326"/>
      <c r="OUO2" s="326"/>
      <c r="OUP2" s="326"/>
      <c r="OUQ2" s="326"/>
      <c r="OUR2" s="326"/>
      <c r="OUS2" s="326"/>
      <c r="OUT2" s="326"/>
      <c r="OUU2" s="326"/>
      <c r="OUV2" s="326"/>
      <c r="OUW2" s="326"/>
      <c r="OUX2" s="326"/>
      <c r="OUY2" s="326"/>
      <c r="OUZ2" s="326"/>
      <c r="OVA2" s="326"/>
      <c r="OVB2" s="326"/>
      <c r="OVC2" s="326"/>
      <c r="OVD2" s="326"/>
      <c r="OVE2" s="326"/>
      <c r="OVF2" s="326"/>
      <c r="OVG2" s="326"/>
      <c r="OVH2" s="326"/>
      <c r="OVI2" s="326"/>
      <c r="OVJ2" s="326"/>
      <c r="OVK2" s="326"/>
      <c r="OVL2" s="326"/>
      <c r="OVM2" s="326"/>
      <c r="OVN2" s="326"/>
      <c r="OVO2" s="326"/>
      <c r="OVP2" s="326"/>
      <c r="OVQ2" s="326"/>
      <c r="OVR2" s="326"/>
      <c r="OVS2" s="326"/>
      <c r="OVT2" s="326"/>
      <c r="OVU2" s="326"/>
      <c r="OVV2" s="326"/>
      <c r="OVW2" s="326"/>
      <c r="OVX2" s="326"/>
      <c r="OVY2" s="326"/>
      <c r="OVZ2" s="326"/>
      <c r="OWA2" s="326"/>
      <c r="OWB2" s="326"/>
      <c r="OWC2" s="326"/>
      <c r="OWD2" s="326"/>
      <c r="OWE2" s="326"/>
      <c r="OWF2" s="326"/>
      <c r="OWG2" s="326"/>
      <c r="OWH2" s="326"/>
      <c r="OWI2" s="326"/>
      <c r="OWJ2" s="326"/>
      <c r="OWK2" s="326"/>
      <c r="OWL2" s="326"/>
      <c r="OWM2" s="326"/>
      <c r="OWN2" s="326"/>
      <c r="OWO2" s="326"/>
      <c r="OWP2" s="326"/>
      <c r="OWQ2" s="326"/>
      <c r="OWR2" s="326"/>
      <c r="OWS2" s="326"/>
      <c r="OWT2" s="326"/>
      <c r="OWU2" s="326"/>
      <c r="OWV2" s="326"/>
      <c r="OWW2" s="326"/>
      <c r="OWX2" s="326"/>
      <c r="OWY2" s="326"/>
      <c r="OWZ2" s="326"/>
      <c r="OXA2" s="326"/>
      <c r="OXB2" s="326"/>
      <c r="OXC2" s="326"/>
      <c r="OXD2" s="326"/>
      <c r="OXE2" s="326"/>
      <c r="OXF2" s="326"/>
      <c r="OXG2" s="326"/>
      <c r="OXH2" s="326"/>
      <c r="OXI2" s="326"/>
      <c r="OXJ2" s="326"/>
      <c r="OXK2" s="326"/>
      <c r="OXL2" s="326"/>
      <c r="OXM2" s="326"/>
      <c r="OXN2" s="326"/>
      <c r="OXO2" s="326"/>
      <c r="OXP2" s="326"/>
      <c r="OXQ2" s="326"/>
      <c r="OXR2" s="326"/>
      <c r="OXS2" s="326"/>
      <c r="OXT2" s="326"/>
      <c r="OXU2" s="326"/>
      <c r="OXV2" s="326"/>
      <c r="OXW2" s="326"/>
      <c r="OXX2" s="326"/>
      <c r="OXY2" s="326"/>
      <c r="OXZ2" s="326"/>
      <c r="OYA2" s="326"/>
      <c r="OYB2" s="326"/>
      <c r="OYC2" s="326"/>
      <c r="OYD2" s="326"/>
      <c r="OYE2" s="326"/>
      <c r="OYF2" s="326"/>
      <c r="OYG2" s="326"/>
      <c r="OYH2" s="326"/>
      <c r="OYI2" s="326"/>
      <c r="OYJ2" s="326"/>
      <c r="OYK2" s="326"/>
      <c r="OYL2" s="326"/>
      <c r="OYM2" s="326"/>
      <c r="OYN2" s="326"/>
      <c r="OYO2" s="326"/>
      <c r="OYP2" s="326"/>
      <c r="OYQ2" s="326"/>
      <c r="OYR2" s="326"/>
      <c r="OYS2" s="326"/>
      <c r="OYT2" s="326"/>
      <c r="OYU2" s="326"/>
      <c r="OYV2" s="326"/>
      <c r="OYW2" s="326"/>
      <c r="OYX2" s="326"/>
      <c r="OYY2" s="326"/>
      <c r="OYZ2" s="326"/>
      <c r="OZA2" s="326"/>
      <c r="OZB2" s="326"/>
      <c r="OZC2" s="326"/>
      <c r="OZD2" s="326"/>
      <c r="OZE2" s="326"/>
      <c r="OZF2" s="326"/>
      <c r="OZG2" s="326"/>
      <c r="OZH2" s="326"/>
      <c r="OZI2" s="326"/>
      <c r="OZJ2" s="326"/>
      <c r="OZK2" s="326"/>
      <c r="OZL2" s="326"/>
      <c r="OZM2" s="326"/>
      <c r="OZN2" s="326"/>
      <c r="OZO2" s="326"/>
      <c r="OZP2" s="326"/>
      <c r="OZQ2" s="326"/>
      <c r="OZR2" s="326"/>
      <c r="OZS2" s="326"/>
      <c r="OZT2" s="326"/>
      <c r="OZU2" s="326"/>
      <c r="OZV2" s="326"/>
      <c r="OZW2" s="326"/>
      <c r="OZX2" s="326"/>
      <c r="OZY2" s="326"/>
      <c r="OZZ2" s="326"/>
      <c r="PAA2" s="326"/>
      <c r="PAB2" s="326"/>
      <c r="PAC2" s="326"/>
      <c r="PAD2" s="326"/>
      <c r="PAE2" s="326"/>
      <c r="PAF2" s="326"/>
      <c r="PAG2" s="326"/>
      <c r="PAH2" s="326"/>
      <c r="PAI2" s="326"/>
      <c r="PAJ2" s="326"/>
      <c r="PAK2" s="326"/>
      <c r="PAL2" s="326"/>
      <c r="PAM2" s="326"/>
      <c r="PAN2" s="326"/>
      <c r="PAO2" s="326"/>
      <c r="PAP2" s="326"/>
      <c r="PAQ2" s="326"/>
      <c r="PAR2" s="326"/>
      <c r="PAS2" s="326"/>
      <c r="PAT2" s="326"/>
      <c r="PAU2" s="326"/>
      <c r="PAV2" s="326"/>
      <c r="PAW2" s="326"/>
      <c r="PAX2" s="326"/>
      <c r="PAY2" s="326"/>
      <c r="PAZ2" s="326"/>
      <c r="PBA2" s="326"/>
      <c r="PBB2" s="326"/>
      <c r="PBC2" s="326"/>
      <c r="PBD2" s="326"/>
      <c r="PBE2" s="326"/>
      <c r="PBF2" s="326"/>
      <c r="PBG2" s="326"/>
      <c r="PBH2" s="326"/>
      <c r="PBI2" s="326"/>
      <c r="PBJ2" s="326"/>
      <c r="PBK2" s="326"/>
      <c r="PBL2" s="326"/>
      <c r="PBM2" s="326"/>
      <c r="PBN2" s="326"/>
      <c r="PBO2" s="326"/>
      <c r="PBP2" s="326"/>
      <c r="PBQ2" s="326"/>
      <c r="PBR2" s="326"/>
      <c r="PBS2" s="326"/>
      <c r="PBT2" s="326"/>
      <c r="PBU2" s="326"/>
      <c r="PBV2" s="326"/>
      <c r="PBW2" s="326"/>
      <c r="PBX2" s="326"/>
      <c r="PBY2" s="326"/>
      <c r="PBZ2" s="326"/>
      <c r="PCA2" s="326"/>
      <c r="PCB2" s="326"/>
      <c r="PCC2" s="326"/>
      <c r="PCD2" s="326"/>
      <c r="PCE2" s="326"/>
      <c r="PCF2" s="326"/>
      <c r="PCG2" s="326"/>
      <c r="PCH2" s="326"/>
      <c r="PCI2" s="326"/>
      <c r="PCJ2" s="326"/>
      <c r="PCK2" s="326"/>
      <c r="PCL2" s="326"/>
      <c r="PCM2" s="326"/>
      <c r="PCN2" s="326"/>
      <c r="PCO2" s="326"/>
      <c r="PCP2" s="326"/>
      <c r="PCQ2" s="326"/>
      <c r="PCR2" s="326"/>
      <c r="PCS2" s="326"/>
      <c r="PCT2" s="326"/>
      <c r="PCU2" s="326"/>
      <c r="PCV2" s="326"/>
      <c r="PCW2" s="326"/>
      <c r="PCX2" s="326"/>
      <c r="PCY2" s="326"/>
      <c r="PCZ2" s="326"/>
      <c r="PDA2" s="326"/>
      <c r="PDB2" s="326"/>
      <c r="PDC2" s="326"/>
      <c r="PDD2" s="326"/>
      <c r="PDE2" s="326"/>
      <c r="PDF2" s="326"/>
      <c r="PDG2" s="326"/>
      <c r="PDH2" s="326"/>
      <c r="PDI2" s="326"/>
      <c r="PDJ2" s="326"/>
      <c r="PDK2" s="326"/>
      <c r="PDL2" s="326"/>
      <c r="PDM2" s="326"/>
      <c r="PDN2" s="326"/>
      <c r="PDO2" s="326"/>
      <c r="PDP2" s="326"/>
      <c r="PDQ2" s="326"/>
      <c r="PDR2" s="326"/>
      <c r="PDS2" s="326"/>
      <c r="PDT2" s="326"/>
      <c r="PDU2" s="326"/>
      <c r="PDV2" s="326"/>
      <c r="PDW2" s="326"/>
      <c r="PDX2" s="326"/>
      <c r="PDY2" s="326"/>
      <c r="PDZ2" s="326"/>
      <c r="PEA2" s="326"/>
      <c r="PEB2" s="326"/>
      <c r="PEC2" s="326"/>
      <c r="PED2" s="326"/>
      <c r="PEE2" s="326"/>
      <c r="PEF2" s="326"/>
      <c r="PEG2" s="326"/>
      <c r="PEH2" s="326"/>
      <c r="PEI2" s="326"/>
      <c r="PEJ2" s="326"/>
      <c r="PEK2" s="326"/>
      <c r="PEL2" s="326"/>
      <c r="PEM2" s="326"/>
      <c r="PEN2" s="326"/>
      <c r="PEO2" s="326"/>
      <c r="PEP2" s="326"/>
      <c r="PEQ2" s="326"/>
      <c r="PER2" s="326"/>
      <c r="PES2" s="326"/>
      <c r="PET2" s="326"/>
      <c r="PEU2" s="326"/>
      <c r="PEV2" s="326"/>
      <c r="PEW2" s="326"/>
      <c r="PEX2" s="326"/>
      <c r="PEY2" s="326"/>
      <c r="PEZ2" s="326"/>
      <c r="PFA2" s="326"/>
      <c r="PFB2" s="326"/>
      <c r="PFC2" s="326"/>
      <c r="PFD2" s="326"/>
      <c r="PFE2" s="326"/>
      <c r="PFF2" s="326"/>
      <c r="PFG2" s="326"/>
      <c r="PFH2" s="326"/>
      <c r="PFI2" s="326"/>
      <c r="PFJ2" s="326"/>
      <c r="PFK2" s="326"/>
      <c r="PFL2" s="326"/>
      <c r="PFM2" s="326"/>
      <c r="PFN2" s="326"/>
      <c r="PFO2" s="326"/>
      <c r="PFP2" s="326"/>
      <c r="PFQ2" s="326"/>
      <c r="PFR2" s="326"/>
      <c r="PFS2" s="326"/>
      <c r="PFT2" s="326"/>
      <c r="PFU2" s="326"/>
      <c r="PFV2" s="326"/>
      <c r="PFW2" s="326"/>
      <c r="PFX2" s="326"/>
      <c r="PFY2" s="326"/>
      <c r="PFZ2" s="326"/>
      <c r="PGA2" s="326"/>
      <c r="PGB2" s="326"/>
      <c r="PGC2" s="326"/>
      <c r="PGD2" s="326"/>
      <c r="PGE2" s="326"/>
      <c r="PGF2" s="326"/>
      <c r="PGG2" s="326"/>
      <c r="PGH2" s="326"/>
      <c r="PGI2" s="326"/>
      <c r="PGJ2" s="326"/>
      <c r="PGK2" s="326"/>
      <c r="PGL2" s="326"/>
      <c r="PGM2" s="326"/>
      <c r="PGN2" s="326"/>
      <c r="PGO2" s="326"/>
      <c r="PGP2" s="326"/>
      <c r="PGQ2" s="326"/>
      <c r="PGR2" s="326"/>
      <c r="PGS2" s="326"/>
      <c r="PGT2" s="326"/>
      <c r="PGU2" s="326"/>
      <c r="PGV2" s="326"/>
      <c r="PGW2" s="326"/>
      <c r="PGX2" s="326"/>
      <c r="PGY2" s="326"/>
      <c r="PGZ2" s="326"/>
      <c r="PHA2" s="326"/>
      <c r="PHB2" s="326"/>
      <c r="PHC2" s="326"/>
      <c r="PHD2" s="326"/>
      <c r="PHE2" s="326"/>
      <c r="PHF2" s="326"/>
      <c r="PHG2" s="326"/>
      <c r="PHH2" s="326"/>
      <c r="PHI2" s="326"/>
      <c r="PHJ2" s="326"/>
      <c r="PHK2" s="326"/>
      <c r="PHL2" s="326"/>
      <c r="PHM2" s="326"/>
      <c r="PHN2" s="326"/>
      <c r="PHO2" s="326"/>
      <c r="PHP2" s="326"/>
      <c r="PHQ2" s="326"/>
      <c r="PHR2" s="326"/>
      <c r="PHS2" s="326"/>
      <c r="PHT2" s="326"/>
      <c r="PHU2" s="326"/>
      <c r="PHV2" s="326"/>
      <c r="PHW2" s="326"/>
      <c r="PHX2" s="326"/>
      <c r="PHY2" s="326"/>
      <c r="PHZ2" s="326"/>
      <c r="PIA2" s="326"/>
      <c r="PIB2" s="326"/>
      <c r="PIC2" s="326"/>
      <c r="PID2" s="326"/>
      <c r="PIE2" s="326"/>
      <c r="PIF2" s="326"/>
      <c r="PIG2" s="326"/>
      <c r="PIH2" s="326"/>
      <c r="PII2" s="326"/>
      <c r="PIJ2" s="326"/>
      <c r="PIK2" s="326"/>
      <c r="PIL2" s="326"/>
      <c r="PIM2" s="326"/>
      <c r="PIN2" s="326"/>
      <c r="PIO2" s="326"/>
      <c r="PIP2" s="326"/>
      <c r="PIQ2" s="326"/>
      <c r="PIR2" s="326"/>
      <c r="PIS2" s="326"/>
      <c r="PIT2" s="326"/>
      <c r="PIU2" s="326"/>
      <c r="PIV2" s="326"/>
      <c r="PIW2" s="326"/>
      <c r="PIX2" s="326"/>
      <c r="PIY2" s="326"/>
      <c r="PIZ2" s="326"/>
      <c r="PJA2" s="326"/>
      <c r="PJB2" s="326"/>
      <c r="PJC2" s="326"/>
      <c r="PJD2" s="326"/>
      <c r="PJE2" s="326"/>
      <c r="PJF2" s="326"/>
      <c r="PJG2" s="326"/>
      <c r="PJH2" s="326"/>
      <c r="PJI2" s="326"/>
      <c r="PJJ2" s="326"/>
      <c r="PJK2" s="326"/>
      <c r="PJL2" s="326"/>
      <c r="PJM2" s="326"/>
      <c r="PJN2" s="326"/>
      <c r="PJO2" s="326"/>
      <c r="PJP2" s="326"/>
      <c r="PJQ2" s="326"/>
      <c r="PJR2" s="326"/>
      <c r="PJS2" s="326"/>
      <c r="PJT2" s="326"/>
      <c r="PJU2" s="326"/>
      <c r="PJV2" s="326"/>
      <c r="PJW2" s="326"/>
      <c r="PJX2" s="326"/>
      <c r="PJY2" s="326"/>
      <c r="PJZ2" s="326"/>
      <c r="PKA2" s="326"/>
      <c r="PKB2" s="326"/>
      <c r="PKC2" s="326"/>
      <c r="PKD2" s="326"/>
      <c r="PKE2" s="326"/>
      <c r="PKF2" s="326"/>
      <c r="PKG2" s="326"/>
      <c r="PKH2" s="326"/>
      <c r="PKI2" s="326"/>
      <c r="PKJ2" s="326"/>
      <c r="PKK2" s="326"/>
      <c r="PKL2" s="326"/>
      <c r="PKM2" s="326"/>
      <c r="PKN2" s="326"/>
      <c r="PKO2" s="326"/>
      <c r="PKP2" s="326"/>
      <c r="PKQ2" s="326"/>
      <c r="PKR2" s="326"/>
      <c r="PKS2" s="326"/>
      <c r="PKT2" s="326"/>
      <c r="PKU2" s="326"/>
      <c r="PKV2" s="326"/>
      <c r="PKW2" s="326"/>
      <c r="PKX2" s="326"/>
      <c r="PKY2" s="326"/>
      <c r="PKZ2" s="326"/>
      <c r="PLA2" s="326"/>
      <c r="PLB2" s="326"/>
      <c r="PLC2" s="326"/>
      <c r="PLD2" s="326"/>
      <c r="PLE2" s="326"/>
      <c r="PLF2" s="326"/>
      <c r="PLG2" s="326"/>
      <c r="PLH2" s="326"/>
      <c r="PLI2" s="326"/>
      <c r="PLJ2" s="326"/>
      <c r="PLK2" s="326"/>
      <c r="PLL2" s="326"/>
      <c r="PLM2" s="326"/>
      <c r="PLN2" s="326"/>
      <c r="PLO2" s="326"/>
      <c r="PLP2" s="326"/>
      <c r="PLQ2" s="326"/>
      <c r="PLR2" s="326"/>
      <c r="PLS2" s="326"/>
      <c r="PLT2" s="326"/>
      <c r="PLU2" s="326"/>
      <c r="PLV2" s="326"/>
      <c r="PLW2" s="326"/>
      <c r="PLX2" s="326"/>
      <c r="PLY2" s="326"/>
      <c r="PLZ2" s="326"/>
      <c r="PMA2" s="326"/>
      <c r="PMB2" s="326"/>
      <c r="PMC2" s="326"/>
      <c r="PMD2" s="326"/>
      <c r="PME2" s="326"/>
      <c r="PMF2" s="326"/>
      <c r="PMG2" s="326"/>
      <c r="PMH2" s="326"/>
      <c r="PMI2" s="326"/>
      <c r="PMJ2" s="326"/>
      <c r="PMK2" s="326"/>
      <c r="PML2" s="326"/>
      <c r="PMM2" s="326"/>
      <c r="PMN2" s="326"/>
      <c r="PMO2" s="326"/>
      <c r="PMP2" s="326"/>
      <c r="PMQ2" s="326"/>
      <c r="PMR2" s="326"/>
      <c r="PMS2" s="326"/>
      <c r="PMT2" s="326"/>
      <c r="PMU2" s="326"/>
      <c r="PMV2" s="326"/>
      <c r="PMW2" s="326"/>
      <c r="PMX2" s="326"/>
      <c r="PMY2" s="326"/>
      <c r="PMZ2" s="326"/>
      <c r="PNA2" s="326"/>
      <c r="PNB2" s="326"/>
      <c r="PNC2" s="326"/>
      <c r="PND2" s="326"/>
      <c r="PNE2" s="326"/>
      <c r="PNF2" s="326"/>
      <c r="PNG2" s="326"/>
      <c r="PNH2" s="326"/>
      <c r="PNI2" s="326"/>
      <c r="PNJ2" s="326"/>
      <c r="PNK2" s="326"/>
      <c r="PNL2" s="326"/>
      <c r="PNM2" s="326"/>
      <c r="PNN2" s="326"/>
      <c r="PNO2" s="326"/>
      <c r="PNP2" s="326"/>
      <c r="PNQ2" s="326"/>
      <c r="PNR2" s="326"/>
      <c r="PNS2" s="326"/>
      <c r="PNT2" s="326"/>
      <c r="PNU2" s="326"/>
      <c r="PNV2" s="326"/>
      <c r="PNW2" s="326"/>
      <c r="PNX2" s="326"/>
      <c r="PNY2" s="326"/>
      <c r="PNZ2" s="326"/>
      <c r="POA2" s="326"/>
      <c r="POB2" s="326"/>
      <c r="POC2" s="326"/>
      <c r="POD2" s="326"/>
      <c r="POE2" s="326"/>
      <c r="POF2" s="326"/>
      <c r="POG2" s="326"/>
      <c r="POH2" s="326"/>
      <c r="POI2" s="326"/>
      <c r="POJ2" s="326"/>
      <c r="POK2" s="326"/>
      <c r="POL2" s="326"/>
      <c r="POM2" s="326"/>
      <c r="PON2" s="326"/>
      <c r="POO2" s="326"/>
      <c r="POP2" s="326"/>
      <c r="POQ2" s="326"/>
      <c r="POR2" s="326"/>
      <c r="POS2" s="326"/>
      <c r="POT2" s="326"/>
      <c r="POU2" s="326"/>
      <c r="POV2" s="326"/>
      <c r="POW2" s="326"/>
      <c r="POX2" s="326"/>
      <c r="POY2" s="326"/>
      <c r="POZ2" s="326"/>
      <c r="PPA2" s="326"/>
      <c r="PPB2" s="326"/>
      <c r="PPC2" s="326"/>
      <c r="PPD2" s="326"/>
      <c r="PPE2" s="326"/>
      <c r="PPF2" s="326"/>
      <c r="PPG2" s="326"/>
      <c r="PPH2" s="326"/>
      <c r="PPI2" s="326"/>
      <c r="PPJ2" s="326"/>
      <c r="PPK2" s="326"/>
      <c r="PPL2" s="326"/>
      <c r="PPM2" s="326"/>
      <c r="PPN2" s="326"/>
      <c r="PPO2" s="326"/>
      <c r="PPP2" s="326"/>
      <c r="PPQ2" s="326"/>
      <c r="PPR2" s="326"/>
      <c r="PPS2" s="326"/>
      <c r="PPT2" s="326"/>
      <c r="PPU2" s="326"/>
      <c r="PPV2" s="326"/>
      <c r="PPW2" s="326"/>
      <c r="PPX2" s="326"/>
      <c r="PPY2" s="326"/>
      <c r="PPZ2" s="326"/>
      <c r="PQA2" s="326"/>
      <c r="PQB2" s="326"/>
      <c r="PQC2" s="326"/>
      <c r="PQD2" s="326"/>
      <c r="PQE2" s="326"/>
      <c r="PQF2" s="326"/>
      <c r="PQG2" s="326"/>
      <c r="PQH2" s="326"/>
      <c r="PQI2" s="326"/>
      <c r="PQJ2" s="326"/>
      <c r="PQK2" s="326"/>
      <c r="PQL2" s="326"/>
      <c r="PQM2" s="326"/>
      <c r="PQN2" s="326"/>
      <c r="PQO2" s="326"/>
      <c r="PQP2" s="326"/>
      <c r="PQQ2" s="326"/>
      <c r="PQR2" s="326"/>
      <c r="PQS2" s="326"/>
      <c r="PQT2" s="326"/>
      <c r="PQU2" s="326"/>
      <c r="PQV2" s="326"/>
      <c r="PQW2" s="326"/>
      <c r="PQX2" s="326"/>
      <c r="PQY2" s="326"/>
      <c r="PQZ2" s="326"/>
      <c r="PRA2" s="326"/>
      <c r="PRB2" s="326"/>
      <c r="PRC2" s="326"/>
      <c r="PRD2" s="326"/>
      <c r="PRE2" s="326"/>
      <c r="PRF2" s="326"/>
      <c r="PRG2" s="326"/>
      <c r="PRH2" s="326"/>
      <c r="PRI2" s="326"/>
      <c r="PRJ2" s="326"/>
      <c r="PRK2" s="326"/>
      <c r="PRL2" s="326"/>
      <c r="PRM2" s="326"/>
      <c r="PRN2" s="326"/>
      <c r="PRO2" s="326"/>
      <c r="PRP2" s="326"/>
      <c r="PRQ2" s="326"/>
      <c r="PRR2" s="326"/>
      <c r="PRS2" s="326"/>
      <c r="PRT2" s="326"/>
      <c r="PRU2" s="326"/>
      <c r="PRV2" s="326"/>
      <c r="PRW2" s="326"/>
      <c r="PRX2" s="326"/>
      <c r="PRY2" s="326"/>
      <c r="PRZ2" s="326"/>
      <c r="PSA2" s="326"/>
      <c r="PSB2" s="326"/>
      <c r="PSC2" s="326"/>
      <c r="PSD2" s="326"/>
      <c r="PSE2" s="326"/>
      <c r="PSF2" s="326"/>
      <c r="PSG2" s="326"/>
      <c r="PSH2" s="326"/>
      <c r="PSI2" s="326"/>
      <c r="PSJ2" s="326"/>
      <c r="PSK2" s="326"/>
      <c r="PSL2" s="326"/>
      <c r="PSM2" s="326"/>
      <c r="PSN2" s="326"/>
      <c r="PSO2" s="326"/>
      <c r="PSP2" s="326"/>
      <c r="PSQ2" s="326"/>
      <c r="PSR2" s="326"/>
      <c r="PSS2" s="326"/>
      <c r="PST2" s="326"/>
      <c r="PSU2" s="326"/>
      <c r="PSV2" s="326"/>
      <c r="PSW2" s="326"/>
      <c r="PSX2" s="326"/>
      <c r="PSY2" s="326"/>
      <c r="PSZ2" s="326"/>
      <c r="PTA2" s="326"/>
      <c r="PTB2" s="326"/>
      <c r="PTC2" s="326"/>
      <c r="PTD2" s="326"/>
      <c r="PTE2" s="326"/>
      <c r="PTF2" s="326"/>
      <c r="PTG2" s="326"/>
      <c r="PTH2" s="326"/>
      <c r="PTI2" s="326"/>
      <c r="PTJ2" s="326"/>
      <c r="PTK2" s="326"/>
      <c r="PTL2" s="326"/>
      <c r="PTM2" s="326"/>
      <c r="PTN2" s="326"/>
      <c r="PTO2" s="326"/>
      <c r="PTP2" s="326"/>
      <c r="PTQ2" s="326"/>
      <c r="PTR2" s="326"/>
      <c r="PTS2" s="326"/>
      <c r="PTT2" s="326"/>
      <c r="PTU2" s="326"/>
      <c r="PTV2" s="326"/>
      <c r="PTW2" s="326"/>
      <c r="PTX2" s="326"/>
      <c r="PTY2" s="326"/>
      <c r="PTZ2" s="326"/>
      <c r="PUA2" s="326"/>
      <c r="PUB2" s="326"/>
      <c r="PUC2" s="326"/>
      <c r="PUD2" s="326"/>
      <c r="PUE2" s="326"/>
      <c r="PUF2" s="326"/>
      <c r="PUG2" s="326"/>
      <c r="PUH2" s="326"/>
      <c r="PUI2" s="326"/>
      <c r="PUJ2" s="326"/>
      <c r="PUK2" s="326"/>
      <c r="PUL2" s="326"/>
      <c r="PUM2" s="326"/>
      <c r="PUN2" s="326"/>
      <c r="PUO2" s="326"/>
      <c r="PUP2" s="326"/>
      <c r="PUQ2" s="326"/>
      <c r="PUR2" s="326"/>
      <c r="PUS2" s="326"/>
      <c r="PUT2" s="326"/>
      <c r="PUU2" s="326"/>
      <c r="PUV2" s="326"/>
      <c r="PUW2" s="326"/>
      <c r="PUX2" s="326"/>
      <c r="PUY2" s="326"/>
      <c r="PUZ2" s="326"/>
      <c r="PVA2" s="326"/>
      <c r="PVB2" s="326"/>
      <c r="PVC2" s="326"/>
      <c r="PVD2" s="326"/>
      <c r="PVE2" s="326"/>
      <c r="PVF2" s="326"/>
      <c r="PVG2" s="326"/>
      <c r="PVH2" s="326"/>
      <c r="PVI2" s="326"/>
      <c r="PVJ2" s="326"/>
      <c r="PVK2" s="326"/>
      <c r="PVL2" s="326"/>
      <c r="PVM2" s="326"/>
      <c r="PVN2" s="326"/>
      <c r="PVO2" s="326"/>
      <c r="PVP2" s="326"/>
      <c r="PVQ2" s="326"/>
      <c r="PVR2" s="326"/>
      <c r="PVS2" s="326"/>
      <c r="PVT2" s="326"/>
      <c r="PVU2" s="326"/>
      <c r="PVV2" s="326"/>
      <c r="PVW2" s="326"/>
      <c r="PVX2" s="326"/>
      <c r="PVY2" s="326"/>
      <c r="PVZ2" s="326"/>
      <c r="PWA2" s="326"/>
      <c r="PWB2" s="326"/>
      <c r="PWC2" s="326"/>
      <c r="PWD2" s="326"/>
      <c r="PWE2" s="326"/>
      <c r="PWF2" s="326"/>
      <c r="PWG2" s="326"/>
      <c r="PWH2" s="326"/>
      <c r="PWI2" s="326"/>
      <c r="PWJ2" s="326"/>
      <c r="PWK2" s="326"/>
      <c r="PWL2" s="326"/>
      <c r="PWM2" s="326"/>
      <c r="PWN2" s="326"/>
      <c r="PWO2" s="326"/>
      <c r="PWP2" s="326"/>
      <c r="PWQ2" s="326"/>
      <c r="PWR2" s="326"/>
      <c r="PWS2" s="326"/>
      <c r="PWT2" s="326"/>
      <c r="PWU2" s="326"/>
      <c r="PWV2" s="326"/>
      <c r="PWW2" s="326"/>
      <c r="PWX2" s="326"/>
      <c r="PWY2" s="326"/>
      <c r="PWZ2" s="326"/>
      <c r="PXA2" s="326"/>
      <c r="PXB2" s="326"/>
      <c r="PXC2" s="326"/>
      <c r="PXD2" s="326"/>
      <c r="PXE2" s="326"/>
      <c r="PXF2" s="326"/>
      <c r="PXG2" s="326"/>
      <c r="PXH2" s="326"/>
      <c r="PXI2" s="326"/>
      <c r="PXJ2" s="326"/>
      <c r="PXK2" s="326"/>
      <c r="PXL2" s="326"/>
      <c r="PXM2" s="326"/>
      <c r="PXN2" s="326"/>
      <c r="PXO2" s="326"/>
      <c r="PXP2" s="326"/>
      <c r="PXQ2" s="326"/>
      <c r="PXR2" s="326"/>
      <c r="PXS2" s="326"/>
      <c r="PXT2" s="326"/>
      <c r="PXU2" s="326"/>
      <c r="PXV2" s="326"/>
      <c r="PXW2" s="326"/>
      <c r="PXX2" s="326"/>
      <c r="PXY2" s="326"/>
      <c r="PXZ2" s="326"/>
      <c r="PYA2" s="326"/>
      <c r="PYB2" s="326"/>
      <c r="PYC2" s="326"/>
      <c r="PYD2" s="326"/>
      <c r="PYE2" s="326"/>
      <c r="PYF2" s="326"/>
      <c r="PYG2" s="326"/>
      <c r="PYH2" s="326"/>
      <c r="PYI2" s="326"/>
      <c r="PYJ2" s="326"/>
      <c r="PYK2" s="326"/>
      <c r="PYL2" s="326"/>
      <c r="PYM2" s="326"/>
      <c r="PYN2" s="326"/>
      <c r="PYO2" s="326"/>
      <c r="PYP2" s="326"/>
      <c r="PYQ2" s="326"/>
      <c r="PYR2" s="326"/>
      <c r="PYS2" s="326"/>
      <c r="PYT2" s="326"/>
      <c r="PYU2" s="326"/>
      <c r="PYV2" s="326"/>
      <c r="PYW2" s="326"/>
      <c r="PYX2" s="326"/>
      <c r="PYY2" s="326"/>
      <c r="PYZ2" s="326"/>
      <c r="PZA2" s="326"/>
      <c r="PZB2" s="326"/>
      <c r="PZC2" s="326"/>
      <c r="PZD2" s="326"/>
      <c r="PZE2" s="326"/>
      <c r="PZF2" s="326"/>
      <c r="PZG2" s="326"/>
      <c r="PZH2" s="326"/>
      <c r="PZI2" s="326"/>
      <c r="PZJ2" s="326"/>
      <c r="PZK2" s="326"/>
      <c r="PZL2" s="326"/>
      <c r="PZM2" s="326"/>
      <c r="PZN2" s="326"/>
      <c r="PZO2" s="326"/>
      <c r="PZP2" s="326"/>
      <c r="PZQ2" s="326"/>
      <c r="PZR2" s="326"/>
      <c r="PZS2" s="326"/>
      <c r="PZT2" s="326"/>
      <c r="PZU2" s="326"/>
      <c r="PZV2" s="326"/>
      <c r="PZW2" s="326"/>
      <c r="PZX2" s="326"/>
      <c r="PZY2" s="326"/>
      <c r="PZZ2" s="326"/>
      <c r="QAA2" s="326"/>
      <c r="QAB2" s="326"/>
      <c r="QAC2" s="326"/>
      <c r="QAD2" s="326"/>
      <c r="QAE2" s="326"/>
      <c r="QAF2" s="326"/>
      <c r="QAG2" s="326"/>
      <c r="QAH2" s="326"/>
      <c r="QAI2" s="326"/>
      <c r="QAJ2" s="326"/>
      <c r="QAK2" s="326"/>
      <c r="QAL2" s="326"/>
      <c r="QAM2" s="326"/>
      <c r="QAN2" s="326"/>
      <c r="QAO2" s="326"/>
      <c r="QAP2" s="326"/>
      <c r="QAQ2" s="326"/>
      <c r="QAR2" s="326"/>
      <c r="QAS2" s="326"/>
      <c r="QAT2" s="326"/>
      <c r="QAU2" s="326"/>
      <c r="QAV2" s="326"/>
      <c r="QAW2" s="326"/>
      <c r="QAX2" s="326"/>
      <c r="QAY2" s="326"/>
      <c r="QAZ2" s="326"/>
      <c r="QBA2" s="326"/>
      <c r="QBB2" s="326"/>
      <c r="QBC2" s="326"/>
      <c r="QBD2" s="326"/>
      <c r="QBE2" s="326"/>
      <c r="QBF2" s="326"/>
      <c r="QBG2" s="326"/>
      <c r="QBH2" s="326"/>
      <c r="QBI2" s="326"/>
      <c r="QBJ2" s="326"/>
      <c r="QBK2" s="326"/>
      <c r="QBL2" s="326"/>
      <c r="QBM2" s="326"/>
      <c r="QBN2" s="326"/>
      <c r="QBO2" s="326"/>
      <c r="QBP2" s="326"/>
      <c r="QBQ2" s="326"/>
      <c r="QBR2" s="326"/>
      <c r="QBS2" s="326"/>
      <c r="QBT2" s="326"/>
      <c r="QBU2" s="326"/>
      <c r="QBV2" s="326"/>
      <c r="QBW2" s="326"/>
      <c r="QBX2" s="326"/>
      <c r="QBY2" s="326"/>
      <c r="QBZ2" s="326"/>
      <c r="QCA2" s="326"/>
      <c r="QCB2" s="326"/>
      <c r="QCC2" s="326"/>
      <c r="QCD2" s="326"/>
      <c r="QCE2" s="326"/>
      <c r="QCF2" s="326"/>
      <c r="QCG2" s="326"/>
      <c r="QCH2" s="326"/>
      <c r="QCI2" s="326"/>
      <c r="QCJ2" s="326"/>
      <c r="QCK2" s="326"/>
      <c r="QCL2" s="326"/>
      <c r="QCM2" s="326"/>
      <c r="QCN2" s="326"/>
      <c r="QCO2" s="326"/>
      <c r="QCP2" s="326"/>
      <c r="QCQ2" s="326"/>
      <c r="QCR2" s="326"/>
      <c r="QCS2" s="326"/>
      <c r="QCT2" s="326"/>
      <c r="QCU2" s="326"/>
      <c r="QCV2" s="326"/>
      <c r="QCW2" s="326"/>
      <c r="QCX2" s="326"/>
      <c r="QCY2" s="326"/>
      <c r="QCZ2" s="326"/>
      <c r="QDA2" s="326"/>
      <c r="QDB2" s="326"/>
      <c r="QDC2" s="326"/>
      <c r="QDD2" s="326"/>
      <c r="QDE2" s="326"/>
      <c r="QDF2" s="326"/>
      <c r="QDG2" s="326"/>
      <c r="QDH2" s="326"/>
      <c r="QDI2" s="326"/>
      <c r="QDJ2" s="326"/>
      <c r="QDK2" s="326"/>
      <c r="QDL2" s="326"/>
      <c r="QDM2" s="326"/>
      <c r="QDN2" s="326"/>
      <c r="QDO2" s="326"/>
      <c r="QDP2" s="326"/>
      <c r="QDQ2" s="326"/>
      <c r="QDR2" s="326"/>
      <c r="QDS2" s="326"/>
      <c r="QDT2" s="326"/>
      <c r="QDU2" s="326"/>
      <c r="QDV2" s="326"/>
      <c r="QDW2" s="326"/>
      <c r="QDX2" s="326"/>
      <c r="QDY2" s="326"/>
      <c r="QDZ2" s="326"/>
      <c r="QEA2" s="326"/>
      <c r="QEB2" s="326"/>
      <c r="QEC2" s="326"/>
      <c r="QED2" s="326"/>
      <c r="QEE2" s="326"/>
      <c r="QEF2" s="326"/>
      <c r="QEG2" s="326"/>
      <c r="QEH2" s="326"/>
      <c r="QEI2" s="326"/>
      <c r="QEJ2" s="326"/>
      <c r="QEK2" s="326"/>
      <c r="QEL2" s="326"/>
      <c r="QEM2" s="326"/>
      <c r="QEN2" s="326"/>
      <c r="QEO2" s="326"/>
      <c r="QEP2" s="326"/>
      <c r="QEQ2" s="326"/>
      <c r="QER2" s="326"/>
      <c r="QES2" s="326"/>
      <c r="QET2" s="326"/>
      <c r="QEU2" s="326"/>
      <c r="QEV2" s="326"/>
      <c r="QEW2" s="326"/>
      <c r="QEX2" s="326"/>
      <c r="QEY2" s="326"/>
      <c r="QEZ2" s="326"/>
      <c r="QFA2" s="326"/>
      <c r="QFB2" s="326"/>
      <c r="QFC2" s="326"/>
      <c r="QFD2" s="326"/>
      <c r="QFE2" s="326"/>
      <c r="QFF2" s="326"/>
      <c r="QFG2" s="326"/>
      <c r="QFH2" s="326"/>
      <c r="QFI2" s="326"/>
      <c r="QFJ2" s="326"/>
      <c r="QFK2" s="326"/>
      <c r="QFL2" s="326"/>
      <c r="QFM2" s="326"/>
      <c r="QFN2" s="326"/>
      <c r="QFO2" s="326"/>
      <c r="QFP2" s="326"/>
      <c r="QFQ2" s="326"/>
      <c r="QFR2" s="326"/>
      <c r="QFS2" s="326"/>
      <c r="QFT2" s="326"/>
      <c r="QFU2" s="326"/>
      <c r="QFV2" s="326"/>
      <c r="QFW2" s="326"/>
      <c r="QFX2" s="326"/>
      <c r="QFY2" s="326"/>
      <c r="QFZ2" s="326"/>
      <c r="QGA2" s="326"/>
      <c r="QGB2" s="326"/>
      <c r="QGC2" s="326"/>
      <c r="QGD2" s="326"/>
      <c r="QGE2" s="326"/>
      <c r="QGF2" s="326"/>
      <c r="QGG2" s="326"/>
      <c r="QGH2" s="326"/>
      <c r="QGI2" s="326"/>
      <c r="QGJ2" s="326"/>
      <c r="QGK2" s="326"/>
      <c r="QGL2" s="326"/>
      <c r="QGM2" s="326"/>
      <c r="QGN2" s="326"/>
      <c r="QGO2" s="326"/>
      <c r="QGP2" s="326"/>
      <c r="QGQ2" s="326"/>
      <c r="QGR2" s="326"/>
      <c r="QGS2" s="326"/>
      <c r="QGT2" s="326"/>
      <c r="QGU2" s="326"/>
      <c r="QGV2" s="326"/>
      <c r="QGW2" s="326"/>
      <c r="QGX2" s="326"/>
      <c r="QGY2" s="326"/>
      <c r="QGZ2" s="326"/>
      <c r="QHA2" s="326"/>
      <c r="QHB2" s="326"/>
      <c r="QHC2" s="326"/>
      <c r="QHD2" s="326"/>
      <c r="QHE2" s="326"/>
      <c r="QHF2" s="326"/>
      <c r="QHG2" s="326"/>
      <c r="QHH2" s="326"/>
      <c r="QHI2" s="326"/>
      <c r="QHJ2" s="326"/>
      <c r="QHK2" s="326"/>
      <c r="QHL2" s="326"/>
      <c r="QHM2" s="326"/>
      <c r="QHN2" s="326"/>
      <c r="QHO2" s="326"/>
      <c r="QHP2" s="326"/>
      <c r="QHQ2" s="326"/>
      <c r="QHR2" s="326"/>
      <c r="QHS2" s="326"/>
      <c r="QHT2" s="326"/>
      <c r="QHU2" s="326"/>
      <c r="QHV2" s="326"/>
      <c r="QHW2" s="326"/>
      <c r="QHX2" s="326"/>
      <c r="QHY2" s="326"/>
      <c r="QHZ2" s="326"/>
      <c r="QIA2" s="326"/>
      <c r="QIB2" s="326"/>
      <c r="QIC2" s="326"/>
      <c r="QID2" s="326"/>
      <c r="QIE2" s="326"/>
      <c r="QIF2" s="326"/>
      <c r="QIG2" s="326"/>
      <c r="QIH2" s="326"/>
      <c r="QII2" s="326"/>
      <c r="QIJ2" s="326"/>
      <c r="QIK2" s="326"/>
      <c r="QIL2" s="326"/>
      <c r="QIM2" s="326"/>
      <c r="QIN2" s="326"/>
      <c r="QIO2" s="326"/>
      <c r="QIP2" s="326"/>
      <c r="QIQ2" s="326"/>
      <c r="QIR2" s="326"/>
      <c r="QIS2" s="326"/>
      <c r="QIT2" s="326"/>
      <c r="QIU2" s="326"/>
      <c r="QIV2" s="326"/>
      <c r="QIW2" s="326"/>
      <c r="QIX2" s="326"/>
      <c r="QIY2" s="326"/>
      <c r="QIZ2" s="326"/>
      <c r="QJA2" s="326"/>
      <c r="QJB2" s="326"/>
      <c r="QJC2" s="326"/>
      <c r="QJD2" s="326"/>
      <c r="QJE2" s="326"/>
      <c r="QJF2" s="326"/>
      <c r="QJG2" s="326"/>
      <c r="QJH2" s="326"/>
      <c r="QJI2" s="326"/>
      <c r="QJJ2" s="326"/>
      <c r="QJK2" s="326"/>
      <c r="QJL2" s="326"/>
      <c r="QJM2" s="326"/>
      <c r="QJN2" s="326"/>
      <c r="QJO2" s="326"/>
      <c r="QJP2" s="326"/>
      <c r="QJQ2" s="326"/>
      <c r="QJR2" s="326"/>
      <c r="QJS2" s="326"/>
      <c r="QJT2" s="326"/>
      <c r="QJU2" s="326"/>
      <c r="QJV2" s="326"/>
      <c r="QJW2" s="326"/>
      <c r="QJX2" s="326"/>
      <c r="QJY2" s="326"/>
      <c r="QJZ2" s="326"/>
      <c r="QKA2" s="326"/>
      <c r="QKB2" s="326"/>
      <c r="QKC2" s="326"/>
      <c r="QKD2" s="326"/>
      <c r="QKE2" s="326"/>
      <c r="QKF2" s="326"/>
      <c r="QKG2" s="326"/>
      <c r="QKH2" s="326"/>
      <c r="QKI2" s="326"/>
      <c r="QKJ2" s="326"/>
      <c r="QKK2" s="326"/>
      <c r="QKL2" s="326"/>
      <c r="QKM2" s="326"/>
      <c r="QKN2" s="326"/>
      <c r="QKO2" s="326"/>
      <c r="QKP2" s="326"/>
      <c r="QKQ2" s="326"/>
      <c r="QKR2" s="326"/>
      <c r="QKS2" s="326"/>
      <c r="QKT2" s="326"/>
      <c r="QKU2" s="326"/>
      <c r="QKV2" s="326"/>
      <c r="QKW2" s="326"/>
      <c r="QKX2" s="326"/>
      <c r="QKY2" s="326"/>
      <c r="QKZ2" s="326"/>
      <c r="QLA2" s="326"/>
      <c r="QLB2" s="326"/>
      <c r="QLC2" s="326"/>
      <c r="QLD2" s="326"/>
      <c r="QLE2" s="326"/>
      <c r="QLF2" s="326"/>
      <c r="QLG2" s="326"/>
      <c r="QLH2" s="326"/>
      <c r="QLI2" s="326"/>
      <c r="QLJ2" s="326"/>
      <c r="QLK2" s="326"/>
      <c r="QLL2" s="326"/>
      <c r="QLM2" s="326"/>
      <c r="QLN2" s="326"/>
      <c r="QLO2" s="326"/>
      <c r="QLP2" s="326"/>
      <c r="QLQ2" s="326"/>
      <c r="QLR2" s="326"/>
      <c r="QLS2" s="326"/>
      <c r="QLT2" s="326"/>
      <c r="QLU2" s="326"/>
      <c r="QLV2" s="326"/>
      <c r="QLW2" s="326"/>
      <c r="QLX2" s="326"/>
      <c r="QLY2" s="326"/>
      <c r="QLZ2" s="326"/>
      <c r="QMA2" s="326"/>
      <c r="QMB2" s="326"/>
      <c r="QMC2" s="326"/>
      <c r="QMD2" s="326"/>
      <c r="QME2" s="326"/>
      <c r="QMF2" s="326"/>
      <c r="QMG2" s="326"/>
      <c r="QMH2" s="326"/>
      <c r="QMI2" s="326"/>
      <c r="QMJ2" s="326"/>
      <c r="QMK2" s="326"/>
      <c r="QML2" s="326"/>
      <c r="QMM2" s="326"/>
      <c r="QMN2" s="326"/>
      <c r="QMO2" s="326"/>
      <c r="QMP2" s="326"/>
      <c r="QMQ2" s="326"/>
      <c r="QMR2" s="326"/>
      <c r="QMS2" s="326"/>
      <c r="QMT2" s="326"/>
      <c r="QMU2" s="326"/>
      <c r="QMV2" s="326"/>
      <c r="QMW2" s="326"/>
      <c r="QMX2" s="326"/>
      <c r="QMY2" s="326"/>
      <c r="QMZ2" s="326"/>
      <c r="QNA2" s="326"/>
      <c r="QNB2" s="326"/>
      <c r="QNC2" s="326"/>
      <c r="QND2" s="326"/>
      <c r="QNE2" s="326"/>
      <c r="QNF2" s="326"/>
      <c r="QNG2" s="326"/>
      <c r="QNH2" s="326"/>
      <c r="QNI2" s="326"/>
      <c r="QNJ2" s="326"/>
      <c r="QNK2" s="326"/>
      <c r="QNL2" s="326"/>
      <c r="QNM2" s="326"/>
      <c r="QNN2" s="326"/>
      <c r="QNO2" s="326"/>
      <c r="QNP2" s="326"/>
      <c r="QNQ2" s="326"/>
      <c r="QNR2" s="326"/>
      <c r="QNS2" s="326"/>
      <c r="QNT2" s="326"/>
      <c r="QNU2" s="326"/>
      <c r="QNV2" s="326"/>
      <c r="QNW2" s="326"/>
      <c r="QNX2" s="326"/>
      <c r="QNY2" s="326"/>
      <c r="QNZ2" s="326"/>
      <c r="QOA2" s="326"/>
      <c r="QOB2" s="326"/>
      <c r="QOC2" s="326"/>
      <c r="QOD2" s="326"/>
      <c r="QOE2" s="326"/>
      <c r="QOF2" s="326"/>
      <c r="QOG2" s="326"/>
      <c r="QOH2" s="326"/>
      <c r="QOI2" s="326"/>
      <c r="QOJ2" s="326"/>
      <c r="QOK2" s="326"/>
      <c r="QOL2" s="326"/>
      <c r="QOM2" s="326"/>
      <c r="QON2" s="326"/>
      <c r="QOO2" s="326"/>
      <c r="QOP2" s="326"/>
      <c r="QOQ2" s="326"/>
      <c r="QOR2" s="326"/>
      <c r="QOS2" s="326"/>
      <c r="QOT2" s="326"/>
      <c r="QOU2" s="326"/>
      <c r="QOV2" s="326"/>
      <c r="QOW2" s="326"/>
      <c r="QOX2" s="326"/>
      <c r="QOY2" s="326"/>
      <c r="QOZ2" s="326"/>
      <c r="QPA2" s="326"/>
      <c r="QPB2" s="326"/>
      <c r="QPC2" s="326"/>
      <c r="QPD2" s="326"/>
      <c r="QPE2" s="326"/>
      <c r="QPF2" s="326"/>
      <c r="QPG2" s="326"/>
      <c r="QPH2" s="326"/>
      <c r="QPI2" s="326"/>
      <c r="QPJ2" s="326"/>
      <c r="QPK2" s="326"/>
      <c r="QPL2" s="326"/>
      <c r="QPM2" s="326"/>
      <c r="QPN2" s="326"/>
      <c r="QPO2" s="326"/>
      <c r="QPP2" s="326"/>
      <c r="QPQ2" s="326"/>
      <c r="QPR2" s="326"/>
      <c r="QPS2" s="326"/>
      <c r="QPT2" s="326"/>
      <c r="QPU2" s="326"/>
      <c r="QPV2" s="326"/>
      <c r="QPW2" s="326"/>
      <c r="QPX2" s="326"/>
      <c r="QPY2" s="326"/>
      <c r="QPZ2" s="326"/>
      <c r="QQA2" s="326"/>
      <c r="QQB2" s="326"/>
      <c r="QQC2" s="326"/>
      <c r="QQD2" s="326"/>
      <c r="QQE2" s="326"/>
      <c r="QQF2" s="326"/>
      <c r="QQG2" s="326"/>
      <c r="QQH2" s="326"/>
      <c r="QQI2" s="326"/>
      <c r="QQJ2" s="326"/>
      <c r="QQK2" s="326"/>
      <c r="QQL2" s="326"/>
      <c r="QQM2" s="326"/>
      <c r="QQN2" s="326"/>
      <c r="QQO2" s="326"/>
      <c r="QQP2" s="326"/>
      <c r="QQQ2" s="326"/>
      <c r="QQR2" s="326"/>
      <c r="QQS2" s="326"/>
      <c r="QQT2" s="326"/>
      <c r="QQU2" s="326"/>
      <c r="QQV2" s="326"/>
      <c r="QQW2" s="326"/>
      <c r="QQX2" s="326"/>
      <c r="QQY2" s="326"/>
      <c r="QQZ2" s="326"/>
      <c r="QRA2" s="326"/>
      <c r="QRB2" s="326"/>
      <c r="QRC2" s="326"/>
      <c r="QRD2" s="326"/>
      <c r="QRE2" s="326"/>
      <c r="QRF2" s="326"/>
      <c r="QRG2" s="326"/>
      <c r="QRH2" s="326"/>
      <c r="QRI2" s="326"/>
      <c r="QRJ2" s="326"/>
      <c r="QRK2" s="326"/>
      <c r="QRL2" s="326"/>
      <c r="QRM2" s="326"/>
      <c r="QRN2" s="326"/>
      <c r="QRO2" s="326"/>
      <c r="QRP2" s="326"/>
      <c r="QRQ2" s="326"/>
      <c r="QRR2" s="326"/>
      <c r="QRS2" s="326"/>
      <c r="QRT2" s="326"/>
      <c r="QRU2" s="326"/>
      <c r="QRV2" s="326"/>
      <c r="QRW2" s="326"/>
      <c r="QRX2" s="326"/>
      <c r="QRY2" s="326"/>
      <c r="QRZ2" s="326"/>
      <c r="QSA2" s="326"/>
      <c r="QSB2" s="326"/>
      <c r="QSC2" s="326"/>
      <c r="QSD2" s="326"/>
      <c r="QSE2" s="326"/>
      <c r="QSF2" s="326"/>
      <c r="QSG2" s="326"/>
      <c r="QSH2" s="326"/>
      <c r="QSI2" s="326"/>
      <c r="QSJ2" s="326"/>
      <c r="QSK2" s="326"/>
      <c r="QSL2" s="326"/>
      <c r="QSM2" s="326"/>
      <c r="QSN2" s="326"/>
      <c r="QSO2" s="326"/>
      <c r="QSP2" s="326"/>
      <c r="QSQ2" s="326"/>
      <c r="QSR2" s="326"/>
      <c r="QSS2" s="326"/>
      <c r="QST2" s="326"/>
      <c r="QSU2" s="326"/>
      <c r="QSV2" s="326"/>
      <c r="QSW2" s="326"/>
      <c r="QSX2" s="326"/>
      <c r="QSY2" s="326"/>
      <c r="QSZ2" s="326"/>
      <c r="QTA2" s="326"/>
      <c r="QTB2" s="326"/>
      <c r="QTC2" s="326"/>
      <c r="QTD2" s="326"/>
      <c r="QTE2" s="326"/>
      <c r="QTF2" s="326"/>
      <c r="QTG2" s="326"/>
      <c r="QTH2" s="326"/>
      <c r="QTI2" s="326"/>
      <c r="QTJ2" s="326"/>
      <c r="QTK2" s="326"/>
      <c r="QTL2" s="326"/>
      <c r="QTM2" s="326"/>
      <c r="QTN2" s="326"/>
      <c r="QTO2" s="326"/>
      <c r="QTP2" s="326"/>
      <c r="QTQ2" s="326"/>
      <c r="QTR2" s="326"/>
      <c r="QTS2" s="326"/>
      <c r="QTT2" s="326"/>
      <c r="QTU2" s="326"/>
      <c r="QTV2" s="326"/>
      <c r="QTW2" s="326"/>
      <c r="QTX2" s="326"/>
      <c r="QTY2" s="326"/>
      <c r="QTZ2" s="326"/>
      <c r="QUA2" s="326"/>
      <c r="QUB2" s="326"/>
      <c r="QUC2" s="326"/>
      <c r="QUD2" s="326"/>
      <c r="QUE2" s="326"/>
      <c r="QUF2" s="326"/>
      <c r="QUG2" s="326"/>
      <c r="QUH2" s="326"/>
      <c r="QUI2" s="326"/>
      <c r="QUJ2" s="326"/>
      <c r="QUK2" s="326"/>
      <c r="QUL2" s="326"/>
      <c r="QUM2" s="326"/>
      <c r="QUN2" s="326"/>
      <c r="QUO2" s="326"/>
      <c r="QUP2" s="326"/>
      <c r="QUQ2" s="326"/>
      <c r="QUR2" s="326"/>
      <c r="QUS2" s="326"/>
      <c r="QUT2" s="326"/>
      <c r="QUU2" s="326"/>
      <c r="QUV2" s="326"/>
      <c r="QUW2" s="326"/>
      <c r="QUX2" s="326"/>
      <c r="QUY2" s="326"/>
      <c r="QUZ2" s="326"/>
      <c r="QVA2" s="326"/>
      <c r="QVB2" s="326"/>
      <c r="QVC2" s="326"/>
      <c r="QVD2" s="326"/>
      <c r="QVE2" s="326"/>
      <c r="QVF2" s="326"/>
      <c r="QVG2" s="326"/>
      <c r="QVH2" s="326"/>
      <c r="QVI2" s="326"/>
      <c r="QVJ2" s="326"/>
      <c r="QVK2" s="326"/>
      <c r="QVL2" s="326"/>
      <c r="QVM2" s="326"/>
      <c r="QVN2" s="326"/>
      <c r="QVO2" s="326"/>
      <c r="QVP2" s="326"/>
      <c r="QVQ2" s="326"/>
      <c r="QVR2" s="326"/>
      <c r="QVS2" s="326"/>
      <c r="QVT2" s="326"/>
      <c r="QVU2" s="326"/>
      <c r="QVV2" s="326"/>
      <c r="QVW2" s="326"/>
      <c r="QVX2" s="326"/>
      <c r="QVY2" s="326"/>
      <c r="QVZ2" s="326"/>
      <c r="QWA2" s="326"/>
      <c r="QWB2" s="326"/>
      <c r="QWC2" s="326"/>
      <c r="QWD2" s="326"/>
      <c r="QWE2" s="326"/>
      <c r="QWF2" s="326"/>
      <c r="QWG2" s="326"/>
      <c r="QWH2" s="326"/>
      <c r="QWI2" s="326"/>
      <c r="QWJ2" s="326"/>
      <c r="QWK2" s="326"/>
      <c r="QWL2" s="326"/>
      <c r="QWM2" s="326"/>
      <c r="QWN2" s="326"/>
      <c r="QWO2" s="326"/>
      <c r="QWP2" s="326"/>
      <c r="QWQ2" s="326"/>
      <c r="QWR2" s="326"/>
      <c r="QWS2" s="326"/>
      <c r="QWT2" s="326"/>
      <c r="QWU2" s="326"/>
      <c r="QWV2" s="326"/>
      <c r="QWW2" s="326"/>
      <c r="QWX2" s="326"/>
      <c r="QWY2" s="326"/>
      <c r="QWZ2" s="326"/>
      <c r="QXA2" s="326"/>
      <c r="QXB2" s="326"/>
      <c r="QXC2" s="326"/>
      <c r="QXD2" s="326"/>
      <c r="QXE2" s="326"/>
      <c r="QXF2" s="326"/>
      <c r="QXG2" s="326"/>
      <c r="QXH2" s="326"/>
      <c r="QXI2" s="326"/>
      <c r="QXJ2" s="326"/>
      <c r="QXK2" s="326"/>
      <c r="QXL2" s="326"/>
      <c r="QXM2" s="326"/>
      <c r="QXN2" s="326"/>
      <c r="QXO2" s="326"/>
      <c r="QXP2" s="326"/>
      <c r="QXQ2" s="326"/>
      <c r="QXR2" s="326"/>
      <c r="QXS2" s="326"/>
      <c r="QXT2" s="326"/>
      <c r="QXU2" s="326"/>
      <c r="QXV2" s="326"/>
      <c r="QXW2" s="326"/>
      <c r="QXX2" s="326"/>
      <c r="QXY2" s="326"/>
      <c r="QXZ2" s="326"/>
      <c r="QYA2" s="326"/>
      <c r="QYB2" s="326"/>
      <c r="QYC2" s="326"/>
      <c r="QYD2" s="326"/>
      <c r="QYE2" s="326"/>
      <c r="QYF2" s="326"/>
      <c r="QYG2" s="326"/>
      <c r="QYH2" s="326"/>
      <c r="QYI2" s="326"/>
      <c r="QYJ2" s="326"/>
      <c r="QYK2" s="326"/>
      <c r="QYL2" s="326"/>
      <c r="QYM2" s="326"/>
      <c r="QYN2" s="326"/>
      <c r="QYO2" s="326"/>
      <c r="QYP2" s="326"/>
      <c r="QYQ2" s="326"/>
      <c r="QYR2" s="326"/>
      <c r="QYS2" s="326"/>
      <c r="QYT2" s="326"/>
      <c r="QYU2" s="326"/>
      <c r="QYV2" s="326"/>
      <c r="QYW2" s="326"/>
      <c r="QYX2" s="326"/>
      <c r="QYY2" s="326"/>
      <c r="QYZ2" s="326"/>
      <c r="QZA2" s="326"/>
      <c r="QZB2" s="326"/>
      <c r="QZC2" s="326"/>
      <c r="QZD2" s="326"/>
      <c r="QZE2" s="326"/>
      <c r="QZF2" s="326"/>
      <c r="QZG2" s="326"/>
      <c r="QZH2" s="326"/>
      <c r="QZI2" s="326"/>
      <c r="QZJ2" s="326"/>
      <c r="QZK2" s="326"/>
      <c r="QZL2" s="326"/>
      <c r="QZM2" s="326"/>
      <c r="QZN2" s="326"/>
      <c r="QZO2" s="326"/>
      <c r="QZP2" s="326"/>
      <c r="QZQ2" s="326"/>
      <c r="QZR2" s="326"/>
      <c r="QZS2" s="326"/>
      <c r="QZT2" s="326"/>
      <c r="QZU2" s="326"/>
      <c r="QZV2" s="326"/>
      <c r="QZW2" s="326"/>
      <c r="QZX2" s="326"/>
      <c r="QZY2" s="326"/>
      <c r="QZZ2" s="326"/>
      <c r="RAA2" s="326"/>
      <c r="RAB2" s="326"/>
      <c r="RAC2" s="326"/>
      <c r="RAD2" s="326"/>
      <c r="RAE2" s="326"/>
      <c r="RAF2" s="326"/>
      <c r="RAG2" s="326"/>
      <c r="RAH2" s="326"/>
      <c r="RAI2" s="326"/>
      <c r="RAJ2" s="326"/>
      <c r="RAK2" s="326"/>
      <c r="RAL2" s="326"/>
      <c r="RAM2" s="326"/>
      <c r="RAN2" s="326"/>
      <c r="RAO2" s="326"/>
      <c r="RAP2" s="326"/>
      <c r="RAQ2" s="326"/>
      <c r="RAR2" s="326"/>
      <c r="RAS2" s="326"/>
      <c r="RAT2" s="326"/>
      <c r="RAU2" s="326"/>
      <c r="RAV2" s="326"/>
      <c r="RAW2" s="326"/>
      <c r="RAX2" s="326"/>
      <c r="RAY2" s="326"/>
      <c r="RAZ2" s="326"/>
      <c r="RBA2" s="326"/>
      <c r="RBB2" s="326"/>
      <c r="RBC2" s="326"/>
      <c r="RBD2" s="326"/>
      <c r="RBE2" s="326"/>
      <c r="RBF2" s="326"/>
      <c r="RBG2" s="326"/>
      <c r="RBH2" s="326"/>
      <c r="RBI2" s="326"/>
      <c r="RBJ2" s="326"/>
      <c r="RBK2" s="326"/>
      <c r="RBL2" s="326"/>
      <c r="RBM2" s="326"/>
      <c r="RBN2" s="326"/>
      <c r="RBO2" s="326"/>
      <c r="RBP2" s="326"/>
      <c r="RBQ2" s="326"/>
      <c r="RBR2" s="326"/>
      <c r="RBS2" s="326"/>
      <c r="RBT2" s="326"/>
      <c r="RBU2" s="326"/>
      <c r="RBV2" s="326"/>
      <c r="RBW2" s="326"/>
      <c r="RBX2" s="326"/>
      <c r="RBY2" s="326"/>
      <c r="RBZ2" s="326"/>
      <c r="RCA2" s="326"/>
      <c r="RCB2" s="326"/>
      <c r="RCC2" s="326"/>
      <c r="RCD2" s="326"/>
      <c r="RCE2" s="326"/>
      <c r="RCF2" s="326"/>
      <c r="RCG2" s="326"/>
      <c r="RCH2" s="326"/>
      <c r="RCI2" s="326"/>
      <c r="RCJ2" s="326"/>
      <c r="RCK2" s="326"/>
      <c r="RCL2" s="326"/>
      <c r="RCM2" s="326"/>
      <c r="RCN2" s="326"/>
      <c r="RCO2" s="326"/>
      <c r="RCP2" s="326"/>
      <c r="RCQ2" s="326"/>
      <c r="RCR2" s="326"/>
      <c r="RCS2" s="326"/>
      <c r="RCT2" s="326"/>
      <c r="RCU2" s="326"/>
      <c r="RCV2" s="326"/>
      <c r="RCW2" s="326"/>
      <c r="RCX2" s="326"/>
      <c r="RCY2" s="326"/>
      <c r="RCZ2" s="326"/>
      <c r="RDA2" s="326"/>
      <c r="RDB2" s="326"/>
      <c r="RDC2" s="326"/>
      <c r="RDD2" s="326"/>
      <c r="RDE2" s="326"/>
      <c r="RDF2" s="326"/>
      <c r="RDG2" s="326"/>
      <c r="RDH2" s="326"/>
      <c r="RDI2" s="326"/>
      <c r="RDJ2" s="326"/>
      <c r="RDK2" s="326"/>
      <c r="RDL2" s="326"/>
      <c r="RDM2" s="326"/>
      <c r="RDN2" s="326"/>
      <c r="RDO2" s="326"/>
      <c r="RDP2" s="326"/>
      <c r="RDQ2" s="326"/>
      <c r="RDR2" s="326"/>
      <c r="RDS2" s="326"/>
      <c r="RDT2" s="326"/>
      <c r="RDU2" s="326"/>
      <c r="RDV2" s="326"/>
      <c r="RDW2" s="326"/>
      <c r="RDX2" s="326"/>
      <c r="RDY2" s="326"/>
      <c r="RDZ2" s="326"/>
      <c r="REA2" s="326"/>
      <c r="REB2" s="326"/>
      <c r="REC2" s="326"/>
      <c r="RED2" s="326"/>
      <c r="REE2" s="326"/>
      <c r="REF2" s="326"/>
      <c r="REG2" s="326"/>
      <c r="REH2" s="326"/>
      <c r="REI2" s="326"/>
      <c r="REJ2" s="326"/>
      <c r="REK2" s="326"/>
      <c r="REL2" s="326"/>
      <c r="REM2" s="326"/>
      <c r="REN2" s="326"/>
      <c r="REO2" s="326"/>
      <c r="REP2" s="326"/>
      <c r="REQ2" s="326"/>
      <c r="RER2" s="326"/>
      <c r="RES2" s="326"/>
      <c r="RET2" s="326"/>
      <c r="REU2" s="326"/>
      <c r="REV2" s="326"/>
      <c r="REW2" s="326"/>
      <c r="REX2" s="326"/>
      <c r="REY2" s="326"/>
      <c r="REZ2" s="326"/>
      <c r="RFA2" s="326"/>
      <c r="RFB2" s="326"/>
      <c r="RFC2" s="326"/>
      <c r="RFD2" s="326"/>
      <c r="RFE2" s="326"/>
      <c r="RFF2" s="326"/>
      <c r="RFG2" s="326"/>
      <c r="RFH2" s="326"/>
      <c r="RFI2" s="326"/>
      <c r="RFJ2" s="326"/>
      <c r="RFK2" s="326"/>
      <c r="RFL2" s="326"/>
      <c r="RFM2" s="326"/>
      <c r="RFN2" s="326"/>
      <c r="RFO2" s="326"/>
      <c r="RFP2" s="326"/>
      <c r="RFQ2" s="326"/>
      <c r="RFR2" s="326"/>
      <c r="RFS2" s="326"/>
      <c r="RFT2" s="326"/>
      <c r="RFU2" s="326"/>
      <c r="RFV2" s="326"/>
      <c r="RFW2" s="326"/>
      <c r="RFX2" s="326"/>
      <c r="RFY2" s="326"/>
      <c r="RFZ2" s="326"/>
      <c r="RGA2" s="326"/>
      <c r="RGB2" s="326"/>
      <c r="RGC2" s="326"/>
      <c r="RGD2" s="326"/>
      <c r="RGE2" s="326"/>
      <c r="RGF2" s="326"/>
      <c r="RGG2" s="326"/>
      <c r="RGH2" s="326"/>
      <c r="RGI2" s="326"/>
      <c r="RGJ2" s="326"/>
      <c r="RGK2" s="326"/>
      <c r="RGL2" s="326"/>
      <c r="RGM2" s="326"/>
      <c r="RGN2" s="326"/>
      <c r="RGO2" s="326"/>
      <c r="RGP2" s="326"/>
      <c r="RGQ2" s="326"/>
      <c r="RGR2" s="326"/>
      <c r="RGS2" s="326"/>
      <c r="RGT2" s="326"/>
      <c r="RGU2" s="326"/>
      <c r="RGV2" s="326"/>
      <c r="RGW2" s="326"/>
      <c r="RGX2" s="326"/>
      <c r="RGY2" s="326"/>
      <c r="RGZ2" s="326"/>
      <c r="RHA2" s="326"/>
      <c r="RHB2" s="326"/>
      <c r="RHC2" s="326"/>
      <c r="RHD2" s="326"/>
      <c r="RHE2" s="326"/>
      <c r="RHF2" s="326"/>
      <c r="RHG2" s="326"/>
      <c r="RHH2" s="326"/>
      <c r="RHI2" s="326"/>
      <c r="RHJ2" s="326"/>
      <c r="RHK2" s="326"/>
      <c r="RHL2" s="326"/>
      <c r="RHM2" s="326"/>
      <c r="RHN2" s="326"/>
      <c r="RHO2" s="326"/>
      <c r="RHP2" s="326"/>
      <c r="RHQ2" s="326"/>
      <c r="RHR2" s="326"/>
      <c r="RHS2" s="326"/>
      <c r="RHT2" s="326"/>
      <c r="RHU2" s="326"/>
      <c r="RHV2" s="326"/>
      <c r="RHW2" s="326"/>
      <c r="RHX2" s="326"/>
      <c r="RHY2" s="326"/>
      <c r="RHZ2" s="326"/>
      <c r="RIA2" s="326"/>
      <c r="RIB2" s="326"/>
      <c r="RIC2" s="326"/>
      <c r="RID2" s="326"/>
      <c r="RIE2" s="326"/>
      <c r="RIF2" s="326"/>
      <c r="RIG2" s="326"/>
      <c r="RIH2" s="326"/>
      <c r="RII2" s="326"/>
      <c r="RIJ2" s="326"/>
      <c r="RIK2" s="326"/>
      <c r="RIL2" s="326"/>
      <c r="RIM2" s="326"/>
      <c r="RIN2" s="326"/>
      <c r="RIO2" s="326"/>
      <c r="RIP2" s="326"/>
      <c r="RIQ2" s="326"/>
      <c r="RIR2" s="326"/>
      <c r="RIS2" s="326"/>
      <c r="RIT2" s="326"/>
      <c r="RIU2" s="326"/>
      <c r="RIV2" s="326"/>
      <c r="RIW2" s="326"/>
      <c r="RIX2" s="326"/>
      <c r="RIY2" s="326"/>
      <c r="RIZ2" s="326"/>
      <c r="RJA2" s="326"/>
      <c r="RJB2" s="326"/>
      <c r="RJC2" s="326"/>
      <c r="RJD2" s="326"/>
      <c r="RJE2" s="326"/>
      <c r="RJF2" s="326"/>
      <c r="RJG2" s="326"/>
      <c r="RJH2" s="326"/>
      <c r="RJI2" s="326"/>
      <c r="RJJ2" s="326"/>
      <c r="RJK2" s="326"/>
      <c r="RJL2" s="326"/>
      <c r="RJM2" s="326"/>
      <c r="RJN2" s="326"/>
      <c r="RJO2" s="326"/>
      <c r="RJP2" s="326"/>
      <c r="RJQ2" s="326"/>
      <c r="RJR2" s="326"/>
      <c r="RJS2" s="326"/>
      <c r="RJT2" s="326"/>
      <c r="RJU2" s="326"/>
      <c r="RJV2" s="326"/>
      <c r="RJW2" s="326"/>
      <c r="RJX2" s="326"/>
      <c r="RJY2" s="326"/>
      <c r="RJZ2" s="326"/>
      <c r="RKA2" s="326"/>
      <c r="RKB2" s="326"/>
      <c r="RKC2" s="326"/>
      <c r="RKD2" s="326"/>
      <c r="RKE2" s="326"/>
      <c r="RKF2" s="326"/>
      <c r="RKG2" s="326"/>
      <c r="RKH2" s="326"/>
      <c r="RKI2" s="326"/>
      <c r="RKJ2" s="326"/>
      <c r="RKK2" s="326"/>
      <c r="RKL2" s="326"/>
      <c r="RKM2" s="326"/>
      <c r="RKN2" s="326"/>
      <c r="RKO2" s="326"/>
      <c r="RKP2" s="326"/>
      <c r="RKQ2" s="326"/>
      <c r="RKR2" s="326"/>
      <c r="RKS2" s="326"/>
      <c r="RKT2" s="326"/>
      <c r="RKU2" s="326"/>
      <c r="RKV2" s="326"/>
      <c r="RKW2" s="326"/>
      <c r="RKX2" s="326"/>
      <c r="RKY2" s="326"/>
      <c r="RKZ2" s="326"/>
      <c r="RLA2" s="326"/>
      <c r="RLB2" s="326"/>
      <c r="RLC2" s="326"/>
      <c r="RLD2" s="326"/>
      <c r="RLE2" s="326"/>
      <c r="RLF2" s="326"/>
      <c r="RLG2" s="326"/>
      <c r="RLH2" s="326"/>
      <c r="RLI2" s="326"/>
      <c r="RLJ2" s="326"/>
      <c r="RLK2" s="326"/>
      <c r="RLL2" s="326"/>
      <c r="RLM2" s="326"/>
      <c r="RLN2" s="326"/>
      <c r="RLO2" s="326"/>
      <c r="RLP2" s="326"/>
      <c r="RLQ2" s="326"/>
      <c r="RLR2" s="326"/>
      <c r="RLS2" s="326"/>
      <c r="RLT2" s="326"/>
      <c r="RLU2" s="326"/>
      <c r="RLV2" s="326"/>
      <c r="RLW2" s="326"/>
      <c r="RLX2" s="326"/>
      <c r="RLY2" s="326"/>
      <c r="RLZ2" s="326"/>
      <c r="RMA2" s="326"/>
      <c r="RMB2" s="326"/>
      <c r="RMC2" s="326"/>
      <c r="RMD2" s="326"/>
      <c r="RME2" s="326"/>
      <c r="RMF2" s="326"/>
      <c r="RMG2" s="326"/>
      <c r="RMH2" s="326"/>
      <c r="RMI2" s="326"/>
      <c r="RMJ2" s="326"/>
      <c r="RMK2" s="326"/>
      <c r="RML2" s="326"/>
      <c r="RMM2" s="326"/>
      <c r="RMN2" s="326"/>
      <c r="RMO2" s="326"/>
      <c r="RMP2" s="326"/>
      <c r="RMQ2" s="326"/>
      <c r="RMR2" s="326"/>
      <c r="RMS2" s="326"/>
      <c r="RMT2" s="326"/>
      <c r="RMU2" s="326"/>
      <c r="RMV2" s="326"/>
      <c r="RMW2" s="326"/>
      <c r="RMX2" s="326"/>
      <c r="RMY2" s="326"/>
      <c r="RMZ2" s="326"/>
      <c r="RNA2" s="326"/>
      <c r="RNB2" s="326"/>
      <c r="RNC2" s="326"/>
      <c r="RND2" s="326"/>
      <c r="RNE2" s="326"/>
      <c r="RNF2" s="326"/>
      <c r="RNG2" s="326"/>
      <c r="RNH2" s="326"/>
      <c r="RNI2" s="326"/>
      <c r="RNJ2" s="326"/>
      <c r="RNK2" s="326"/>
      <c r="RNL2" s="326"/>
      <c r="RNM2" s="326"/>
      <c r="RNN2" s="326"/>
      <c r="RNO2" s="326"/>
      <c r="RNP2" s="326"/>
      <c r="RNQ2" s="326"/>
      <c r="RNR2" s="326"/>
      <c r="RNS2" s="326"/>
      <c r="RNT2" s="326"/>
      <c r="RNU2" s="326"/>
      <c r="RNV2" s="326"/>
      <c r="RNW2" s="326"/>
      <c r="RNX2" s="326"/>
      <c r="RNY2" s="326"/>
      <c r="RNZ2" s="326"/>
      <c r="ROA2" s="326"/>
      <c r="ROB2" s="326"/>
      <c r="ROC2" s="326"/>
      <c r="ROD2" s="326"/>
      <c r="ROE2" s="326"/>
      <c r="ROF2" s="326"/>
      <c r="ROG2" s="326"/>
      <c r="ROH2" s="326"/>
      <c r="ROI2" s="326"/>
      <c r="ROJ2" s="326"/>
      <c r="ROK2" s="326"/>
      <c r="ROL2" s="326"/>
      <c r="ROM2" s="326"/>
      <c r="RON2" s="326"/>
      <c r="ROO2" s="326"/>
      <c r="ROP2" s="326"/>
      <c r="ROQ2" s="326"/>
      <c r="ROR2" s="326"/>
      <c r="ROS2" s="326"/>
      <c r="ROT2" s="326"/>
      <c r="ROU2" s="326"/>
      <c r="ROV2" s="326"/>
      <c r="ROW2" s="326"/>
      <c r="ROX2" s="326"/>
      <c r="ROY2" s="326"/>
      <c r="ROZ2" s="326"/>
      <c r="RPA2" s="326"/>
      <c r="RPB2" s="326"/>
      <c r="RPC2" s="326"/>
      <c r="RPD2" s="326"/>
      <c r="RPE2" s="326"/>
      <c r="RPF2" s="326"/>
      <c r="RPG2" s="326"/>
      <c r="RPH2" s="326"/>
      <c r="RPI2" s="326"/>
      <c r="RPJ2" s="326"/>
      <c r="RPK2" s="326"/>
      <c r="RPL2" s="326"/>
      <c r="RPM2" s="326"/>
      <c r="RPN2" s="326"/>
      <c r="RPO2" s="326"/>
      <c r="RPP2" s="326"/>
      <c r="RPQ2" s="326"/>
      <c r="RPR2" s="326"/>
      <c r="RPS2" s="326"/>
      <c r="RPT2" s="326"/>
      <c r="RPU2" s="326"/>
      <c r="RPV2" s="326"/>
      <c r="RPW2" s="326"/>
      <c r="RPX2" s="326"/>
      <c r="RPY2" s="326"/>
      <c r="RPZ2" s="326"/>
      <c r="RQA2" s="326"/>
      <c r="RQB2" s="326"/>
      <c r="RQC2" s="326"/>
      <c r="RQD2" s="326"/>
      <c r="RQE2" s="326"/>
      <c r="RQF2" s="326"/>
      <c r="RQG2" s="326"/>
      <c r="RQH2" s="326"/>
      <c r="RQI2" s="326"/>
      <c r="RQJ2" s="326"/>
      <c r="RQK2" s="326"/>
      <c r="RQL2" s="326"/>
      <c r="RQM2" s="326"/>
      <c r="RQN2" s="326"/>
      <c r="RQO2" s="326"/>
      <c r="RQP2" s="326"/>
      <c r="RQQ2" s="326"/>
      <c r="RQR2" s="326"/>
      <c r="RQS2" s="326"/>
      <c r="RQT2" s="326"/>
      <c r="RQU2" s="326"/>
      <c r="RQV2" s="326"/>
      <c r="RQW2" s="326"/>
      <c r="RQX2" s="326"/>
      <c r="RQY2" s="326"/>
      <c r="RQZ2" s="326"/>
      <c r="RRA2" s="326"/>
      <c r="RRB2" s="326"/>
      <c r="RRC2" s="326"/>
      <c r="RRD2" s="326"/>
      <c r="RRE2" s="326"/>
      <c r="RRF2" s="326"/>
      <c r="RRG2" s="326"/>
      <c r="RRH2" s="326"/>
      <c r="RRI2" s="326"/>
      <c r="RRJ2" s="326"/>
      <c r="RRK2" s="326"/>
      <c r="RRL2" s="326"/>
      <c r="RRM2" s="326"/>
      <c r="RRN2" s="326"/>
      <c r="RRO2" s="326"/>
      <c r="RRP2" s="326"/>
      <c r="RRQ2" s="326"/>
      <c r="RRR2" s="326"/>
      <c r="RRS2" s="326"/>
      <c r="RRT2" s="326"/>
      <c r="RRU2" s="326"/>
      <c r="RRV2" s="326"/>
      <c r="RRW2" s="326"/>
      <c r="RRX2" s="326"/>
      <c r="RRY2" s="326"/>
      <c r="RRZ2" s="326"/>
      <c r="RSA2" s="326"/>
      <c r="RSB2" s="326"/>
      <c r="RSC2" s="326"/>
      <c r="RSD2" s="326"/>
      <c r="RSE2" s="326"/>
      <c r="RSF2" s="326"/>
      <c r="RSG2" s="326"/>
      <c r="RSH2" s="326"/>
      <c r="RSI2" s="326"/>
      <c r="RSJ2" s="326"/>
      <c r="RSK2" s="326"/>
      <c r="RSL2" s="326"/>
      <c r="RSM2" s="326"/>
      <c r="RSN2" s="326"/>
      <c r="RSO2" s="326"/>
      <c r="RSP2" s="326"/>
      <c r="RSQ2" s="326"/>
      <c r="RSR2" s="326"/>
      <c r="RSS2" s="326"/>
      <c r="RST2" s="326"/>
      <c r="RSU2" s="326"/>
      <c r="RSV2" s="326"/>
      <c r="RSW2" s="326"/>
      <c r="RSX2" s="326"/>
      <c r="RSY2" s="326"/>
      <c r="RSZ2" s="326"/>
      <c r="RTA2" s="326"/>
      <c r="RTB2" s="326"/>
      <c r="RTC2" s="326"/>
      <c r="RTD2" s="326"/>
      <c r="RTE2" s="326"/>
      <c r="RTF2" s="326"/>
      <c r="RTG2" s="326"/>
      <c r="RTH2" s="326"/>
      <c r="RTI2" s="326"/>
      <c r="RTJ2" s="326"/>
      <c r="RTK2" s="326"/>
      <c r="RTL2" s="326"/>
      <c r="RTM2" s="326"/>
      <c r="RTN2" s="326"/>
      <c r="RTO2" s="326"/>
      <c r="RTP2" s="326"/>
      <c r="RTQ2" s="326"/>
      <c r="RTR2" s="326"/>
      <c r="RTS2" s="326"/>
      <c r="RTT2" s="326"/>
      <c r="RTU2" s="326"/>
      <c r="RTV2" s="326"/>
      <c r="RTW2" s="326"/>
      <c r="RTX2" s="326"/>
      <c r="RTY2" s="326"/>
      <c r="RTZ2" s="326"/>
      <c r="RUA2" s="326"/>
      <c r="RUB2" s="326"/>
      <c r="RUC2" s="326"/>
      <c r="RUD2" s="326"/>
      <c r="RUE2" s="326"/>
      <c r="RUF2" s="326"/>
      <c r="RUG2" s="326"/>
      <c r="RUH2" s="326"/>
      <c r="RUI2" s="326"/>
      <c r="RUJ2" s="326"/>
      <c r="RUK2" s="326"/>
      <c r="RUL2" s="326"/>
      <c r="RUM2" s="326"/>
      <c r="RUN2" s="326"/>
      <c r="RUO2" s="326"/>
      <c r="RUP2" s="326"/>
      <c r="RUQ2" s="326"/>
      <c r="RUR2" s="326"/>
      <c r="RUS2" s="326"/>
      <c r="RUT2" s="326"/>
      <c r="RUU2" s="326"/>
      <c r="RUV2" s="326"/>
      <c r="RUW2" s="326"/>
      <c r="RUX2" s="326"/>
      <c r="RUY2" s="326"/>
      <c r="RUZ2" s="326"/>
      <c r="RVA2" s="326"/>
      <c r="RVB2" s="326"/>
      <c r="RVC2" s="326"/>
      <c r="RVD2" s="326"/>
      <c r="RVE2" s="326"/>
      <c r="RVF2" s="326"/>
      <c r="RVG2" s="326"/>
      <c r="RVH2" s="326"/>
      <c r="RVI2" s="326"/>
      <c r="RVJ2" s="326"/>
      <c r="RVK2" s="326"/>
      <c r="RVL2" s="326"/>
      <c r="RVM2" s="326"/>
      <c r="RVN2" s="326"/>
      <c r="RVO2" s="326"/>
      <c r="RVP2" s="326"/>
      <c r="RVQ2" s="326"/>
      <c r="RVR2" s="326"/>
      <c r="RVS2" s="326"/>
      <c r="RVT2" s="326"/>
      <c r="RVU2" s="326"/>
      <c r="RVV2" s="326"/>
      <c r="RVW2" s="326"/>
      <c r="RVX2" s="326"/>
      <c r="RVY2" s="326"/>
      <c r="RVZ2" s="326"/>
      <c r="RWA2" s="326"/>
      <c r="RWB2" s="326"/>
      <c r="RWC2" s="326"/>
      <c r="RWD2" s="326"/>
      <c r="RWE2" s="326"/>
      <c r="RWF2" s="326"/>
      <c r="RWG2" s="326"/>
      <c r="RWH2" s="326"/>
      <c r="RWI2" s="326"/>
      <c r="RWJ2" s="326"/>
      <c r="RWK2" s="326"/>
      <c r="RWL2" s="326"/>
      <c r="RWM2" s="326"/>
      <c r="RWN2" s="326"/>
      <c r="RWO2" s="326"/>
      <c r="RWP2" s="326"/>
      <c r="RWQ2" s="326"/>
      <c r="RWR2" s="326"/>
      <c r="RWS2" s="326"/>
      <c r="RWT2" s="326"/>
      <c r="RWU2" s="326"/>
      <c r="RWV2" s="326"/>
      <c r="RWW2" s="326"/>
      <c r="RWX2" s="326"/>
      <c r="RWY2" s="326"/>
      <c r="RWZ2" s="326"/>
      <c r="RXA2" s="326"/>
      <c r="RXB2" s="326"/>
      <c r="RXC2" s="326"/>
      <c r="RXD2" s="326"/>
      <c r="RXE2" s="326"/>
      <c r="RXF2" s="326"/>
      <c r="RXG2" s="326"/>
      <c r="RXH2" s="326"/>
      <c r="RXI2" s="326"/>
      <c r="RXJ2" s="326"/>
      <c r="RXK2" s="326"/>
      <c r="RXL2" s="326"/>
      <c r="RXM2" s="326"/>
      <c r="RXN2" s="326"/>
      <c r="RXO2" s="326"/>
      <c r="RXP2" s="326"/>
      <c r="RXQ2" s="326"/>
      <c r="RXR2" s="326"/>
      <c r="RXS2" s="326"/>
      <c r="RXT2" s="326"/>
      <c r="RXU2" s="326"/>
      <c r="RXV2" s="326"/>
      <c r="RXW2" s="326"/>
      <c r="RXX2" s="326"/>
      <c r="RXY2" s="326"/>
      <c r="RXZ2" s="326"/>
      <c r="RYA2" s="326"/>
      <c r="RYB2" s="326"/>
      <c r="RYC2" s="326"/>
      <c r="RYD2" s="326"/>
      <c r="RYE2" s="326"/>
      <c r="RYF2" s="326"/>
      <c r="RYG2" s="326"/>
      <c r="RYH2" s="326"/>
      <c r="RYI2" s="326"/>
      <c r="RYJ2" s="326"/>
      <c r="RYK2" s="326"/>
      <c r="RYL2" s="326"/>
      <c r="RYM2" s="326"/>
      <c r="RYN2" s="326"/>
      <c r="RYO2" s="326"/>
      <c r="RYP2" s="326"/>
      <c r="RYQ2" s="326"/>
      <c r="RYR2" s="326"/>
      <c r="RYS2" s="326"/>
      <c r="RYT2" s="326"/>
      <c r="RYU2" s="326"/>
      <c r="RYV2" s="326"/>
      <c r="RYW2" s="326"/>
      <c r="RYX2" s="326"/>
      <c r="RYY2" s="326"/>
      <c r="RYZ2" s="326"/>
      <c r="RZA2" s="326"/>
      <c r="RZB2" s="326"/>
      <c r="RZC2" s="326"/>
      <c r="RZD2" s="326"/>
      <c r="RZE2" s="326"/>
      <c r="RZF2" s="326"/>
      <c r="RZG2" s="326"/>
      <c r="RZH2" s="326"/>
      <c r="RZI2" s="326"/>
      <c r="RZJ2" s="326"/>
      <c r="RZK2" s="326"/>
      <c r="RZL2" s="326"/>
      <c r="RZM2" s="326"/>
      <c r="RZN2" s="326"/>
      <c r="RZO2" s="326"/>
      <c r="RZP2" s="326"/>
      <c r="RZQ2" s="326"/>
      <c r="RZR2" s="326"/>
      <c r="RZS2" s="326"/>
      <c r="RZT2" s="326"/>
      <c r="RZU2" s="326"/>
      <c r="RZV2" s="326"/>
      <c r="RZW2" s="326"/>
      <c r="RZX2" s="326"/>
      <c r="RZY2" s="326"/>
      <c r="RZZ2" s="326"/>
      <c r="SAA2" s="326"/>
      <c r="SAB2" s="326"/>
      <c r="SAC2" s="326"/>
      <c r="SAD2" s="326"/>
      <c r="SAE2" s="326"/>
      <c r="SAF2" s="326"/>
      <c r="SAG2" s="326"/>
      <c r="SAH2" s="326"/>
      <c r="SAI2" s="326"/>
      <c r="SAJ2" s="326"/>
      <c r="SAK2" s="326"/>
      <c r="SAL2" s="326"/>
      <c r="SAM2" s="326"/>
      <c r="SAN2" s="326"/>
      <c r="SAO2" s="326"/>
      <c r="SAP2" s="326"/>
      <c r="SAQ2" s="326"/>
      <c r="SAR2" s="326"/>
      <c r="SAS2" s="326"/>
      <c r="SAT2" s="326"/>
      <c r="SAU2" s="326"/>
      <c r="SAV2" s="326"/>
      <c r="SAW2" s="326"/>
      <c r="SAX2" s="326"/>
      <c r="SAY2" s="326"/>
      <c r="SAZ2" s="326"/>
      <c r="SBA2" s="326"/>
      <c r="SBB2" s="326"/>
      <c r="SBC2" s="326"/>
      <c r="SBD2" s="326"/>
      <c r="SBE2" s="326"/>
      <c r="SBF2" s="326"/>
      <c r="SBG2" s="326"/>
      <c r="SBH2" s="326"/>
      <c r="SBI2" s="326"/>
      <c r="SBJ2" s="326"/>
      <c r="SBK2" s="326"/>
      <c r="SBL2" s="326"/>
      <c r="SBM2" s="326"/>
      <c r="SBN2" s="326"/>
      <c r="SBO2" s="326"/>
      <c r="SBP2" s="326"/>
      <c r="SBQ2" s="326"/>
      <c r="SBR2" s="326"/>
      <c r="SBS2" s="326"/>
      <c r="SBT2" s="326"/>
      <c r="SBU2" s="326"/>
      <c r="SBV2" s="326"/>
      <c r="SBW2" s="326"/>
      <c r="SBX2" s="326"/>
      <c r="SBY2" s="326"/>
      <c r="SBZ2" s="326"/>
      <c r="SCA2" s="326"/>
      <c r="SCB2" s="326"/>
      <c r="SCC2" s="326"/>
      <c r="SCD2" s="326"/>
      <c r="SCE2" s="326"/>
      <c r="SCF2" s="326"/>
      <c r="SCG2" s="326"/>
      <c r="SCH2" s="326"/>
      <c r="SCI2" s="326"/>
      <c r="SCJ2" s="326"/>
      <c r="SCK2" s="326"/>
      <c r="SCL2" s="326"/>
      <c r="SCM2" s="326"/>
      <c r="SCN2" s="326"/>
      <c r="SCO2" s="326"/>
      <c r="SCP2" s="326"/>
      <c r="SCQ2" s="326"/>
      <c r="SCR2" s="326"/>
      <c r="SCS2" s="326"/>
      <c r="SCT2" s="326"/>
      <c r="SCU2" s="326"/>
      <c r="SCV2" s="326"/>
      <c r="SCW2" s="326"/>
      <c r="SCX2" s="326"/>
      <c r="SCY2" s="326"/>
      <c r="SCZ2" s="326"/>
      <c r="SDA2" s="326"/>
      <c r="SDB2" s="326"/>
      <c r="SDC2" s="326"/>
      <c r="SDD2" s="326"/>
      <c r="SDE2" s="326"/>
      <c r="SDF2" s="326"/>
      <c r="SDG2" s="326"/>
      <c r="SDH2" s="326"/>
      <c r="SDI2" s="326"/>
      <c r="SDJ2" s="326"/>
      <c r="SDK2" s="326"/>
      <c r="SDL2" s="326"/>
      <c r="SDM2" s="326"/>
      <c r="SDN2" s="326"/>
      <c r="SDO2" s="326"/>
      <c r="SDP2" s="326"/>
      <c r="SDQ2" s="326"/>
      <c r="SDR2" s="326"/>
      <c r="SDS2" s="326"/>
      <c r="SDT2" s="326"/>
      <c r="SDU2" s="326"/>
      <c r="SDV2" s="326"/>
      <c r="SDW2" s="326"/>
      <c r="SDX2" s="326"/>
      <c r="SDY2" s="326"/>
      <c r="SDZ2" s="326"/>
      <c r="SEA2" s="326"/>
      <c r="SEB2" s="326"/>
      <c r="SEC2" s="326"/>
      <c r="SED2" s="326"/>
      <c r="SEE2" s="326"/>
      <c r="SEF2" s="326"/>
      <c r="SEG2" s="326"/>
      <c r="SEH2" s="326"/>
      <c r="SEI2" s="326"/>
      <c r="SEJ2" s="326"/>
      <c r="SEK2" s="326"/>
      <c r="SEL2" s="326"/>
      <c r="SEM2" s="326"/>
      <c r="SEN2" s="326"/>
      <c r="SEO2" s="326"/>
      <c r="SEP2" s="326"/>
      <c r="SEQ2" s="326"/>
      <c r="SER2" s="326"/>
      <c r="SES2" s="326"/>
      <c r="SET2" s="326"/>
      <c r="SEU2" s="326"/>
      <c r="SEV2" s="326"/>
      <c r="SEW2" s="326"/>
      <c r="SEX2" s="326"/>
      <c r="SEY2" s="326"/>
      <c r="SEZ2" s="326"/>
      <c r="SFA2" s="326"/>
      <c r="SFB2" s="326"/>
      <c r="SFC2" s="326"/>
      <c r="SFD2" s="326"/>
      <c r="SFE2" s="326"/>
      <c r="SFF2" s="326"/>
      <c r="SFG2" s="326"/>
      <c r="SFH2" s="326"/>
      <c r="SFI2" s="326"/>
      <c r="SFJ2" s="326"/>
      <c r="SFK2" s="326"/>
      <c r="SFL2" s="326"/>
      <c r="SFM2" s="326"/>
      <c r="SFN2" s="326"/>
      <c r="SFO2" s="326"/>
      <c r="SFP2" s="326"/>
      <c r="SFQ2" s="326"/>
      <c r="SFR2" s="326"/>
      <c r="SFS2" s="326"/>
      <c r="SFT2" s="326"/>
      <c r="SFU2" s="326"/>
      <c r="SFV2" s="326"/>
      <c r="SFW2" s="326"/>
      <c r="SFX2" s="326"/>
      <c r="SFY2" s="326"/>
      <c r="SFZ2" s="326"/>
      <c r="SGA2" s="326"/>
      <c r="SGB2" s="326"/>
      <c r="SGC2" s="326"/>
      <c r="SGD2" s="326"/>
      <c r="SGE2" s="326"/>
      <c r="SGF2" s="326"/>
      <c r="SGG2" s="326"/>
      <c r="SGH2" s="326"/>
      <c r="SGI2" s="326"/>
      <c r="SGJ2" s="326"/>
      <c r="SGK2" s="326"/>
      <c r="SGL2" s="326"/>
      <c r="SGM2" s="326"/>
      <c r="SGN2" s="326"/>
      <c r="SGO2" s="326"/>
      <c r="SGP2" s="326"/>
      <c r="SGQ2" s="326"/>
      <c r="SGR2" s="326"/>
      <c r="SGS2" s="326"/>
      <c r="SGT2" s="326"/>
      <c r="SGU2" s="326"/>
      <c r="SGV2" s="326"/>
      <c r="SGW2" s="326"/>
      <c r="SGX2" s="326"/>
      <c r="SGY2" s="326"/>
      <c r="SGZ2" s="326"/>
      <c r="SHA2" s="326"/>
      <c r="SHB2" s="326"/>
      <c r="SHC2" s="326"/>
      <c r="SHD2" s="326"/>
      <c r="SHE2" s="326"/>
      <c r="SHF2" s="326"/>
      <c r="SHG2" s="326"/>
      <c r="SHH2" s="326"/>
      <c r="SHI2" s="326"/>
      <c r="SHJ2" s="326"/>
      <c r="SHK2" s="326"/>
      <c r="SHL2" s="326"/>
      <c r="SHM2" s="326"/>
      <c r="SHN2" s="326"/>
      <c r="SHO2" s="326"/>
      <c r="SHP2" s="326"/>
      <c r="SHQ2" s="326"/>
      <c r="SHR2" s="326"/>
      <c r="SHS2" s="326"/>
      <c r="SHT2" s="326"/>
      <c r="SHU2" s="326"/>
      <c r="SHV2" s="326"/>
      <c r="SHW2" s="326"/>
      <c r="SHX2" s="326"/>
      <c r="SHY2" s="326"/>
      <c r="SHZ2" s="326"/>
      <c r="SIA2" s="326"/>
      <c r="SIB2" s="326"/>
      <c r="SIC2" s="326"/>
      <c r="SID2" s="326"/>
      <c r="SIE2" s="326"/>
      <c r="SIF2" s="326"/>
      <c r="SIG2" s="326"/>
      <c r="SIH2" s="326"/>
      <c r="SII2" s="326"/>
      <c r="SIJ2" s="326"/>
      <c r="SIK2" s="326"/>
      <c r="SIL2" s="326"/>
      <c r="SIM2" s="326"/>
      <c r="SIN2" s="326"/>
      <c r="SIO2" s="326"/>
      <c r="SIP2" s="326"/>
      <c r="SIQ2" s="326"/>
      <c r="SIR2" s="326"/>
      <c r="SIS2" s="326"/>
      <c r="SIT2" s="326"/>
      <c r="SIU2" s="326"/>
      <c r="SIV2" s="326"/>
      <c r="SIW2" s="326"/>
      <c r="SIX2" s="326"/>
      <c r="SIY2" s="326"/>
      <c r="SIZ2" s="326"/>
      <c r="SJA2" s="326"/>
      <c r="SJB2" s="326"/>
      <c r="SJC2" s="326"/>
      <c r="SJD2" s="326"/>
      <c r="SJE2" s="326"/>
      <c r="SJF2" s="326"/>
      <c r="SJG2" s="326"/>
      <c r="SJH2" s="326"/>
      <c r="SJI2" s="326"/>
      <c r="SJJ2" s="326"/>
      <c r="SJK2" s="326"/>
      <c r="SJL2" s="326"/>
      <c r="SJM2" s="326"/>
      <c r="SJN2" s="326"/>
      <c r="SJO2" s="326"/>
      <c r="SJP2" s="326"/>
      <c r="SJQ2" s="326"/>
      <c r="SJR2" s="326"/>
      <c r="SJS2" s="326"/>
      <c r="SJT2" s="326"/>
      <c r="SJU2" s="326"/>
      <c r="SJV2" s="326"/>
      <c r="SJW2" s="326"/>
      <c r="SJX2" s="326"/>
      <c r="SJY2" s="326"/>
      <c r="SJZ2" s="326"/>
      <c r="SKA2" s="326"/>
      <c r="SKB2" s="326"/>
      <c r="SKC2" s="326"/>
      <c r="SKD2" s="326"/>
      <c r="SKE2" s="326"/>
      <c r="SKF2" s="326"/>
      <c r="SKG2" s="326"/>
      <c r="SKH2" s="326"/>
      <c r="SKI2" s="326"/>
      <c r="SKJ2" s="326"/>
      <c r="SKK2" s="326"/>
      <c r="SKL2" s="326"/>
      <c r="SKM2" s="326"/>
      <c r="SKN2" s="326"/>
      <c r="SKO2" s="326"/>
      <c r="SKP2" s="326"/>
      <c r="SKQ2" s="326"/>
      <c r="SKR2" s="326"/>
      <c r="SKS2" s="326"/>
      <c r="SKT2" s="326"/>
      <c r="SKU2" s="326"/>
      <c r="SKV2" s="326"/>
      <c r="SKW2" s="326"/>
      <c r="SKX2" s="326"/>
      <c r="SKY2" s="326"/>
      <c r="SKZ2" s="326"/>
      <c r="SLA2" s="326"/>
      <c r="SLB2" s="326"/>
      <c r="SLC2" s="326"/>
      <c r="SLD2" s="326"/>
      <c r="SLE2" s="326"/>
      <c r="SLF2" s="326"/>
      <c r="SLG2" s="326"/>
      <c r="SLH2" s="326"/>
      <c r="SLI2" s="326"/>
      <c r="SLJ2" s="326"/>
      <c r="SLK2" s="326"/>
      <c r="SLL2" s="326"/>
      <c r="SLM2" s="326"/>
      <c r="SLN2" s="326"/>
      <c r="SLO2" s="326"/>
      <c r="SLP2" s="326"/>
      <c r="SLQ2" s="326"/>
      <c r="SLR2" s="326"/>
      <c r="SLS2" s="326"/>
      <c r="SLT2" s="326"/>
      <c r="SLU2" s="326"/>
      <c r="SLV2" s="326"/>
      <c r="SLW2" s="326"/>
      <c r="SLX2" s="326"/>
      <c r="SLY2" s="326"/>
      <c r="SLZ2" s="326"/>
      <c r="SMA2" s="326"/>
      <c r="SMB2" s="326"/>
      <c r="SMC2" s="326"/>
      <c r="SMD2" s="326"/>
      <c r="SME2" s="326"/>
      <c r="SMF2" s="326"/>
      <c r="SMG2" s="326"/>
      <c r="SMH2" s="326"/>
      <c r="SMI2" s="326"/>
      <c r="SMJ2" s="326"/>
      <c r="SMK2" s="326"/>
      <c r="SML2" s="326"/>
      <c r="SMM2" s="326"/>
      <c r="SMN2" s="326"/>
      <c r="SMO2" s="326"/>
      <c r="SMP2" s="326"/>
      <c r="SMQ2" s="326"/>
      <c r="SMR2" s="326"/>
      <c r="SMS2" s="326"/>
      <c r="SMT2" s="326"/>
      <c r="SMU2" s="326"/>
      <c r="SMV2" s="326"/>
      <c r="SMW2" s="326"/>
      <c r="SMX2" s="326"/>
      <c r="SMY2" s="326"/>
      <c r="SMZ2" s="326"/>
      <c r="SNA2" s="326"/>
      <c r="SNB2" s="326"/>
      <c r="SNC2" s="326"/>
      <c r="SND2" s="326"/>
      <c r="SNE2" s="326"/>
      <c r="SNF2" s="326"/>
      <c r="SNG2" s="326"/>
      <c r="SNH2" s="326"/>
      <c r="SNI2" s="326"/>
      <c r="SNJ2" s="326"/>
      <c r="SNK2" s="326"/>
      <c r="SNL2" s="326"/>
      <c r="SNM2" s="326"/>
      <c r="SNN2" s="326"/>
      <c r="SNO2" s="326"/>
      <c r="SNP2" s="326"/>
      <c r="SNQ2" s="326"/>
      <c r="SNR2" s="326"/>
      <c r="SNS2" s="326"/>
      <c r="SNT2" s="326"/>
      <c r="SNU2" s="326"/>
      <c r="SNV2" s="326"/>
      <c r="SNW2" s="326"/>
      <c r="SNX2" s="326"/>
      <c r="SNY2" s="326"/>
      <c r="SNZ2" s="326"/>
      <c r="SOA2" s="326"/>
      <c r="SOB2" s="326"/>
      <c r="SOC2" s="326"/>
      <c r="SOD2" s="326"/>
      <c r="SOE2" s="326"/>
      <c r="SOF2" s="326"/>
      <c r="SOG2" s="326"/>
      <c r="SOH2" s="326"/>
      <c r="SOI2" s="326"/>
      <c r="SOJ2" s="326"/>
      <c r="SOK2" s="326"/>
      <c r="SOL2" s="326"/>
      <c r="SOM2" s="326"/>
      <c r="SON2" s="326"/>
      <c r="SOO2" s="326"/>
      <c r="SOP2" s="326"/>
      <c r="SOQ2" s="326"/>
      <c r="SOR2" s="326"/>
      <c r="SOS2" s="326"/>
      <c r="SOT2" s="326"/>
      <c r="SOU2" s="326"/>
      <c r="SOV2" s="326"/>
      <c r="SOW2" s="326"/>
      <c r="SOX2" s="326"/>
      <c r="SOY2" s="326"/>
      <c r="SOZ2" s="326"/>
      <c r="SPA2" s="326"/>
      <c r="SPB2" s="326"/>
      <c r="SPC2" s="326"/>
      <c r="SPD2" s="326"/>
      <c r="SPE2" s="326"/>
      <c r="SPF2" s="326"/>
      <c r="SPG2" s="326"/>
      <c r="SPH2" s="326"/>
      <c r="SPI2" s="326"/>
      <c r="SPJ2" s="326"/>
      <c r="SPK2" s="326"/>
      <c r="SPL2" s="326"/>
      <c r="SPM2" s="326"/>
      <c r="SPN2" s="326"/>
      <c r="SPO2" s="326"/>
      <c r="SPP2" s="326"/>
      <c r="SPQ2" s="326"/>
      <c r="SPR2" s="326"/>
      <c r="SPS2" s="326"/>
      <c r="SPT2" s="326"/>
      <c r="SPU2" s="326"/>
      <c r="SPV2" s="326"/>
      <c r="SPW2" s="326"/>
      <c r="SPX2" s="326"/>
      <c r="SPY2" s="326"/>
      <c r="SPZ2" s="326"/>
      <c r="SQA2" s="326"/>
      <c r="SQB2" s="326"/>
      <c r="SQC2" s="326"/>
      <c r="SQD2" s="326"/>
      <c r="SQE2" s="326"/>
      <c r="SQF2" s="326"/>
      <c r="SQG2" s="326"/>
      <c r="SQH2" s="326"/>
      <c r="SQI2" s="326"/>
      <c r="SQJ2" s="326"/>
      <c r="SQK2" s="326"/>
      <c r="SQL2" s="326"/>
      <c r="SQM2" s="326"/>
      <c r="SQN2" s="326"/>
      <c r="SQO2" s="326"/>
      <c r="SQP2" s="326"/>
      <c r="SQQ2" s="326"/>
      <c r="SQR2" s="326"/>
      <c r="SQS2" s="326"/>
      <c r="SQT2" s="326"/>
      <c r="SQU2" s="326"/>
      <c r="SQV2" s="326"/>
      <c r="SQW2" s="326"/>
      <c r="SQX2" s="326"/>
      <c r="SQY2" s="326"/>
      <c r="SQZ2" s="326"/>
      <c r="SRA2" s="326"/>
      <c r="SRB2" s="326"/>
      <c r="SRC2" s="326"/>
      <c r="SRD2" s="326"/>
      <c r="SRE2" s="326"/>
      <c r="SRF2" s="326"/>
      <c r="SRG2" s="326"/>
      <c r="SRH2" s="326"/>
      <c r="SRI2" s="326"/>
      <c r="SRJ2" s="326"/>
      <c r="SRK2" s="326"/>
      <c r="SRL2" s="326"/>
      <c r="SRM2" s="326"/>
      <c r="SRN2" s="326"/>
      <c r="SRO2" s="326"/>
      <c r="SRP2" s="326"/>
      <c r="SRQ2" s="326"/>
      <c r="SRR2" s="326"/>
      <c r="SRS2" s="326"/>
      <c r="SRT2" s="326"/>
      <c r="SRU2" s="326"/>
      <c r="SRV2" s="326"/>
      <c r="SRW2" s="326"/>
      <c r="SRX2" s="326"/>
      <c r="SRY2" s="326"/>
      <c r="SRZ2" s="326"/>
      <c r="SSA2" s="326"/>
      <c r="SSB2" s="326"/>
      <c r="SSC2" s="326"/>
      <c r="SSD2" s="326"/>
      <c r="SSE2" s="326"/>
      <c r="SSF2" s="326"/>
      <c r="SSG2" s="326"/>
      <c r="SSH2" s="326"/>
      <c r="SSI2" s="326"/>
      <c r="SSJ2" s="326"/>
      <c r="SSK2" s="326"/>
      <c r="SSL2" s="326"/>
      <c r="SSM2" s="326"/>
      <c r="SSN2" s="326"/>
      <c r="SSO2" s="326"/>
      <c r="SSP2" s="326"/>
      <c r="SSQ2" s="326"/>
      <c r="SSR2" s="326"/>
      <c r="SSS2" s="326"/>
      <c r="SST2" s="326"/>
      <c r="SSU2" s="326"/>
      <c r="SSV2" s="326"/>
      <c r="SSW2" s="326"/>
      <c r="SSX2" s="326"/>
      <c r="SSY2" s="326"/>
      <c r="SSZ2" s="326"/>
      <c r="STA2" s="326"/>
      <c r="STB2" s="326"/>
      <c r="STC2" s="326"/>
      <c r="STD2" s="326"/>
      <c r="STE2" s="326"/>
      <c r="STF2" s="326"/>
      <c r="STG2" s="326"/>
      <c r="STH2" s="326"/>
      <c r="STI2" s="326"/>
      <c r="STJ2" s="326"/>
      <c r="STK2" s="326"/>
      <c r="STL2" s="326"/>
      <c r="STM2" s="326"/>
      <c r="STN2" s="326"/>
      <c r="STO2" s="326"/>
      <c r="STP2" s="326"/>
      <c r="STQ2" s="326"/>
      <c r="STR2" s="326"/>
      <c r="STS2" s="326"/>
      <c r="STT2" s="326"/>
      <c r="STU2" s="326"/>
      <c r="STV2" s="326"/>
      <c r="STW2" s="326"/>
      <c r="STX2" s="326"/>
      <c r="STY2" s="326"/>
      <c r="STZ2" s="326"/>
      <c r="SUA2" s="326"/>
      <c r="SUB2" s="326"/>
      <c r="SUC2" s="326"/>
      <c r="SUD2" s="326"/>
      <c r="SUE2" s="326"/>
      <c r="SUF2" s="326"/>
      <c r="SUG2" s="326"/>
      <c r="SUH2" s="326"/>
      <c r="SUI2" s="326"/>
      <c r="SUJ2" s="326"/>
      <c r="SUK2" s="326"/>
      <c r="SUL2" s="326"/>
      <c r="SUM2" s="326"/>
      <c r="SUN2" s="326"/>
      <c r="SUO2" s="326"/>
      <c r="SUP2" s="326"/>
      <c r="SUQ2" s="326"/>
      <c r="SUR2" s="326"/>
      <c r="SUS2" s="326"/>
      <c r="SUT2" s="326"/>
      <c r="SUU2" s="326"/>
      <c r="SUV2" s="326"/>
      <c r="SUW2" s="326"/>
      <c r="SUX2" s="326"/>
      <c r="SUY2" s="326"/>
      <c r="SUZ2" s="326"/>
      <c r="SVA2" s="326"/>
      <c r="SVB2" s="326"/>
      <c r="SVC2" s="326"/>
      <c r="SVD2" s="326"/>
      <c r="SVE2" s="326"/>
      <c r="SVF2" s="326"/>
      <c r="SVG2" s="326"/>
      <c r="SVH2" s="326"/>
      <c r="SVI2" s="326"/>
      <c r="SVJ2" s="326"/>
      <c r="SVK2" s="326"/>
      <c r="SVL2" s="326"/>
      <c r="SVM2" s="326"/>
      <c r="SVN2" s="326"/>
      <c r="SVO2" s="326"/>
      <c r="SVP2" s="326"/>
      <c r="SVQ2" s="326"/>
      <c r="SVR2" s="326"/>
      <c r="SVS2" s="326"/>
      <c r="SVT2" s="326"/>
      <c r="SVU2" s="326"/>
      <c r="SVV2" s="326"/>
      <c r="SVW2" s="326"/>
      <c r="SVX2" s="326"/>
      <c r="SVY2" s="326"/>
      <c r="SVZ2" s="326"/>
      <c r="SWA2" s="326"/>
      <c r="SWB2" s="326"/>
      <c r="SWC2" s="326"/>
      <c r="SWD2" s="326"/>
      <c r="SWE2" s="326"/>
      <c r="SWF2" s="326"/>
      <c r="SWG2" s="326"/>
      <c r="SWH2" s="326"/>
      <c r="SWI2" s="326"/>
      <c r="SWJ2" s="326"/>
      <c r="SWK2" s="326"/>
      <c r="SWL2" s="326"/>
      <c r="SWM2" s="326"/>
      <c r="SWN2" s="326"/>
      <c r="SWO2" s="326"/>
      <c r="SWP2" s="326"/>
      <c r="SWQ2" s="326"/>
      <c r="SWR2" s="326"/>
      <c r="SWS2" s="326"/>
      <c r="SWT2" s="326"/>
      <c r="SWU2" s="326"/>
      <c r="SWV2" s="326"/>
      <c r="SWW2" s="326"/>
      <c r="SWX2" s="326"/>
      <c r="SWY2" s="326"/>
      <c r="SWZ2" s="326"/>
      <c r="SXA2" s="326"/>
      <c r="SXB2" s="326"/>
      <c r="SXC2" s="326"/>
      <c r="SXD2" s="326"/>
      <c r="SXE2" s="326"/>
      <c r="SXF2" s="326"/>
      <c r="SXG2" s="326"/>
      <c r="SXH2" s="326"/>
      <c r="SXI2" s="326"/>
      <c r="SXJ2" s="326"/>
      <c r="SXK2" s="326"/>
      <c r="SXL2" s="326"/>
      <c r="SXM2" s="326"/>
      <c r="SXN2" s="326"/>
      <c r="SXO2" s="326"/>
      <c r="SXP2" s="326"/>
      <c r="SXQ2" s="326"/>
      <c r="SXR2" s="326"/>
      <c r="SXS2" s="326"/>
      <c r="SXT2" s="326"/>
      <c r="SXU2" s="326"/>
      <c r="SXV2" s="326"/>
      <c r="SXW2" s="326"/>
      <c r="SXX2" s="326"/>
      <c r="SXY2" s="326"/>
      <c r="SXZ2" s="326"/>
      <c r="SYA2" s="326"/>
      <c r="SYB2" s="326"/>
      <c r="SYC2" s="326"/>
      <c r="SYD2" s="326"/>
      <c r="SYE2" s="326"/>
      <c r="SYF2" s="326"/>
      <c r="SYG2" s="326"/>
      <c r="SYH2" s="326"/>
      <c r="SYI2" s="326"/>
      <c r="SYJ2" s="326"/>
      <c r="SYK2" s="326"/>
      <c r="SYL2" s="326"/>
      <c r="SYM2" s="326"/>
      <c r="SYN2" s="326"/>
      <c r="SYO2" s="326"/>
      <c r="SYP2" s="326"/>
      <c r="SYQ2" s="326"/>
      <c r="SYR2" s="326"/>
      <c r="SYS2" s="326"/>
      <c r="SYT2" s="326"/>
      <c r="SYU2" s="326"/>
      <c r="SYV2" s="326"/>
      <c r="SYW2" s="326"/>
      <c r="SYX2" s="326"/>
      <c r="SYY2" s="326"/>
      <c r="SYZ2" s="326"/>
      <c r="SZA2" s="326"/>
      <c r="SZB2" s="326"/>
      <c r="SZC2" s="326"/>
      <c r="SZD2" s="326"/>
      <c r="SZE2" s="326"/>
      <c r="SZF2" s="326"/>
      <c r="SZG2" s="326"/>
      <c r="SZH2" s="326"/>
      <c r="SZI2" s="326"/>
      <c r="SZJ2" s="326"/>
      <c r="SZK2" s="326"/>
      <c r="SZL2" s="326"/>
      <c r="SZM2" s="326"/>
      <c r="SZN2" s="326"/>
      <c r="SZO2" s="326"/>
      <c r="SZP2" s="326"/>
      <c r="SZQ2" s="326"/>
      <c r="SZR2" s="326"/>
      <c r="SZS2" s="326"/>
      <c r="SZT2" s="326"/>
      <c r="SZU2" s="326"/>
      <c r="SZV2" s="326"/>
      <c r="SZW2" s="326"/>
      <c r="SZX2" s="326"/>
      <c r="SZY2" s="326"/>
      <c r="SZZ2" s="326"/>
      <c r="TAA2" s="326"/>
      <c r="TAB2" s="326"/>
      <c r="TAC2" s="326"/>
      <c r="TAD2" s="326"/>
      <c r="TAE2" s="326"/>
      <c r="TAF2" s="326"/>
      <c r="TAG2" s="326"/>
      <c r="TAH2" s="326"/>
      <c r="TAI2" s="326"/>
      <c r="TAJ2" s="326"/>
      <c r="TAK2" s="326"/>
      <c r="TAL2" s="326"/>
      <c r="TAM2" s="326"/>
      <c r="TAN2" s="326"/>
      <c r="TAO2" s="326"/>
      <c r="TAP2" s="326"/>
      <c r="TAQ2" s="326"/>
      <c r="TAR2" s="326"/>
      <c r="TAS2" s="326"/>
      <c r="TAT2" s="326"/>
      <c r="TAU2" s="326"/>
      <c r="TAV2" s="326"/>
      <c r="TAW2" s="326"/>
      <c r="TAX2" s="326"/>
      <c r="TAY2" s="326"/>
      <c r="TAZ2" s="326"/>
      <c r="TBA2" s="326"/>
      <c r="TBB2" s="326"/>
      <c r="TBC2" s="326"/>
      <c r="TBD2" s="326"/>
      <c r="TBE2" s="326"/>
      <c r="TBF2" s="326"/>
      <c r="TBG2" s="326"/>
      <c r="TBH2" s="326"/>
      <c r="TBI2" s="326"/>
      <c r="TBJ2" s="326"/>
      <c r="TBK2" s="326"/>
      <c r="TBL2" s="326"/>
      <c r="TBM2" s="326"/>
      <c r="TBN2" s="326"/>
      <c r="TBO2" s="326"/>
      <c r="TBP2" s="326"/>
      <c r="TBQ2" s="326"/>
      <c r="TBR2" s="326"/>
      <c r="TBS2" s="326"/>
      <c r="TBT2" s="326"/>
      <c r="TBU2" s="326"/>
      <c r="TBV2" s="326"/>
      <c r="TBW2" s="326"/>
      <c r="TBX2" s="326"/>
      <c r="TBY2" s="326"/>
      <c r="TBZ2" s="326"/>
      <c r="TCA2" s="326"/>
      <c r="TCB2" s="326"/>
      <c r="TCC2" s="326"/>
      <c r="TCD2" s="326"/>
      <c r="TCE2" s="326"/>
      <c r="TCF2" s="326"/>
      <c r="TCG2" s="326"/>
      <c r="TCH2" s="326"/>
      <c r="TCI2" s="326"/>
      <c r="TCJ2" s="326"/>
      <c r="TCK2" s="326"/>
      <c r="TCL2" s="326"/>
      <c r="TCM2" s="326"/>
      <c r="TCN2" s="326"/>
      <c r="TCO2" s="326"/>
      <c r="TCP2" s="326"/>
      <c r="TCQ2" s="326"/>
      <c r="TCR2" s="326"/>
      <c r="TCS2" s="326"/>
      <c r="TCT2" s="326"/>
      <c r="TCU2" s="326"/>
      <c r="TCV2" s="326"/>
      <c r="TCW2" s="326"/>
      <c r="TCX2" s="326"/>
      <c r="TCY2" s="326"/>
      <c r="TCZ2" s="326"/>
      <c r="TDA2" s="326"/>
      <c r="TDB2" s="326"/>
      <c r="TDC2" s="326"/>
      <c r="TDD2" s="326"/>
      <c r="TDE2" s="326"/>
      <c r="TDF2" s="326"/>
      <c r="TDG2" s="326"/>
      <c r="TDH2" s="326"/>
      <c r="TDI2" s="326"/>
      <c r="TDJ2" s="326"/>
      <c r="TDK2" s="326"/>
      <c r="TDL2" s="326"/>
      <c r="TDM2" s="326"/>
      <c r="TDN2" s="326"/>
      <c r="TDO2" s="326"/>
      <c r="TDP2" s="326"/>
      <c r="TDQ2" s="326"/>
      <c r="TDR2" s="326"/>
      <c r="TDS2" s="326"/>
      <c r="TDT2" s="326"/>
      <c r="TDU2" s="326"/>
      <c r="TDV2" s="326"/>
      <c r="TDW2" s="326"/>
      <c r="TDX2" s="326"/>
      <c r="TDY2" s="326"/>
      <c r="TDZ2" s="326"/>
      <c r="TEA2" s="326"/>
      <c r="TEB2" s="326"/>
      <c r="TEC2" s="326"/>
      <c r="TED2" s="326"/>
      <c r="TEE2" s="326"/>
      <c r="TEF2" s="326"/>
      <c r="TEG2" s="326"/>
      <c r="TEH2" s="326"/>
      <c r="TEI2" s="326"/>
      <c r="TEJ2" s="326"/>
      <c r="TEK2" s="326"/>
      <c r="TEL2" s="326"/>
      <c r="TEM2" s="326"/>
      <c r="TEN2" s="326"/>
      <c r="TEO2" s="326"/>
      <c r="TEP2" s="326"/>
      <c r="TEQ2" s="326"/>
      <c r="TER2" s="326"/>
      <c r="TES2" s="326"/>
      <c r="TET2" s="326"/>
      <c r="TEU2" s="326"/>
      <c r="TEV2" s="326"/>
      <c r="TEW2" s="326"/>
      <c r="TEX2" s="326"/>
      <c r="TEY2" s="326"/>
      <c r="TEZ2" s="326"/>
      <c r="TFA2" s="326"/>
      <c r="TFB2" s="326"/>
      <c r="TFC2" s="326"/>
      <c r="TFD2" s="326"/>
      <c r="TFE2" s="326"/>
      <c r="TFF2" s="326"/>
      <c r="TFG2" s="326"/>
      <c r="TFH2" s="326"/>
      <c r="TFI2" s="326"/>
      <c r="TFJ2" s="326"/>
      <c r="TFK2" s="326"/>
      <c r="TFL2" s="326"/>
      <c r="TFM2" s="326"/>
      <c r="TFN2" s="326"/>
      <c r="TFO2" s="326"/>
      <c r="TFP2" s="326"/>
      <c r="TFQ2" s="326"/>
      <c r="TFR2" s="326"/>
      <c r="TFS2" s="326"/>
      <c r="TFT2" s="326"/>
      <c r="TFU2" s="326"/>
      <c r="TFV2" s="326"/>
      <c r="TFW2" s="326"/>
      <c r="TFX2" s="326"/>
      <c r="TFY2" s="326"/>
      <c r="TFZ2" s="326"/>
      <c r="TGA2" s="326"/>
      <c r="TGB2" s="326"/>
      <c r="TGC2" s="326"/>
      <c r="TGD2" s="326"/>
      <c r="TGE2" s="326"/>
      <c r="TGF2" s="326"/>
      <c r="TGG2" s="326"/>
      <c r="TGH2" s="326"/>
      <c r="TGI2" s="326"/>
      <c r="TGJ2" s="326"/>
      <c r="TGK2" s="326"/>
      <c r="TGL2" s="326"/>
      <c r="TGM2" s="326"/>
      <c r="TGN2" s="326"/>
      <c r="TGO2" s="326"/>
      <c r="TGP2" s="326"/>
      <c r="TGQ2" s="326"/>
      <c r="TGR2" s="326"/>
      <c r="TGS2" s="326"/>
      <c r="TGT2" s="326"/>
      <c r="TGU2" s="326"/>
      <c r="TGV2" s="326"/>
      <c r="TGW2" s="326"/>
      <c r="TGX2" s="326"/>
      <c r="TGY2" s="326"/>
      <c r="TGZ2" s="326"/>
      <c r="THA2" s="326"/>
      <c r="THB2" s="326"/>
      <c r="THC2" s="326"/>
      <c r="THD2" s="326"/>
      <c r="THE2" s="326"/>
      <c r="THF2" s="326"/>
      <c r="THG2" s="326"/>
      <c r="THH2" s="326"/>
      <c r="THI2" s="326"/>
      <c r="THJ2" s="326"/>
      <c r="THK2" s="326"/>
      <c r="THL2" s="326"/>
      <c r="THM2" s="326"/>
      <c r="THN2" s="326"/>
      <c r="THO2" s="326"/>
      <c r="THP2" s="326"/>
      <c r="THQ2" s="326"/>
      <c r="THR2" s="326"/>
      <c r="THS2" s="326"/>
      <c r="THT2" s="326"/>
      <c r="THU2" s="326"/>
      <c r="THV2" s="326"/>
      <c r="THW2" s="326"/>
      <c r="THX2" s="326"/>
      <c r="THY2" s="326"/>
      <c r="THZ2" s="326"/>
      <c r="TIA2" s="326"/>
      <c r="TIB2" s="326"/>
      <c r="TIC2" s="326"/>
      <c r="TID2" s="326"/>
      <c r="TIE2" s="326"/>
      <c r="TIF2" s="326"/>
      <c r="TIG2" s="326"/>
      <c r="TIH2" s="326"/>
      <c r="TII2" s="326"/>
      <c r="TIJ2" s="326"/>
      <c r="TIK2" s="326"/>
      <c r="TIL2" s="326"/>
      <c r="TIM2" s="326"/>
      <c r="TIN2" s="326"/>
      <c r="TIO2" s="326"/>
      <c r="TIP2" s="326"/>
      <c r="TIQ2" s="326"/>
      <c r="TIR2" s="326"/>
      <c r="TIS2" s="326"/>
      <c r="TIT2" s="326"/>
      <c r="TIU2" s="326"/>
      <c r="TIV2" s="326"/>
      <c r="TIW2" s="326"/>
      <c r="TIX2" s="326"/>
      <c r="TIY2" s="326"/>
      <c r="TIZ2" s="326"/>
      <c r="TJA2" s="326"/>
      <c r="TJB2" s="326"/>
      <c r="TJC2" s="326"/>
      <c r="TJD2" s="326"/>
      <c r="TJE2" s="326"/>
      <c r="TJF2" s="326"/>
      <c r="TJG2" s="326"/>
      <c r="TJH2" s="326"/>
      <c r="TJI2" s="326"/>
      <c r="TJJ2" s="326"/>
      <c r="TJK2" s="326"/>
      <c r="TJL2" s="326"/>
      <c r="TJM2" s="326"/>
      <c r="TJN2" s="326"/>
      <c r="TJO2" s="326"/>
      <c r="TJP2" s="326"/>
      <c r="TJQ2" s="326"/>
      <c r="TJR2" s="326"/>
      <c r="TJS2" s="326"/>
      <c r="TJT2" s="326"/>
      <c r="TJU2" s="326"/>
      <c r="TJV2" s="326"/>
      <c r="TJW2" s="326"/>
      <c r="TJX2" s="326"/>
      <c r="TJY2" s="326"/>
      <c r="TJZ2" s="326"/>
      <c r="TKA2" s="326"/>
      <c r="TKB2" s="326"/>
      <c r="TKC2" s="326"/>
      <c r="TKD2" s="326"/>
      <c r="TKE2" s="326"/>
      <c r="TKF2" s="326"/>
      <c r="TKG2" s="326"/>
      <c r="TKH2" s="326"/>
      <c r="TKI2" s="326"/>
      <c r="TKJ2" s="326"/>
      <c r="TKK2" s="326"/>
      <c r="TKL2" s="326"/>
      <c r="TKM2" s="326"/>
      <c r="TKN2" s="326"/>
      <c r="TKO2" s="326"/>
      <c r="TKP2" s="326"/>
      <c r="TKQ2" s="326"/>
      <c r="TKR2" s="326"/>
      <c r="TKS2" s="326"/>
      <c r="TKT2" s="326"/>
      <c r="TKU2" s="326"/>
      <c r="TKV2" s="326"/>
      <c r="TKW2" s="326"/>
      <c r="TKX2" s="326"/>
      <c r="TKY2" s="326"/>
      <c r="TKZ2" s="326"/>
      <c r="TLA2" s="326"/>
      <c r="TLB2" s="326"/>
      <c r="TLC2" s="326"/>
      <c r="TLD2" s="326"/>
      <c r="TLE2" s="326"/>
      <c r="TLF2" s="326"/>
      <c r="TLG2" s="326"/>
      <c r="TLH2" s="326"/>
      <c r="TLI2" s="326"/>
      <c r="TLJ2" s="326"/>
      <c r="TLK2" s="326"/>
      <c r="TLL2" s="326"/>
      <c r="TLM2" s="326"/>
      <c r="TLN2" s="326"/>
      <c r="TLO2" s="326"/>
      <c r="TLP2" s="326"/>
      <c r="TLQ2" s="326"/>
      <c r="TLR2" s="326"/>
      <c r="TLS2" s="326"/>
      <c r="TLT2" s="326"/>
      <c r="TLU2" s="326"/>
      <c r="TLV2" s="326"/>
      <c r="TLW2" s="326"/>
      <c r="TLX2" s="326"/>
      <c r="TLY2" s="326"/>
      <c r="TLZ2" s="326"/>
      <c r="TMA2" s="326"/>
      <c r="TMB2" s="326"/>
      <c r="TMC2" s="326"/>
      <c r="TMD2" s="326"/>
      <c r="TME2" s="326"/>
      <c r="TMF2" s="326"/>
      <c r="TMG2" s="326"/>
      <c r="TMH2" s="326"/>
      <c r="TMI2" s="326"/>
      <c r="TMJ2" s="326"/>
      <c r="TMK2" s="326"/>
      <c r="TML2" s="326"/>
      <c r="TMM2" s="326"/>
      <c r="TMN2" s="326"/>
      <c r="TMO2" s="326"/>
      <c r="TMP2" s="326"/>
      <c r="TMQ2" s="326"/>
      <c r="TMR2" s="326"/>
      <c r="TMS2" s="326"/>
      <c r="TMT2" s="326"/>
      <c r="TMU2" s="326"/>
      <c r="TMV2" s="326"/>
      <c r="TMW2" s="326"/>
      <c r="TMX2" s="326"/>
      <c r="TMY2" s="326"/>
      <c r="TMZ2" s="326"/>
      <c r="TNA2" s="326"/>
      <c r="TNB2" s="326"/>
      <c r="TNC2" s="326"/>
      <c r="TND2" s="326"/>
      <c r="TNE2" s="326"/>
      <c r="TNF2" s="326"/>
      <c r="TNG2" s="326"/>
      <c r="TNH2" s="326"/>
      <c r="TNI2" s="326"/>
      <c r="TNJ2" s="326"/>
      <c r="TNK2" s="326"/>
      <c r="TNL2" s="326"/>
      <c r="TNM2" s="326"/>
      <c r="TNN2" s="326"/>
      <c r="TNO2" s="326"/>
      <c r="TNP2" s="326"/>
      <c r="TNQ2" s="326"/>
      <c r="TNR2" s="326"/>
      <c r="TNS2" s="326"/>
      <c r="TNT2" s="326"/>
      <c r="TNU2" s="326"/>
      <c r="TNV2" s="326"/>
      <c r="TNW2" s="326"/>
      <c r="TNX2" s="326"/>
      <c r="TNY2" s="326"/>
      <c r="TNZ2" s="326"/>
      <c r="TOA2" s="326"/>
      <c r="TOB2" s="326"/>
      <c r="TOC2" s="326"/>
      <c r="TOD2" s="326"/>
      <c r="TOE2" s="326"/>
      <c r="TOF2" s="326"/>
      <c r="TOG2" s="326"/>
      <c r="TOH2" s="326"/>
      <c r="TOI2" s="326"/>
      <c r="TOJ2" s="326"/>
      <c r="TOK2" s="326"/>
      <c r="TOL2" s="326"/>
      <c r="TOM2" s="326"/>
      <c r="TON2" s="326"/>
      <c r="TOO2" s="326"/>
      <c r="TOP2" s="326"/>
      <c r="TOQ2" s="326"/>
      <c r="TOR2" s="326"/>
      <c r="TOS2" s="326"/>
      <c r="TOT2" s="326"/>
      <c r="TOU2" s="326"/>
      <c r="TOV2" s="326"/>
      <c r="TOW2" s="326"/>
      <c r="TOX2" s="326"/>
      <c r="TOY2" s="326"/>
      <c r="TOZ2" s="326"/>
      <c r="TPA2" s="326"/>
      <c r="TPB2" s="326"/>
      <c r="TPC2" s="326"/>
      <c r="TPD2" s="326"/>
      <c r="TPE2" s="326"/>
      <c r="TPF2" s="326"/>
      <c r="TPG2" s="326"/>
      <c r="TPH2" s="326"/>
      <c r="TPI2" s="326"/>
      <c r="TPJ2" s="326"/>
      <c r="TPK2" s="326"/>
      <c r="TPL2" s="326"/>
      <c r="TPM2" s="326"/>
      <c r="TPN2" s="326"/>
      <c r="TPO2" s="326"/>
      <c r="TPP2" s="326"/>
      <c r="TPQ2" s="326"/>
      <c r="TPR2" s="326"/>
      <c r="TPS2" s="326"/>
      <c r="TPT2" s="326"/>
      <c r="TPU2" s="326"/>
      <c r="TPV2" s="326"/>
      <c r="TPW2" s="326"/>
      <c r="TPX2" s="326"/>
      <c r="TPY2" s="326"/>
      <c r="TPZ2" s="326"/>
      <c r="TQA2" s="326"/>
      <c r="TQB2" s="326"/>
      <c r="TQC2" s="326"/>
      <c r="TQD2" s="326"/>
      <c r="TQE2" s="326"/>
      <c r="TQF2" s="326"/>
      <c r="TQG2" s="326"/>
      <c r="TQH2" s="326"/>
      <c r="TQI2" s="326"/>
      <c r="TQJ2" s="326"/>
      <c r="TQK2" s="326"/>
      <c r="TQL2" s="326"/>
      <c r="TQM2" s="326"/>
      <c r="TQN2" s="326"/>
      <c r="TQO2" s="326"/>
      <c r="TQP2" s="326"/>
      <c r="TQQ2" s="326"/>
      <c r="TQR2" s="326"/>
      <c r="TQS2" s="326"/>
      <c r="TQT2" s="326"/>
      <c r="TQU2" s="326"/>
      <c r="TQV2" s="326"/>
      <c r="TQW2" s="326"/>
      <c r="TQX2" s="326"/>
      <c r="TQY2" s="326"/>
      <c r="TQZ2" s="326"/>
      <c r="TRA2" s="326"/>
      <c r="TRB2" s="326"/>
      <c r="TRC2" s="326"/>
      <c r="TRD2" s="326"/>
      <c r="TRE2" s="326"/>
      <c r="TRF2" s="326"/>
      <c r="TRG2" s="326"/>
      <c r="TRH2" s="326"/>
      <c r="TRI2" s="326"/>
      <c r="TRJ2" s="326"/>
      <c r="TRK2" s="326"/>
      <c r="TRL2" s="326"/>
      <c r="TRM2" s="326"/>
      <c r="TRN2" s="326"/>
      <c r="TRO2" s="326"/>
      <c r="TRP2" s="326"/>
      <c r="TRQ2" s="326"/>
      <c r="TRR2" s="326"/>
      <c r="TRS2" s="326"/>
      <c r="TRT2" s="326"/>
      <c r="TRU2" s="326"/>
      <c r="TRV2" s="326"/>
      <c r="TRW2" s="326"/>
      <c r="TRX2" s="326"/>
      <c r="TRY2" s="326"/>
      <c r="TRZ2" s="326"/>
      <c r="TSA2" s="326"/>
      <c r="TSB2" s="326"/>
      <c r="TSC2" s="326"/>
      <c r="TSD2" s="326"/>
      <c r="TSE2" s="326"/>
      <c r="TSF2" s="326"/>
      <c r="TSG2" s="326"/>
      <c r="TSH2" s="326"/>
      <c r="TSI2" s="326"/>
      <c r="TSJ2" s="326"/>
      <c r="TSK2" s="326"/>
      <c r="TSL2" s="326"/>
      <c r="TSM2" s="326"/>
      <c r="TSN2" s="326"/>
      <c r="TSO2" s="326"/>
      <c r="TSP2" s="326"/>
      <c r="TSQ2" s="326"/>
      <c r="TSR2" s="326"/>
      <c r="TSS2" s="326"/>
      <c r="TST2" s="326"/>
      <c r="TSU2" s="326"/>
      <c r="TSV2" s="326"/>
      <c r="TSW2" s="326"/>
      <c r="TSX2" s="326"/>
      <c r="TSY2" s="326"/>
      <c r="TSZ2" s="326"/>
      <c r="TTA2" s="326"/>
      <c r="TTB2" s="326"/>
      <c r="TTC2" s="326"/>
      <c r="TTD2" s="326"/>
      <c r="TTE2" s="326"/>
      <c r="TTF2" s="326"/>
      <c r="TTG2" s="326"/>
      <c r="TTH2" s="326"/>
      <c r="TTI2" s="326"/>
      <c r="TTJ2" s="326"/>
      <c r="TTK2" s="326"/>
      <c r="TTL2" s="326"/>
      <c r="TTM2" s="326"/>
      <c r="TTN2" s="326"/>
      <c r="TTO2" s="326"/>
      <c r="TTP2" s="326"/>
      <c r="TTQ2" s="326"/>
      <c r="TTR2" s="326"/>
      <c r="TTS2" s="326"/>
      <c r="TTT2" s="326"/>
      <c r="TTU2" s="326"/>
      <c r="TTV2" s="326"/>
      <c r="TTW2" s="326"/>
      <c r="TTX2" s="326"/>
      <c r="TTY2" s="326"/>
      <c r="TTZ2" s="326"/>
      <c r="TUA2" s="326"/>
      <c r="TUB2" s="326"/>
      <c r="TUC2" s="326"/>
      <c r="TUD2" s="326"/>
      <c r="TUE2" s="326"/>
      <c r="TUF2" s="326"/>
      <c r="TUG2" s="326"/>
      <c r="TUH2" s="326"/>
      <c r="TUI2" s="326"/>
      <c r="TUJ2" s="326"/>
      <c r="TUK2" s="326"/>
      <c r="TUL2" s="326"/>
      <c r="TUM2" s="326"/>
      <c r="TUN2" s="326"/>
      <c r="TUO2" s="326"/>
      <c r="TUP2" s="326"/>
      <c r="TUQ2" s="326"/>
      <c r="TUR2" s="326"/>
      <c r="TUS2" s="326"/>
      <c r="TUT2" s="326"/>
      <c r="TUU2" s="326"/>
      <c r="TUV2" s="326"/>
      <c r="TUW2" s="326"/>
      <c r="TUX2" s="326"/>
      <c r="TUY2" s="326"/>
      <c r="TUZ2" s="326"/>
      <c r="TVA2" s="326"/>
      <c r="TVB2" s="326"/>
      <c r="TVC2" s="326"/>
      <c r="TVD2" s="326"/>
      <c r="TVE2" s="326"/>
      <c r="TVF2" s="326"/>
      <c r="TVG2" s="326"/>
      <c r="TVH2" s="326"/>
      <c r="TVI2" s="326"/>
      <c r="TVJ2" s="326"/>
      <c r="TVK2" s="326"/>
      <c r="TVL2" s="326"/>
      <c r="TVM2" s="326"/>
      <c r="TVN2" s="326"/>
      <c r="TVO2" s="326"/>
      <c r="TVP2" s="326"/>
      <c r="TVQ2" s="326"/>
      <c r="TVR2" s="326"/>
      <c r="TVS2" s="326"/>
      <c r="TVT2" s="326"/>
      <c r="TVU2" s="326"/>
      <c r="TVV2" s="326"/>
      <c r="TVW2" s="326"/>
      <c r="TVX2" s="326"/>
      <c r="TVY2" s="326"/>
      <c r="TVZ2" s="326"/>
      <c r="TWA2" s="326"/>
      <c r="TWB2" s="326"/>
      <c r="TWC2" s="326"/>
      <c r="TWD2" s="326"/>
      <c r="TWE2" s="326"/>
      <c r="TWF2" s="326"/>
      <c r="TWG2" s="326"/>
      <c r="TWH2" s="326"/>
      <c r="TWI2" s="326"/>
      <c r="TWJ2" s="326"/>
      <c r="TWK2" s="326"/>
      <c r="TWL2" s="326"/>
      <c r="TWM2" s="326"/>
      <c r="TWN2" s="326"/>
      <c r="TWO2" s="326"/>
      <c r="TWP2" s="326"/>
      <c r="TWQ2" s="326"/>
      <c r="TWR2" s="326"/>
      <c r="TWS2" s="326"/>
      <c r="TWT2" s="326"/>
      <c r="TWU2" s="326"/>
      <c r="TWV2" s="326"/>
      <c r="TWW2" s="326"/>
      <c r="TWX2" s="326"/>
      <c r="TWY2" s="326"/>
      <c r="TWZ2" s="326"/>
      <c r="TXA2" s="326"/>
      <c r="TXB2" s="326"/>
      <c r="TXC2" s="326"/>
      <c r="TXD2" s="326"/>
      <c r="TXE2" s="326"/>
      <c r="TXF2" s="326"/>
      <c r="TXG2" s="326"/>
      <c r="TXH2" s="326"/>
      <c r="TXI2" s="326"/>
      <c r="TXJ2" s="326"/>
      <c r="TXK2" s="326"/>
      <c r="TXL2" s="326"/>
      <c r="TXM2" s="326"/>
      <c r="TXN2" s="326"/>
      <c r="TXO2" s="326"/>
      <c r="TXP2" s="326"/>
      <c r="TXQ2" s="326"/>
      <c r="TXR2" s="326"/>
      <c r="TXS2" s="326"/>
      <c r="TXT2" s="326"/>
      <c r="TXU2" s="326"/>
      <c r="TXV2" s="326"/>
      <c r="TXW2" s="326"/>
      <c r="TXX2" s="326"/>
      <c r="TXY2" s="326"/>
      <c r="TXZ2" s="326"/>
      <c r="TYA2" s="326"/>
      <c r="TYB2" s="326"/>
      <c r="TYC2" s="326"/>
      <c r="TYD2" s="326"/>
      <c r="TYE2" s="326"/>
      <c r="TYF2" s="326"/>
      <c r="TYG2" s="326"/>
      <c r="TYH2" s="326"/>
      <c r="TYI2" s="326"/>
      <c r="TYJ2" s="326"/>
      <c r="TYK2" s="326"/>
      <c r="TYL2" s="326"/>
      <c r="TYM2" s="326"/>
      <c r="TYN2" s="326"/>
      <c r="TYO2" s="326"/>
      <c r="TYP2" s="326"/>
      <c r="TYQ2" s="326"/>
      <c r="TYR2" s="326"/>
      <c r="TYS2" s="326"/>
      <c r="TYT2" s="326"/>
      <c r="TYU2" s="326"/>
      <c r="TYV2" s="326"/>
      <c r="TYW2" s="326"/>
      <c r="TYX2" s="326"/>
      <c r="TYY2" s="326"/>
      <c r="TYZ2" s="326"/>
      <c r="TZA2" s="326"/>
      <c r="TZB2" s="326"/>
      <c r="TZC2" s="326"/>
      <c r="TZD2" s="326"/>
      <c r="TZE2" s="326"/>
      <c r="TZF2" s="326"/>
      <c r="TZG2" s="326"/>
      <c r="TZH2" s="326"/>
      <c r="TZI2" s="326"/>
      <c r="TZJ2" s="326"/>
      <c r="TZK2" s="326"/>
      <c r="TZL2" s="326"/>
      <c r="TZM2" s="326"/>
      <c r="TZN2" s="326"/>
      <c r="TZO2" s="326"/>
      <c r="TZP2" s="326"/>
      <c r="TZQ2" s="326"/>
      <c r="TZR2" s="326"/>
      <c r="TZS2" s="326"/>
      <c r="TZT2" s="326"/>
      <c r="TZU2" s="326"/>
      <c r="TZV2" s="326"/>
      <c r="TZW2" s="326"/>
      <c r="TZX2" s="326"/>
      <c r="TZY2" s="326"/>
      <c r="TZZ2" s="326"/>
      <c r="UAA2" s="326"/>
      <c r="UAB2" s="326"/>
      <c r="UAC2" s="326"/>
      <c r="UAD2" s="326"/>
      <c r="UAE2" s="326"/>
      <c r="UAF2" s="326"/>
      <c r="UAG2" s="326"/>
      <c r="UAH2" s="326"/>
      <c r="UAI2" s="326"/>
      <c r="UAJ2" s="326"/>
      <c r="UAK2" s="326"/>
      <c r="UAL2" s="326"/>
      <c r="UAM2" s="326"/>
      <c r="UAN2" s="326"/>
      <c r="UAO2" s="326"/>
      <c r="UAP2" s="326"/>
      <c r="UAQ2" s="326"/>
      <c r="UAR2" s="326"/>
      <c r="UAS2" s="326"/>
      <c r="UAT2" s="326"/>
      <c r="UAU2" s="326"/>
      <c r="UAV2" s="326"/>
      <c r="UAW2" s="326"/>
      <c r="UAX2" s="326"/>
      <c r="UAY2" s="326"/>
      <c r="UAZ2" s="326"/>
      <c r="UBA2" s="326"/>
      <c r="UBB2" s="326"/>
      <c r="UBC2" s="326"/>
      <c r="UBD2" s="326"/>
      <c r="UBE2" s="326"/>
      <c r="UBF2" s="326"/>
      <c r="UBG2" s="326"/>
      <c r="UBH2" s="326"/>
      <c r="UBI2" s="326"/>
      <c r="UBJ2" s="326"/>
      <c r="UBK2" s="326"/>
      <c r="UBL2" s="326"/>
      <c r="UBM2" s="326"/>
      <c r="UBN2" s="326"/>
      <c r="UBO2" s="326"/>
      <c r="UBP2" s="326"/>
      <c r="UBQ2" s="326"/>
      <c r="UBR2" s="326"/>
      <c r="UBS2" s="326"/>
      <c r="UBT2" s="326"/>
      <c r="UBU2" s="326"/>
      <c r="UBV2" s="326"/>
      <c r="UBW2" s="326"/>
      <c r="UBX2" s="326"/>
      <c r="UBY2" s="326"/>
      <c r="UBZ2" s="326"/>
      <c r="UCA2" s="326"/>
      <c r="UCB2" s="326"/>
      <c r="UCC2" s="326"/>
      <c r="UCD2" s="326"/>
      <c r="UCE2" s="326"/>
      <c r="UCF2" s="326"/>
      <c r="UCG2" s="326"/>
      <c r="UCH2" s="326"/>
      <c r="UCI2" s="326"/>
      <c r="UCJ2" s="326"/>
      <c r="UCK2" s="326"/>
      <c r="UCL2" s="326"/>
      <c r="UCM2" s="326"/>
      <c r="UCN2" s="326"/>
      <c r="UCO2" s="326"/>
      <c r="UCP2" s="326"/>
      <c r="UCQ2" s="326"/>
      <c r="UCR2" s="326"/>
      <c r="UCS2" s="326"/>
      <c r="UCT2" s="326"/>
      <c r="UCU2" s="326"/>
      <c r="UCV2" s="326"/>
      <c r="UCW2" s="326"/>
      <c r="UCX2" s="326"/>
      <c r="UCY2" s="326"/>
      <c r="UCZ2" s="326"/>
      <c r="UDA2" s="326"/>
      <c r="UDB2" s="326"/>
      <c r="UDC2" s="326"/>
      <c r="UDD2" s="326"/>
      <c r="UDE2" s="326"/>
      <c r="UDF2" s="326"/>
      <c r="UDG2" s="326"/>
      <c r="UDH2" s="326"/>
      <c r="UDI2" s="326"/>
      <c r="UDJ2" s="326"/>
      <c r="UDK2" s="326"/>
      <c r="UDL2" s="326"/>
      <c r="UDM2" s="326"/>
      <c r="UDN2" s="326"/>
      <c r="UDO2" s="326"/>
      <c r="UDP2" s="326"/>
      <c r="UDQ2" s="326"/>
      <c r="UDR2" s="326"/>
      <c r="UDS2" s="326"/>
      <c r="UDT2" s="326"/>
      <c r="UDU2" s="326"/>
      <c r="UDV2" s="326"/>
      <c r="UDW2" s="326"/>
      <c r="UDX2" s="326"/>
      <c r="UDY2" s="326"/>
      <c r="UDZ2" s="326"/>
      <c r="UEA2" s="326"/>
      <c r="UEB2" s="326"/>
      <c r="UEC2" s="326"/>
      <c r="UED2" s="326"/>
      <c r="UEE2" s="326"/>
      <c r="UEF2" s="326"/>
      <c r="UEG2" s="326"/>
      <c r="UEH2" s="326"/>
      <c r="UEI2" s="326"/>
      <c r="UEJ2" s="326"/>
      <c r="UEK2" s="326"/>
      <c r="UEL2" s="326"/>
      <c r="UEM2" s="326"/>
      <c r="UEN2" s="326"/>
      <c r="UEO2" s="326"/>
      <c r="UEP2" s="326"/>
      <c r="UEQ2" s="326"/>
      <c r="UER2" s="326"/>
      <c r="UES2" s="326"/>
      <c r="UET2" s="326"/>
      <c r="UEU2" s="326"/>
      <c r="UEV2" s="326"/>
      <c r="UEW2" s="326"/>
      <c r="UEX2" s="326"/>
      <c r="UEY2" s="326"/>
      <c r="UEZ2" s="326"/>
      <c r="UFA2" s="326"/>
      <c r="UFB2" s="326"/>
      <c r="UFC2" s="326"/>
      <c r="UFD2" s="326"/>
      <c r="UFE2" s="326"/>
      <c r="UFF2" s="326"/>
      <c r="UFG2" s="326"/>
      <c r="UFH2" s="326"/>
      <c r="UFI2" s="326"/>
      <c r="UFJ2" s="326"/>
      <c r="UFK2" s="326"/>
      <c r="UFL2" s="326"/>
      <c r="UFM2" s="326"/>
      <c r="UFN2" s="326"/>
      <c r="UFO2" s="326"/>
      <c r="UFP2" s="326"/>
      <c r="UFQ2" s="326"/>
      <c r="UFR2" s="326"/>
      <c r="UFS2" s="326"/>
      <c r="UFT2" s="326"/>
      <c r="UFU2" s="326"/>
      <c r="UFV2" s="326"/>
      <c r="UFW2" s="326"/>
      <c r="UFX2" s="326"/>
      <c r="UFY2" s="326"/>
      <c r="UFZ2" s="326"/>
      <c r="UGA2" s="326"/>
      <c r="UGB2" s="326"/>
      <c r="UGC2" s="326"/>
      <c r="UGD2" s="326"/>
      <c r="UGE2" s="326"/>
      <c r="UGF2" s="326"/>
      <c r="UGG2" s="326"/>
      <c r="UGH2" s="326"/>
      <c r="UGI2" s="326"/>
      <c r="UGJ2" s="326"/>
      <c r="UGK2" s="326"/>
      <c r="UGL2" s="326"/>
      <c r="UGM2" s="326"/>
      <c r="UGN2" s="326"/>
      <c r="UGO2" s="326"/>
      <c r="UGP2" s="326"/>
      <c r="UGQ2" s="326"/>
      <c r="UGR2" s="326"/>
      <c r="UGS2" s="326"/>
      <c r="UGT2" s="326"/>
      <c r="UGU2" s="326"/>
      <c r="UGV2" s="326"/>
      <c r="UGW2" s="326"/>
      <c r="UGX2" s="326"/>
      <c r="UGY2" s="326"/>
      <c r="UGZ2" s="326"/>
      <c r="UHA2" s="326"/>
      <c r="UHB2" s="326"/>
      <c r="UHC2" s="326"/>
      <c r="UHD2" s="326"/>
      <c r="UHE2" s="326"/>
      <c r="UHF2" s="326"/>
      <c r="UHG2" s="326"/>
      <c r="UHH2" s="326"/>
      <c r="UHI2" s="326"/>
      <c r="UHJ2" s="326"/>
      <c r="UHK2" s="326"/>
      <c r="UHL2" s="326"/>
      <c r="UHM2" s="326"/>
      <c r="UHN2" s="326"/>
      <c r="UHO2" s="326"/>
      <c r="UHP2" s="326"/>
      <c r="UHQ2" s="326"/>
      <c r="UHR2" s="326"/>
      <c r="UHS2" s="326"/>
      <c r="UHT2" s="326"/>
      <c r="UHU2" s="326"/>
      <c r="UHV2" s="326"/>
      <c r="UHW2" s="326"/>
      <c r="UHX2" s="326"/>
      <c r="UHY2" s="326"/>
      <c r="UHZ2" s="326"/>
      <c r="UIA2" s="326"/>
      <c r="UIB2" s="326"/>
      <c r="UIC2" s="326"/>
      <c r="UID2" s="326"/>
      <c r="UIE2" s="326"/>
      <c r="UIF2" s="326"/>
      <c r="UIG2" s="326"/>
      <c r="UIH2" s="326"/>
      <c r="UII2" s="326"/>
      <c r="UIJ2" s="326"/>
      <c r="UIK2" s="326"/>
      <c r="UIL2" s="326"/>
      <c r="UIM2" s="326"/>
      <c r="UIN2" s="326"/>
      <c r="UIO2" s="326"/>
      <c r="UIP2" s="326"/>
      <c r="UIQ2" s="326"/>
      <c r="UIR2" s="326"/>
      <c r="UIS2" s="326"/>
      <c r="UIT2" s="326"/>
      <c r="UIU2" s="326"/>
      <c r="UIV2" s="326"/>
      <c r="UIW2" s="326"/>
      <c r="UIX2" s="326"/>
      <c r="UIY2" s="326"/>
      <c r="UIZ2" s="326"/>
      <c r="UJA2" s="326"/>
      <c r="UJB2" s="326"/>
      <c r="UJC2" s="326"/>
      <c r="UJD2" s="326"/>
      <c r="UJE2" s="326"/>
      <c r="UJF2" s="326"/>
      <c r="UJG2" s="326"/>
      <c r="UJH2" s="326"/>
      <c r="UJI2" s="326"/>
      <c r="UJJ2" s="326"/>
      <c r="UJK2" s="326"/>
      <c r="UJL2" s="326"/>
      <c r="UJM2" s="326"/>
      <c r="UJN2" s="326"/>
      <c r="UJO2" s="326"/>
      <c r="UJP2" s="326"/>
      <c r="UJQ2" s="326"/>
      <c r="UJR2" s="326"/>
      <c r="UJS2" s="326"/>
      <c r="UJT2" s="326"/>
      <c r="UJU2" s="326"/>
      <c r="UJV2" s="326"/>
      <c r="UJW2" s="326"/>
      <c r="UJX2" s="326"/>
      <c r="UJY2" s="326"/>
      <c r="UJZ2" s="326"/>
      <c r="UKA2" s="326"/>
      <c r="UKB2" s="326"/>
      <c r="UKC2" s="326"/>
      <c r="UKD2" s="326"/>
      <c r="UKE2" s="326"/>
      <c r="UKF2" s="326"/>
      <c r="UKG2" s="326"/>
      <c r="UKH2" s="326"/>
      <c r="UKI2" s="326"/>
      <c r="UKJ2" s="326"/>
      <c r="UKK2" s="326"/>
      <c r="UKL2" s="326"/>
      <c r="UKM2" s="326"/>
      <c r="UKN2" s="326"/>
      <c r="UKO2" s="326"/>
      <c r="UKP2" s="326"/>
      <c r="UKQ2" s="326"/>
      <c r="UKR2" s="326"/>
      <c r="UKS2" s="326"/>
      <c r="UKT2" s="326"/>
      <c r="UKU2" s="326"/>
      <c r="UKV2" s="326"/>
      <c r="UKW2" s="326"/>
      <c r="UKX2" s="326"/>
      <c r="UKY2" s="326"/>
      <c r="UKZ2" s="326"/>
      <c r="ULA2" s="326"/>
      <c r="ULB2" s="326"/>
      <c r="ULC2" s="326"/>
      <c r="ULD2" s="326"/>
      <c r="ULE2" s="326"/>
      <c r="ULF2" s="326"/>
      <c r="ULG2" s="326"/>
      <c r="ULH2" s="326"/>
      <c r="ULI2" s="326"/>
      <c r="ULJ2" s="326"/>
      <c r="ULK2" s="326"/>
      <c r="ULL2" s="326"/>
      <c r="ULM2" s="326"/>
      <c r="ULN2" s="326"/>
      <c r="ULO2" s="326"/>
      <c r="ULP2" s="326"/>
      <c r="ULQ2" s="326"/>
      <c r="ULR2" s="326"/>
      <c r="ULS2" s="326"/>
      <c r="ULT2" s="326"/>
      <c r="ULU2" s="326"/>
      <c r="ULV2" s="326"/>
      <c r="ULW2" s="326"/>
      <c r="ULX2" s="326"/>
      <c r="ULY2" s="326"/>
      <c r="ULZ2" s="326"/>
      <c r="UMA2" s="326"/>
      <c r="UMB2" s="326"/>
      <c r="UMC2" s="326"/>
      <c r="UMD2" s="326"/>
      <c r="UME2" s="326"/>
      <c r="UMF2" s="326"/>
      <c r="UMG2" s="326"/>
      <c r="UMH2" s="326"/>
      <c r="UMI2" s="326"/>
      <c r="UMJ2" s="326"/>
      <c r="UMK2" s="326"/>
      <c r="UML2" s="326"/>
      <c r="UMM2" s="326"/>
      <c r="UMN2" s="326"/>
      <c r="UMO2" s="326"/>
      <c r="UMP2" s="326"/>
      <c r="UMQ2" s="326"/>
      <c r="UMR2" s="326"/>
      <c r="UMS2" s="326"/>
      <c r="UMT2" s="326"/>
      <c r="UMU2" s="326"/>
      <c r="UMV2" s="326"/>
      <c r="UMW2" s="326"/>
      <c r="UMX2" s="326"/>
      <c r="UMY2" s="326"/>
      <c r="UMZ2" s="326"/>
      <c r="UNA2" s="326"/>
      <c r="UNB2" s="326"/>
      <c r="UNC2" s="326"/>
      <c r="UND2" s="326"/>
      <c r="UNE2" s="326"/>
      <c r="UNF2" s="326"/>
      <c r="UNG2" s="326"/>
      <c r="UNH2" s="326"/>
      <c r="UNI2" s="326"/>
      <c r="UNJ2" s="326"/>
      <c r="UNK2" s="326"/>
      <c r="UNL2" s="326"/>
      <c r="UNM2" s="326"/>
      <c r="UNN2" s="326"/>
      <c r="UNO2" s="326"/>
      <c r="UNP2" s="326"/>
      <c r="UNQ2" s="326"/>
      <c r="UNR2" s="326"/>
      <c r="UNS2" s="326"/>
      <c r="UNT2" s="326"/>
      <c r="UNU2" s="326"/>
      <c r="UNV2" s="326"/>
      <c r="UNW2" s="326"/>
      <c r="UNX2" s="326"/>
      <c r="UNY2" s="326"/>
      <c r="UNZ2" s="326"/>
      <c r="UOA2" s="326"/>
      <c r="UOB2" s="326"/>
      <c r="UOC2" s="326"/>
      <c r="UOD2" s="326"/>
      <c r="UOE2" s="326"/>
      <c r="UOF2" s="326"/>
      <c r="UOG2" s="326"/>
      <c r="UOH2" s="326"/>
      <c r="UOI2" s="326"/>
      <c r="UOJ2" s="326"/>
      <c r="UOK2" s="326"/>
      <c r="UOL2" s="326"/>
      <c r="UOM2" s="326"/>
      <c r="UON2" s="326"/>
      <c r="UOO2" s="326"/>
      <c r="UOP2" s="326"/>
      <c r="UOQ2" s="326"/>
      <c r="UOR2" s="326"/>
      <c r="UOS2" s="326"/>
      <c r="UOT2" s="326"/>
      <c r="UOU2" s="326"/>
      <c r="UOV2" s="326"/>
      <c r="UOW2" s="326"/>
      <c r="UOX2" s="326"/>
      <c r="UOY2" s="326"/>
      <c r="UOZ2" s="326"/>
      <c r="UPA2" s="326"/>
      <c r="UPB2" s="326"/>
      <c r="UPC2" s="326"/>
      <c r="UPD2" s="326"/>
      <c r="UPE2" s="326"/>
      <c r="UPF2" s="326"/>
      <c r="UPG2" s="326"/>
      <c r="UPH2" s="326"/>
      <c r="UPI2" s="326"/>
      <c r="UPJ2" s="326"/>
      <c r="UPK2" s="326"/>
      <c r="UPL2" s="326"/>
      <c r="UPM2" s="326"/>
      <c r="UPN2" s="326"/>
      <c r="UPO2" s="326"/>
      <c r="UPP2" s="326"/>
      <c r="UPQ2" s="326"/>
      <c r="UPR2" s="326"/>
      <c r="UPS2" s="326"/>
      <c r="UPT2" s="326"/>
      <c r="UPU2" s="326"/>
      <c r="UPV2" s="326"/>
      <c r="UPW2" s="326"/>
      <c r="UPX2" s="326"/>
      <c r="UPY2" s="326"/>
      <c r="UPZ2" s="326"/>
      <c r="UQA2" s="326"/>
      <c r="UQB2" s="326"/>
      <c r="UQC2" s="326"/>
      <c r="UQD2" s="326"/>
      <c r="UQE2" s="326"/>
      <c r="UQF2" s="326"/>
      <c r="UQG2" s="326"/>
      <c r="UQH2" s="326"/>
      <c r="UQI2" s="326"/>
      <c r="UQJ2" s="326"/>
      <c r="UQK2" s="326"/>
      <c r="UQL2" s="326"/>
      <c r="UQM2" s="326"/>
      <c r="UQN2" s="326"/>
      <c r="UQO2" s="326"/>
      <c r="UQP2" s="326"/>
      <c r="UQQ2" s="326"/>
      <c r="UQR2" s="326"/>
      <c r="UQS2" s="326"/>
      <c r="UQT2" s="326"/>
      <c r="UQU2" s="326"/>
      <c r="UQV2" s="326"/>
      <c r="UQW2" s="326"/>
      <c r="UQX2" s="326"/>
      <c r="UQY2" s="326"/>
      <c r="UQZ2" s="326"/>
      <c r="URA2" s="326"/>
      <c r="URB2" s="326"/>
      <c r="URC2" s="326"/>
      <c r="URD2" s="326"/>
      <c r="URE2" s="326"/>
      <c r="URF2" s="326"/>
      <c r="URG2" s="326"/>
      <c r="URH2" s="326"/>
      <c r="URI2" s="326"/>
      <c r="URJ2" s="326"/>
      <c r="URK2" s="326"/>
      <c r="URL2" s="326"/>
      <c r="URM2" s="326"/>
      <c r="URN2" s="326"/>
      <c r="URO2" s="326"/>
      <c r="URP2" s="326"/>
      <c r="URQ2" s="326"/>
      <c r="URR2" s="326"/>
      <c r="URS2" s="326"/>
      <c r="URT2" s="326"/>
      <c r="URU2" s="326"/>
      <c r="URV2" s="326"/>
      <c r="URW2" s="326"/>
      <c r="URX2" s="326"/>
      <c r="URY2" s="326"/>
      <c r="URZ2" s="326"/>
      <c r="USA2" s="326"/>
      <c r="USB2" s="326"/>
      <c r="USC2" s="326"/>
      <c r="USD2" s="326"/>
      <c r="USE2" s="326"/>
      <c r="USF2" s="326"/>
      <c r="USG2" s="326"/>
      <c r="USH2" s="326"/>
      <c r="USI2" s="326"/>
      <c r="USJ2" s="326"/>
      <c r="USK2" s="326"/>
      <c r="USL2" s="326"/>
      <c r="USM2" s="326"/>
      <c r="USN2" s="326"/>
      <c r="USO2" s="326"/>
      <c r="USP2" s="326"/>
      <c r="USQ2" s="326"/>
      <c r="USR2" s="326"/>
      <c r="USS2" s="326"/>
      <c r="UST2" s="326"/>
      <c r="USU2" s="326"/>
      <c r="USV2" s="326"/>
      <c r="USW2" s="326"/>
      <c r="USX2" s="326"/>
      <c r="USY2" s="326"/>
      <c r="USZ2" s="326"/>
      <c r="UTA2" s="326"/>
      <c r="UTB2" s="326"/>
      <c r="UTC2" s="326"/>
      <c r="UTD2" s="326"/>
      <c r="UTE2" s="326"/>
      <c r="UTF2" s="326"/>
      <c r="UTG2" s="326"/>
      <c r="UTH2" s="326"/>
      <c r="UTI2" s="326"/>
      <c r="UTJ2" s="326"/>
      <c r="UTK2" s="326"/>
      <c r="UTL2" s="326"/>
      <c r="UTM2" s="326"/>
      <c r="UTN2" s="326"/>
      <c r="UTO2" s="326"/>
      <c r="UTP2" s="326"/>
      <c r="UTQ2" s="326"/>
      <c r="UTR2" s="326"/>
      <c r="UTS2" s="326"/>
      <c r="UTT2" s="326"/>
      <c r="UTU2" s="326"/>
      <c r="UTV2" s="326"/>
      <c r="UTW2" s="326"/>
      <c r="UTX2" s="326"/>
      <c r="UTY2" s="326"/>
      <c r="UTZ2" s="326"/>
      <c r="UUA2" s="326"/>
      <c r="UUB2" s="326"/>
      <c r="UUC2" s="326"/>
      <c r="UUD2" s="326"/>
      <c r="UUE2" s="326"/>
      <c r="UUF2" s="326"/>
      <c r="UUG2" s="326"/>
      <c r="UUH2" s="326"/>
      <c r="UUI2" s="326"/>
      <c r="UUJ2" s="326"/>
      <c r="UUK2" s="326"/>
      <c r="UUL2" s="326"/>
      <c r="UUM2" s="326"/>
      <c r="UUN2" s="326"/>
      <c r="UUO2" s="326"/>
      <c r="UUP2" s="326"/>
      <c r="UUQ2" s="326"/>
      <c r="UUR2" s="326"/>
      <c r="UUS2" s="326"/>
      <c r="UUT2" s="326"/>
      <c r="UUU2" s="326"/>
      <c r="UUV2" s="326"/>
      <c r="UUW2" s="326"/>
      <c r="UUX2" s="326"/>
      <c r="UUY2" s="326"/>
      <c r="UUZ2" s="326"/>
      <c r="UVA2" s="326"/>
      <c r="UVB2" s="326"/>
      <c r="UVC2" s="326"/>
      <c r="UVD2" s="326"/>
      <c r="UVE2" s="326"/>
      <c r="UVF2" s="326"/>
      <c r="UVG2" s="326"/>
      <c r="UVH2" s="326"/>
      <c r="UVI2" s="326"/>
      <c r="UVJ2" s="326"/>
      <c r="UVK2" s="326"/>
      <c r="UVL2" s="326"/>
      <c r="UVM2" s="326"/>
      <c r="UVN2" s="326"/>
      <c r="UVO2" s="326"/>
      <c r="UVP2" s="326"/>
      <c r="UVQ2" s="326"/>
      <c r="UVR2" s="326"/>
      <c r="UVS2" s="326"/>
      <c r="UVT2" s="326"/>
      <c r="UVU2" s="326"/>
      <c r="UVV2" s="326"/>
      <c r="UVW2" s="326"/>
      <c r="UVX2" s="326"/>
      <c r="UVY2" s="326"/>
      <c r="UVZ2" s="326"/>
      <c r="UWA2" s="326"/>
      <c r="UWB2" s="326"/>
      <c r="UWC2" s="326"/>
      <c r="UWD2" s="326"/>
      <c r="UWE2" s="326"/>
      <c r="UWF2" s="326"/>
      <c r="UWG2" s="326"/>
      <c r="UWH2" s="326"/>
      <c r="UWI2" s="326"/>
      <c r="UWJ2" s="326"/>
      <c r="UWK2" s="326"/>
      <c r="UWL2" s="326"/>
      <c r="UWM2" s="326"/>
      <c r="UWN2" s="326"/>
      <c r="UWO2" s="326"/>
      <c r="UWP2" s="326"/>
      <c r="UWQ2" s="326"/>
      <c r="UWR2" s="326"/>
      <c r="UWS2" s="326"/>
      <c r="UWT2" s="326"/>
      <c r="UWU2" s="326"/>
      <c r="UWV2" s="326"/>
      <c r="UWW2" s="326"/>
      <c r="UWX2" s="326"/>
      <c r="UWY2" s="326"/>
      <c r="UWZ2" s="326"/>
      <c r="UXA2" s="326"/>
      <c r="UXB2" s="326"/>
      <c r="UXC2" s="326"/>
      <c r="UXD2" s="326"/>
      <c r="UXE2" s="326"/>
      <c r="UXF2" s="326"/>
      <c r="UXG2" s="326"/>
      <c r="UXH2" s="326"/>
      <c r="UXI2" s="326"/>
      <c r="UXJ2" s="326"/>
      <c r="UXK2" s="326"/>
      <c r="UXL2" s="326"/>
      <c r="UXM2" s="326"/>
      <c r="UXN2" s="326"/>
      <c r="UXO2" s="326"/>
      <c r="UXP2" s="326"/>
      <c r="UXQ2" s="326"/>
      <c r="UXR2" s="326"/>
      <c r="UXS2" s="326"/>
      <c r="UXT2" s="326"/>
      <c r="UXU2" s="326"/>
      <c r="UXV2" s="326"/>
      <c r="UXW2" s="326"/>
      <c r="UXX2" s="326"/>
      <c r="UXY2" s="326"/>
      <c r="UXZ2" s="326"/>
      <c r="UYA2" s="326"/>
      <c r="UYB2" s="326"/>
      <c r="UYC2" s="326"/>
      <c r="UYD2" s="326"/>
      <c r="UYE2" s="326"/>
      <c r="UYF2" s="326"/>
      <c r="UYG2" s="326"/>
      <c r="UYH2" s="326"/>
      <c r="UYI2" s="326"/>
      <c r="UYJ2" s="326"/>
      <c r="UYK2" s="326"/>
      <c r="UYL2" s="326"/>
      <c r="UYM2" s="326"/>
      <c r="UYN2" s="326"/>
      <c r="UYO2" s="326"/>
      <c r="UYP2" s="326"/>
      <c r="UYQ2" s="326"/>
      <c r="UYR2" s="326"/>
      <c r="UYS2" s="326"/>
      <c r="UYT2" s="326"/>
      <c r="UYU2" s="326"/>
      <c r="UYV2" s="326"/>
      <c r="UYW2" s="326"/>
      <c r="UYX2" s="326"/>
      <c r="UYY2" s="326"/>
      <c r="UYZ2" s="326"/>
      <c r="UZA2" s="326"/>
      <c r="UZB2" s="326"/>
      <c r="UZC2" s="326"/>
      <c r="UZD2" s="326"/>
      <c r="UZE2" s="326"/>
      <c r="UZF2" s="326"/>
      <c r="UZG2" s="326"/>
      <c r="UZH2" s="326"/>
      <c r="UZI2" s="326"/>
      <c r="UZJ2" s="326"/>
      <c r="UZK2" s="326"/>
      <c r="UZL2" s="326"/>
      <c r="UZM2" s="326"/>
      <c r="UZN2" s="326"/>
      <c r="UZO2" s="326"/>
      <c r="UZP2" s="326"/>
      <c r="UZQ2" s="326"/>
      <c r="UZR2" s="326"/>
      <c r="UZS2" s="326"/>
      <c r="UZT2" s="326"/>
      <c r="UZU2" s="326"/>
      <c r="UZV2" s="326"/>
      <c r="UZW2" s="326"/>
      <c r="UZX2" s="326"/>
      <c r="UZY2" s="326"/>
      <c r="UZZ2" s="326"/>
      <c r="VAA2" s="326"/>
      <c r="VAB2" s="326"/>
      <c r="VAC2" s="326"/>
      <c r="VAD2" s="326"/>
      <c r="VAE2" s="326"/>
      <c r="VAF2" s="326"/>
      <c r="VAG2" s="326"/>
      <c r="VAH2" s="326"/>
      <c r="VAI2" s="326"/>
      <c r="VAJ2" s="326"/>
      <c r="VAK2" s="326"/>
      <c r="VAL2" s="326"/>
      <c r="VAM2" s="326"/>
      <c r="VAN2" s="326"/>
      <c r="VAO2" s="326"/>
      <c r="VAP2" s="326"/>
      <c r="VAQ2" s="326"/>
      <c r="VAR2" s="326"/>
      <c r="VAS2" s="326"/>
      <c r="VAT2" s="326"/>
      <c r="VAU2" s="326"/>
      <c r="VAV2" s="326"/>
      <c r="VAW2" s="326"/>
      <c r="VAX2" s="326"/>
      <c r="VAY2" s="326"/>
      <c r="VAZ2" s="326"/>
      <c r="VBA2" s="326"/>
      <c r="VBB2" s="326"/>
      <c r="VBC2" s="326"/>
      <c r="VBD2" s="326"/>
      <c r="VBE2" s="326"/>
      <c r="VBF2" s="326"/>
      <c r="VBG2" s="326"/>
      <c r="VBH2" s="326"/>
      <c r="VBI2" s="326"/>
      <c r="VBJ2" s="326"/>
      <c r="VBK2" s="326"/>
      <c r="VBL2" s="326"/>
      <c r="VBM2" s="326"/>
      <c r="VBN2" s="326"/>
      <c r="VBO2" s="326"/>
      <c r="VBP2" s="326"/>
      <c r="VBQ2" s="326"/>
      <c r="VBR2" s="326"/>
      <c r="VBS2" s="326"/>
      <c r="VBT2" s="326"/>
      <c r="VBU2" s="326"/>
      <c r="VBV2" s="326"/>
      <c r="VBW2" s="326"/>
      <c r="VBX2" s="326"/>
      <c r="VBY2" s="326"/>
      <c r="VBZ2" s="326"/>
      <c r="VCA2" s="326"/>
      <c r="VCB2" s="326"/>
      <c r="VCC2" s="326"/>
      <c r="VCD2" s="326"/>
      <c r="VCE2" s="326"/>
      <c r="VCF2" s="326"/>
      <c r="VCG2" s="326"/>
      <c r="VCH2" s="326"/>
      <c r="VCI2" s="326"/>
      <c r="VCJ2" s="326"/>
      <c r="VCK2" s="326"/>
      <c r="VCL2" s="326"/>
      <c r="VCM2" s="326"/>
      <c r="VCN2" s="326"/>
      <c r="VCO2" s="326"/>
      <c r="VCP2" s="326"/>
      <c r="VCQ2" s="326"/>
      <c r="VCR2" s="326"/>
      <c r="VCS2" s="326"/>
      <c r="VCT2" s="326"/>
      <c r="VCU2" s="326"/>
      <c r="VCV2" s="326"/>
      <c r="VCW2" s="326"/>
      <c r="VCX2" s="326"/>
      <c r="VCY2" s="326"/>
      <c r="VCZ2" s="326"/>
      <c r="VDA2" s="326"/>
      <c r="VDB2" s="326"/>
      <c r="VDC2" s="326"/>
      <c r="VDD2" s="326"/>
      <c r="VDE2" s="326"/>
      <c r="VDF2" s="326"/>
      <c r="VDG2" s="326"/>
      <c r="VDH2" s="326"/>
      <c r="VDI2" s="326"/>
      <c r="VDJ2" s="326"/>
      <c r="VDK2" s="326"/>
      <c r="VDL2" s="326"/>
      <c r="VDM2" s="326"/>
      <c r="VDN2" s="326"/>
      <c r="VDO2" s="326"/>
      <c r="VDP2" s="326"/>
      <c r="VDQ2" s="326"/>
      <c r="VDR2" s="326"/>
      <c r="VDS2" s="326"/>
      <c r="VDT2" s="326"/>
      <c r="VDU2" s="326"/>
      <c r="VDV2" s="326"/>
      <c r="VDW2" s="326"/>
      <c r="VDX2" s="326"/>
      <c r="VDY2" s="326"/>
      <c r="VDZ2" s="326"/>
      <c r="VEA2" s="326"/>
      <c r="VEB2" s="326"/>
      <c r="VEC2" s="326"/>
      <c r="VED2" s="326"/>
      <c r="VEE2" s="326"/>
      <c r="VEF2" s="326"/>
      <c r="VEG2" s="326"/>
      <c r="VEH2" s="326"/>
      <c r="VEI2" s="326"/>
      <c r="VEJ2" s="326"/>
      <c r="VEK2" s="326"/>
      <c r="VEL2" s="326"/>
      <c r="VEM2" s="326"/>
      <c r="VEN2" s="326"/>
      <c r="VEO2" s="326"/>
      <c r="VEP2" s="326"/>
      <c r="VEQ2" s="326"/>
      <c r="VER2" s="326"/>
      <c r="VES2" s="326"/>
      <c r="VET2" s="326"/>
      <c r="VEU2" s="326"/>
      <c r="VEV2" s="326"/>
      <c r="VEW2" s="326"/>
      <c r="VEX2" s="326"/>
      <c r="VEY2" s="326"/>
      <c r="VEZ2" s="326"/>
      <c r="VFA2" s="326"/>
      <c r="VFB2" s="326"/>
      <c r="VFC2" s="326"/>
      <c r="VFD2" s="326"/>
      <c r="VFE2" s="326"/>
      <c r="VFF2" s="326"/>
      <c r="VFG2" s="326"/>
      <c r="VFH2" s="326"/>
      <c r="VFI2" s="326"/>
      <c r="VFJ2" s="326"/>
      <c r="VFK2" s="326"/>
      <c r="VFL2" s="326"/>
      <c r="VFM2" s="326"/>
      <c r="VFN2" s="326"/>
      <c r="VFO2" s="326"/>
      <c r="VFP2" s="326"/>
      <c r="VFQ2" s="326"/>
      <c r="VFR2" s="326"/>
      <c r="VFS2" s="326"/>
      <c r="VFT2" s="326"/>
      <c r="VFU2" s="326"/>
      <c r="VFV2" s="326"/>
      <c r="VFW2" s="326"/>
      <c r="VFX2" s="326"/>
      <c r="VFY2" s="326"/>
      <c r="VFZ2" s="326"/>
      <c r="VGA2" s="326"/>
      <c r="VGB2" s="326"/>
      <c r="VGC2" s="326"/>
      <c r="VGD2" s="326"/>
      <c r="VGE2" s="326"/>
      <c r="VGF2" s="326"/>
      <c r="VGG2" s="326"/>
      <c r="VGH2" s="326"/>
      <c r="VGI2" s="326"/>
      <c r="VGJ2" s="326"/>
      <c r="VGK2" s="326"/>
      <c r="VGL2" s="326"/>
      <c r="VGM2" s="326"/>
      <c r="VGN2" s="326"/>
      <c r="VGO2" s="326"/>
      <c r="VGP2" s="326"/>
      <c r="VGQ2" s="326"/>
      <c r="VGR2" s="326"/>
      <c r="VGS2" s="326"/>
      <c r="VGT2" s="326"/>
      <c r="VGU2" s="326"/>
      <c r="VGV2" s="326"/>
      <c r="VGW2" s="326"/>
      <c r="VGX2" s="326"/>
      <c r="VGY2" s="326"/>
      <c r="VGZ2" s="326"/>
      <c r="VHA2" s="326"/>
      <c r="VHB2" s="326"/>
      <c r="VHC2" s="326"/>
      <c r="VHD2" s="326"/>
      <c r="VHE2" s="326"/>
      <c r="VHF2" s="326"/>
      <c r="VHG2" s="326"/>
      <c r="VHH2" s="326"/>
      <c r="VHI2" s="326"/>
      <c r="VHJ2" s="326"/>
      <c r="VHK2" s="326"/>
      <c r="VHL2" s="326"/>
      <c r="VHM2" s="326"/>
      <c r="VHN2" s="326"/>
      <c r="VHO2" s="326"/>
      <c r="VHP2" s="326"/>
      <c r="VHQ2" s="326"/>
      <c r="VHR2" s="326"/>
      <c r="VHS2" s="326"/>
      <c r="VHT2" s="326"/>
      <c r="VHU2" s="326"/>
      <c r="VHV2" s="326"/>
      <c r="VHW2" s="326"/>
      <c r="VHX2" s="326"/>
      <c r="VHY2" s="326"/>
      <c r="VHZ2" s="326"/>
      <c r="VIA2" s="326"/>
      <c r="VIB2" s="326"/>
      <c r="VIC2" s="326"/>
      <c r="VID2" s="326"/>
      <c r="VIE2" s="326"/>
      <c r="VIF2" s="326"/>
      <c r="VIG2" s="326"/>
      <c r="VIH2" s="326"/>
      <c r="VII2" s="326"/>
      <c r="VIJ2" s="326"/>
      <c r="VIK2" s="326"/>
      <c r="VIL2" s="326"/>
      <c r="VIM2" s="326"/>
      <c r="VIN2" s="326"/>
      <c r="VIO2" s="326"/>
      <c r="VIP2" s="326"/>
      <c r="VIQ2" s="326"/>
      <c r="VIR2" s="326"/>
      <c r="VIS2" s="326"/>
      <c r="VIT2" s="326"/>
      <c r="VIU2" s="326"/>
      <c r="VIV2" s="326"/>
      <c r="VIW2" s="326"/>
      <c r="VIX2" s="326"/>
      <c r="VIY2" s="326"/>
      <c r="VIZ2" s="326"/>
      <c r="VJA2" s="326"/>
      <c r="VJB2" s="326"/>
      <c r="VJC2" s="326"/>
      <c r="VJD2" s="326"/>
      <c r="VJE2" s="326"/>
      <c r="VJF2" s="326"/>
      <c r="VJG2" s="326"/>
      <c r="VJH2" s="326"/>
      <c r="VJI2" s="326"/>
      <c r="VJJ2" s="326"/>
      <c r="VJK2" s="326"/>
      <c r="VJL2" s="326"/>
      <c r="VJM2" s="326"/>
      <c r="VJN2" s="326"/>
      <c r="VJO2" s="326"/>
      <c r="VJP2" s="326"/>
      <c r="VJQ2" s="326"/>
      <c r="VJR2" s="326"/>
      <c r="VJS2" s="326"/>
      <c r="VJT2" s="326"/>
      <c r="VJU2" s="326"/>
      <c r="VJV2" s="326"/>
      <c r="VJW2" s="326"/>
      <c r="VJX2" s="326"/>
      <c r="VJY2" s="326"/>
      <c r="VJZ2" s="326"/>
      <c r="VKA2" s="326"/>
      <c r="VKB2" s="326"/>
      <c r="VKC2" s="326"/>
      <c r="VKD2" s="326"/>
      <c r="VKE2" s="326"/>
      <c r="VKF2" s="326"/>
      <c r="VKG2" s="326"/>
      <c r="VKH2" s="326"/>
      <c r="VKI2" s="326"/>
      <c r="VKJ2" s="326"/>
      <c r="VKK2" s="326"/>
      <c r="VKL2" s="326"/>
      <c r="VKM2" s="326"/>
      <c r="VKN2" s="326"/>
      <c r="VKO2" s="326"/>
      <c r="VKP2" s="326"/>
      <c r="VKQ2" s="326"/>
      <c r="VKR2" s="326"/>
      <c r="VKS2" s="326"/>
      <c r="VKT2" s="326"/>
      <c r="VKU2" s="326"/>
      <c r="VKV2" s="326"/>
      <c r="VKW2" s="326"/>
      <c r="VKX2" s="326"/>
      <c r="VKY2" s="326"/>
      <c r="VKZ2" s="326"/>
      <c r="VLA2" s="326"/>
      <c r="VLB2" s="326"/>
      <c r="VLC2" s="326"/>
      <c r="VLD2" s="326"/>
      <c r="VLE2" s="326"/>
      <c r="VLF2" s="326"/>
      <c r="VLG2" s="326"/>
      <c r="VLH2" s="326"/>
      <c r="VLI2" s="326"/>
      <c r="VLJ2" s="326"/>
      <c r="VLK2" s="326"/>
      <c r="VLL2" s="326"/>
      <c r="VLM2" s="326"/>
      <c r="VLN2" s="326"/>
      <c r="VLO2" s="326"/>
      <c r="VLP2" s="326"/>
      <c r="VLQ2" s="326"/>
      <c r="VLR2" s="326"/>
      <c r="VLS2" s="326"/>
      <c r="VLT2" s="326"/>
      <c r="VLU2" s="326"/>
      <c r="VLV2" s="326"/>
      <c r="VLW2" s="326"/>
      <c r="VLX2" s="326"/>
      <c r="VLY2" s="326"/>
      <c r="VLZ2" s="326"/>
      <c r="VMA2" s="326"/>
      <c r="VMB2" s="326"/>
      <c r="VMC2" s="326"/>
      <c r="VMD2" s="326"/>
      <c r="VME2" s="326"/>
      <c r="VMF2" s="326"/>
      <c r="VMG2" s="326"/>
      <c r="VMH2" s="326"/>
      <c r="VMI2" s="326"/>
      <c r="VMJ2" s="326"/>
      <c r="VMK2" s="326"/>
      <c r="VML2" s="326"/>
      <c r="VMM2" s="326"/>
      <c r="VMN2" s="326"/>
      <c r="VMO2" s="326"/>
      <c r="VMP2" s="326"/>
      <c r="VMQ2" s="326"/>
      <c r="VMR2" s="326"/>
      <c r="VMS2" s="326"/>
      <c r="VMT2" s="326"/>
      <c r="VMU2" s="326"/>
      <c r="VMV2" s="326"/>
      <c r="VMW2" s="326"/>
      <c r="VMX2" s="326"/>
      <c r="VMY2" s="326"/>
      <c r="VMZ2" s="326"/>
      <c r="VNA2" s="326"/>
      <c r="VNB2" s="326"/>
      <c r="VNC2" s="326"/>
      <c r="VND2" s="326"/>
      <c r="VNE2" s="326"/>
      <c r="VNF2" s="326"/>
      <c r="VNG2" s="326"/>
      <c r="VNH2" s="326"/>
      <c r="VNI2" s="326"/>
      <c r="VNJ2" s="326"/>
      <c r="VNK2" s="326"/>
      <c r="VNL2" s="326"/>
      <c r="VNM2" s="326"/>
      <c r="VNN2" s="326"/>
      <c r="VNO2" s="326"/>
      <c r="VNP2" s="326"/>
      <c r="VNQ2" s="326"/>
      <c r="VNR2" s="326"/>
      <c r="VNS2" s="326"/>
      <c r="VNT2" s="326"/>
      <c r="VNU2" s="326"/>
      <c r="VNV2" s="326"/>
      <c r="VNW2" s="326"/>
      <c r="VNX2" s="326"/>
      <c r="VNY2" s="326"/>
      <c r="VNZ2" s="326"/>
      <c r="VOA2" s="326"/>
      <c r="VOB2" s="326"/>
      <c r="VOC2" s="326"/>
      <c r="VOD2" s="326"/>
      <c r="VOE2" s="326"/>
      <c r="VOF2" s="326"/>
      <c r="VOG2" s="326"/>
      <c r="VOH2" s="326"/>
      <c r="VOI2" s="326"/>
      <c r="VOJ2" s="326"/>
      <c r="VOK2" s="326"/>
      <c r="VOL2" s="326"/>
      <c r="VOM2" s="326"/>
      <c r="VON2" s="326"/>
      <c r="VOO2" s="326"/>
      <c r="VOP2" s="326"/>
      <c r="VOQ2" s="326"/>
      <c r="VOR2" s="326"/>
      <c r="VOS2" s="326"/>
      <c r="VOT2" s="326"/>
      <c r="VOU2" s="326"/>
      <c r="VOV2" s="326"/>
      <c r="VOW2" s="326"/>
      <c r="VOX2" s="326"/>
      <c r="VOY2" s="326"/>
      <c r="VOZ2" s="326"/>
      <c r="VPA2" s="326"/>
      <c r="VPB2" s="326"/>
      <c r="VPC2" s="326"/>
      <c r="VPD2" s="326"/>
      <c r="VPE2" s="326"/>
      <c r="VPF2" s="326"/>
      <c r="VPG2" s="326"/>
      <c r="VPH2" s="326"/>
      <c r="VPI2" s="326"/>
      <c r="VPJ2" s="326"/>
      <c r="VPK2" s="326"/>
      <c r="VPL2" s="326"/>
      <c r="VPM2" s="326"/>
      <c r="VPN2" s="326"/>
      <c r="VPO2" s="326"/>
      <c r="VPP2" s="326"/>
      <c r="VPQ2" s="326"/>
      <c r="VPR2" s="326"/>
      <c r="VPS2" s="326"/>
      <c r="VPT2" s="326"/>
      <c r="VPU2" s="326"/>
      <c r="VPV2" s="326"/>
      <c r="VPW2" s="326"/>
      <c r="VPX2" s="326"/>
      <c r="VPY2" s="326"/>
      <c r="VPZ2" s="326"/>
      <c r="VQA2" s="326"/>
      <c r="VQB2" s="326"/>
      <c r="VQC2" s="326"/>
      <c r="VQD2" s="326"/>
      <c r="VQE2" s="326"/>
      <c r="VQF2" s="326"/>
      <c r="VQG2" s="326"/>
      <c r="VQH2" s="326"/>
      <c r="VQI2" s="326"/>
      <c r="VQJ2" s="326"/>
      <c r="VQK2" s="326"/>
      <c r="VQL2" s="326"/>
      <c r="VQM2" s="326"/>
      <c r="VQN2" s="326"/>
      <c r="VQO2" s="326"/>
      <c r="VQP2" s="326"/>
      <c r="VQQ2" s="326"/>
      <c r="VQR2" s="326"/>
      <c r="VQS2" s="326"/>
      <c r="VQT2" s="326"/>
      <c r="VQU2" s="326"/>
      <c r="VQV2" s="326"/>
      <c r="VQW2" s="326"/>
      <c r="VQX2" s="326"/>
      <c r="VQY2" s="326"/>
      <c r="VQZ2" s="326"/>
      <c r="VRA2" s="326"/>
      <c r="VRB2" s="326"/>
      <c r="VRC2" s="326"/>
      <c r="VRD2" s="326"/>
      <c r="VRE2" s="326"/>
      <c r="VRF2" s="326"/>
      <c r="VRG2" s="326"/>
      <c r="VRH2" s="326"/>
      <c r="VRI2" s="326"/>
      <c r="VRJ2" s="326"/>
      <c r="VRK2" s="326"/>
      <c r="VRL2" s="326"/>
      <c r="VRM2" s="326"/>
      <c r="VRN2" s="326"/>
      <c r="VRO2" s="326"/>
      <c r="VRP2" s="326"/>
      <c r="VRQ2" s="326"/>
      <c r="VRR2" s="326"/>
      <c r="VRS2" s="326"/>
      <c r="VRT2" s="326"/>
      <c r="VRU2" s="326"/>
      <c r="VRV2" s="326"/>
      <c r="VRW2" s="326"/>
      <c r="VRX2" s="326"/>
      <c r="VRY2" s="326"/>
      <c r="VRZ2" s="326"/>
      <c r="VSA2" s="326"/>
      <c r="VSB2" s="326"/>
      <c r="VSC2" s="326"/>
      <c r="VSD2" s="326"/>
      <c r="VSE2" s="326"/>
      <c r="VSF2" s="326"/>
      <c r="VSG2" s="326"/>
      <c r="VSH2" s="326"/>
      <c r="VSI2" s="326"/>
      <c r="VSJ2" s="326"/>
      <c r="VSK2" s="326"/>
      <c r="VSL2" s="326"/>
      <c r="VSM2" s="326"/>
      <c r="VSN2" s="326"/>
      <c r="VSO2" s="326"/>
      <c r="VSP2" s="326"/>
      <c r="VSQ2" s="326"/>
      <c r="VSR2" s="326"/>
      <c r="VSS2" s="326"/>
      <c r="VST2" s="326"/>
      <c r="VSU2" s="326"/>
      <c r="VSV2" s="326"/>
      <c r="VSW2" s="326"/>
      <c r="VSX2" s="326"/>
      <c r="VSY2" s="326"/>
      <c r="VSZ2" s="326"/>
      <c r="VTA2" s="326"/>
      <c r="VTB2" s="326"/>
      <c r="VTC2" s="326"/>
      <c r="VTD2" s="326"/>
      <c r="VTE2" s="326"/>
      <c r="VTF2" s="326"/>
      <c r="VTG2" s="326"/>
      <c r="VTH2" s="326"/>
      <c r="VTI2" s="326"/>
      <c r="VTJ2" s="326"/>
      <c r="VTK2" s="326"/>
      <c r="VTL2" s="326"/>
      <c r="VTM2" s="326"/>
      <c r="VTN2" s="326"/>
      <c r="VTO2" s="326"/>
      <c r="VTP2" s="326"/>
      <c r="VTQ2" s="326"/>
      <c r="VTR2" s="326"/>
      <c r="VTS2" s="326"/>
      <c r="VTT2" s="326"/>
      <c r="VTU2" s="326"/>
      <c r="VTV2" s="326"/>
      <c r="VTW2" s="326"/>
      <c r="VTX2" s="326"/>
      <c r="VTY2" s="326"/>
      <c r="VTZ2" s="326"/>
      <c r="VUA2" s="326"/>
      <c r="VUB2" s="326"/>
      <c r="VUC2" s="326"/>
      <c r="VUD2" s="326"/>
      <c r="VUE2" s="326"/>
      <c r="VUF2" s="326"/>
      <c r="VUG2" s="326"/>
      <c r="VUH2" s="326"/>
      <c r="VUI2" s="326"/>
      <c r="VUJ2" s="326"/>
      <c r="VUK2" s="326"/>
      <c r="VUL2" s="326"/>
      <c r="VUM2" s="326"/>
      <c r="VUN2" s="326"/>
      <c r="VUO2" s="326"/>
      <c r="VUP2" s="326"/>
      <c r="VUQ2" s="326"/>
      <c r="VUR2" s="326"/>
      <c r="VUS2" s="326"/>
      <c r="VUT2" s="326"/>
      <c r="VUU2" s="326"/>
      <c r="VUV2" s="326"/>
      <c r="VUW2" s="326"/>
      <c r="VUX2" s="326"/>
      <c r="VUY2" s="326"/>
      <c r="VUZ2" s="326"/>
      <c r="VVA2" s="326"/>
      <c r="VVB2" s="326"/>
      <c r="VVC2" s="326"/>
      <c r="VVD2" s="326"/>
      <c r="VVE2" s="326"/>
      <c r="VVF2" s="326"/>
      <c r="VVG2" s="326"/>
      <c r="VVH2" s="326"/>
      <c r="VVI2" s="326"/>
      <c r="VVJ2" s="326"/>
      <c r="VVK2" s="326"/>
      <c r="VVL2" s="326"/>
      <c r="VVM2" s="326"/>
      <c r="VVN2" s="326"/>
      <c r="VVO2" s="326"/>
      <c r="VVP2" s="326"/>
      <c r="VVQ2" s="326"/>
      <c r="VVR2" s="326"/>
      <c r="VVS2" s="326"/>
      <c r="VVT2" s="326"/>
      <c r="VVU2" s="326"/>
      <c r="VVV2" s="326"/>
      <c r="VVW2" s="326"/>
      <c r="VVX2" s="326"/>
      <c r="VVY2" s="326"/>
      <c r="VVZ2" s="326"/>
      <c r="VWA2" s="326"/>
      <c r="VWB2" s="326"/>
      <c r="VWC2" s="326"/>
      <c r="VWD2" s="326"/>
      <c r="VWE2" s="326"/>
      <c r="VWF2" s="326"/>
      <c r="VWG2" s="326"/>
      <c r="VWH2" s="326"/>
      <c r="VWI2" s="326"/>
      <c r="VWJ2" s="326"/>
      <c r="VWK2" s="326"/>
      <c r="VWL2" s="326"/>
      <c r="VWM2" s="326"/>
      <c r="VWN2" s="326"/>
      <c r="VWO2" s="326"/>
      <c r="VWP2" s="326"/>
      <c r="VWQ2" s="326"/>
      <c r="VWR2" s="326"/>
      <c r="VWS2" s="326"/>
      <c r="VWT2" s="326"/>
      <c r="VWU2" s="326"/>
      <c r="VWV2" s="326"/>
      <c r="VWW2" s="326"/>
      <c r="VWX2" s="326"/>
      <c r="VWY2" s="326"/>
      <c r="VWZ2" s="326"/>
      <c r="VXA2" s="326"/>
      <c r="VXB2" s="326"/>
      <c r="VXC2" s="326"/>
      <c r="VXD2" s="326"/>
      <c r="VXE2" s="326"/>
      <c r="VXF2" s="326"/>
      <c r="VXG2" s="326"/>
      <c r="VXH2" s="326"/>
      <c r="VXI2" s="326"/>
      <c r="VXJ2" s="326"/>
      <c r="VXK2" s="326"/>
      <c r="VXL2" s="326"/>
      <c r="VXM2" s="326"/>
      <c r="VXN2" s="326"/>
      <c r="VXO2" s="326"/>
      <c r="VXP2" s="326"/>
      <c r="VXQ2" s="326"/>
      <c r="VXR2" s="326"/>
      <c r="VXS2" s="326"/>
      <c r="VXT2" s="326"/>
      <c r="VXU2" s="326"/>
      <c r="VXV2" s="326"/>
      <c r="VXW2" s="326"/>
      <c r="VXX2" s="326"/>
      <c r="VXY2" s="326"/>
      <c r="VXZ2" s="326"/>
      <c r="VYA2" s="326"/>
      <c r="VYB2" s="326"/>
      <c r="VYC2" s="326"/>
      <c r="VYD2" s="326"/>
      <c r="VYE2" s="326"/>
      <c r="VYF2" s="326"/>
      <c r="VYG2" s="326"/>
      <c r="VYH2" s="326"/>
      <c r="VYI2" s="326"/>
      <c r="VYJ2" s="326"/>
      <c r="VYK2" s="326"/>
      <c r="VYL2" s="326"/>
      <c r="VYM2" s="326"/>
      <c r="VYN2" s="326"/>
      <c r="VYO2" s="326"/>
      <c r="VYP2" s="326"/>
      <c r="VYQ2" s="326"/>
      <c r="VYR2" s="326"/>
      <c r="VYS2" s="326"/>
      <c r="VYT2" s="326"/>
      <c r="VYU2" s="326"/>
      <c r="VYV2" s="326"/>
      <c r="VYW2" s="326"/>
      <c r="VYX2" s="326"/>
      <c r="VYY2" s="326"/>
      <c r="VYZ2" s="326"/>
      <c r="VZA2" s="326"/>
      <c r="VZB2" s="326"/>
      <c r="VZC2" s="326"/>
      <c r="VZD2" s="326"/>
      <c r="VZE2" s="326"/>
      <c r="VZF2" s="326"/>
      <c r="VZG2" s="326"/>
      <c r="VZH2" s="326"/>
      <c r="VZI2" s="326"/>
      <c r="VZJ2" s="326"/>
      <c r="VZK2" s="326"/>
      <c r="VZL2" s="326"/>
      <c r="VZM2" s="326"/>
      <c r="VZN2" s="326"/>
      <c r="VZO2" s="326"/>
      <c r="VZP2" s="326"/>
      <c r="VZQ2" s="326"/>
      <c r="VZR2" s="326"/>
      <c r="VZS2" s="326"/>
      <c r="VZT2" s="326"/>
      <c r="VZU2" s="326"/>
      <c r="VZV2" s="326"/>
      <c r="VZW2" s="326"/>
      <c r="VZX2" s="326"/>
      <c r="VZY2" s="326"/>
      <c r="VZZ2" s="326"/>
      <c r="WAA2" s="326"/>
      <c r="WAB2" s="326"/>
      <c r="WAC2" s="326"/>
      <c r="WAD2" s="326"/>
      <c r="WAE2" s="326"/>
      <c r="WAF2" s="326"/>
      <c r="WAG2" s="326"/>
      <c r="WAH2" s="326"/>
      <c r="WAI2" s="326"/>
      <c r="WAJ2" s="326"/>
      <c r="WAK2" s="326"/>
      <c r="WAL2" s="326"/>
      <c r="WAM2" s="326"/>
      <c r="WAN2" s="326"/>
      <c r="WAO2" s="326"/>
      <c r="WAP2" s="326"/>
      <c r="WAQ2" s="326"/>
      <c r="WAR2" s="326"/>
      <c r="WAS2" s="326"/>
      <c r="WAT2" s="326"/>
      <c r="WAU2" s="326"/>
      <c r="WAV2" s="326"/>
      <c r="WAW2" s="326"/>
      <c r="WAX2" s="326"/>
      <c r="WAY2" s="326"/>
      <c r="WAZ2" s="326"/>
      <c r="WBA2" s="326"/>
      <c r="WBB2" s="326"/>
      <c r="WBC2" s="326"/>
      <c r="WBD2" s="326"/>
      <c r="WBE2" s="326"/>
      <c r="WBF2" s="326"/>
      <c r="WBG2" s="326"/>
      <c r="WBH2" s="326"/>
      <c r="WBI2" s="326"/>
      <c r="WBJ2" s="326"/>
      <c r="WBK2" s="326"/>
      <c r="WBL2" s="326"/>
      <c r="WBM2" s="326"/>
      <c r="WBN2" s="326"/>
      <c r="WBO2" s="326"/>
      <c r="WBP2" s="326"/>
      <c r="WBQ2" s="326"/>
      <c r="WBR2" s="326"/>
      <c r="WBS2" s="326"/>
      <c r="WBT2" s="326"/>
      <c r="WBU2" s="326"/>
      <c r="WBV2" s="326"/>
      <c r="WBW2" s="326"/>
      <c r="WBX2" s="326"/>
      <c r="WBY2" s="326"/>
      <c r="WBZ2" s="326"/>
      <c r="WCA2" s="326"/>
      <c r="WCB2" s="326"/>
      <c r="WCC2" s="326"/>
      <c r="WCD2" s="326"/>
      <c r="WCE2" s="326"/>
      <c r="WCF2" s="326"/>
      <c r="WCG2" s="326"/>
      <c r="WCH2" s="326"/>
      <c r="WCI2" s="326"/>
      <c r="WCJ2" s="326"/>
      <c r="WCK2" s="326"/>
      <c r="WCL2" s="326"/>
      <c r="WCM2" s="326"/>
      <c r="WCN2" s="326"/>
      <c r="WCO2" s="326"/>
      <c r="WCP2" s="326"/>
      <c r="WCQ2" s="326"/>
      <c r="WCR2" s="326"/>
      <c r="WCS2" s="326"/>
      <c r="WCT2" s="326"/>
      <c r="WCU2" s="326"/>
      <c r="WCV2" s="326"/>
      <c r="WCW2" s="326"/>
      <c r="WCX2" s="326"/>
      <c r="WCY2" s="326"/>
      <c r="WCZ2" s="326"/>
      <c r="WDA2" s="326"/>
      <c r="WDB2" s="326"/>
      <c r="WDC2" s="326"/>
      <c r="WDD2" s="326"/>
      <c r="WDE2" s="326"/>
      <c r="WDF2" s="326"/>
      <c r="WDG2" s="326"/>
      <c r="WDH2" s="326"/>
      <c r="WDI2" s="326"/>
      <c r="WDJ2" s="326"/>
      <c r="WDK2" s="326"/>
      <c r="WDL2" s="326"/>
      <c r="WDM2" s="326"/>
      <c r="WDN2" s="326"/>
      <c r="WDO2" s="326"/>
      <c r="WDP2" s="326"/>
      <c r="WDQ2" s="326"/>
      <c r="WDR2" s="326"/>
      <c r="WDS2" s="326"/>
      <c r="WDT2" s="326"/>
      <c r="WDU2" s="326"/>
      <c r="WDV2" s="326"/>
      <c r="WDW2" s="326"/>
      <c r="WDX2" s="326"/>
      <c r="WDY2" s="326"/>
      <c r="WDZ2" s="326"/>
      <c r="WEA2" s="326"/>
      <c r="WEB2" s="326"/>
      <c r="WEC2" s="326"/>
      <c r="WED2" s="326"/>
      <c r="WEE2" s="326"/>
      <c r="WEF2" s="326"/>
      <c r="WEG2" s="326"/>
      <c r="WEH2" s="326"/>
      <c r="WEI2" s="326"/>
      <c r="WEJ2" s="326"/>
      <c r="WEK2" s="326"/>
      <c r="WEL2" s="326"/>
      <c r="WEM2" s="326"/>
      <c r="WEN2" s="326"/>
      <c r="WEO2" s="326"/>
      <c r="WEP2" s="326"/>
      <c r="WEQ2" s="326"/>
      <c r="WER2" s="326"/>
      <c r="WES2" s="326"/>
      <c r="WET2" s="326"/>
      <c r="WEU2" s="326"/>
      <c r="WEV2" s="326"/>
      <c r="WEW2" s="326"/>
      <c r="WEX2" s="326"/>
      <c r="WEY2" s="326"/>
      <c r="WEZ2" s="326"/>
      <c r="WFA2" s="326"/>
      <c r="WFB2" s="326"/>
      <c r="WFC2" s="326"/>
      <c r="WFD2" s="326"/>
      <c r="WFE2" s="326"/>
      <c r="WFF2" s="326"/>
      <c r="WFG2" s="326"/>
      <c r="WFH2" s="326"/>
      <c r="WFI2" s="326"/>
      <c r="WFJ2" s="326"/>
      <c r="WFK2" s="326"/>
      <c r="WFL2" s="326"/>
      <c r="WFM2" s="326"/>
      <c r="WFN2" s="326"/>
      <c r="WFO2" s="326"/>
      <c r="WFP2" s="326"/>
      <c r="WFQ2" s="326"/>
      <c r="WFR2" s="326"/>
      <c r="WFS2" s="326"/>
      <c r="WFT2" s="326"/>
      <c r="WFU2" s="326"/>
      <c r="WFV2" s="326"/>
      <c r="WFW2" s="326"/>
      <c r="WFX2" s="326"/>
      <c r="WFY2" s="326"/>
      <c r="WFZ2" s="326"/>
      <c r="WGA2" s="326"/>
      <c r="WGB2" s="326"/>
      <c r="WGC2" s="326"/>
      <c r="WGD2" s="326"/>
      <c r="WGE2" s="326"/>
      <c r="WGF2" s="326"/>
      <c r="WGG2" s="326"/>
      <c r="WGH2" s="326"/>
      <c r="WGI2" s="326"/>
      <c r="WGJ2" s="326"/>
      <c r="WGK2" s="326"/>
      <c r="WGL2" s="326"/>
      <c r="WGM2" s="326"/>
      <c r="WGN2" s="326"/>
      <c r="WGO2" s="326"/>
      <c r="WGP2" s="326"/>
      <c r="WGQ2" s="326"/>
      <c r="WGR2" s="326"/>
      <c r="WGS2" s="326"/>
      <c r="WGT2" s="326"/>
      <c r="WGU2" s="326"/>
      <c r="WGV2" s="326"/>
      <c r="WGW2" s="326"/>
      <c r="WGX2" s="326"/>
      <c r="WGY2" s="326"/>
      <c r="WGZ2" s="326"/>
      <c r="WHA2" s="326"/>
      <c r="WHB2" s="326"/>
      <c r="WHC2" s="326"/>
      <c r="WHD2" s="326"/>
      <c r="WHE2" s="326"/>
      <c r="WHF2" s="326"/>
      <c r="WHG2" s="326"/>
      <c r="WHH2" s="326"/>
      <c r="WHI2" s="326"/>
      <c r="WHJ2" s="326"/>
      <c r="WHK2" s="326"/>
      <c r="WHL2" s="326"/>
      <c r="WHM2" s="326"/>
      <c r="WHN2" s="326"/>
      <c r="WHO2" s="326"/>
      <c r="WHP2" s="326"/>
      <c r="WHQ2" s="326"/>
      <c r="WHR2" s="326"/>
      <c r="WHS2" s="326"/>
      <c r="WHT2" s="326"/>
      <c r="WHU2" s="326"/>
      <c r="WHV2" s="326"/>
      <c r="WHW2" s="326"/>
      <c r="WHX2" s="326"/>
      <c r="WHY2" s="326"/>
      <c r="WHZ2" s="326"/>
      <c r="WIA2" s="326"/>
      <c r="WIB2" s="326"/>
      <c r="WIC2" s="326"/>
      <c r="WID2" s="326"/>
      <c r="WIE2" s="326"/>
      <c r="WIF2" s="326"/>
      <c r="WIG2" s="326"/>
      <c r="WIH2" s="326"/>
      <c r="WII2" s="326"/>
      <c r="WIJ2" s="326"/>
      <c r="WIK2" s="326"/>
      <c r="WIL2" s="326"/>
      <c r="WIM2" s="326"/>
      <c r="WIN2" s="326"/>
      <c r="WIO2" s="326"/>
      <c r="WIP2" s="326"/>
      <c r="WIQ2" s="326"/>
      <c r="WIR2" s="326"/>
      <c r="WIS2" s="326"/>
      <c r="WIT2" s="326"/>
      <c r="WIU2" s="326"/>
      <c r="WIV2" s="326"/>
      <c r="WIW2" s="326"/>
      <c r="WIX2" s="326"/>
      <c r="WIY2" s="326"/>
      <c r="WIZ2" s="326"/>
      <c r="WJA2" s="326"/>
      <c r="WJB2" s="326"/>
      <c r="WJC2" s="326"/>
      <c r="WJD2" s="326"/>
      <c r="WJE2" s="326"/>
      <c r="WJF2" s="326"/>
      <c r="WJG2" s="326"/>
      <c r="WJH2" s="326"/>
      <c r="WJI2" s="326"/>
      <c r="WJJ2" s="326"/>
      <c r="WJK2" s="326"/>
      <c r="WJL2" s="326"/>
      <c r="WJM2" s="326"/>
      <c r="WJN2" s="326"/>
      <c r="WJO2" s="326"/>
      <c r="WJP2" s="326"/>
      <c r="WJQ2" s="326"/>
      <c r="WJR2" s="326"/>
      <c r="WJS2" s="326"/>
      <c r="WJT2" s="326"/>
      <c r="WJU2" s="326"/>
      <c r="WJV2" s="326"/>
      <c r="WJW2" s="326"/>
      <c r="WJX2" s="326"/>
      <c r="WJY2" s="326"/>
      <c r="WJZ2" s="326"/>
      <c r="WKA2" s="326"/>
      <c r="WKB2" s="326"/>
      <c r="WKC2" s="326"/>
      <c r="WKD2" s="326"/>
      <c r="WKE2" s="326"/>
      <c r="WKF2" s="326"/>
      <c r="WKG2" s="326"/>
      <c r="WKH2" s="326"/>
      <c r="WKI2" s="326"/>
      <c r="WKJ2" s="326"/>
      <c r="WKK2" s="326"/>
      <c r="WKL2" s="326"/>
      <c r="WKM2" s="326"/>
      <c r="WKN2" s="326"/>
      <c r="WKO2" s="326"/>
      <c r="WKP2" s="326"/>
      <c r="WKQ2" s="326"/>
      <c r="WKR2" s="326"/>
      <c r="WKS2" s="326"/>
      <c r="WKT2" s="326"/>
      <c r="WKU2" s="326"/>
      <c r="WKV2" s="326"/>
      <c r="WKW2" s="326"/>
      <c r="WKX2" s="326"/>
      <c r="WKY2" s="326"/>
      <c r="WKZ2" s="326"/>
      <c r="WLA2" s="326"/>
      <c r="WLB2" s="326"/>
      <c r="WLC2" s="326"/>
      <c r="WLD2" s="326"/>
      <c r="WLE2" s="326"/>
      <c r="WLF2" s="326"/>
      <c r="WLG2" s="326"/>
      <c r="WLH2" s="326"/>
      <c r="WLI2" s="326"/>
      <c r="WLJ2" s="326"/>
      <c r="WLK2" s="326"/>
      <c r="WLL2" s="326"/>
      <c r="WLM2" s="326"/>
      <c r="WLN2" s="326"/>
      <c r="WLO2" s="326"/>
      <c r="WLP2" s="326"/>
      <c r="WLQ2" s="326"/>
      <c r="WLR2" s="326"/>
      <c r="WLS2" s="326"/>
      <c r="WLT2" s="326"/>
      <c r="WLU2" s="326"/>
      <c r="WLV2" s="326"/>
      <c r="WLW2" s="326"/>
      <c r="WLX2" s="326"/>
      <c r="WLY2" s="326"/>
      <c r="WLZ2" s="326"/>
      <c r="WMA2" s="326"/>
      <c r="WMB2" s="326"/>
      <c r="WMC2" s="326"/>
      <c r="WMD2" s="326"/>
      <c r="WME2" s="326"/>
      <c r="WMF2" s="326"/>
      <c r="WMG2" s="326"/>
      <c r="WMH2" s="326"/>
      <c r="WMI2" s="326"/>
      <c r="WMJ2" s="326"/>
      <c r="WMK2" s="326"/>
      <c r="WML2" s="326"/>
      <c r="WMM2" s="326"/>
      <c r="WMN2" s="326"/>
      <c r="WMO2" s="326"/>
      <c r="WMP2" s="326"/>
      <c r="WMQ2" s="326"/>
      <c r="WMR2" s="326"/>
      <c r="WMS2" s="326"/>
      <c r="WMT2" s="326"/>
      <c r="WMU2" s="326"/>
      <c r="WMV2" s="326"/>
      <c r="WMW2" s="326"/>
      <c r="WMX2" s="326"/>
      <c r="WMY2" s="326"/>
      <c r="WMZ2" s="326"/>
      <c r="WNA2" s="326"/>
      <c r="WNB2" s="326"/>
      <c r="WNC2" s="326"/>
      <c r="WND2" s="326"/>
      <c r="WNE2" s="326"/>
      <c r="WNF2" s="326"/>
      <c r="WNG2" s="326"/>
      <c r="WNH2" s="326"/>
      <c r="WNI2" s="326"/>
      <c r="WNJ2" s="326"/>
      <c r="WNK2" s="326"/>
      <c r="WNL2" s="326"/>
      <c r="WNM2" s="326"/>
      <c r="WNN2" s="326"/>
      <c r="WNO2" s="326"/>
      <c r="WNP2" s="326"/>
      <c r="WNQ2" s="326"/>
      <c r="WNR2" s="326"/>
      <c r="WNS2" s="326"/>
      <c r="WNT2" s="326"/>
      <c r="WNU2" s="326"/>
      <c r="WNV2" s="326"/>
      <c r="WNW2" s="326"/>
      <c r="WNX2" s="326"/>
      <c r="WNY2" s="326"/>
      <c r="WNZ2" s="326"/>
      <c r="WOA2" s="326"/>
      <c r="WOB2" s="326"/>
      <c r="WOC2" s="326"/>
      <c r="WOD2" s="326"/>
      <c r="WOE2" s="326"/>
      <c r="WOF2" s="326"/>
      <c r="WOG2" s="326"/>
      <c r="WOH2" s="326"/>
      <c r="WOI2" s="326"/>
      <c r="WOJ2" s="326"/>
      <c r="WOK2" s="326"/>
      <c r="WOL2" s="326"/>
      <c r="WOM2" s="326"/>
      <c r="WON2" s="326"/>
      <c r="WOO2" s="326"/>
      <c r="WOP2" s="326"/>
      <c r="WOQ2" s="326"/>
      <c r="WOR2" s="326"/>
      <c r="WOS2" s="326"/>
      <c r="WOT2" s="326"/>
      <c r="WOU2" s="326"/>
      <c r="WOV2" s="326"/>
      <c r="WOW2" s="326"/>
      <c r="WOX2" s="326"/>
      <c r="WOY2" s="326"/>
      <c r="WOZ2" s="326"/>
      <c r="WPA2" s="326"/>
      <c r="WPB2" s="326"/>
      <c r="WPC2" s="326"/>
      <c r="WPD2" s="326"/>
      <c r="WPE2" s="326"/>
      <c r="WPF2" s="326"/>
      <c r="WPG2" s="326"/>
      <c r="WPH2" s="326"/>
      <c r="WPI2" s="326"/>
      <c r="WPJ2" s="326"/>
      <c r="WPK2" s="326"/>
      <c r="WPL2" s="326"/>
      <c r="WPM2" s="326"/>
      <c r="WPN2" s="326"/>
      <c r="WPO2" s="326"/>
      <c r="WPP2" s="326"/>
      <c r="WPQ2" s="326"/>
      <c r="WPR2" s="326"/>
      <c r="WPS2" s="326"/>
      <c r="WPT2" s="326"/>
      <c r="WPU2" s="326"/>
      <c r="WPV2" s="326"/>
      <c r="WPW2" s="326"/>
      <c r="WPX2" s="326"/>
      <c r="WPY2" s="326"/>
      <c r="WPZ2" s="326"/>
      <c r="WQA2" s="326"/>
      <c r="WQB2" s="326"/>
      <c r="WQC2" s="326"/>
      <c r="WQD2" s="326"/>
      <c r="WQE2" s="326"/>
      <c r="WQF2" s="326"/>
      <c r="WQG2" s="326"/>
      <c r="WQH2" s="326"/>
      <c r="WQI2" s="326"/>
      <c r="WQJ2" s="326"/>
      <c r="WQK2" s="326"/>
      <c r="WQL2" s="326"/>
      <c r="WQM2" s="326"/>
      <c r="WQN2" s="326"/>
      <c r="WQO2" s="326"/>
      <c r="WQP2" s="326"/>
      <c r="WQQ2" s="326"/>
      <c r="WQR2" s="326"/>
      <c r="WQS2" s="326"/>
      <c r="WQT2" s="326"/>
      <c r="WQU2" s="326"/>
      <c r="WQV2" s="326"/>
      <c r="WQW2" s="326"/>
      <c r="WQX2" s="326"/>
      <c r="WQY2" s="326"/>
      <c r="WQZ2" s="326"/>
      <c r="WRA2" s="326"/>
      <c r="WRB2" s="326"/>
      <c r="WRC2" s="326"/>
      <c r="WRD2" s="326"/>
      <c r="WRE2" s="326"/>
      <c r="WRF2" s="326"/>
      <c r="WRG2" s="326"/>
      <c r="WRH2" s="326"/>
      <c r="WRI2" s="326"/>
      <c r="WRJ2" s="326"/>
      <c r="WRK2" s="326"/>
      <c r="WRL2" s="326"/>
      <c r="WRM2" s="326"/>
      <c r="WRN2" s="326"/>
      <c r="WRO2" s="326"/>
      <c r="WRP2" s="326"/>
      <c r="WRQ2" s="326"/>
      <c r="WRR2" s="326"/>
      <c r="WRS2" s="326"/>
      <c r="WRT2" s="326"/>
      <c r="WRU2" s="326"/>
      <c r="WRV2" s="326"/>
      <c r="WRW2" s="326"/>
      <c r="WRX2" s="326"/>
      <c r="WRY2" s="326"/>
      <c r="WRZ2" s="326"/>
      <c r="WSA2" s="326"/>
      <c r="WSB2" s="326"/>
      <c r="WSC2" s="326"/>
      <c r="WSD2" s="326"/>
      <c r="WSE2" s="326"/>
      <c r="WSF2" s="326"/>
      <c r="WSG2" s="326"/>
      <c r="WSH2" s="326"/>
      <c r="WSI2" s="326"/>
      <c r="WSJ2" s="326"/>
      <c r="WSK2" s="326"/>
      <c r="WSL2" s="326"/>
      <c r="WSM2" s="326"/>
      <c r="WSN2" s="326"/>
      <c r="WSO2" s="326"/>
      <c r="WSP2" s="326"/>
      <c r="WSQ2" s="326"/>
      <c r="WSR2" s="326"/>
      <c r="WSS2" s="326"/>
      <c r="WST2" s="326"/>
      <c r="WSU2" s="326"/>
      <c r="WSV2" s="326"/>
      <c r="WSW2" s="326"/>
      <c r="WSX2" s="326"/>
      <c r="WSY2" s="326"/>
      <c r="WSZ2" s="326"/>
      <c r="WTA2" s="326"/>
      <c r="WTB2" s="326"/>
      <c r="WTC2" s="326"/>
      <c r="WTD2" s="326"/>
      <c r="WTE2" s="326"/>
      <c r="WTF2" s="326"/>
      <c r="WTG2" s="326"/>
      <c r="WTH2" s="326"/>
      <c r="WTI2" s="326"/>
      <c r="WTJ2" s="326"/>
      <c r="WTK2" s="326"/>
      <c r="WTL2" s="326"/>
      <c r="WTM2" s="326"/>
      <c r="WTN2" s="326"/>
      <c r="WTO2" s="326"/>
      <c r="WTP2" s="326"/>
      <c r="WTQ2" s="326"/>
      <c r="WTR2" s="326"/>
      <c r="WTS2" s="326"/>
      <c r="WTT2" s="326"/>
      <c r="WTU2" s="326"/>
      <c r="WTV2" s="326"/>
      <c r="WTW2" s="326"/>
      <c r="WTX2" s="326"/>
      <c r="WTY2" s="326"/>
      <c r="WTZ2" s="326"/>
      <c r="WUA2" s="326"/>
      <c r="WUB2" s="326"/>
      <c r="WUC2" s="326"/>
      <c r="WUD2" s="326"/>
      <c r="WUE2" s="326"/>
      <c r="WUF2" s="326"/>
      <c r="WUG2" s="326"/>
      <c r="WUH2" s="326"/>
      <c r="WUI2" s="326"/>
      <c r="WUJ2" s="326"/>
      <c r="WUK2" s="326"/>
      <c r="WUL2" s="326"/>
      <c r="WUM2" s="326"/>
      <c r="WUN2" s="326"/>
      <c r="WUO2" s="326"/>
      <c r="WUP2" s="326"/>
      <c r="WUQ2" s="326"/>
      <c r="WUR2" s="326"/>
      <c r="WUS2" s="326"/>
      <c r="WUT2" s="326"/>
      <c r="WUU2" s="326"/>
      <c r="WUV2" s="326"/>
      <c r="WUW2" s="326"/>
      <c r="WUX2" s="326"/>
      <c r="WUY2" s="326"/>
      <c r="WUZ2" s="326"/>
      <c r="WVA2" s="326"/>
      <c r="WVB2" s="326"/>
      <c r="WVC2" s="326"/>
      <c r="WVD2" s="326"/>
      <c r="WVE2" s="326"/>
      <c r="WVF2" s="326"/>
      <c r="WVG2" s="326"/>
      <c r="WVH2" s="326"/>
      <c r="WVI2" s="326"/>
      <c r="WVJ2" s="326"/>
      <c r="WVK2" s="326"/>
      <c r="WVL2" s="326"/>
      <c r="WVM2" s="326"/>
      <c r="WVN2" s="326"/>
      <c r="WVO2" s="326"/>
      <c r="WVP2" s="326"/>
      <c r="WVQ2" s="326"/>
      <c r="WVR2" s="326"/>
      <c r="WVS2" s="326"/>
      <c r="WVT2" s="326"/>
      <c r="WVU2" s="326"/>
      <c r="WVV2" s="326"/>
      <c r="WVW2" s="326"/>
      <c r="WVX2" s="326"/>
      <c r="WVY2" s="326"/>
      <c r="WVZ2" s="326"/>
      <c r="WWA2" s="326"/>
      <c r="WWB2" s="326"/>
      <c r="WWC2" s="326"/>
      <c r="WWD2" s="326"/>
      <c r="WWE2" s="326"/>
      <c r="WWF2" s="326"/>
      <c r="WWG2" s="326"/>
      <c r="WWH2" s="326"/>
      <c r="WWI2" s="326"/>
      <c r="WWJ2" s="326"/>
      <c r="WWK2" s="326"/>
      <c r="WWL2" s="326"/>
      <c r="WWM2" s="326"/>
      <c r="WWN2" s="326"/>
      <c r="WWO2" s="326"/>
      <c r="WWP2" s="326"/>
      <c r="WWQ2" s="326"/>
      <c r="WWR2" s="326"/>
      <c r="WWS2" s="326"/>
      <c r="WWT2" s="326"/>
      <c r="WWU2" s="326"/>
      <c r="WWV2" s="326"/>
      <c r="WWW2" s="326"/>
      <c r="WWX2" s="326"/>
      <c r="WWY2" s="326"/>
      <c r="WWZ2" s="326"/>
      <c r="WXA2" s="326"/>
      <c r="WXB2" s="326"/>
      <c r="WXC2" s="326"/>
      <c r="WXD2" s="326"/>
      <c r="WXE2" s="326"/>
      <c r="WXF2" s="326"/>
      <c r="WXG2" s="326"/>
      <c r="WXH2" s="326"/>
      <c r="WXI2" s="326"/>
      <c r="WXJ2" s="326"/>
      <c r="WXK2" s="326"/>
      <c r="WXL2" s="326"/>
      <c r="WXM2" s="326"/>
      <c r="WXN2" s="326"/>
      <c r="WXO2" s="326"/>
      <c r="WXP2" s="326"/>
      <c r="WXQ2" s="326"/>
      <c r="WXR2" s="326"/>
      <c r="WXS2" s="326"/>
      <c r="WXT2" s="326"/>
      <c r="WXU2" s="326"/>
      <c r="WXV2" s="326"/>
      <c r="WXW2" s="326"/>
      <c r="WXX2" s="326"/>
      <c r="WXY2" s="326"/>
      <c r="WXZ2" s="326"/>
      <c r="WYA2" s="326"/>
      <c r="WYB2" s="326"/>
      <c r="WYC2" s="326"/>
      <c r="WYD2" s="326"/>
      <c r="WYE2" s="326"/>
      <c r="WYF2" s="326"/>
      <c r="WYG2" s="326"/>
      <c r="WYH2" s="326"/>
      <c r="WYI2" s="326"/>
      <c r="WYJ2" s="326"/>
      <c r="WYK2" s="326"/>
      <c r="WYL2" s="326"/>
      <c r="WYM2" s="326"/>
      <c r="WYN2" s="326"/>
      <c r="WYO2" s="326"/>
      <c r="WYP2" s="326"/>
      <c r="WYQ2" s="326"/>
      <c r="WYR2" s="326"/>
      <c r="WYS2" s="326"/>
      <c r="WYT2" s="326"/>
      <c r="WYU2" s="326"/>
      <c r="WYV2" s="326"/>
      <c r="WYW2" s="326"/>
      <c r="WYX2" s="326"/>
      <c r="WYY2" s="326"/>
      <c r="WYZ2" s="326"/>
      <c r="WZA2" s="326"/>
      <c r="WZB2" s="326"/>
      <c r="WZC2" s="326"/>
      <c r="WZD2" s="326"/>
      <c r="WZE2" s="326"/>
      <c r="WZF2" s="326"/>
      <c r="WZG2" s="326"/>
      <c r="WZH2" s="326"/>
      <c r="WZI2" s="326"/>
      <c r="WZJ2" s="326"/>
      <c r="WZK2" s="326"/>
      <c r="WZL2" s="326"/>
      <c r="WZM2" s="326"/>
      <c r="WZN2" s="326"/>
      <c r="WZO2" s="326"/>
      <c r="WZP2" s="326"/>
      <c r="WZQ2" s="326"/>
      <c r="WZR2" s="326"/>
      <c r="WZS2" s="326"/>
      <c r="WZT2" s="326"/>
      <c r="WZU2" s="326"/>
      <c r="WZV2" s="326"/>
      <c r="WZW2" s="326"/>
      <c r="WZX2" s="326"/>
      <c r="WZY2" s="326"/>
      <c r="WZZ2" s="326"/>
      <c r="XAA2" s="326"/>
      <c r="XAB2" s="326"/>
      <c r="XAC2" s="326"/>
      <c r="XAD2" s="326"/>
      <c r="XAE2" s="326"/>
      <c r="XAF2" s="326"/>
      <c r="XAG2" s="326"/>
      <c r="XAH2" s="326"/>
      <c r="XAI2" s="326"/>
      <c r="XAJ2" s="326"/>
      <c r="XAK2" s="326"/>
      <c r="XAL2" s="326"/>
      <c r="XAM2" s="326"/>
      <c r="XAN2" s="326"/>
      <c r="XAO2" s="326"/>
      <c r="XAP2" s="326"/>
      <c r="XAQ2" s="326"/>
      <c r="XAR2" s="326"/>
      <c r="XAS2" s="326"/>
      <c r="XAT2" s="326"/>
      <c r="XAU2" s="326"/>
      <c r="XAV2" s="326"/>
      <c r="XAW2" s="326"/>
      <c r="XAX2" s="326"/>
      <c r="XAY2" s="326"/>
      <c r="XAZ2" s="326"/>
      <c r="XBA2" s="326"/>
      <c r="XBB2" s="326"/>
      <c r="XBC2" s="326"/>
      <c r="XBD2" s="326"/>
      <c r="XBE2" s="326"/>
      <c r="XBF2" s="326"/>
      <c r="XBG2" s="326"/>
      <c r="XBH2" s="326"/>
      <c r="XBI2" s="326"/>
      <c r="XBJ2" s="326"/>
      <c r="XBK2" s="326"/>
      <c r="XBL2" s="326"/>
      <c r="XBM2" s="326"/>
      <c r="XBN2" s="326"/>
      <c r="XBO2" s="326"/>
      <c r="XBP2" s="326"/>
      <c r="XBQ2" s="326"/>
      <c r="XBR2" s="326"/>
      <c r="XBS2" s="326"/>
      <c r="XBT2" s="326"/>
      <c r="XBU2" s="326"/>
      <c r="XBV2" s="326"/>
      <c r="XBW2" s="326"/>
      <c r="XBX2" s="326"/>
      <c r="XBY2" s="326"/>
      <c r="XBZ2" s="326"/>
      <c r="XCA2" s="326"/>
      <c r="XCB2" s="326"/>
      <c r="XCC2" s="326"/>
      <c r="XCD2" s="326"/>
      <c r="XCE2" s="326"/>
      <c r="XCF2" s="326"/>
      <c r="XCG2" s="326"/>
      <c r="XCH2" s="326"/>
      <c r="XCI2" s="326"/>
      <c r="XCJ2" s="326"/>
      <c r="XCK2" s="326"/>
      <c r="XCL2" s="326"/>
      <c r="XCM2" s="326"/>
      <c r="XCN2" s="326"/>
      <c r="XCO2" s="326"/>
      <c r="XCP2" s="326"/>
      <c r="XCQ2" s="326"/>
      <c r="XCR2" s="326"/>
      <c r="XCS2" s="326"/>
      <c r="XCT2" s="326"/>
      <c r="XCU2" s="326"/>
      <c r="XCV2" s="326"/>
      <c r="XCW2" s="326"/>
      <c r="XCX2" s="326"/>
      <c r="XCY2" s="326"/>
      <c r="XCZ2" s="326"/>
      <c r="XDA2" s="326"/>
      <c r="XDB2" s="326"/>
      <c r="XDC2" s="326"/>
      <c r="XDD2" s="326"/>
      <c r="XDE2" s="326"/>
      <c r="XDF2" s="326"/>
      <c r="XDG2" s="326"/>
      <c r="XDH2" s="326"/>
      <c r="XDI2" s="326"/>
      <c r="XDJ2" s="326"/>
      <c r="XDK2" s="326"/>
      <c r="XDL2" s="326"/>
      <c r="XDM2" s="326"/>
      <c r="XDN2" s="326"/>
      <c r="XDO2" s="326"/>
      <c r="XDP2" s="326"/>
      <c r="XDQ2" s="326"/>
      <c r="XDR2" s="326"/>
      <c r="XDS2" s="326"/>
      <c r="XDT2" s="326"/>
      <c r="XDU2" s="326"/>
      <c r="XDV2" s="326"/>
      <c r="XDW2" s="326"/>
      <c r="XDX2" s="326"/>
      <c r="XDY2" s="326"/>
      <c r="XDZ2" s="326"/>
      <c r="XEA2" s="326"/>
      <c r="XEB2" s="326"/>
      <c r="XEC2" s="326"/>
      <c r="XED2" s="326"/>
      <c r="XEE2" s="326"/>
      <c r="XEF2" s="326"/>
      <c r="XEG2" s="326"/>
      <c r="XEH2" s="326"/>
      <c r="XEI2" s="326"/>
      <c r="XEJ2" s="326"/>
      <c r="XEK2" s="326"/>
      <c r="XEL2" s="326"/>
      <c r="XEM2" s="326"/>
      <c r="XEN2" s="326"/>
      <c r="XEO2" s="326"/>
      <c r="XEP2" s="326"/>
      <c r="XEQ2" s="326"/>
      <c r="XER2" s="326"/>
      <c r="XES2" s="326"/>
      <c r="XET2" s="326"/>
      <c r="XEU2" s="326"/>
      <c r="XEV2" s="326"/>
      <c r="XEW2" s="326"/>
      <c r="XEX2" s="326"/>
      <c r="XEY2" s="326"/>
      <c r="XEZ2" s="326"/>
      <c r="XFA2" s="326"/>
      <c r="XFB2" s="326"/>
      <c r="XFC2" s="326"/>
    </row>
    <row r="3" spans="1:16383" ht="51.75" hidden="1" customHeight="1" x14ac:dyDescent="0.25">
      <c r="A3" s="51" t="s">
        <v>1345</v>
      </c>
      <c r="B3" s="9">
        <v>1</v>
      </c>
      <c r="C3" s="9">
        <v>1</v>
      </c>
      <c r="D3" s="9">
        <v>2</v>
      </c>
      <c r="E3" s="9">
        <v>2</v>
      </c>
      <c r="F3" s="9">
        <v>3</v>
      </c>
      <c r="G3" s="9">
        <v>5</v>
      </c>
      <c r="H3" s="9">
        <v>6</v>
      </c>
      <c r="I3" s="9">
        <v>8</v>
      </c>
      <c r="J3" s="9">
        <v>9</v>
      </c>
      <c r="K3" s="9">
        <v>10</v>
      </c>
      <c r="L3" s="9" t="s">
        <v>274</v>
      </c>
      <c r="M3" s="9" t="s">
        <v>274</v>
      </c>
      <c r="N3" s="9" t="s">
        <v>274</v>
      </c>
      <c r="O3" s="9" t="s">
        <v>274</v>
      </c>
      <c r="P3" s="9" t="s">
        <v>274</v>
      </c>
      <c r="Q3" s="9" t="s">
        <v>274</v>
      </c>
      <c r="R3" s="9" t="s">
        <v>274</v>
      </c>
      <c r="S3" s="9" t="s">
        <v>274</v>
      </c>
      <c r="T3" s="9" t="s">
        <v>274</v>
      </c>
      <c r="U3" s="9" t="s">
        <v>274</v>
      </c>
      <c r="V3" s="9" t="s">
        <v>274</v>
      </c>
      <c r="W3" s="9" t="s">
        <v>274</v>
      </c>
      <c r="X3" s="9" t="s">
        <v>274</v>
      </c>
      <c r="Y3" s="9" t="s">
        <v>274</v>
      </c>
      <c r="Z3" s="327"/>
      <c r="AA3" s="327"/>
      <c r="AB3" s="327"/>
      <c r="AC3" s="327"/>
    </row>
    <row r="4" spans="1:16383" ht="31.5" hidden="1" customHeight="1" x14ac:dyDescent="0.25">
      <c r="A4" s="51"/>
      <c r="B4" s="9">
        <v>88.25</v>
      </c>
      <c r="C4" s="9">
        <v>51.76</v>
      </c>
      <c r="D4" s="9">
        <v>42.49</v>
      </c>
      <c r="E4" s="9">
        <v>35.049999999999997</v>
      </c>
      <c r="F4" s="9">
        <v>125.15</v>
      </c>
      <c r="G4" s="9">
        <v>146.26</v>
      </c>
      <c r="H4" s="9">
        <v>89.19</v>
      </c>
      <c r="I4" s="9">
        <v>74.06</v>
      </c>
      <c r="J4" s="9">
        <v>21.3</v>
      </c>
      <c r="K4" s="9">
        <v>111.55</v>
      </c>
      <c r="L4" s="9">
        <v>0</v>
      </c>
      <c r="M4" s="9">
        <v>0</v>
      </c>
      <c r="N4" s="9">
        <v>0</v>
      </c>
      <c r="O4" s="9">
        <v>0</v>
      </c>
      <c r="P4" s="9">
        <v>0</v>
      </c>
      <c r="Q4" s="9">
        <v>0</v>
      </c>
      <c r="R4" s="9">
        <v>0</v>
      </c>
      <c r="S4" s="9">
        <v>0</v>
      </c>
      <c r="T4" s="9">
        <v>0</v>
      </c>
      <c r="U4" s="9">
        <v>0</v>
      </c>
      <c r="V4" s="9">
        <v>0</v>
      </c>
      <c r="W4" s="9">
        <v>0</v>
      </c>
      <c r="X4" s="9">
        <v>0</v>
      </c>
      <c r="Y4" s="9">
        <v>0</v>
      </c>
      <c r="Z4" s="327"/>
    </row>
    <row r="5" spans="1:16383" ht="33" hidden="1" customHeight="1" x14ac:dyDescent="0.25">
      <c r="A5" s="51" t="s">
        <v>1346</v>
      </c>
      <c r="B5" s="9">
        <v>1</v>
      </c>
      <c r="C5" s="9">
        <v>1</v>
      </c>
      <c r="D5" s="9">
        <v>2</v>
      </c>
      <c r="E5" s="9">
        <v>2</v>
      </c>
      <c r="F5" s="9">
        <v>3</v>
      </c>
      <c r="G5" s="9">
        <v>5</v>
      </c>
      <c r="H5" s="9">
        <v>6</v>
      </c>
      <c r="I5" s="9">
        <v>8</v>
      </c>
      <c r="J5" s="9">
        <v>9</v>
      </c>
      <c r="K5" s="9">
        <v>10</v>
      </c>
      <c r="L5" s="9" t="s">
        <v>274</v>
      </c>
      <c r="M5" s="9" t="s">
        <v>274</v>
      </c>
      <c r="N5" s="9" t="s">
        <v>274</v>
      </c>
      <c r="O5" s="9" t="s">
        <v>274</v>
      </c>
      <c r="P5" s="9" t="s">
        <v>274</v>
      </c>
      <c r="Q5" s="9" t="s">
        <v>274</v>
      </c>
      <c r="R5" s="9" t="s">
        <v>274</v>
      </c>
      <c r="S5" s="9" t="s">
        <v>274</v>
      </c>
      <c r="T5" s="9" t="s">
        <v>274</v>
      </c>
      <c r="U5" s="9" t="s">
        <v>274</v>
      </c>
      <c r="V5" s="9" t="s">
        <v>274</v>
      </c>
      <c r="W5" s="9" t="s">
        <v>274</v>
      </c>
      <c r="X5" s="9" t="s">
        <v>274</v>
      </c>
      <c r="Y5" s="9" t="s">
        <v>274</v>
      </c>
      <c r="Z5" s="327"/>
      <c r="AA5" s="327"/>
      <c r="AB5" s="327"/>
      <c r="AC5" s="327"/>
      <c r="AD5" s="327"/>
      <c r="AE5" s="327"/>
      <c r="AF5" s="327"/>
    </row>
    <row r="6" spans="1:16383" ht="29.25" hidden="1" customHeight="1" x14ac:dyDescent="0.25">
      <c r="A6" s="51"/>
      <c r="B6" s="9">
        <v>220.81</v>
      </c>
      <c r="C6" s="9">
        <v>155.03</v>
      </c>
      <c r="D6" s="9">
        <v>124.93</v>
      </c>
      <c r="E6" s="9">
        <v>100</v>
      </c>
      <c r="F6" s="9">
        <v>298.2</v>
      </c>
      <c r="G6" s="9">
        <v>349.42</v>
      </c>
      <c r="H6" s="9">
        <v>167</v>
      </c>
      <c r="I6" s="9">
        <v>136.4</v>
      </c>
      <c r="J6" s="9">
        <v>40.5</v>
      </c>
      <c r="K6" s="9">
        <v>258.73</v>
      </c>
      <c r="L6" s="9">
        <v>0</v>
      </c>
      <c r="M6" s="9">
        <v>0</v>
      </c>
      <c r="N6" s="9">
        <v>0</v>
      </c>
      <c r="O6" s="9">
        <v>0</v>
      </c>
      <c r="P6" s="9">
        <v>0</v>
      </c>
      <c r="Q6" s="9">
        <v>0</v>
      </c>
      <c r="R6" s="9">
        <v>0</v>
      </c>
      <c r="S6" s="9">
        <v>0</v>
      </c>
      <c r="T6" s="9">
        <v>0</v>
      </c>
      <c r="U6" s="9">
        <v>0</v>
      </c>
      <c r="V6" s="9">
        <v>0</v>
      </c>
      <c r="W6" s="9">
        <v>0</v>
      </c>
      <c r="X6" s="9">
        <v>0</v>
      </c>
      <c r="Y6" s="9">
        <v>0</v>
      </c>
    </row>
    <row r="7" spans="1:16383" ht="40.5" customHeight="1" x14ac:dyDescent="0.25">
      <c r="C7" s="327"/>
      <c r="D7" s="327"/>
      <c r="E7" s="327"/>
      <c r="F7" s="327"/>
      <c r="G7" s="327"/>
      <c r="H7" s="327"/>
      <c r="I7" s="327"/>
      <c r="J7" s="327"/>
      <c r="K7" s="327"/>
      <c r="L7" s="327"/>
      <c r="M7" s="327"/>
      <c r="N7" s="327"/>
      <c r="O7" s="327"/>
      <c r="P7" s="327"/>
      <c r="Q7" s="327"/>
      <c r="R7" s="327"/>
      <c r="S7" s="327"/>
      <c r="T7" s="327"/>
      <c r="U7" s="327"/>
      <c r="V7" s="327"/>
      <c r="W7" s="327"/>
      <c r="X7" s="327"/>
      <c r="Y7" s="327"/>
    </row>
    <row r="8" spans="1:16383" ht="33.75" customHeight="1" x14ac:dyDescent="0.25">
      <c r="C8" s="581" t="s">
        <v>1347</v>
      </c>
      <c r="D8" s="581"/>
      <c r="H8" s="581" t="s">
        <v>1348</v>
      </c>
      <c r="I8" s="581"/>
      <c r="Q8" s="581" t="s">
        <v>1349</v>
      </c>
      <c r="R8" s="581"/>
    </row>
    <row r="9" spans="1:16383" ht="21" customHeight="1" x14ac:dyDescent="0.25">
      <c r="C9" s="13"/>
      <c r="H9" s="49"/>
      <c r="I9" s="49"/>
      <c r="Q9" s="328"/>
      <c r="R9" s="328"/>
    </row>
    <row r="10" spans="1:16383" ht="21" customHeight="1" x14ac:dyDescent="0.25">
      <c r="B10" s="13"/>
    </row>
    <row r="11" spans="1:16383" ht="21" customHeight="1" x14ac:dyDescent="0.25">
      <c r="B11" s="13"/>
      <c r="C11" s="329"/>
      <c r="D11" s="330" t="s">
        <v>268</v>
      </c>
      <c r="H11" s="329"/>
      <c r="I11" s="330" t="s">
        <v>268</v>
      </c>
      <c r="J11" s="139"/>
      <c r="Q11" s="329"/>
      <c r="R11" s="330" t="s">
        <v>268</v>
      </c>
      <c r="S11" s="139"/>
    </row>
    <row r="12" spans="1:16383" ht="21" customHeight="1" x14ac:dyDescent="0.25">
      <c r="B12" s="327">
        <v>1</v>
      </c>
      <c r="C12" s="331" t="s">
        <v>1350</v>
      </c>
      <c r="D12" s="332">
        <f t="shared" ref="D12:D23" ca="1" si="0">SUMIF($B$1:$ALM$2,B12,$B$2:$ALM$2)</f>
        <v>211.00931418868652</v>
      </c>
      <c r="E12" s="51"/>
      <c r="F12" s="51"/>
      <c r="G12" s="51"/>
      <c r="H12" s="331" t="s">
        <v>1350</v>
      </c>
      <c r="I12" s="333">
        <f t="shared" ref="I12:I23" ca="1" si="1">SUMIF($B$3:$Y$4,B35,$B$4:$Y$4)</f>
        <v>140.01</v>
      </c>
      <c r="J12" s="41"/>
      <c r="K12" s="51"/>
      <c r="L12" s="51"/>
      <c r="M12" s="51"/>
      <c r="N12" s="51"/>
      <c r="O12" s="51"/>
      <c r="P12" s="51"/>
      <c r="Q12" s="331" t="s">
        <v>1350</v>
      </c>
      <c r="R12" s="333">
        <f t="shared" ref="R12:R23" ca="1" si="2">SUMIF($B$5:$Y$6,B54,$B$6:$Y$6)</f>
        <v>375.84000000000003</v>
      </c>
      <c r="S12" s="139"/>
    </row>
    <row r="13" spans="1:16383" ht="21" customHeight="1" x14ac:dyDescent="0.25">
      <c r="B13" s="327">
        <v>2</v>
      </c>
      <c r="C13" s="331" t="s">
        <v>1351</v>
      </c>
      <c r="D13" s="332">
        <f t="shared" ca="1" si="0"/>
        <v>142.89957803653377</v>
      </c>
      <c r="E13" s="51"/>
      <c r="F13" s="51"/>
      <c r="G13" s="51"/>
      <c r="H13" s="331" t="s">
        <v>1352</v>
      </c>
      <c r="I13" s="333">
        <f t="shared" ca="1" si="1"/>
        <v>77.539999999999992</v>
      </c>
      <c r="J13" s="41"/>
      <c r="K13" s="51"/>
      <c r="L13" s="51"/>
      <c r="M13" s="51"/>
      <c r="N13" s="51"/>
      <c r="O13" s="51"/>
      <c r="P13" s="51"/>
      <c r="Q13" s="331" t="s">
        <v>1352</v>
      </c>
      <c r="R13" s="333">
        <f t="shared" ca="1" si="2"/>
        <v>224.93</v>
      </c>
      <c r="S13" s="139"/>
    </row>
    <row r="14" spans="1:16383" ht="21" customHeight="1" x14ac:dyDescent="0.25">
      <c r="B14" s="327">
        <v>3</v>
      </c>
      <c r="C14" s="331" t="s">
        <v>1353</v>
      </c>
      <c r="D14" s="332">
        <f t="shared" ca="1" si="0"/>
        <v>0</v>
      </c>
      <c r="E14" s="51"/>
      <c r="F14" s="51"/>
      <c r="G14" s="51"/>
      <c r="H14" s="331" t="s">
        <v>1353</v>
      </c>
      <c r="I14" s="333">
        <f t="shared" ca="1" si="1"/>
        <v>125.15</v>
      </c>
      <c r="J14" s="41"/>
      <c r="K14" s="51"/>
      <c r="L14" s="51"/>
      <c r="M14" s="51"/>
      <c r="N14" s="51"/>
      <c r="O14" s="51"/>
      <c r="P14" s="51"/>
      <c r="Q14" s="331" t="s">
        <v>1353</v>
      </c>
      <c r="R14" s="333">
        <f t="shared" ca="1" si="2"/>
        <v>298.2</v>
      </c>
      <c r="S14" s="139"/>
    </row>
    <row r="15" spans="1:16383" ht="21" customHeight="1" x14ac:dyDescent="0.25">
      <c r="B15" s="327">
        <v>4</v>
      </c>
      <c r="C15" s="331" t="s">
        <v>1354</v>
      </c>
      <c r="D15" s="332">
        <f t="shared" ca="1" si="0"/>
        <v>114.40626498415301</v>
      </c>
      <c r="E15" s="51"/>
      <c r="F15" s="51"/>
      <c r="G15" s="51"/>
      <c r="H15" s="331" t="s">
        <v>1354</v>
      </c>
      <c r="I15" s="333">
        <f t="shared" ca="1" si="1"/>
        <v>0</v>
      </c>
      <c r="J15" s="41"/>
      <c r="K15" s="51"/>
      <c r="L15" s="51"/>
      <c r="M15" s="51"/>
      <c r="N15" s="51"/>
      <c r="O15" s="51"/>
      <c r="P15" s="51"/>
      <c r="Q15" s="331" t="s">
        <v>1354</v>
      </c>
      <c r="R15" s="333">
        <f t="shared" ca="1" si="2"/>
        <v>0</v>
      </c>
      <c r="S15" s="139"/>
    </row>
    <row r="16" spans="1:16383" ht="21" customHeight="1" x14ac:dyDescent="0.25">
      <c r="B16" s="327">
        <v>5</v>
      </c>
      <c r="C16" s="331" t="s">
        <v>1355</v>
      </c>
      <c r="D16" s="332">
        <f t="shared" ca="1" si="0"/>
        <v>161.3272940216722</v>
      </c>
      <c r="E16" s="51"/>
      <c r="F16" s="51"/>
      <c r="G16" s="51"/>
      <c r="H16" s="331" t="s">
        <v>1355</v>
      </c>
      <c r="I16" s="333">
        <f t="shared" ca="1" si="1"/>
        <v>146.26</v>
      </c>
      <c r="J16" s="41"/>
      <c r="K16" s="51"/>
      <c r="L16" s="51"/>
      <c r="M16" s="51"/>
      <c r="N16" s="51"/>
      <c r="O16" s="51"/>
      <c r="P16" s="51"/>
      <c r="Q16" s="331" t="s">
        <v>1355</v>
      </c>
      <c r="R16" s="333">
        <f t="shared" ca="1" si="2"/>
        <v>349.42</v>
      </c>
      <c r="S16" s="139"/>
    </row>
    <row r="17" spans="2:19" ht="21" customHeight="1" x14ac:dyDescent="0.25">
      <c r="B17" s="327">
        <v>6</v>
      </c>
      <c r="C17" s="331" t="s">
        <v>1356</v>
      </c>
      <c r="D17" s="332">
        <f t="shared" ca="1" si="0"/>
        <v>47.308533273898021</v>
      </c>
      <c r="E17" s="51"/>
      <c r="F17" s="51"/>
      <c r="G17" s="51"/>
      <c r="H17" s="331" t="s">
        <v>1356</v>
      </c>
      <c r="I17" s="333">
        <f t="shared" ca="1" si="1"/>
        <v>89.19</v>
      </c>
      <c r="J17" s="41"/>
      <c r="K17" s="51"/>
      <c r="L17" s="51"/>
      <c r="M17" s="51"/>
      <c r="N17" s="51"/>
      <c r="O17" s="51"/>
      <c r="P17" s="51"/>
      <c r="Q17" s="331" t="s">
        <v>1356</v>
      </c>
      <c r="R17" s="333">
        <f t="shared" ca="1" si="2"/>
        <v>167</v>
      </c>
      <c r="S17" s="139"/>
    </row>
    <row r="18" spans="2:19" ht="21" customHeight="1" x14ac:dyDescent="0.25">
      <c r="B18" s="327">
        <v>7</v>
      </c>
      <c r="C18" s="331" t="s">
        <v>1357</v>
      </c>
      <c r="D18" s="332">
        <f t="shared" ca="1" si="0"/>
        <v>0</v>
      </c>
      <c r="E18" s="51"/>
      <c r="F18" s="51"/>
      <c r="G18" s="51"/>
      <c r="H18" s="331" t="s">
        <v>1357</v>
      </c>
      <c r="I18" s="333">
        <f t="shared" ca="1" si="1"/>
        <v>0</v>
      </c>
      <c r="J18" s="41"/>
      <c r="K18" s="51"/>
      <c r="L18" s="51"/>
      <c r="M18" s="51"/>
      <c r="N18" s="51"/>
      <c r="O18" s="51"/>
      <c r="P18" s="51"/>
      <c r="Q18" s="331" t="s">
        <v>1357</v>
      </c>
      <c r="R18" s="333">
        <f t="shared" ca="1" si="2"/>
        <v>0</v>
      </c>
      <c r="S18" s="139"/>
    </row>
    <row r="19" spans="2:19" ht="21" customHeight="1" x14ac:dyDescent="0.25">
      <c r="B19" s="327">
        <v>8</v>
      </c>
      <c r="C19" s="331" t="s">
        <v>1358</v>
      </c>
      <c r="D19" s="332">
        <f t="shared" ca="1" si="0"/>
        <v>45.6</v>
      </c>
      <c r="E19" s="51"/>
      <c r="F19" s="51"/>
      <c r="G19" s="51"/>
      <c r="H19" s="331" t="s">
        <v>1358</v>
      </c>
      <c r="I19" s="333">
        <f t="shared" ca="1" si="1"/>
        <v>74.06</v>
      </c>
      <c r="J19" s="41"/>
      <c r="K19" s="51"/>
      <c r="L19" s="51"/>
      <c r="M19" s="51"/>
      <c r="N19" s="51"/>
      <c r="O19" s="51"/>
      <c r="P19" s="51"/>
      <c r="Q19" s="331" t="s">
        <v>1358</v>
      </c>
      <c r="R19" s="333">
        <f t="shared" ca="1" si="2"/>
        <v>136.4</v>
      </c>
      <c r="S19" s="139"/>
    </row>
    <row r="20" spans="2:19" ht="21" customHeight="1" x14ac:dyDescent="0.25">
      <c r="B20" s="327">
        <v>9</v>
      </c>
      <c r="C20" s="331" t="s">
        <v>1359</v>
      </c>
      <c r="D20" s="332">
        <f t="shared" ca="1" si="0"/>
        <v>339.52513782752499</v>
      </c>
      <c r="E20" s="51"/>
      <c r="F20" s="51"/>
      <c r="G20" s="51"/>
      <c r="H20" s="331" t="s">
        <v>1359</v>
      </c>
      <c r="I20" s="333">
        <f t="shared" ca="1" si="1"/>
        <v>21.3</v>
      </c>
      <c r="J20" s="41"/>
      <c r="K20" s="51"/>
      <c r="L20" s="51"/>
      <c r="M20" s="51"/>
      <c r="N20" s="51"/>
      <c r="O20" s="51"/>
      <c r="P20" s="51"/>
      <c r="Q20" s="331" t="s">
        <v>1359</v>
      </c>
      <c r="R20" s="333">
        <f t="shared" ca="1" si="2"/>
        <v>40.5</v>
      </c>
      <c r="S20" s="139"/>
    </row>
    <row r="21" spans="2:19" ht="21" customHeight="1" x14ac:dyDescent="0.25">
      <c r="B21" s="327">
        <v>10</v>
      </c>
      <c r="C21" s="331" t="s">
        <v>1360</v>
      </c>
      <c r="D21" s="332">
        <f t="shared" ca="1" si="0"/>
        <v>0</v>
      </c>
      <c r="E21" s="51"/>
      <c r="F21" s="51"/>
      <c r="G21" s="51"/>
      <c r="H21" s="331" t="s">
        <v>1360</v>
      </c>
      <c r="I21" s="333">
        <f t="shared" ca="1" si="1"/>
        <v>111.55</v>
      </c>
      <c r="J21" s="41"/>
      <c r="K21" s="51"/>
      <c r="L21" s="51"/>
      <c r="M21" s="51"/>
      <c r="N21" s="51"/>
      <c r="O21" s="51"/>
      <c r="P21" s="51"/>
      <c r="Q21" s="331" t="s">
        <v>1360</v>
      </c>
      <c r="R21" s="333">
        <f t="shared" ca="1" si="2"/>
        <v>258.73</v>
      </c>
      <c r="S21" s="139"/>
    </row>
    <row r="22" spans="2:19" ht="21" customHeight="1" x14ac:dyDescent="0.25">
      <c r="B22" s="327">
        <v>11</v>
      </c>
      <c r="C22" s="331" t="s">
        <v>1361</v>
      </c>
      <c r="D22" s="332">
        <f t="shared" ca="1" si="0"/>
        <v>0</v>
      </c>
      <c r="E22" s="51"/>
      <c r="F22" s="51"/>
      <c r="G22" s="51"/>
      <c r="H22" s="331" t="s">
        <v>1361</v>
      </c>
      <c r="I22" s="333">
        <f t="shared" ca="1" si="1"/>
        <v>0</v>
      </c>
      <c r="J22" s="41"/>
      <c r="K22" s="51"/>
      <c r="L22" s="51"/>
      <c r="M22" s="51"/>
      <c r="N22" s="51"/>
      <c r="O22" s="51"/>
      <c r="P22" s="51"/>
      <c r="Q22" s="331" t="s">
        <v>1361</v>
      </c>
      <c r="R22" s="333">
        <f t="shared" ca="1" si="2"/>
        <v>0</v>
      </c>
      <c r="S22" s="139"/>
    </row>
    <row r="23" spans="2:19" ht="21" customHeight="1" x14ac:dyDescent="0.25">
      <c r="B23" s="327">
        <v>12</v>
      </c>
      <c r="C23" s="331" t="s">
        <v>1362</v>
      </c>
      <c r="D23" s="332">
        <f t="shared" ca="1" si="0"/>
        <v>0</v>
      </c>
      <c r="E23" s="51"/>
      <c r="F23" s="51"/>
      <c r="G23" s="51"/>
      <c r="H23" s="331" t="s">
        <v>1362</v>
      </c>
      <c r="I23" s="333">
        <f t="shared" ca="1" si="1"/>
        <v>0</v>
      </c>
      <c r="J23" s="41"/>
      <c r="K23" s="51"/>
      <c r="L23" s="51"/>
      <c r="M23" s="51"/>
      <c r="N23" s="51"/>
      <c r="O23" s="51"/>
      <c r="P23" s="51"/>
      <c r="Q23" s="331" t="s">
        <v>1362</v>
      </c>
      <c r="R23" s="333">
        <f t="shared" ca="1" si="2"/>
        <v>0</v>
      </c>
      <c r="S23" s="139"/>
    </row>
    <row r="24" spans="2:19" ht="21" customHeight="1" x14ac:dyDescent="0.25">
      <c r="C24" s="334"/>
      <c r="D24" s="335"/>
      <c r="E24" s="51"/>
      <c r="F24" s="51"/>
      <c r="G24" s="51"/>
      <c r="H24" s="51"/>
      <c r="I24" s="6"/>
      <c r="J24" s="51"/>
      <c r="K24" s="51"/>
      <c r="L24" s="51"/>
      <c r="M24" s="51"/>
      <c r="N24" s="51"/>
      <c r="O24" s="51"/>
      <c r="P24" s="51"/>
      <c r="Q24" s="51"/>
      <c r="R24" s="51"/>
    </row>
    <row r="25" spans="2:19" s="295" customFormat="1" ht="21" customHeight="1" x14ac:dyDescent="0.25">
      <c r="B25" s="336"/>
      <c r="C25" s="337" t="s">
        <v>227</v>
      </c>
      <c r="D25" s="338">
        <f ca="1">SUM(D12:D23)</f>
        <v>1062.0761223324685</v>
      </c>
      <c r="E25" s="204"/>
      <c r="F25" s="204"/>
      <c r="G25" s="204"/>
      <c r="H25" s="331" t="s">
        <v>227</v>
      </c>
      <c r="I25" s="339">
        <f ca="1">SUM(I12:I23)</f>
        <v>785.06</v>
      </c>
      <c r="J25" s="204"/>
      <c r="K25" s="204"/>
      <c r="L25" s="204"/>
      <c r="M25" s="204"/>
      <c r="N25" s="204"/>
      <c r="O25" s="204"/>
      <c r="P25" s="204"/>
      <c r="Q25" s="331" t="s">
        <v>227</v>
      </c>
      <c r="R25" s="339">
        <f ca="1">SUM(R12:R23)</f>
        <v>1851.0200000000002</v>
      </c>
    </row>
    <row r="35" spans="2:2" ht="21" customHeight="1" x14ac:dyDescent="0.25">
      <c r="B35" s="327">
        <v>1</v>
      </c>
    </row>
    <row r="36" spans="2:2" ht="21" customHeight="1" x14ac:dyDescent="0.25">
      <c r="B36" s="327">
        <v>2</v>
      </c>
    </row>
    <row r="37" spans="2:2" ht="21" customHeight="1" x14ac:dyDescent="0.25">
      <c r="B37" s="327">
        <v>3</v>
      </c>
    </row>
    <row r="38" spans="2:2" ht="21" customHeight="1" x14ac:dyDescent="0.25">
      <c r="B38" s="327">
        <v>4</v>
      </c>
    </row>
    <row r="39" spans="2:2" ht="21" customHeight="1" x14ac:dyDescent="0.25">
      <c r="B39" s="327">
        <v>5</v>
      </c>
    </row>
    <row r="40" spans="2:2" ht="21" customHeight="1" x14ac:dyDescent="0.25">
      <c r="B40" s="327">
        <v>6</v>
      </c>
    </row>
    <row r="41" spans="2:2" ht="21" customHeight="1" x14ac:dyDescent="0.25">
      <c r="B41" s="327">
        <v>7</v>
      </c>
    </row>
    <row r="42" spans="2:2" ht="21" customHeight="1" x14ac:dyDescent="0.25">
      <c r="B42" s="327">
        <v>8</v>
      </c>
    </row>
    <row r="43" spans="2:2" ht="21" customHeight="1" x14ac:dyDescent="0.25">
      <c r="B43" s="327">
        <v>9</v>
      </c>
    </row>
    <row r="44" spans="2:2" ht="21" customHeight="1" x14ac:dyDescent="0.25">
      <c r="B44" s="327">
        <v>10</v>
      </c>
    </row>
    <row r="45" spans="2:2" ht="21" customHeight="1" x14ac:dyDescent="0.25">
      <c r="B45" s="327">
        <v>11</v>
      </c>
    </row>
    <row r="46" spans="2:2" ht="21" customHeight="1" x14ac:dyDescent="0.25">
      <c r="B46" s="327">
        <v>12</v>
      </c>
    </row>
    <row r="54" spans="2:2" ht="21" customHeight="1" x14ac:dyDescent="0.25">
      <c r="B54" s="327">
        <v>1</v>
      </c>
    </row>
    <row r="55" spans="2:2" ht="21" customHeight="1" x14ac:dyDescent="0.25">
      <c r="B55" s="327">
        <v>2</v>
      </c>
    </row>
    <row r="56" spans="2:2" ht="21" customHeight="1" x14ac:dyDescent="0.25">
      <c r="B56" s="327">
        <v>3</v>
      </c>
    </row>
    <row r="57" spans="2:2" ht="21" customHeight="1" x14ac:dyDescent="0.25">
      <c r="B57" s="327">
        <v>4</v>
      </c>
    </row>
    <row r="58" spans="2:2" ht="21" customHeight="1" x14ac:dyDescent="0.25">
      <c r="B58" s="327">
        <v>5</v>
      </c>
    </row>
    <row r="59" spans="2:2" ht="21" customHeight="1" x14ac:dyDescent="0.25">
      <c r="B59" s="327">
        <v>6</v>
      </c>
    </row>
    <row r="60" spans="2:2" ht="21" customHeight="1" x14ac:dyDescent="0.25">
      <c r="B60" s="327">
        <v>7</v>
      </c>
    </row>
    <row r="61" spans="2:2" ht="21" customHeight="1" x14ac:dyDescent="0.25">
      <c r="B61" s="327">
        <v>8</v>
      </c>
    </row>
    <row r="62" spans="2:2" ht="21" customHeight="1" x14ac:dyDescent="0.25">
      <c r="B62" s="327">
        <v>9</v>
      </c>
    </row>
    <row r="63" spans="2:2" ht="21" customHeight="1" x14ac:dyDescent="0.25">
      <c r="B63" s="327">
        <v>10</v>
      </c>
    </row>
    <row r="64" spans="2:2" ht="21" customHeight="1" x14ac:dyDescent="0.25">
      <c r="B64" s="327">
        <v>11</v>
      </c>
    </row>
    <row r="65" spans="2:2" ht="21" customHeight="1" x14ac:dyDescent="0.25">
      <c r="B65" s="327">
        <v>12</v>
      </c>
    </row>
  </sheetData>
  <mergeCells count="3">
    <mergeCell ref="C8:D8"/>
    <mergeCell ref="H8:I8"/>
    <mergeCell ref="Q8:R8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D53B99-4C31-41A4-9987-2C63B3C87DD1}">
  <sheetPr codeName="Feuil14">
    <tabColor theme="9"/>
  </sheetPr>
  <dimension ref="A1:U171"/>
  <sheetViews>
    <sheetView showGridLines="0" workbookViewId="0">
      <selection activeCell="X11" sqref="X11"/>
    </sheetView>
  </sheetViews>
  <sheetFormatPr baseColWidth="10" defaultColWidth="11.42578125" defaultRowHeight="15" x14ac:dyDescent="0.25"/>
  <cols>
    <col min="1" max="1" width="2.42578125" customWidth="1"/>
    <col min="2" max="2" width="2.7109375" customWidth="1"/>
    <col min="3" max="3" width="14.140625" customWidth="1"/>
    <col min="4" max="4" width="45.7109375" customWidth="1"/>
    <col min="5" max="5" width="14" customWidth="1"/>
    <col min="6" max="6" width="12" customWidth="1"/>
    <col min="7" max="7" width="13.5703125" customWidth="1"/>
    <col min="8" max="8" width="15.7109375" customWidth="1"/>
    <col min="9" max="9" width="4.85546875" customWidth="1"/>
    <col min="10" max="10" width="3.140625" customWidth="1"/>
    <col min="11" max="14" width="20" hidden="1" customWidth="1"/>
    <col min="15" max="19" width="12.7109375" style="474" hidden="1" customWidth="1"/>
    <col min="20" max="20" width="0" style="474" hidden="1" customWidth="1"/>
    <col min="21" max="21" width="0" hidden="1" customWidth="1"/>
    <col min="16384" max="16384" width="9" customWidth="1"/>
  </cols>
  <sheetData>
    <row r="1" spans="2:14" ht="7.5" customHeight="1" x14ac:dyDescent="0.25"/>
    <row r="2" spans="2:14" ht="18.75" x14ac:dyDescent="0.25">
      <c r="E2" s="13" t="s">
        <v>1258</v>
      </c>
      <c r="H2" s="110" t="s">
        <v>1046</v>
      </c>
      <c r="K2" s="111" t="str">
        <f>IF(HLOOKUP($H$2,'[2]Base facturation'!$C$5:$GT$61,2,0)=0,"",HLOOKUP($H$2,'[2]Base facturation'!$C$5:$GT$61,2,0))</f>
        <v>C00003</v>
      </c>
      <c r="L2" s="473"/>
      <c r="M2" s="473"/>
      <c r="N2" s="473"/>
    </row>
    <row r="3" spans="2:14" ht="15.75" x14ac:dyDescent="0.25">
      <c r="B3" s="112" t="s">
        <v>1259</v>
      </c>
    </row>
    <row r="4" spans="2:14" ht="15.75" thickBot="1" x14ac:dyDescent="0.3"/>
    <row r="5" spans="2:14" ht="9.75" customHeight="1" thickTop="1" x14ac:dyDescent="0.25">
      <c r="B5" s="113"/>
      <c r="C5" s="114"/>
      <c r="D5" s="114"/>
      <c r="E5" s="114"/>
      <c r="F5" s="114"/>
      <c r="G5" s="114"/>
      <c r="H5" s="114"/>
      <c r="I5" s="115"/>
    </row>
    <row r="6" spans="2:14" ht="46.5" customHeight="1" x14ac:dyDescent="0.35">
      <c r="B6" s="116"/>
      <c r="C6" s="20"/>
      <c r="D6" s="117"/>
      <c r="E6" s="576" t="s">
        <v>1260</v>
      </c>
      <c r="F6" s="576"/>
      <c r="G6" s="577" t="str">
        <f>H2</f>
        <v>F00002</v>
      </c>
      <c r="H6" s="577"/>
      <c r="I6" s="118"/>
      <c r="J6" s="119"/>
    </row>
    <row r="7" spans="2:14" ht="48.75" customHeight="1" x14ac:dyDescent="0.35">
      <c r="B7" s="116"/>
      <c r="C7" s="120"/>
      <c r="D7" s="117"/>
      <c r="F7" s="121" t="s">
        <v>1261</v>
      </c>
      <c r="G7" s="122">
        <f>HLOOKUP($H$2,'[2]Base facturation'!$C$5:$GT$61,4,0)</f>
        <v>43108</v>
      </c>
      <c r="I7" s="118"/>
      <c r="J7" s="119"/>
    </row>
    <row r="8" spans="2:14" x14ac:dyDescent="0.25">
      <c r="B8" s="116"/>
      <c r="C8" s="20"/>
      <c r="D8" s="20"/>
      <c r="E8" s="20"/>
      <c r="F8" s="20"/>
      <c r="G8" s="20"/>
      <c r="H8" s="20"/>
      <c r="I8" s="123"/>
    </row>
    <row r="9" spans="2:14" ht="9" customHeight="1" x14ac:dyDescent="0.25">
      <c r="B9" s="116"/>
      <c r="C9" s="124" t="s">
        <v>274</v>
      </c>
      <c r="D9" s="125"/>
      <c r="E9" s="126"/>
      <c r="F9" s="125"/>
      <c r="G9" s="127"/>
      <c r="H9" s="128"/>
      <c r="I9" s="123"/>
    </row>
    <row r="10" spans="2:14" ht="15.75" x14ac:dyDescent="0.25">
      <c r="B10" s="116"/>
      <c r="C10" s="129" t="str">
        <f>IF(ISERROR(VLOOKUP($K$2,'[2]Base clients'!$A$6:$L$736,3,0)),"",VLOOKUP($K$2,'[2]Base clients'!$A$6:$L$736,3,0))</f>
        <v>Intermarche</v>
      </c>
      <c r="D10" s="130"/>
      <c r="E10" s="131" t="s">
        <v>1262</v>
      </c>
      <c r="F10" s="132" t="str">
        <f>IF(ISBLANK('[2]Vos données'!B5),"",'[2]Vos données'!B5)</f>
        <v>Dijon TT</v>
      </c>
      <c r="G10" s="133"/>
      <c r="H10" s="134"/>
      <c r="I10" s="123"/>
    </row>
    <row r="11" spans="2:14" x14ac:dyDescent="0.25">
      <c r="B11" s="116"/>
      <c r="C11" s="135" t="str">
        <f>IF(ISBLANK('[2]Vos données'!B6),"",'[2]Vos données'!B6)</f>
        <v/>
      </c>
      <c r="D11" s="136" t="str">
        <f>IF(IF(ISERROR(VLOOKUP($K$2,'[2]Base clients'!$A$6:$L$736,4,0)),"",VLOOKUP($K$2,'[2]Base clients'!$A$6:$L$736,4,0))=0,"",IF(ISERROR(VLOOKUP($K$2,'[2]Base clients'!$A$6:$L$736,4,0)),"",VLOOKUP($K$2,'[2]Base clients'!$A$6:$L$736,4,0)))</f>
        <v>Boulevard Bachelard</v>
      </c>
      <c r="E11" s="137" t="s">
        <v>1263</v>
      </c>
      <c r="F11" s="138" t="str">
        <f>IF(ISBLANK('[2]Vos données'!B7),"",'[2]Vos données'!B7)</f>
        <v>Bd Bachelard</v>
      </c>
      <c r="G11" s="133"/>
      <c r="H11" s="134"/>
      <c r="I11" s="123"/>
    </row>
    <row r="12" spans="2:14" x14ac:dyDescent="0.25">
      <c r="B12" s="116"/>
      <c r="C12" s="139"/>
      <c r="D12" s="140">
        <f>IF(IF(ISERROR(VLOOKUP($K$2,'[2]Base clients'!$A$6:$L$736,5,0)),"",VLOOKUP($K$2,'[2]Base clients'!$A$6:$L$736,5,0))=0,"",IF(ISERROR(VLOOKUP($K$2,'[2]Base clients'!$A$6:$L$736,5,0)),"",VLOOKUP($K$2,'[2]Base clients'!$A$6:$L$736,5,0)))</f>
        <v>21000</v>
      </c>
      <c r="E12" s="139"/>
      <c r="F12" s="138">
        <f>IF(ISBLANK('[2]Vos données'!B8),"",'[2]Vos données'!B8)</f>
        <v>21000</v>
      </c>
      <c r="G12" s="141" t="str">
        <f>IF(ISBLANK('[2]Vos données'!B9),"",'[2]Vos données'!B9)</f>
        <v>Dijon</v>
      </c>
      <c r="H12" s="134"/>
      <c r="I12" s="123"/>
    </row>
    <row r="13" spans="2:14" x14ac:dyDescent="0.25">
      <c r="B13" s="116"/>
      <c r="C13" s="139"/>
      <c r="D13" s="136" t="str">
        <f>IF(IF(ISERROR(VLOOKUP($K$2,'[2]Base clients'!$A$6:$L$736,6,0)),"",VLOOKUP($K$2,'[2]Base clients'!$A$6:$L$736,6,0))=0,"",IF(ISERROR(VLOOKUP($K$2,'[2]Base clients'!$A$6:$L$736,6,0)),"",VLOOKUP($K$2,'[2]Base clients'!$A$6:$L$736,6,0)))</f>
        <v>Dijon</v>
      </c>
      <c r="E13" s="142"/>
      <c r="F13" s="136" t="str">
        <f>IF(IF(ISERROR(VLOOKUP($K$2,'[2]Base clients'!$A$6:$L$736,7,0)),"",VLOOKUP($K$2,'[2]Base clients'!$A$6:$L$736,7,0))=0,"",IF(ISERROR(VLOOKUP($K$2,'[2]Base clients'!$A$6:$L$736,7,0)),"",VLOOKUP($K$2,'[2]Base clients'!$A$6:$L$736,7,0)))</f>
        <v/>
      </c>
      <c r="G13" s="20"/>
      <c r="H13" s="134"/>
      <c r="I13" s="123"/>
    </row>
    <row r="14" spans="2:14" x14ac:dyDescent="0.25">
      <c r="B14" s="116"/>
      <c r="C14" s="143" t="s">
        <v>1264</v>
      </c>
      <c r="D14" s="144" t="str">
        <f>K2</f>
        <v>C00003</v>
      </c>
      <c r="E14" s="135" t="s">
        <v>1265</v>
      </c>
      <c r="F14" s="20"/>
      <c r="G14" s="145" t="str">
        <f>IF(ISBLANK(HLOOKUP($H$2,'[2]Base facturation'!$C$5:$GT$61,6,0)),"",HLOOKUP($H$2,'[2]Base facturation'!$C$5:$GT$61,6,0))</f>
        <v>carte bancaire</v>
      </c>
      <c r="H14" s="134"/>
      <c r="I14" s="123"/>
    </row>
    <row r="15" spans="2:14" hidden="1" x14ac:dyDescent="0.25">
      <c r="B15" s="116"/>
      <c r="C15" s="135" t="s">
        <v>1266</v>
      </c>
      <c r="D15" s="146">
        <v>12.3</v>
      </c>
      <c r="E15" s="139"/>
      <c r="F15" s="20"/>
      <c r="G15" s="147"/>
      <c r="H15" s="134"/>
      <c r="I15" s="123"/>
    </row>
    <row r="16" spans="2:14" x14ac:dyDescent="0.25">
      <c r="B16" s="116"/>
      <c r="C16" s="135" t="str">
        <f>IF(ISBLANK('[2]Vos données'!B12),"","N° TVA : "&amp;'[2]Vos données'!B12)</f>
        <v/>
      </c>
      <c r="D16" s="130"/>
      <c r="E16" s="139" t="s">
        <v>1267</v>
      </c>
      <c r="F16" s="20"/>
      <c r="G16" s="147" t="str">
        <f>D63</f>
        <v/>
      </c>
      <c r="H16" s="134"/>
      <c r="I16" s="123"/>
    </row>
    <row r="17" spans="1:21" ht="9" customHeight="1" x14ac:dyDescent="0.25">
      <c r="B17" s="116"/>
      <c r="C17" s="148"/>
      <c r="D17" s="149"/>
      <c r="E17" s="150"/>
      <c r="F17" s="149"/>
      <c r="G17" s="151"/>
      <c r="H17" s="152"/>
      <c r="I17" s="123"/>
    </row>
    <row r="18" spans="1:21" ht="6.75" customHeight="1" x14ac:dyDescent="0.25">
      <c r="B18" s="116"/>
      <c r="C18" s="20"/>
      <c r="D18" s="20"/>
      <c r="E18" s="20"/>
      <c r="F18" s="20"/>
      <c r="G18" s="20"/>
      <c r="H18" s="20"/>
      <c r="I18" s="123"/>
    </row>
    <row r="19" spans="1:21" x14ac:dyDescent="0.25">
      <c r="B19" s="116"/>
      <c r="C19" s="153"/>
      <c r="D19" s="20"/>
      <c r="E19" s="154"/>
      <c r="F19" s="20"/>
      <c r="G19" s="20"/>
      <c r="H19" s="20"/>
      <c r="I19" s="123"/>
      <c r="K19" s="155" t="e">
        <f>'[2]Vos données'!#REF!</f>
        <v>#REF!</v>
      </c>
      <c r="L19" s="155" t="e">
        <f>'[2]Vos données'!#REF!</f>
        <v>#REF!</v>
      </c>
      <c r="M19" s="155" t="e">
        <f>'[2]Vos données'!#REF!</f>
        <v>#REF!</v>
      </c>
      <c r="N19" s="155"/>
    </row>
    <row r="20" spans="1:21" s="474" customFormat="1" ht="21" customHeight="1" x14ac:dyDescent="0.25">
      <c r="B20" s="156"/>
      <c r="C20" s="157" t="s">
        <v>1268</v>
      </c>
      <c r="D20" s="158" t="s">
        <v>42</v>
      </c>
      <c r="E20" s="159" t="s">
        <v>1269</v>
      </c>
      <c r="F20" s="159" t="s">
        <v>1270</v>
      </c>
      <c r="G20" s="159" t="s">
        <v>268</v>
      </c>
      <c r="H20" s="157" t="s">
        <v>1271</v>
      </c>
      <c r="I20" s="160"/>
      <c r="K20" s="161" t="s">
        <v>1272</v>
      </c>
      <c r="L20" s="161" t="s">
        <v>1273</v>
      </c>
      <c r="M20" s="161" t="s">
        <v>1274</v>
      </c>
      <c r="N20" s="161" t="s">
        <v>1275</v>
      </c>
      <c r="O20" s="161" t="s">
        <v>1276</v>
      </c>
      <c r="P20" s="161" t="s">
        <v>1277</v>
      </c>
      <c r="Q20" s="161" t="s">
        <v>1268</v>
      </c>
      <c r="R20" s="161" t="s">
        <v>1270</v>
      </c>
      <c r="S20" s="161" t="s">
        <v>1278</v>
      </c>
      <c r="T20" s="161" t="s">
        <v>1279</v>
      </c>
      <c r="U20" s="161" t="s">
        <v>1280</v>
      </c>
    </row>
    <row r="21" spans="1:21" ht="6.75" customHeight="1" x14ac:dyDescent="0.25">
      <c r="B21" s="116"/>
      <c r="C21" s="162"/>
      <c r="D21" s="162"/>
      <c r="E21" s="163"/>
      <c r="F21" s="164"/>
      <c r="G21" s="164"/>
      <c r="H21" s="165"/>
      <c r="I21" s="123"/>
      <c r="U21" s="474"/>
    </row>
    <row r="22" spans="1:21" ht="18" customHeight="1" x14ac:dyDescent="0.25">
      <c r="A22" s="166">
        <v>5</v>
      </c>
      <c r="B22" s="116"/>
      <c r="C22" s="167" t="str">
        <f>IF(ISERROR(VLOOKUP($U22,$P$22:$T$171,2,0)),"",VLOOKUP($U22,$P$22:$T$171,2,0))</f>
        <v>P0001</v>
      </c>
      <c r="D22" s="168" t="str">
        <f>IF(ISERROR(VLOOKUP(C22,'[2]Base produits'!$A$8:$H$157,2,0)),"",VLOOKUP(C22,'[2]Base produits'!$A$8:$H$157,2,0))</f>
        <v>Coca cola 33 cl</v>
      </c>
      <c r="E22" s="169">
        <f>IF(ISERROR(VLOOKUP(C22,'[2]Base produits'!$A$8:$H$157,7,0)),"",VLOOKUP(C22,'[2]Base produits'!$A$8:$H$157,7,0))</f>
        <v>0.42613250315742623</v>
      </c>
      <c r="F22" s="170">
        <f>IF(ISERROR(VLOOKUP($U22,$P$22:$T$171,3,0)),"",VLOOKUP($U22,$P$22:$T$171,3,0))</f>
        <v>45</v>
      </c>
      <c r="G22" s="169">
        <f>IF(ISERROR(E22*F22),"",E22*F22)</f>
        <v>19.17596264208418</v>
      </c>
      <c r="H22" s="171">
        <f>IF(ISERROR(VLOOKUP($U22,$P$22:$T$171,4,0)),"",VLOOKUP($U22,$P$22:$T$171,4,0))</f>
        <v>0</v>
      </c>
      <c r="I22" s="123"/>
      <c r="K22" t="e">
        <f>IF($H22=K$19,$H22*$G22,0)</f>
        <v>#REF!</v>
      </c>
      <c r="L22" t="e">
        <f t="shared" ref="L22:M37" si="0">IF($H22=L$19,$H22*$G22,0)</f>
        <v>#REF!</v>
      </c>
      <c r="M22" t="e">
        <f t="shared" si="0"/>
        <v>#REF!</v>
      </c>
      <c r="N22" s="172">
        <f>IF(ISERROR(G22*H22),0,G22*H22)</f>
        <v>0</v>
      </c>
      <c r="O22" s="474">
        <f t="shared" ref="O22:O85" si="1">IF(R22&gt;0,1,"")</f>
        <v>1</v>
      </c>
      <c r="P22" s="474">
        <f>O22</f>
        <v>1</v>
      </c>
      <c r="Q22" s="474" t="str">
        <f>'[2]Base produits'!A8</f>
        <v>P0001</v>
      </c>
      <c r="R22" s="474">
        <f>HLOOKUP($H$2,'[2]Base facturation'!$C$5:$GT$161,T22,0)</f>
        <v>45</v>
      </c>
      <c r="S22" s="173">
        <f>'[2]Base produits'!D8</f>
        <v>0</v>
      </c>
      <c r="T22" s="474">
        <v>8</v>
      </c>
      <c r="U22" s="474">
        <v>1</v>
      </c>
    </row>
    <row r="23" spans="1:21" ht="18" customHeight="1" x14ac:dyDescent="0.25">
      <c r="A23" s="166"/>
      <c r="B23" s="116"/>
      <c r="C23" s="174" t="str">
        <f t="shared" ref="C23:C60" si="2">IF(ISERROR(VLOOKUP($U23,$P$22:$T$171,2,0)),"",VLOOKUP($U23,$P$22:$T$171,2,0))</f>
        <v>P0008</v>
      </c>
      <c r="D23" s="175" t="str">
        <f>IF(ISERROR(VLOOKUP(C23,'[2]Base produits'!$A$8:$H$157,2,0)),"",VLOOKUP(C23,'[2]Base produits'!$A$8:$H$157,2,0))</f>
        <v>Lpton-Ice tea</v>
      </c>
      <c r="E23" s="176">
        <f>IF(ISERROR(VLOOKUP(C23,'[2]Base produits'!$A$8:$H$157,7,0)),"",VLOOKUP(C23,'[2]Base produits'!$A$8:$H$157,7,0))</f>
        <v>0.46963402273318489</v>
      </c>
      <c r="F23" s="177">
        <f t="shared" ref="F23:F60" si="3">IF(ISERROR(VLOOKUP($U23,$P$22:$T$171,3,0)),"",VLOOKUP($U23,$P$22:$T$171,3,0))</f>
        <v>45</v>
      </c>
      <c r="G23" s="176">
        <f t="shared" ref="G23:G60" si="4">IF(ISERROR(E23*F23),"",E23*F23)</f>
        <v>21.133531022993321</v>
      </c>
      <c r="H23" s="178">
        <f t="shared" ref="H23:H60" si="5">IF(ISERROR(VLOOKUP($U23,$P$22:$T$171,4,0)),"",VLOOKUP($U23,$P$22:$T$171,4,0))</f>
        <v>0</v>
      </c>
      <c r="I23" s="123"/>
      <c r="K23" t="e">
        <f t="shared" ref="K23:M54" si="6">IF($H23=K$19,$H23*$G23,0)</f>
        <v>#REF!</v>
      </c>
      <c r="L23" t="e">
        <f t="shared" si="0"/>
        <v>#REF!</v>
      </c>
      <c r="M23" t="e">
        <f t="shared" si="0"/>
        <v>#REF!</v>
      </c>
      <c r="N23" s="172">
        <f t="shared" ref="N23:N60" si="7">IF(ISERROR(G23*H23),0,G23*H23)</f>
        <v>0</v>
      </c>
      <c r="O23" s="474" t="str">
        <f t="shared" si="1"/>
        <v/>
      </c>
      <c r="P23" s="474">
        <f>SUM($O$22:O23)</f>
        <v>1</v>
      </c>
      <c r="Q23" s="474" t="str">
        <f>'[2]Base produits'!A9</f>
        <v>P0002</v>
      </c>
      <c r="R23" s="474">
        <f>HLOOKUP($H$2,'[2]Base facturation'!$C$5:$GT$161,T23,0)</f>
        <v>0</v>
      </c>
      <c r="S23" s="173">
        <f>'[2]Base produits'!D9</f>
        <v>0</v>
      </c>
      <c r="T23" s="474">
        <v>9</v>
      </c>
      <c r="U23" s="474">
        <v>2</v>
      </c>
    </row>
    <row r="24" spans="1:21" ht="18" customHeight="1" x14ac:dyDescent="0.25">
      <c r="A24" s="166"/>
      <c r="B24" s="116"/>
      <c r="C24" s="174" t="str">
        <f t="shared" si="2"/>
        <v>P0009</v>
      </c>
      <c r="D24" s="175" t="str">
        <f>IF(ISERROR(VLOOKUP(C24,'[2]Base produits'!$A$8:$H$157,2,0)),"",VLOOKUP(C24,'[2]Base produits'!$A$8:$H$157,2,0))</f>
        <v>Oasis orange</v>
      </c>
      <c r="E24" s="176">
        <f>IF(ISERROR(VLOOKUP(C24,'[2]Base produits'!$A$8:$H$157,7,0)),"",VLOOKUP(C24,'[2]Base produits'!$A$8:$H$157,7,0))</f>
        <v>0.53441556863549555</v>
      </c>
      <c r="F24" s="177">
        <f t="shared" si="3"/>
        <v>33</v>
      </c>
      <c r="G24" s="176">
        <f t="shared" si="4"/>
        <v>17.635713764971353</v>
      </c>
      <c r="H24" s="178">
        <f t="shared" si="5"/>
        <v>0</v>
      </c>
      <c r="I24" s="123"/>
      <c r="K24" t="e">
        <f t="shared" si="6"/>
        <v>#REF!</v>
      </c>
      <c r="L24" t="e">
        <f t="shared" si="0"/>
        <v>#REF!</v>
      </c>
      <c r="M24" t="e">
        <f t="shared" si="0"/>
        <v>#REF!</v>
      </c>
      <c r="N24" s="172">
        <f t="shared" si="7"/>
        <v>0</v>
      </c>
      <c r="O24" s="474" t="str">
        <f t="shared" si="1"/>
        <v/>
      </c>
      <c r="P24" s="474">
        <f>SUM($O$22:O24)</f>
        <v>1</v>
      </c>
      <c r="Q24" s="474" t="str">
        <f>'[2]Base produits'!A10</f>
        <v>P0003</v>
      </c>
      <c r="R24" s="474">
        <f>HLOOKUP($H$2,'[2]Base facturation'!$C$5:$GT$161,T24,0)</f>
        <v>0</v>
      </c>
      <c r="S24" s="173">
        <f>'[2]Base produits'!D10</f>
        <v>0</v>
      </c>
      <c r="T24" s="474">
        <v>10</v>
      </c>
      <c r="U24" s="474">
        <v>3</v>
      </c>
    </row>
    <row r="25" spans="1:21" ht="18" customHeight="1" x14ac:dyDescent="0.25">
      <c r="A25" s="166"/>
      <c r="B25" s="116"/>
      <c r="C25" s="174" t="str">
        <f t="shared" si="2"/>
        <v>P0010</v>
      </c>
      <c r="D25" s="175" t="str">
        <f>IF(ISERROR(VLOOKUP(C25,'[2]Base produits'!$A$8:$H$157,2,0)),"",VLOOKUP(C25,'[2]Base produits'!$A$8:$H$157,2,0))</f>
        <v>Orangina</v>
      </c>
      <c r="E25" s="176">
        <f>IF(ISERROR(VLOOKUP(C25,'[2]Base produits'!$A$8:$H$157,7,0)),"",VLOOKUP(C25,'[2]Base produits'!$A$8:$H$157,7,0))</f>
        <v>0.45337403992829778</v>
      </c>
      <c r="F25" s="177">
        <f t="shared" si="3"/>
        <v>19</v>
      </c>
      <c r="G25" s="176">
        <f t="shared" si="4"/>
        <v>8.6141067586376572</v>
      </c>
      <c r="H25" s="178">
        <f t="shared" si="5"/>
        <v>0</v>
      </c>
      <c r="I25" s="123"/>
      <c r="K25" t="e">
        <f t="shared" si="6"/>
        <v>#REF!</v>
      </c>
      <c r="L25" t="e">
        <f t="shared" si="0"/>
        <v>#REF!</v>
      </c>
      <c r="M25" t="e">
        <f t="shared" si="0"/>
        <v>#REF!</v>
      </c>
      <c r="N25" s="172">
        <f t="shared" si="7"/>
        <v>0</v>
      </c>
      <c r="O25" s="474" t="str">
        <f t="shared" si="1"/>
        <v/>
      </c>
      <c r="P25" s="474">
        <f>SUM($O$22:O25)</f>
        <v>1</v>
      </c>
      <c r="Q25" s="474" t="str">
        <f>'[2]Base produits'!A11</f>
        <v>P0004</v>
      </c>
      <c r="R25" s="474">
        <f>HLOOKUP($H$2,'[2]Base facturation'!$C$5:$GT$161,T25,0)</f>
        <v>0</v>
      </c>
      <c r="S25" s="173">
        <f>'[2]Base produits'!D11</f>
        <v>0</v>
      </c>
      <c r="T25" s="474">
        <v>11</v>
      </c>
      <c r="U25" s="474">
        <v>4</v>
      </c>
    </row>
    <row r="26" spans="1:21" ht="18" customHeight="1" x14ac:dyDescent="0.25">
      <c r="A26" s="166"/>
      <c r="B26" s="116"/>
      <c r="C26" s="174" t="str">
        <f t="shared" si="2"/>
        <v>P0022</v>
      </c>
      <c r="D26" s="175" t="str">
        <f>IF(ISERROR(VLOOKUP(C26,'[2]Base produits'!$A$8:$H$157,2,0)),"",VLOOKUP(C26,'[2]Base produits'!$A$8:$H$157,2,0))</f>
        <v>Eau 0,5 cl</v>
      </c>
      <c r="E26" s="176">
        <f>IF(ISERROR(VLOOKUP(C26,'[2]Base produits'!$A$8:$H$157,7,0)),"",VLOOKUP(C26,'[2]Base produits'!$A$8:$H$157,7,0))</f>
        <v>0.21</v>
      </c>
      <c r="F26" s="177">
        <f t="shared" si="3"/>
        <v>45</v>
      </c>
      <c r="G26" s="176">
        <f t="shared" si="4"/>
        <v>9.4499999999999993</v>
      </c>
      <c r="H26" s="178">
        <f t="shared" si="5"/>
        <v>0</v>
      </c>
      <c r="I26" s="123"/>
      <c r="K26" t="e">
        <f t="shared" si="6"/>
        <v>#REF!</v>
      </c>
      <c r="L26" t="e">
        <f t="shared" si="0"/>
        <v>#REF!</v>
      </c>
      <c r="M26" t="e">
        <f t="shared" si="0"/>
        <v>#REF!</v>
      </c>
      <c r="N26" s="172">
        <f t="shared" si="7"/>
        <v>0</v>
      </c>
      <c r="O26" s="474" t="str">
        <f t="shared" si="1"/>
        <v/>
      </c>
      <c r="P26" s="474">
        <f>SUM($O$22:O26)</f>
        <v>1</v>
      </c>
      <c r="Q26" s="474" t="str">
        <f>'[2]Base produits'!A12</f>
        <v>P0005</v>
      </c>
      <c r="R26" s="474">
        <f>HLOOKUP($H$2,'[2]Base facturation'!$C$5:$GT$161,T26,0)</f>
        <v>0</v>
      </c>
      <c r="S26" s="173">
        <f>'[2]Base produits'!D12</f>
        <v>0</v>
      </c>
      <c r="T26" s="474">
        <v>12</v>
      </c>
      <c r="U26" s="474">
        <v>5</v>
      </c>
    </row>
    <row r="27" spans="1:21" ht="18" customHeight="1" x14ac:dyDescent="0.25">
      <c r="A27" s="166"/>
      <c r="B27" s="116"/>
      <c r="C27" s="174" t="str">
        <f t="shared" si="2"/>
        <v/>
      </c>
      <c r="D27" s="175" t="str">
        <f>IF(ISERROR(VLOOKUP(C27,'[2]Base produits'!$A$8:$H$157,2,0)),"",VLOOKUP(C27,'[2]Base produits'!$A$8:$H$157,2,0))</f>
        <v/>
      </c>
      <c r="E27" s="176" t="str">
        <f>IF(ISERROR(VLOOKUP(C27,'[2]Base produits'!$A$8:$H$157,7,0)),"",VLOOKUP(C27,'[2]Base produits'!$A$8:$H$157,7,0))</f>
        <v/>
      </c>
      <c r="F27" s="177" t="str">
        <f t="shared" si="3"/>
        <v/>
      </c>
      <c r="G27" s="176" t="str">
        <f t="shared" si="4"/>
        <v/>
      </c>
      <c r="H27" s="178" t="str">
        <f t="shared" si="5"/>
        <v/>
      </c>
      <c r="I27" s="123"/>
      <c r="K27" t="e">
        <f t="shared" si="6"/>
        <v>#REF!</v>
      </c>
      <c r="L27" t="e">
        <f t="shared" si="0"/>
        <v>#REF!</v>
      </c>
      <c r="M27" t="e">
        <f t="shared" si="0"/>
        <v>#REF!</v>
      </c>
      <c r="N27" s="172">
        <f t="shared" si="7"/>
        <v>0</v>
      </c>
      <c r="O27" s="474" t="str">
        <f t="shared" si="1"/>
        <v/>
      </c>
      <c r="P27" s="474">
        <f>SUM($O$22:O27)</f>
        <v>1</v>
      </c>
      <c r="Q27" s="474" t="str">
        <f>'[2]Base produits'!A13</f>
        <v>P0006</v>
      </c>
      <c r="R27" s="474">
        <f>HLOOKUP($H$2,'[2]Base facturation'!$C$5:$GT$161,T27,0)</f>
        <v>0</v>
      </c>
      <c r="S27" s="173">
        <f>'[2]Base produits'!D13</f>
        <v>0</v>
      </c>
      <c r="T27" s="474">
        <v>13</v>
      </c>
      <c r="U27" s="474">
        <v>6</v>
      </c>
    </row>
    <row r="28" spans="1:21" ht="18" customHeight="1" x14ac:dyDescent="0.25">
      <c r="A28" s="166"/>
      <c r="B28" s="116"/>
      <c r="C28" s="174" t="str">
        <f t="shared" si="2"/>
        <v/>
      </c>
      <c r="D28" s="175" t="str">
        <f>IF(ISERROR(VLOOKUP(C28,'[2]Base produits'!$A$8:$H$157,2,0)),"",VLOOKUP(C28,'[2]Base produits'!$A$8:$H$157,2,0))</f>
        <v/>
      </c>
      <c r="E28" s="176" t="str">
        <f>IF(ISERROR(VLOOKUP(C28,'[2]Base produits'!$A$8:$H$157,7,0)),"",VLOOKUP(C28,'[2]Base produits'!$A$8:$H$157,7,0))</f>
        <v/>
      </c>
      <c r="F28" s="177" t="str">
        <f t="shared" si="3"/>
        <v/>
      </c>
      <c r="G28" s="176" t="str">
        <f t="shared" si="4"/>
        <v/>
      </c>
      <c r="H28" s="178" t="str">
        <f t="shared" si="5"/>
        <v/>
      </c>
      <c r="I28" s="123"/>
      <c r="K28" t="e">
        <f t="shared" si="6"/>
        <v>#REF!</v>
      </c>
      <c r="L28" t="e">
        <f t="shared" si="0"/>
        <v>#REF!</v>
      </c>
      <c r="M28" t="e">
        <f t="shared" si="0"/>
        <v>#REF!</v>
      </c>
      <c r="N28" s="172">
        <f t="shared" si="7"/>
        <v>0</v>
      </c>
      <c r="O28" s="474" t="str">
        <f t="shared" si="1"/>
        <v/>
      </c>
      <c r="P28" s="474">
        <f>SUM($O$22:O28)</f>
        <v>1</v>
      </c>
      <c r="Q28" s="474" t="str">
        <f>'[2]Base produits'!A14</f>
        <v>P0007</v>
      </c>
      <c r="R28" s="474">
        <f>HLOOKUP($H$2,'[2]Base facturation'!$C$5:$GT$161,T28,0)</f>
        <v>0</v>
      </c>
      <c r="S28" s="173">
        <f>'[2]Base produits'!D14</f>
        <v>0</v>
      </c>
      <c r="T28" s="474">
        <v>14</v>
      </c>
      <c r="U28" s="474">
        <v>7</v>
      </c>
    </row>
    <row r="29" spans="1:21" ht="18" customHeight="1" x14ac:dyDescent="0.25">
      <c r="A29" s="166"/>
      <c r="B29" s="116"/>
      <c r="C29" s="174" t="str">
        <f t="shared" si="2"/>
        <v/>
      </c>
      <c r="D29" s="175" t="str">
        <f>IF(ISERROR(VLOOKUP(C29,'[2]Base produits'!$A$8:$H$157,2,0)),"",VLOOKUP(C29,'[2]Base produits'!$A$8:$H$157,2,0))</f>
        <v/>
      </c>
      <c r="E29" s="176" t="str">
        <f>IF(ISERROR(VLOOKUP(C29,'[2]Base produits'!$A$8:$H$157,7,0)),"",VLOOKUP(C29,'[2]Base produits'!$A$8:$H$157,7,0))</f>
        <v/>
      </c>
      <c r="F29" s="177" t="str">
        <f t="shared" si="3"/>
        <v/>
      </c>
      <c r="G29" s="176" t="str">
        <f t="shared" si="4"/>
        <v/>
      </c>
      <c r="H29" s="178" t="str">
        <f t="shared" si="5"/>
        <v/>
      </c>
      <c r="I29" s="123"/>
      <c r="K29" t="e">
        <f t="shared" si="6"/>
        <v>#REF!</v>
      </c>
      <c r="L29" t="e">
        <f t="shared" si="0"/>
        <v>#REF!</v>
      </c>
      <c r="M29" t="e">
        <f t="shared" si="0"/>
        <v>#REF!</v>
      </c>
      <c r="N29" s="172">
        <f t="shared" si="7"/>
        <v>0</v>
      </c>
      <c r="O29" s="474">
        <f t="shared" si="1"/>
        <v>1</v>
      </c>
      <c r="P29" s="474">
        <f>SUM($O$22:O29)</f>
        <v>2</v>
      </c>
      <c r="Q29" s="474" t="str">
        <f>'[2]Base produits'!A15</f>
        <v>P0008</v>
      </c>
      <c r="R29" s="474">
        <f>HLOOKUP($H$2,'[2]Base facturation'!$C$5:$GT$161,T29,0)</f>
        <v>45</v>
      </c>
      <c r="S29" s="173">
        <f>'[2]Base produits'!D15</f>
        <v>0</v>
      </c>
      <c r="T29" s="474">
        <v>15</v>
      </c>
      <c r="U29" s="474">
        <v>8</v>
      </c>
    </row>
    <row r="30" spans="1:21" ht="18" customHeight="1" x14ac:dyDescent="0.25">
      <c r="A30" s="166"/>
      <c r="B30" s="116"/>
      <c r="C30" s="174" t="str">
        <f t="shared" si="2"/>
        <v/>
      </c>
      <c r="D30" s="175" t="str">
        <f>IF(ISERROR(VLOOKUP(C30,'[2]Base produits'!$A$8:$H$157,2,0)),"",VLOOKUP(C30,'[2]Base produits'!$A$8:$H$157,2,0))</f>
        <v/>
      </c>
      <c r="E30" s="176" t="str">
        <f>IF(ISERROR(VLOOKUP(C30,'[2]Base produits'!$A$8:$H$157,7,0)),"",VLOOKUP(C30,'[2]Base produits'!$A$8:$H$157,7,0))</f>
        <v/>
      </c>
      <c r="F30" s="177" t="str">
        <f t="shared" si="3"/>
        <v/>
      </c>
      <c r="G30" s="176" t="str">
        <f t="shared" si="4"/>
        <v/>
      </c>
      <c r="H30" s="178" t="str">
        <f t="shared" si="5"/>
        <v/>
      </c>
      <c r="I30" s="123"/>
      <c r="K30" t="e">
        <f t="shared" si="6"/>
        <v>#REF!</v>
      </c>
      <c r="L30" t="e">
        <f t="shared" si="0"/>
        <v>#REF!</v>
      </c>
      <c r="M30" t="e">
        <f t="shared" si="0"/>
        <v>#REF!</v>
      </c>
      <c r="N30" s="172">
        <f t="shared" si="7"/>
        <v>0</v>
      </c>
      <c r="O30" s="474">
        <f t="shared" si="1"/>
        <v>1</v>
      </c>
      <c r="P30" s="474">
        <f>SUM($O$22:O30)</f>
        <v>3</v>
      </c>
      <c r="Q30" s="474" t="str">
        <f>'[2]Base produits'!A16</f>
        <v>P0009</v>
      </c>
      <c r="R30" s="474">
        <f>HLOOKUP($H$2,'[2]Base facturation'!$C$5:$GT$161,T30,0)</f>
        <v>33</v>
      </c>
      <c r="S30" s="173">
        <f>'[2]Base produits'!D16</f>
        <v>0</v>
      </c>
      <c r="T30" s="474">
        <v>16</v>
      </c>
      <c r="U30" s="474">
        <v>9</v>
      </c>
    </row>
    <row r="31" spans="1:21" ht="18" customHeight="1" x14ac:dyDescent="0.25">
      <c r="A31" s="166"/>
      <c r="B31" s="116"/>
      <c r="C31" s="174" t="str">
        <f t="shared" si="2"/>
        <v/>
      </c>
      <c r="D31" s="175" t="str">
        <f>IF(ISERROR(VLOOKUP(C31,'[2]Base produits'!$A$8:$H$157,2,0)),"",VLOOKUP(C31,'[2]Base produits'!$A$8:$H$157,2,0))</f>
        <v/>
      </c>
      <c r="E31" s="176" t="str">
        <f>IF(ISERROR(VLOOKUP(C31,'[2]Base produits'!$A$8:$H$157,7,0)),"",VLOOKUP(C31,'[2]Base produits'!$A$8:$H$157,7,0))</f>
        <v/>
      </c>
      <c r="F31" s="177" t="str">
        <f t="shared" si="3"/>
        <v/>
      </c>
      <c r="G31" s="176" t="str">
        <f t="shared" si="4"/>
        <v/>
      </c>
      <c r="H31" s="178" t="str">
        <f t="shared" si="5"/>
        <v/>
      </c>
      <c r="I31" s="123"/>
      <c r="K31" t="e">
        <f t="shared" si="6"/>
        <v>#REF!</v>
      </c>
      <c r="L31" t="e">
        <f t="shared" si="0"/>
        <v>#REF!</v>
      </c>
      <c r="M31" t="e">
        <f t="shared" si="0"/>
        <v>#REF!</v>
      </c>
      <c r="N31" s="172">
        <f t="shared" si="7"/>
        <v>0</v>
      </c>
      <c r="O31" s="474">
        <f t="shared" si="1"/>
        <v>1</v>
      </c>
      <c r="P31" s="474">
        <f>SUM($O$22:O31)</f>
        <v>4</v>
      </c>
      <c r="Q31" s="474" t="str">
        <f>'[2]Base produits'!A17</f>
        <v>P0010</v>
      </c>
      <c r="R31" s="474">
        <f>HLOOKUP($H$2,'[2]Base facturation'!$C$5:$GT$161,T31,0)</f>
        <v>19</v>
      </c>
      <c r="S31" s="173">
        <f>'[2]Base produits'!D17</f>
        <v>0</v>
      </c>
      <c r="T31" s="474">
        <v>17</v>
      </c>
      <c r="U31" s="474">
        <v>10</v>
      </c>
    </row>
    <row r="32" spans="1:21" ht="18" customHeight="1" x14ac:dyDescent="0.25">
      <c r="A32" s="166"/>
      <c r="B32" s="116"/>
      <c r="C32" s="174" t="str">
        <f t="shared" si="2"/>
        <v/>
      </c>
      <c r="D32" s="175" t="str">
        <f>IF(ISERROR(VLOOKUP(C32,'[2]Base produits'!$A$8:$H$157,2,0)),"",VLOOKUP(C32,'[2]Base produits'!$A$8:$H$157,2,0))</f>
        <v/>
      </c>
      <c r="E32" s="176" t="str">
        <f>IF(ISERROR(VLOOKUP(C32,'[2]Base produits'!$A$8:$H$157,7,0)),"",VLOOKUP(C32,'[2]Base produits'!$A$8:$H$157,7,0))</f>
        <v/>
      </c>
      <c r="F32" s="177" t="str">
        <f t="shared" si="3"/>
        <v/>
      </c>
      <c r="G32" s="176" t="str">
        <f t="shared" si="4"/>
        <v/>
      </c>
      <c r="H32" s="178" t="str">
        <f t="shared" si="5"/>
        <v/>
      </c>
      <c r="I32" s="123"/>
      <c r="K32" t="e">
        <f t="shared" si="6"/>
        <v>#REF!</v>
      </c>
      <c r="L32" t="e">
        <f t="shared" si="0"/>
        <v>#REF!</v>
      </c>
      <c r="M32" t="e">
        <f t="shared" si="0"/>
        <v>#REF!</v>
      </c>
      <c r="N32" s="172">
        <f t="shared" si="7"/>
        <v>0</v>
      </c>
      <c r="O32" s="474" t="str">
        <f t="shared" si="1"/>
        <v/>
      </c>
      <c r="P32" s="474">
        <f>SUM($O$22:O32)</f>
        <v>4</v>
      </c>
      <c r="Q32" s="474" t="str">
        <f>'[2]Base produits'!A18</f>
        <v>P0011</v>
      </c>
      <c r="R32" s="474">
        <f>HLOOKUP($H$2,'[2]Base facturation'!$C$5:$GT$161,T32,0)</f>
        <v>0</v>
      </c>
      <c r="S32" s="173">
        <f>'[2]Base produits'!D18</f>
        <v>0</v>
      </c>
      <c r="T32" s="474">
        <v>18</v>
      </c>
      <c r="U32" s="474">
        <v>11</v>
      </c>
    </row>
    <row r="33" spans="1:21" ht="18" customHeight="1" x14ac:dyDescent="0.25">
      <c r="A33" s="166"/>
      <c r="B33" s="116"/>
      <c r="C33" s="174" t="str">
        <f t="shared" si="2"/>
        <v/>
      </c>
      <c r="D33" s="175" t="str">
        <f>IF(ISERROR(VLOOKUP(C33,'[2]Base produits'!$A$8:$H$157,2,0)),"",VLOOKUP(C33,'[2]Base produits'!$A$8:$H$157,2,0))</f>
        <v/>
      </c>
      <c r="E33" s="176" t="str">
        <f>IF(ISERROR(VLOOKUP(C33,'[2]Base produits'!$A$8:$H$157,7,0)),"",VLOOKUP(C33,'[2]Base produits'!$A$8:$H$157,7,0))</f>
        <v/>
      </c>
      <c r="F33" s="177" t="str">
        <f t="shared" si="3"/>
        <v/>
      </c>
      <c r="G33" s="176" t="str">
        <f t="shared" si="4"/>
        <v/>
      </c>
      <c r="H33" s="178" t="str">
        <f t="shared" si="5"/>
        <v/>
      </c>
      <c r="I33" s="123"/>
      <c r="K33" t="e">
        <f t="shared" si="6"/>
        <v>#REF!</v>
      </c>
      <c r="L33" t="e">
        <f t="shared" si="0"/>
        <v>#REF!</v>
      </c>
      <c r="M33" t="e">
        <f t="shared" si="0"/>
        <v>#REF!</v>
      </c>
      <c r="N33" s="172">
        <f t="shared" si="7"/>
        <v>0</v>
      </c>
      <c r="O33" s="474" t="str">
        <f t="shared" si="1"/>
        <v/>
      </c>
      <c r="P33" s="474">
        <f>SUM($O$22:O33)</f>
        <v>4</v>
      </c>
      <c r="Q33" s="474" t="str">
        <f>'[2]Base produits'!A19</f>
        <v>P0012</v>
      </c>
      <c r="R33" s="474">
        <f>HLOOKUP($H$2,'[2]Base facturation'!$C$5:$GT$161,T33,0)</f>
        <v>0</v>
      </c>
      <c r="S33" s="173">
        <f>'[2]Base produits'!D19</f>
        <v>0</v>
      </c>
      <c r="T33" s="474">
        <v>19</v>
      </c>
      <c r="U33" s="474">
        <v>12</v>
      </c>
    </row>
    <row r="34" spans="1:21" ht="18" customHeight="1" x14ac:dyDescent="0.25">
      <c r="A34" s="166"/>
      <c r="B34" s="116"/>
      <c r="C34" s="174" t="str">
        <f t="shared" si="2"/>
        <v/>
      </c>
      <c r="D34" s="175" t="str">
        <f>IF(ISERROR(VLOOKUP(C34,'[2]Base produits'!$A$8:$H$157,2,0)),"",VLOOKUP(C34,'[2]Base produits'!$A$8:$H$157,2,0))</f>
        <v/>
      </c>
      <c r="E34" s="176" t="str">
        <f>IF(ISERROR(VLOOKUP(C34,'[2]Base produits'!$A$8:$H$157,7,0)),"",VLOOKUP(C34,'[2]Base produits'!$A$8:$H$157,7,0))</f>
        <v/>
      </c>
      <c r="F34" s="177" t="str">
        <f t="shared" si="3"/>
        <v/>
      </c>
      <c r="G34" s="176" t="str">
        <f t="shared" si="4"/>
        <v/>
      </c>
      <c r="H34" s="178" t="str">
        <f t="shared" si="5"/>
        <v/>
      </c>
      <c r="I34" s="123"/>
      <c r="K34" t="e">
        <f t="shared" si="6"/>
        <v>#REF!</v>
      </c>
      <c r="L34" t="e">
        <f t="shared" si="0"/>
        <v>#REF!</v>
      </c>
      <c r="M34" t="e">
        <f t="shared" si="0"/>
        <v>#REF!</v>
      </c>
      <c r="N34" s="172">
        <f t="shared" si="7"/>
        <v>0</v>
      </c>
      <c r="O34" s="474" t="str">
        <f t="shared" si="1"/>
        <v/>
      </c>
      <c r="P34" s="474">
        <f>SUM($O$22:O34)</f>
        <v>4</v>
      </c>
      <c r="Q34" s="474" t="str">
        <f>'[2]Base produits'!A20</f>
        <v>P0013</v>
      </c>
      <c r="R34" s="474">
        <f>HLOOKUP($H$2,'[2]Base facturation'!$C$5:$GT$161,T34,0)</f>
        <v>0</v>
      </c>
      <c r="S34" s="173">
        <f>'[2]Base produits'!D20</f>
        <v>0</v>
      </c>
      <c r="T34" s="474">
        <v>20</v>
      </c>
      <c r="U34" s="474">
        <v>13</v>
      </c>
    </row>
    <row r="35" spans="1:21" ht="18" customHeight="1" x14ac:dyDescent="0.25">
      <c r="A35" s="166"/>
      <c r="B35" s="116"/>
      <c r="C35" s="174" t="str">
        <f t="shared" si="2"/>
        <v/>
      </c>
      <c r="D35" s="175" t="str">
        <f>IF(ISERROR(VLOOKUP(C35,'[2]Base produits'!$A$8:$H$157,2,0)),"",VLOOKUP(C35,'[2]Base produits'!$A$8:$H$157,2,0))</f>
        <v/>
      </c>
      <c r="E35" s="176" t="str">
        <f>IF(ISERROR(VLOOKUP(C35,'[2]Base produits'!$A$8:$H$157,7,0)),"",VLOOKUP(C35,'[2]Base produits'!$A$8:$H$157,7,0))</f>
        <v/>
      </c>
      <c r="F35" s="177" t="str">
        <f t="shared" si="3"/>
        <v/>
      </c>
      <c r="G35" s="176" t="str">
        <f t="shared" si="4"/>
        <v/>
      </c>
      <c r="H35" s="178" t="str">
        <f t="shared" si="5"/>
        <v/>
      </c>
      <c r="I35" s="123"/>
      <c r="K35" t="e">
        <f t="shared" si="6"/>
        <v>#REF!</v>
      </c>
      <c r="L35" t="e">
        <f t="shared" si="0"/>
        <v>#REF!</v>
      </c>
      <c r="M35" t="e">
        <f t="shared" si="0"/>
        <v>#REF!</v>
      </c>
      <c r="N35" s="172">
        <f t="shared" si="7"/>
        <v>0</v>
      </c>
      <c r="O35" s="474" t="str">
        <f t="shared" si="1"/>
        <v/>
      </c>
      <c r="P35" s="474">
        <f>SUM($O$22:O35)</f>
        <v>4</v>
      </c>
      <c r="Q35" s="474" t="str">
        <f>'[2]Base produits'!A21</f>
        <v>P0014</v>
      </c>
      <c r="R35" s="474">
        <f>HLOOKUP($H$2,'[2]Base facturation'!$C$5:$GT$161,T35,0)</f>
        <v>0</v>
      </c>
      <c r="S35" s="173">
        <f>'[2]Base produits'!D21</f>
        <v>0</v>
      </c>
      <c r="T35" s="474">
        <v>21</v>
      </c>
      <c r="U35" s="474">
        <v>14</v>
      </c>
    </row>
    <row r="36" spans="1:21" ht="18" customHeight="1" x14ac:dyDescent="0.25">
      <c r="A36" s="166"/>
      <c r="B36" s="116"/>
      <c r="C36" s="174" t="str">
        <f t="shared" si="2"/>
        <v/>
      </c>
      <c r="D36" s="175" t="str">
        <f>IF(ISERROR(VLOOKUP(C36,'[2]Base produits'!$A$8:$H$157,2,0)),"",VLOOKUP(C36,'[2]Base produits'!$A$8:$H$157,2,0))</f>
        <v/>
      </c>
      <c r="E36" s="176" t="str">
        <f>IF(ISERROR(VLOOKUP(C36,'[2]Base produits'!$A$8:$H$157,7,0)),"",VLOOKUP(C36,'[2]Base produits'!$A$8:$H$157,7,0))</f>
        <v/>
      </c>
      <c r="F36" s="177" t="str">
        <f t="shared" si="3"/>
        <v/>
      </c>
      <c r="G36" s="176" t="str">
        <f t="shared" si="4"/>
        <v/>
      </c>
      <c r="H36" s="178" t="str">
        <f t="shared" si="5"/>
        <v/>
      </c>
      <c r="I36" s="123"/>
      <c r="K36" t="e">
        <f t="shared" si="6"/>
        <v>#REF!</v>
      </c>
      <c r="L36" t="e">
        <f t="shared" si="0"/>
        <v>#REF!</v>
      </c>
      <c r="M36" t="e">
        <f t="shared" si="0"/>
        <v>#REF!</v>
      </c>
      <c r="N36" s="172">
        <f t="shared" si="7"/>
        <v>0</v>
      </c>
      <c r="O36" s="474" t="str">
        <f t="shared" si="1"/>
        <v/>
      </c>
      <c r="P36" s="474">
        <f>SUM($O$22:O36)</f>
        <v>4</v>
      </c>
      <c r="Q36" s="474" t="str">
        <f>'[2]Base produits'!A22</f>
        <v>P0015</v>
      </c>
      <c r="R36" s="474">
        <f>HLOOKUP($H$2,'[2]Base facturation'!$C$5:$GT$161,T36,0)</f>
        <v>0</v>
      </c>
      <c r="S36" s="173">
        <f>'[2]Base produits'!D22</f>
        <v>0</v>
      </c>
      <c r="T36" s="474">
        <v>22</v>
      </c>
      <c r="U36" s="474">
        <v>15</v>
      </c>
    </row>
    <row r="37" spans="1:21" ht="18" customHeight="1" x14ac:dyDescent="0.25">
      <c r="A37" s="166"/>
      <c r="B37" s="116"/>
      <c r="C37" s="174" t="str">
        <f t="shared" si="2"/>
        <v/>
      </c>
      <c r="D37" s="175" t="str">
        <f>IF(ISERROR(VLOOKUP(C37,'[2]Base produits'!$A$8:$H$157,2,0)),"",VLOOKUP(C37,'[2]Base produits'!$A$8:$H$157,2,0))</f>
        <v/>
      </c>
      <c r="E37" s="176" t="str">
        <f>IF(ISERROR(VLOOKUP(C37,'[2]Base produits'!$A$8:$H$157,7,0)),"",VLOOKUP(C37,'[2]Base produits'!$A$8:$H$157,7,0))</f>
        <v/>
      </c>
      <c r="F37" s="177" t="str">
        <f t="shared" si="3"/>
        <v/>
      </c>
      <c r="G37" s="176" t="str">
        <f t="shared" si="4"/>
        <v/>
      </c>
      <c r="H37" s="178" t="str">
        <f t="shared" si="5"/>
        <v/>
      </c>
      <c r="I37" s="123"/>
      <c r="K37" t="e">
        <f t="shared" si="6"/>
        <v>#REF!</v>
      </c>
      <c r="L37" t="e">
        <f t="shared" si="0"/>
        <v>#REF!</v>
      </c>
      <c r="M37" t="e">
        <f t="shared" si="0"/>
        <v>#REF!</v>
      </c>
      <c r="N37" s="172">
        <f t="shared" si="7"/>
        <v>0</v>
      </c>
      <c r="O37" s="474" t="str">
        <f t="shared" si="1"/>
        <v/>
      </c>
      <c r="P37" s="474">
        <f>SUM($O$22:O37)</f>
        <v>4</v>
      </c>
      <c r="Q37" s="474" t="str">
        <f>'[2]Base produits'!A23</f>
        <v>P0016</v>
      </c>
      <c r="R37" s="474">
        <f>HLOOKUP($H$2,'[2]Base facturation'!$C$5:$GT$161,T37,0)</f>
        <v>0</v>
      </c>
      <c r="S37" s="173">
        <f>'[2]Base produits'!D23</f>
        <v>0</v>
      </c>
      <c r="T37" s="474">
        <v>23</v>
      </c>
      <c r="U37" s="474">
        <v>16</v>
      </c>
    </row>
    <row r="38" spans="1:21" ht="18" customHeight="1" x14ac:dyDescent="0.25">
      <c r="A38" s="166"/>
      <c r="B38" s="116"/>
      <c r="C38" s="174" t="str">
        <f t="shared" si="2"/>
        <v/>
      </c>
      <c r="D38" s="175" t="str">
        <f>IF(ISERROR(VLOOKUP(C38,'[2]Base produits'!$A$8:$H$157,2,0)),"",VLOOKUP(C38,'[2]Base produits'!$A$8:$H$157,2,0))</f>
        <v/>
      </c>
      <c r="E38" s="176" t="str">
        <f>IF(ISERROR(VLOOKUP(C38,'[2]Base produits'!$A$8:$H$157,7,0)),"",VLOOKUP(C38,'[2]Base produits'!$A$8:$H$157,7,0))</f>
        <v/>
      </c>
      <c r="F38" s="177" t="str">
        <f t="shared" si="3"/>
        <v/>
      </c>
      <c r="G38" s="176" t="str">
        <f t="shared" si="4"/>
        <v/>
      </c>
      <c r="H38" s="178" t="str">
        <f t="shared" si="5"/>
        <v/>
      </c>
      <c r="I38" s="123"/>
      <c r="K38" t="e">
        <f t="shared" si="6"/>
        <v>#REF!</v>
      </c>
      <c r="L38" t="e">
        <f t="shared" si="6"/>
        <v>#REF!</v>
      </c>
      <c r="M38" t="e">
        <f t="shared" si="6"/>
        <v>#REF!</v>
      </c>
      <c r="N38" s="172">
        <f t="shared" si="7"/>
        <v>0</v>
      </c>
      <c r="O38" s="474" t="str">
        <f t="shared" si="1"/>
        <v/>
      </c>
      <c r="P38" s="474">
        <f>SUM($O$22:O38)</f>
        <v>4</v>
      </c>
      <c r="Q38" s="474" t="str">
        <f>'[2]Base produits'!A24</f>
        <v>P0017</v>
      </c>
      <c r="R38" s="474">
        <f>HLOOKUP($H$2,'[2]Base facturation'!$C$5:$GT$161,T38,0)</f>
        <v>0</v>
      </c>
      <c r="S38" s="173">
        <f>'[2]Base produits'!D24</f>
        <v>0</v>
      </c>
      <c r="T38" s="474">
        <v>24</v>
      </c>
      <c r="U38" s="474">
        <v>17</v>
      </c>
    </row>
    <row r="39" spans="1:21" ht="18" customHeight="1" x14ac:dyDescent="0.25">
      <c r="A39" s="166"/>
      <c r="B39" s="116"/>
      <c r="C39" s="174" t="str">
        <f t="shared" si="2"/>
        <v/>
      </c>
      <c r="D39" s="175" t="str">
        <f>IF(ISERROR(VLOOKUP(C39,'[2]Base produits'!$A$8:$H$157,2,0)),"",VLOOKUP(C39,'[2]Base produits'!$A$8:$H$157,2,0))</f>
        <v/>
      </c>
      <c r="E39" s="176" t="str">
        <f>IF(ISERROR(VLOOKUP(C39,'[2]Base produits'!$A$8:$H$157,7,0)),"",VLOOKUP(C39,'[2]Base produits'!$A$8:$H$157,7,0))</f>
        <v/>
      </c>
      <c r="F39" s="177" t="str">
        <f t="shared" si="3"/>
        <v/>
      </c>
      <c r="G39" s="176" t="str">
        <f t="shared" si="4"/>
        <v/>
      </c>
      <c r="H39" s="178" t="str">
        <f t="shared" si="5"/>
        <v/>
      </c>
      <c r="I39" s="123"/>
      <c r="K39" t="e">
        <f t="shared" si="6"/>
        <v>#REF!</v>
      </c>
      <c r="L39" t="e">
        <f t="shared" si="6"/>
        <v>#REF!</v>
      </c>
      <c r="M39" t="e">
        <f t="shared" si="6"/>
        <v>#REF!</v>
      </c>
      <c r="N39" s="172">
        <f t="shared" si="7"/>
        <v>0</v>
      </c>
      <c r="O39" s="474" t="str">
        <f t="shared" si="1"/>
        <v/>
      </c>
      <c r="P39" s="474">
        <f>SUM($O$22:O39)</f>
        <v>4</v>
      </c>
      <c r="Q39" s="474" t="str">
        <f>'[2]Base produits'!A25</f>
        <v>P0018</v>
      </c>
      <c r="R39" s="474">
        <f>HLOOKUP($H$2,'[2]Base facturation'!$C$5:$GT$161,T39,0)</f>
        <v>0</v>
      </c>
      <c r="S39" s="173">
        <f>'[2]Base produits'!D25</f>
        <v>0</v>
      </c>
      <c r="T39" s="474">
        <v>25</v>
      </c>
      <c r="U39" s="474">
        <v>18</v>
      </c>
    </row>
    <row r="40" spans="1:21" ht="18" customHeight="1" x14ac:dyDescent="0.25">
      <c r="A40" s="166"/>
      <c r="B40" s="116"/>
      <c r="C40" s="174" t="str">
        <f t="shared" si="2"/>
        <v/>
      </c>
      <c r="D40" s="175" t="str">
        <f>IF(ISERROR(VLOOKUP(C40,'[2]Base produits'!$A$8:$H$157,2,0)),"",VLOOKUP(C40,'[2]Base produits'!$A$8:$H$157,2,0))</f>
        <v/>
      </c>
      <c r="E40" s="176" t="str">
        <f>IF(ISERROR(VLOOKUP(C40,'[2]Base produits'!$A$8:$H$157,7,0)),"",VLOOKUP(C40,'[2]Base produits'!$A$8:$H$157,7,0))</f>
        <v/>
      </c>
      <c r="F40" s="177" t="str">
        <f t="shared" si="3"/>
        <v/>
      </c>
      <c r="G40" s="176" t="str">
        <f t="shared" si="4"/>
        <v/>
      </c>
      <c r="H40" s="178" t="str">
        <f t="shared" si="5"/>
        <v/>
      </c>
      <c r="I40" s="123"/>
      <c r="K40" t="e">
        <f t="shared" si="6"/>
        <v>#REF!</v>
      </c>
      <c r="L40" t="e">
        <f t="shared" si="6"/>
        <v>#REF!</v>
      </c>
      <c r="M40" t="e">
        <f t="shared" si="6"/>
        <v>#REF!</v>
      </c>
      <c r="N40" s="172">
        <f t="shared" si="7"/>
        <v>0</v>
      </c>
      <c r="O40" s="474" t="str">
        <f t="shared" si="1"/>
        <v/>
      </c>
      <c r="P40" s="474">
        <f>SUM($O$22:O40)</f>
        <v>4</v>
      </c>
      <c r="Q40" s="474" t="str">
        <f>'[2]Base produits'!A26</f>
        <v>P0019</v>
      </c>
      <c r="R40" s="474">
        <f>HLOOKUP($H$2,'[2]Base facturation'!$C$5:$GT$161,T40,0)</f>
        <v>0</v>
      </c>
      <c r="S40" s="173">
        <f>'[2]Base produits'!D26</f>
        <v>0</v>
      </c>
      <c r="T40" s="474">
        <v>26</v>
      </c>
      <c r="U40" s="474">
        <v>19</v>
      </c>
    </row>
    <row r="41" spans="1:21" ht="18" customHeight="1" x14ac:dyDescent="0.25">
      <c r="A41" s="166"/>
      <c r="B41" s="116"/>
      <c r="C41" s="174" t="str">
        <f t="shared" si="2"/>
        <v/>
      </c>
      <c r="D41" s="175" t="str">
        <f>IF(ISERROR(VLOOKUP(C41,'[2]Base produits'!$A$8:$H$157,2,0)),"",VLOOKUP(C41,'[2]Base produits'!$A$8:$H$157,2,0))</f>
        <v/>
      </c>
      <c r="E41" s="176" t="str">
        <f>IF(ISERROR(VLOOKUP(C41,'[2]Base produits'!$A$8:$H$157,7,0)),"",VLOOKUP(C41,'[2]Base produits'!$A$8:$H$157,7,0))</f>
        <v/>
      </c>
      <c r="F41" s="177" t="str">
        <f t="shared" si="3"/>
        <v/>
      </c>
      <c r="G41" s="176" t="str">
        <f t="shared" si="4"/>
        <v/>
      </c>
      <c r="H41" s="178" t="str">
        <f t="shared" si="5"/>
        <v/>
      </c>
      <c r="I41" s="123"/>
      <c r="K41" t="e">
        <f t="shared" si="6"/>
        <v>#REF!</v>
      </c>
      <c r="L41" t="e">
        <f t="shared" si="6"/>
        <v>#REF!</v>
      </c>
      <c r="M41" t="e">
        <f t="shared" si="6"/>
        <v>#REF!</v>
      </c>
      <c r="N41" s="172">
        <f t="shared" si="7"/>
        <v>0</v>
      </c>
      <c r="O41" s="474" t="str">
        <f t="shared" si="1"/>
        <v/>
      </c>
      <c r="P41" s="474">
        <f>SUM($O$22:O41)</f>
        <v>4</v>
      </c>
      <c r="Q41" s="474" t="str">
        <f>'[2]Base produits'!A27</f>
        <v>P0020</v>
      </c>
      <c r="R41" s="474">
        <f>HLOOKUP($H$2,'[2]Base facturation'!$C$5:$GT$161,T41,0)</f>
        <v>0</v>
      </c>
      <c r="S41" s="173">
        <f>'[2]Base produits'!D27</f>
        <v>0</v>
      </c>
      <c r="T41" s="474">
        <v>27</v>
      </c>
      <c r="U41" s="474">
        <v>20</v>
      </c>
    </row>
    <row r="42" spans="1:21" ht="18" customHeight="1" x14ac:dyDescent="0.25">
      <c r="A42" s="166"/>
      <c r="B42" s="116"/>
      <c r="C42" s="174" t="str">
        <f t="shared" si="2"/>
        <v/>
      </c>
      <c r="D42" s="175" t="str">
        <f>IF(ISERROR(VLOOKUP(C42,'[2]Base produits'!$A$8:$H$157,2,0)),"",VLOOKUP(C42,'[2]Base produits'!$A$8:$H$157,2,0))</f>
        <v/>
      </c>
      <c r="E42" s="176" t="str">
        <f>IF(ISERROR(VLOOKUP(C42,'[2]Base produits'!$A$8:$H$157,7,0)),"",VLOOKUP(C42,'[2]Base produits'!$A$8:$H$157,7,0))</f>
        <v/>
      </c>
      <c r="F42" s="177" t="str">
        <f t="shared" si="3"/>
        <v/>
      </c>
      <c r="G42" s="176" t="str">
        <f t="shared" si="4"/>
        <v/>
      </c>
      <c r="H42" s="178" t="str">
        <f t="shared" si="5"/>
        <v/>
      </c>
      <c r="I42" s="123"/>
      <c r="K42" t="e">
        <f t="shared" si="6"/>
        <v>#REF!</v>
      </c>
      <c r="L42" t="e">
        <f t="shared" si="6"/>
        <v>#REF!</v>
      </c>
      <c r="M42" t="e">
        <f t="shared" si="6"/>
        <v>#REF!</v>
      </c>
      <c r="N42" s="172">
        <f t="shared" si="7"/>
        <v>0</v>
      </c>
      <c r="O42" s="474" t="str">
        <f t="shared" si="1"/>
        <v/>
      </c>
      <c r="P42" s="474">
        <f>SUM($O$22:O42)</f>
        <v>4</v>
      </c>
      <c r="Q42" s="474" t="str">
        <f>'[2]Base produits'!A28</f>
        <v>P0021</v>
      </c>
      <c r="R42" s="474">
        <f>HLOOKUP($H$2,'[2]Base facturation'!$C$5:$GT$161,T42,0)</f>
        <v>0</v>
      </c>
      <c r="S42" s="173">
        <f>'[2]Base produits'!D28</f>
        <v>0</v>
      </c>
      <c r="T42" s="474">
        <v>28</v>
      </c>
      <c r="U42" s="474">
        <v>21</v>
      </c>
    </row>
    <row r="43" spans="1:21" ht="18" customHeight="1" x14ac:dyDescent="0.25">
      <c r="A43" s="166"/>
      <c r="B43" s="116"/>
      <c r="C43" s="174" t="str">
        <f t="shared" si="2"/>
        <v/>
      </c>
      <c r="D43" s="175" t="str">
        <f>IF(ISERROR(VLOOKUP(C43,'[2]Base produits'!$A$8:$H$157,2,0)),"",VLOOKUP(C43,'[2]Base produits'!$A$8:$H$157,2,0))</f>
        <v/>
      </c>
      <c r="E43" s="176" t="str">
        <f>IF(ISERROR(VLOOKUP(C43,'[2]Base produits'!$A$8:$H$157,7,0)),"",VLOOKUP(C43,'[2]Base produits'!$A$8:$H$157,7,0))</f>
        <v/>
      </c>
      <c r="F43" s="177" t="str">
        <f t="shared" si="3"/>
        <v/>
      </c>
      <c r="G43" s="176" t="str">
        <f t="shared" si="4"/>
        <v/>
      </c>
      <c r="H43" s="178" t="str">
        <f t="shared" si="5"/>
        <v/>
      </c>
      <c r="I43" s="123"/>
      <c r="K43" t="e">
        <f t="shared" si="6"/>
        <v>#REF!</v>
      </c>
      <c r="L43" t="e">
        <f t="shared" si="6"/>
        <v>#REF!</v>
      </c>
      <c r="M43" t="e">
        <f t="shared" si="6"/>
        <v>#REF!</v>
      </c>
      <c r="N43" s="172">
        <f t="shared" si="7"/>
        <v>0</v>
      </c>
      <c r="O43" s="474">
        <f t="shared" si="1"/>
        <v>1</v>
      </c>
      <c r="P43" s="474">
        <f>SUM($O$22:O43)</f>
        <v>5</v>
      </c>
      <c r="Q43" s="474" t="str">
        <f>'[2]Base produits'!A29</f>
        <v>P0022</v>
      </c>
      <c r="R43" s="474">
        <f>HLOOKUP($H$2,'[2]Base facturation'!$C$5:$GT$161,T43,0)</f>
        <v>45</v>
      </c>
      <c r="S43" s="173">
        <f>'[2]Base produits'!D29</f>
        <v>0</v>
      </c>
      <c r="T43" s="474">
        <v>29</v>
      </c>
      <c r="U43" s="474">
        <v>22</v>
      </c>
    </row>
    <row r="44" spans="1:21" ht="18" customHeight="1" x14ac:dyDescent="0.25">
      <c r="A44" s="166"/>
      <c r="B44" s="116"/>
      <c r="C44" s="174" t="str">
        <f t="shared" si="2"/>
        <v/>
      </c>
      <c r="D44" s="175" t="str">
        <f>IF(ISERROR(VLOOKUP(C44,'[2]Base produits'!$A$8:$H$157,2,0)),"",VLOOKUP(C44,'[2]Base produits'!$A$8:$H$157,2,0))</f>
        <v/>
      </c>
      <c r="E44" s="176" t="str">
        <f>IF(ISERROR(VLOOKUP(C44,'[2]Base produits'!$A$8:$H$157,7,0)),"",VLOOKUP(C44,'[2]Base produits'!$A$8:$H$157,7,0))</f>
        <v/>
      </c>
      <c r="F44" s="177" t="str">
        <f t="shared" si="3"/>
        <v/>
      </c>
      <c r="G44" s="176" t="str">
        <f t="shared" si="4"/>
        <v/>
      </c>
      <c r="H44" s="178" t="str">
        <f t="shared" si="5"/>
        <v/>
      </c>
      <c r="I44" s="123"/>
      <c r="K44" t="e">
        <f t="shared" si="6"/>
        <v>#REF!</v>
      </c>
      <c r="L44" t="e">
        <f t="shared" si="6"/>
        <v>#REF!</v>
      </c>
      <c r="M44" t="e">
        <f t="shared" si="6"/>
        <v>#REF!</v>
      </c>
      <c r="N44" s="172">
        <f t="shared" si="7"/>
        <v>0</v>
      </c>
      <c r="O44" s="474" t="str">
        <f t="shared" si="1"/>
        <v/>
      </c>
      <c r="P44" s="474">
        <f>SUM($O$22:O44)</f>
        <v>5</v>
      </c>
      <c r="Q44" s="474" t="str">
        <f>'[2]Base produits'!A30</f>
        <v>P0023</v>
      </c>
      <c r="R44" s="474">
        <f>HLOOKUP($H$2,'[2]Base facturation'!$C$5:$GT$161,T44,0)</f>
        <v>0</v>
      </c>
      <c r="S44" s="173">
        <f>'[2]Base produits'!D30</f>
        <v>0</v>
      </c>
      <c r="T44" s="474">
        <v>30</v>
      </c>
      <c r="U44" s="474">
        <v>23</v>
      </c>
    </row>
    <row r="45" spans="1:21" ht="18" customHeight="1" x14ac:dyDescent="0.25">
      <c r="A45" s="166"/>
      <c r="B45" s="116"/>
      <c r="C45" s="174" t="str">
        <f t="shared" si="2"/>
        <v/>
      </c>
      <c r="D45" s="175" t="str">
        <f>IF(ISERROR(VLOOKUP(C45,'[2]Base produits'!$A$8:$H$157,2,0)),"",VLOOKUP(C45,'[2]Base produits'!$A$8:$H$157,2,0))</f>
        <v/>
      </c>
      <c r="E45" s="176" t="str">
        <f>IF(ISERROR(VLOOKUP(C45,'[2]Base produits'!$A$8:$H$157,7,0)),"",VLOOKUP(C45,'[2]Base produits'!$A$8:$H$157,7,0))</f>
        <v/>
      </c>
      <c r="F45" s="177" t="str">
        <f t="shared" si="3"/>
        <v/>
      </c>
      <c r="G45" s="176" t="str">
        <f t="shared" si="4"/>
        <v/>
      </c>
      <c r="H45" s="178" t="str">
        <f t="shared" si="5"/>
        <v/>
      </c>
      <c r="I45" s="123"/>
      <c r="K45" t="e">
        <f t="shared" si="6"/>
        <v>#REF!</v>
      </c>
      <c r="L45" t="e">
        <f t="shared" si="6"/>
        <v>#REF!</v>
      </c>
      <c r="M45" t="e">
        <f t="shared" si="6"/>
        <v>#REF!</v>
      </c>
      <c r="N45" s="172">
        <f t="shared" si="7"/>
        <v>0</v>
      </c>
      <c r="O45" s="474" t="str">
        <f t="shared" si="1"/>
        <v/>
      </c>
      <c r="P45" s="474">
        <f>SUM($O$22:O45)</f>
        <v>5</v>
      </c>
      <c r="Q45" s="474" t="str">
        <f>'[2]Base produits'!A31</f>
        <v>P0024</v>
      </c>
      <c r="R45" s="474">
        <f>HLOOKUP($H$2,'[2]Base facturation'!$C$5:$GT$161,T45,0)</f>
        <v>0</v>
      </c>
      <c r="S45" s="173">
        <f>'[2]Base produits'!D31</f>
        <v>0</v>
      </c>
      <c r="T45" s="474">
        <v>31</v>
      </c>
      <c r="U45" s="474">
        <v>24</v>
      </c>
    </row>
    <row r="46" spans="1:21" ht="18" customHeight="1" x14ac:dyDescent="0.25">
      <c r="A46" s="166"/>
      <c r="B46" s="116"/>
      <c r="C46" s="174" t="str">
        <f t="shared" si="2"/>
        <v/>
      </c>
      <c r="D46" s="175" t="str">
        <f>IF(ISERROR(VLOOKUP(C46,'[2]Base produits'!$A$8:$H$157,2,0)),"",VLOOKUP(C46,'[2]Base produits'!$A$8:$H$157,2,0))</f>
        <v/>
      </c>
      <c r="E46" s="176" t="str">
        <f>IF(ISERROR(VLOOKUP(C46,'[2]Base produits'!$A$8:$H$157,7,0)),"",VLOOKUP(C46,'[2]Base produits'!$A$8:$H$157,7,0))</f>
        <v/>
      </c>
      <c r="F46" s="177" t="str">
        <f t="shared" si="3"/>
        <v/>
      </c>
      <c r="G46" s="176" t="str">
        <f t="shared" si="4"/>
        <v/>
      </c>
      <c r="H46" s="178" t="str">
        <f t="shared" si="5"/>
        <v/>
      </c>
      <c r="I46" s="123"/>
      <c r="K46" t="e">
        <f t="shared" si="6"/>
        <v>#REF!</v>
      </c>
      <c r="L46" t="e">
        <f t="shared" si="6"/>
        <v>#REF!</v>
      </c>
      <c r="M46" t="e">
        <f t="shared" si="6"/>
        <v>#REF!</v>
      </c>
      <c r="N46" s="172">
        <f t="shared" si="7"/>
        <v>0</v>
      </c>
      <c r="O46" s="474" t="str">
        <f t="shared" si="1"/>
        <v/>
      </c>
      <c r="P46" s="474">
        <f>SUM($O$22:O46)</f>
        <v>5</v>
      </c>
      <c r="Q46" s="474" t="str">
        <f>'[2]Base produits'!A32</f>
        <v>P0025</v>
      </c>
      <c r="R46" s="474">
        <f>HLOOKUP($H$2,'[2]Base facturation'!$C$5:$GT$161,T46,0)</f>
        <v>0</v>
      </c>
      <c r="S46" s="173">
        <f>'[2]Base produits'!D32</f>
        <v>0</v>
      </c>
      <c r="T46" s="474">
        <v>32</v>
      </c>
      <c r="U46" s="474">
        <v>25</v>
      </c>
    </row>
    <row r="47" spans="1:21" ht="18" customHeight="1" x14ac:dyDescent="0.25">
      <c r="A47" s="166"/>
      <c r="B47" s="116"/>
      <c r="C47" s="174" t="str">
        <f t="shared" si="2"/>
        <v/>
      </c>
      <c r="D47" s="175" t="str">
        <f>IF(ISERROR(VLOOKUP(C47,'[2]Base produits'!$A$8:$H$157,2,0)),"",VLOOKUP(C47,'[2]Base produits'!$A$8:$H$157,2,0))</f>
        <v/>
      </c>
      <c r="E47" s="176" t="str">
        <f>IF(ISERROR(VLOOKUP(C47,'[2]Base produits'!$A$8:$H$157,7,0)),"",VLOOKUP(C47,'[2]Base produits'!$A$8:$H$157,7,0))</f>
        <v/>
      </c>
      <c r="F47" s="177" t="str">
        <f t="shared" si="3"/>
        <v/>
      </c>
      <c r="G47" s="176" t="str">
        <f t="shared" si="4"/>
        <v/>
      </c>
      <c r="H47" s="178" t="str">
        <f t="shared" si="5"/>
        <v/>
      </c>
      <c r="I47" s="123"/>
      <c r="K47" t="e">
        <f t="shared" si="6"/>
        <v>#REF!</v>
      </c>
      <c r="L47" t="e">
        <f t="shared" si="6"/>
        <v>#REF!</v>
      </c>
      <c r="M47" t="e">
        <f t="shared" si="6"/>
        <v>#REF!</v>
      </c>
      <c r="N47" s="172">
        <f t="shared" si="7"/>
        <v>0</v>
      </c>
      <c r="O47" s="474" t="str">
        <f t="shared" si="1"/>
        <v/>
      </c>
      <c r="P47" s="474">
        <f>SUM($O$22:O47)</f>
        <v>5</v>
      </c>
      <c r="Q47" s="474" t="str">
        <f>'[2]Base produits'!A33</f>
        <v>P0026</v>
      </c>
      <c r="R47" s="474">
        <f>HLOOKUP($H$2,'[2]Base facturation'!$C$5:$GT$161,T47,0)</f>
        <v>0</v>
      </c>
      <c r="S47" s="173">
        <f>'[2]Base produits'!D33</f>
        <v>0</v>
      </c>
      <c r="T47" s="474">
        <v>33</v>
      </c>
      <c r="U47" s="474">
        <v>26</v>
      </c>
    </row>
    <row r="48" spans="1:21" ht="18" customHeight="1" x14ac:dyDescent="0.25">
      <c r="A48" s="166"/>
      <c r="B48" s="116"/>
      <c r="C48" s="174" t="str">
        <f t="shared" si="2"/>
        <v/>
      </c>
      <c r="D48" s="175" t="str">
        <f>IF(ISERROR(VLOOKUP(C48,'[2]Base produits'!$A$8:$H$157,2,0)),"",VLOOKUP(C48,'[2]Base produits'!$A$8:$H$157,2,0))</f>
        <v/>
      </c>
      <c r="E48" s="176" t="str">
        <f>IF(ISERROR(VLOOKUP(C48,'[2]Base produits'!$A$8:$H$157,7,0)),"",VLOOKUP(C48,'[2]Base produits'!$A$8:$H$157,7,0))</f>
        <v/>
      </c>
      <c r="F48" s="177" t="str">
        <f t="shared" si="3"/>
        <v/>
      </c>
      <c r="G48" s="176" t="str">
        <f t="shared" si="4"/>
        <v/>
      </c>
      <c r="H48" s="178" t="str">
        <f t="shared" si="5"/>
        <v/>
      </c>
      <c r="I48" s="123"/>
      <c r="K48" t="e">
        <f t="shared" si="6"/>
        <v>#REF!</v>
      </c>
      <c r="L48" t="e">
        <f t="shared" si="6"/>
        <v>#REF!</v>
      </c>
      <c r="M48" t="e">
        <f t="shared" si="6"/>
        <v>#REF!</v>
      </c>
      <c r="N48" s="172">
        <f t="shared" si="7"/>
        <v>0</v>
      </c>
      <c r="O48" s="474" t="str">
        <f t="shared" si="1"/>
        <v/>
      </c>
      <c r="P48" s="474">
        <f>SUM($O$22:O48)</f>
        <v>5</v>
      </c>
      <c r="Q48" s="474" t="str">
        <f>'[2]Base produits'!A34</f>
        <v>P0027</v>
      </c>
      <c r="R48" s="474">
        <f>HLOOKUP($H$2,'[2]Base facturation'!$C$5:$GT$161,T48,0)</f>
        <v>0</v>
      </c>
      <c r="S48" s="173">
        <f>'[2]Base produits'!D34</f>
        <v>0</v>
      </c>
      <c r="T48" s="474">
        <v>34</v>
      </c>
      <c r="U48" s="474">
        <v>27</v>
      </c>
    </row>
    <row r="49" spans="1:21" ht="18" customHeight="1" x14ac:dyDescent="0.25">
      <c r="A49" s="166"/>
      <c r="B49" s="116"/>
      <c r="C49" s="174" t="str">
        <f t="shared" si="2"/>
        <v/>
      </c>
      <c r="D49" s="175" t="str">
        <f>IF(ISERROR(VLOOKUP(C49,'[2]Base produits'!$A$8:$H$157,2,0)),"",VLOOKUP(C49,'[2]Base produits'!$A$8:$H$157,2,0))</f>
        <v/>
      </c>
      <c r="E49" s="176" t="str">
        <f>IF(ISERROR(VLOOKUP(C49,'[2]Base produits'!$A$8:$H$157,7,0)),"",VLOOKUP(C49,'[2]Base produits'!$A$8:$H$157,7,0))</f>
        <v/>
      </c>
      <c r="F49" s="177" t="str">
        <f t="shared" si="3"/>
        <v/>
      </c>
      <c r="G49" s="176" t="str">
        <f t="shared" si="4"/>
        <v/>
      </c>
      <c r="H49" s="178" t="str">
        <f t="shared" si="5"/>
        <v/>
      </c>
      <c r="I49" s="123"/>
      <c r="K49" t="e">
        <f t="shared" si="6"/>
        <v>#REF!</v>
      </c>
      <c r="L49" t="e">
        <f t="shared" si="6"/>
        <v>#REF!</v>
      </c>
      <c r="M49" t="e">
        <f t="shared" si="6"/>
        <v>#REF!</v>
      </c>
      <c r="N49" s="172">
        <f t="shared" si="7"/>
        <v>0</v>
      </c>
      <c r="O49" s="474" t="str">
        <f t="shared" si="1"/>
        <v/>
      </c>
      <c r="P49" s="474">
        <f>SUM($O$22:O49)</f>
        <v>5</v>
      </c>
      <c r="Q49" s="474" t="str">
        <f>'[2]Base produits'!A35</f>
        <v>P0028</v>
      </c>
      <c r="R49" s="474">
        <f>HLOOKUP($H$2,'[2]Base facturation'!$C$5:$GT$161,T49,0)</f>
        <v>0</v>
      </c>
      <c r="S49" s="173">
        <f>'[2]Base produits'!D35</f>
        <v>0</v>
      </c>
      <c r="T49" s="474">
        <v>35</v>
      </c>
      <c r="U49" s="474">
        <v>28</v>
      </c>
    </row>
    <row r="50" spans="1:21" ht="18" customHeight="1" x14ac:dyDescent="0.25">
      <c r="A50" s="166"/>
      <c r="B50" s="116"/>
      <c r="C50" s="174" t="str">
        <f t="shared" si="2"/>
        <v/>
      </c>
      <c r="D50" s="175" t="str">
        <f>IF(ISERROR(VLOOKUP(C50,'[2]Base produits'!$A$8:$H$157,2,0)),"",VLOOKUP(C50,'[2]Base produits'!$A$8:$H$157,2,0))</f>
        <v/>
      </c>
      <c r="E50" s="176" t="str">
        <f>IF(ISERROR(VLOOKUP(C50,'[2]Base produits'!$A$8:$H$157,7,0)),"",VLOOKUP(C50,'[2]Base produits'!$A$8:$H$157,7,0))</f>
        <v/>
      </c>
      <c r="F50" s="177" t="str">
        <f t="shared" si="3"/>
        <v/>
      </c>
      <c r="G50" s="176" t="str">
        <f t="shared" si="4"/>
        <v/>
      </c>
      <c r="H50" s="178" t="str">
        <f t="shared" si="5"/>
        <v/>
      </c>
      <c r="I50" s="123"/>
      <c r="K50" t="e">
        <f t="shared" si="6"/>
        <v>#REF!</v>
      </c>
      <c r="L50" t="e">
        <f t="shared" si="6"/>
        <v>#REF!</v>
      </c>
      <c r="M50" t="e">
        <f t="shared" si="6"/>
        <v>#REF!</v>
      </c>
      <c r="N50" s="172">
        <f t="shared" si="7"/>
        <v>0</v>
      </c>
      <c r="O50" s="474" t="str">
        <f t="shared" si="1"/>
        <v/>
      </c>
      <c r="P50" s="474">
        <f>SUM($O$22:O50)</f>
        <v>5</v>
      </c>
      <c r="Q50" s="474" t="str">
        <f>'[2]Base produits'!A36</f>
        <v>P0029</v>
      </c>
      <c r="R50" s="474">
        <f>HLOOKUP($H$2,'[2]Base facturation'!$C$5:$GT$161,T50,0)</f>
        <v>0</v>
      </c>
      <c r="S50" s="173">
        <f>'[2]Base produits'!D36</f>
        <v>0</v>
      </c>
      <c r="T50" s="474">
        <v>36</v>
      </c>
      <c r="U50" s="474">
        <v>29</v>
      </c>
    </row>
    <row r="51" spans="1:21" ht="18" customHeight="1" x14ac:dyDescent="0.25">
      <c r="A51" s="166"/>
      <c r="B51" s="116"/>
      <c r="C51" s="174" t="str">
        <f t="shared" si="2"/>
        <v/>
      </c>
      <c r="D51" s="175" t="str">
        <f>IF(ISERROR(VLOOKUP(C51,'[2]Base produits'!$A$8:$H$157,2,0)),"",VLOOKUP(C51,'[2]Base produits'!$A$8:$H$157,2,0))</f>
        <v/>
      </c>
      <c r="E51" s="176" t="str">
        <f>IF(ISERROR(VLOOKUP(C51,'[2]Base produits'!$A$8:$H$157,7,0)),"",VLOOKUP(C51,'[2]Base produits'!$A$8:$H$157,7,0))</f>
        <v/>
      </c>
      <c r="F51" s="177" t="str">
        <f t="shared" si="3"/>
        <v/>
      </c>
      <c r="G51" s="176" t="str">
        <f t="shared" si="4"/>
        <v/>
      </c>
      <c r="H51" s="178" t="str">
        <f t="shared" si="5"/>
        <v/>
      </c>
      <c r="I51" s="123"/>
      <c r="K51" t="e">
        <f t="shared" si="6"/>
        <v>#REF!</v>
      </c>
      <c r="L51" t="e">
        <f t="shared" si="6"/>
        <v>#REF!</v>
      </c>
      <c r="M51" t="e">
        <f t="shared" si="6"/>
        <v>#REF!</v>
      </c>
      <c r="N51" s="172">
        <f t="shared" si="7"/>
        <v>0</v>
      </c>
      <c r="O51" s="474" t="str">
        <f t="shared" si="1"/>
        <v/>
      </c>
      <c r="P51" s="474">
        <f>SUM($O$22:O51)</f>
        <v>5</v>
      </c>
      <c r="Q51" s="474" t="str">
        <f>'[2]Base produits'!A37</f>
        <v>P0030</v>
      </c>
      <c r="R51" s="474">
        <f>HLOOKUP($H$2,'[2]Base facturation'!$C$5:$GT$161,T51,0)</f>
        <v>0</v>
      </c>
      <c r="S51" s="173">
        <f>'[2]Base produits'!D37</f>
        <v>0</v>
      </c>
      <c r="T51" s="474">
        <v>37</v>
      </c>
      <c r="U51" s="474">
        <v>30</v>
      </c>
    </row>
    <row r="52" spans="1:21" ht="18" customHeight="1" x14ac:dyDescent="0.25">
      <c r="A52" s="166"/>
      <c r="B52" s="116"/>
      <c r="C52" s="174" t="str">
        <f t="shared" si="2"/>
        <v/>
      </c>
      <c r="D52" s="175" t="str">
        <f>IF(ISERROR(VLOOKUP(C52,'[2]Base produits'!$A$8:$H$157,2,0)),"",VLOOKUP(C52,'[2]Base produits'!$A$8:$H$157,2,0))</f>
        <v/>
      </c>
      <c r="E52" s="176" t="str">
        <f>IF(ISERROR(VLOOKUP(C52,'[2]Base produits'!$A$8:$H$157,7,0)),"",VLOOKUP(C52,'[2]Base produits'!$A$8:$H$157,7,0))</f>
        <v/>
      </c>
      <c r="F52" s="177" t="str">
        <f t="shared" si="3"/>
        <v/>
      </c>
      <c r="G52" s="176" t="str">
        <f t="shared" si="4"/>
        <v/>
      </c>
      <c r="H52" s="178" t="str">
        <f t="shared" si="5"/>
        <v/>
      </c>
      <c r="I52" s="123"/>
      <c r="K52" t="e">
        <f t="shared" si="6"/>
        <v>#REF!</v>
      </c>
      <c r="L52" t="e">
        <f t="shared" si="6"/>
        <v>#REF!</v>
      </c>
      <c r="M52" t="e">
        <f t="shared" si="6"/>
        <v>#REF!</v>
      </c>
      <c r="N52" s="172">
        <f t="shared" si="7"/>
        <v>0</v>
      </c>
      <c r="O52" s="474" t="str">
        <f t="shared" si="1"/>
        <v/>
      </c>
      <c r="P52" s="474">
        <f>SUM($O$22:O52)</f>
        <v>5</v>
      </c>
      <c r="Q52" s="474" t="str">
        <f>'[2]Base produits'!A38</f>
        <v>P0031</v>
      </c>
      <c r="R52" s="474">
        <f>HLOOKUP($H$2,'[2]Base facturation'!$C$5:$GT$161,T52,0)</f>
        <v>0</v>
      </c>
      <c r="S52" s="173">
        <f>'[2]Base produits'!D38</f>
        <v>0</v>
      </c>
      <c r="T52" s="474">
        <v>38</v>
      </c>
      <c r="U52" s="474">
        <v>31</v>
      </c>
    </row>
    <row r="53" spans="1:21" ht="18" customHeight="1" x14ac:dyDescent="0.25">
      <c r="A53" s="179"/>
      <c r="B53" s="116"/>
      <c r="C53" s="174" t="str">
        <f t="shared" si="2"/>
        <v/>
      </c>
      <c r="D53" s="175" t="str">
        <f>IF(ISERROR(VLOOKUP(C53,'[2]Base produits'!$A$8:$H$157,2,0)),"",VLOOKUP(C53,'[2]Base produits'!$A$8:$H$157,2,0))</f>
        <v/>
      </c>
      <c r="E53" s="176" t="str">
        <f>IF(ISERROR(VLOOKUP(C53,'[2]Base produits'!$A$8:$H$157,7,0)),"",VLOOKUP(C53,'[2]Base produits'!$A$8:$H$157,7,0))</f>
        <v/>
      </c>
      <c r="F53" s="177" t="str">
        <f t="shared" si="3"/>
        <v/>
      </c>
      <c r="G53" s="176" t="str">
        <f t="shared" si="4"/>
        <v/>
      </c>
      <c r="H53" s="178" t="str">
        <f t="shared" si="5"/>
        <v/>
      </c>
      <c r="I53" s="123"/>
      <c r="K53" t="e">
        <f t="shared" si="6"/>
        <v>#REF!</v>
      </c>
      <c r="L53" t="e">
        <f t="shared" si="6"/>
        <v>#REF!</v>
      </c>
      <c r="M53" t="e">
        <f t="shared" si="6"/>
        <v>#REF!</v>
      </c>
      <c r="N53" s="172">
        <f t="shared" si="7"/>
        <v>0</v>
      </c>
      <c r="O53" s="474" t="str">
        <f t="shared" si="1"/>
        <v/>
      </c>
      <c r="P53" s="474">
        <f>SUM($O$22:O53)</f>
        <v>5</v>
      </c>
      <c r="Q53" s="474" t="str">
        <f>'[2]Base produits'!A39</f>
        <v>P0032</v>
      </c>
      <c r="R53" s="474">
        <f>HLOOKUP($H$2,'[2]Base facturation'!$C$5:$GT$161,T53,0)</f>
        <v>0</v>
      </c>
      <c r="S53" s="173">
        <f>'[2]Base produits'!D39</f>
        <v>0</v>
      </c>
      <c r="T53" s="474">
        <v>39</v>
      </c>
      <c r="U53" s="474">
        <v>32</v>
      </c>
    </row>
    <row r="54" spans="1:21" x14ac:dyDescent="0.25">
      <c r="B54" s="116"/>
      <c r="C54" s="174" t="str">
        <f t="shared" si="2"/>
        <v/>
      </c>
      <c r="D54" s="175" t="str">
        <f>IF(ISERROR(VLOOKUP(C54,'[2]Base produits'!$A$8:$H$157,2,0)),"",VLOOKUP(C54,'[2]Base produits'!$A$8:$H$157,2,0))</f>
        <v/>
      </c>
      <c r="E54" s="176" t="str">
        <f>IF(ISERROR(VLOOKUP(C54,'[2]Base produits'!$A$8:$H$157,7,0)),"",VLOOKUP(C54,'[2]Base produits'!$A$8:$H$157,7,0))</f>
        <v/>
      </c>
      <c r="F54" s="177" t="str">
        <f t="shared" si="3"/>
        <v/>
      </c>
      <c r="G54" s="176" t="str">
        <f t="shared" si="4"/>
        <v/>
      </c>
      <c r="H54" s="178" t="str">
        <f t="shared" si="5"/>
        <v/>
      </c>
      <c r="I54" s="123"/>
      <c r="K54" t="e">
        <f t="shared" si="6"/>
        <v>#REF!</v>
      </c>
      <c r="L54" t="e">
        <f t="shared" si="6"/>
        <v>#REF!</v>
      </c>
      <c r="M54" t="e">
        <f t="shared" si="6"/>
        <v>#REF!</v>
      </c>
      <c r="N54" s="172">
        <f t="shared" si="7"/>
        <v>0</v>
      </c>
      <c r="O54" s="474" t="str">
        <f t="shared" si="1"/>
        <v/>
      </c>
      <c r="P54" s="474">
        <f>SUM($O$22:O54)</f>
        <v>5</v>
      </c>
      <c r="Q54" s="474" t="str">
        <f>'[2]Base produits'!A40</f>
        <v>P0033</v>
      </c>
      <c r="R54" s="474">
        <f>HLOOKUP($H$2,'[2]Base facturation'!$C$5:$GT$161,T54,0)</f>
        <v>0</v>
      </c>
      <c r="S54" s="173">
        <f>'[2]Base produits'!D40</f>
        <v>0</v>
      </c>
      <c r="T54" s="474">
        <v>40</v>
      </c>
      <c r="U54" s="474">
        <v>33</v>
      </c>
    </row>
    <row r="55" spans="1:21" ht="17.25" customHeight="1" x14ac:dyDescent="0.25">
      <c r="B55" s="116"/>
      <c r="C55" s="174" t="str">
        <f t="shared" si="2"/>
        <v/>
      </c>
      <c r="D55" s="175" t="str">
        <f>IF(ISERROR(VLOOKUP(C55,'[2]Base produits'!$A$8:$H$157,2,0)),"",VLOOKUP(C55,'[2]Base produits'!$A$8:$H$157,2,0))</f>
        <v/>
      </c>
      <c r="E55" s="176" t="str">
        <f>IF(ISERROR(VLOOKUP(C55,'[2]Base produits'!$A$8:$H$157,7,0)),"",VLOOKUP(C55,'[2]Base produits'!$A$8:$H$157,7,0))</f>
        <v/>
      </c>
      <c r="F55" s="177" t="str">
        <f t="shared" si="3"/>
        <v/>
      </c>
      <c r="G55" s="176" t="str">
        <f t="shared" si="4"/>
        <v/>
      </c>
      <c r="H55" s="178" t="str">
        <f t="shared" si="5"/>
        <v/>
      </c>
      <c r="I55" s="123"/>
      <c r="K55" t="e">
        <f t="shared" ref="K55:M60" si="8">IF($H55=K$19,$H55*$G55,0)</f>
        <v>#REF!</v>
      </c>
      <c r="L55" t="e">
        <f t="shared" si="8"/>
        <v>#REF!</v>
      </c>
      <c r="M55" t="e">
        <f t="shared" si="8"/>
        <v>#REF!</v>
      </c>
      <c r="N55" s="172">
        <f t="shared" si="7"/>
        <v>0</v>
      </c>
      <c r="O55" s="474" t="str">
        <f t="shared" si="1"/>
        <v/>
      </c>
      <c r="P55" s="474">
        <f>SUM($O$22:O55)</f>
        <v>5</v>
      </c>
      <c r="Q55" s="474" t="str">
        <f>'[2]Base produits'!A41</f>
        <v>P0034</v>
      </c>
      <c r="R55" s="474">
        <f>HLOOKUP($H$2,'[2]Base facturation'!$C$5:$GT$161,T55,0)</f>
        <v>0</v>
      </c>
      <c r="S55" s="173">
        <f>'[2]Base produits'!D41</f>
        <v>0</v>
      </c>
      <c r="T55" s="474">
        <v>41</v>
      </c>
      <c r="U55" s="474">
        <v>34</v>
      </c>
    </row>
    <row r="56" spans="1:21" ht="21.75" customHeight="1" x14ac:dyDescent="0.25">
      <c r="B56" s="116"/>
      <c r="C56" s="174" t="str">
        <f t="shared" si="2"/>
        <v/>
      </c>
      <c r="D56" s="175" t="str">
        <f>IF(ISERROR(VLOOKUP(C56,'[2]Base produits'!$A$8:$H$157,2,0)),"",VLOOKUP(C56,'[2]Base produits'!$A$8:$H$157,2,0))</f>
        <v/>
      </c>
      <c r="E56" s="176" t="str">
        <f>IF(ISERROR(VLOOKUP(C56,'[2]Base produits'!$A$8:$H$157,7,0)),"",VLOOKUP(C56,'[2]Base produits'!$A$8:$H$157,7,0))</f>
        <v/>
      </c>
      <c r="F56" s="177" t="str">
        <f t="shared" si="3"/>
        <v/>
      </c>
      <c r="G56" s="176" t="str">
        <f t="shared" si="4"/>
        <v/>
      </c>
      <c r="H56" s="178" t="str">
        <f t="shared" si="5"/>
        <v/>
      </c>
      <c r="I56" s="123"/>
      <c r="K56" t="e">
        <f t="shared" si="8"/>
        <v>#REF!</v>
      </c>
      <c r="L56" t="e">
        <f t="shared" si="8"/>
        <v>#REF!</v>
      </c>
      <c r="M56" t="e">
        <f t="shared" si="8"/>
        <v>#REF!</v>
      </c>
      <c r="N56" s="172">
        <f t="shared" si="7"/>
        <v>0</v>
      </c>
      <c r="O56" s="474" t="str">
        <f t="shared" si="1"/>
        <v/>
      </c>
      <c r="P56" s="474">
        <f>SUM($O$22:O56)</f>
        <v>5</v>
      </c>
      <c r="Q56" s="474" t="str">
        <f>'[2]Base produits'!A42</f>
        <v>P0035</v>
      </c>
      <c r="R56" s="474">
        <f>HLOOKUP($H$2,'[2]Base facturation'!$C$5:$GT$161,T56,0)</f>
        <v>0</v>
      </c>
      <c r="S56" s="173">
        <f>'[2]Base produits'!D42</f>
        <v>0</v>
      </c>
      <c r="T56" s="474">
        <v>42</v>
      </c>
      <c r="U56" s="474">
        <v>35</v>
      </c>
    </row>
    <row r="57" spans="1:21" ht="15.75" customHeight="1" x14ac:dyDescent="0.25">
      <c r="B57" s="116"/>
      <c r="C57" s="174" t="str">
        <f t="shared" si="2"/>
        <v/>
      </c>
      <c r="D57" s="175" t="str">
        <f>IF(ISERROR(VLOOKUP(C57,'[2]Base produits'!$A$8:$H$157,2,0)),"",VLOOKUP(C57,'[2]Base produits'!$A$8:$H$157,2,0))</f>
        <v/>
      </c>
      <c r="E57" s="176" t="str">
        <f>IF(ISERROR(VLOOKUP(C57,'[2]Base produits'!$A$8:$H$157,7,0)),"",VLOOKUP(C57,'[2]Base produits'!$A$8:$H$157,7,0))</f>
        <v/>
      </c>
      <c r="F57" s="177" t="str">
        <f t="shared" si="3"/>
        <v/>
      </c>
      <c r="G57" s="176" t="str">
        <f t="shared" si="4"/>
        <v/>
      </c>
      <c r="H57" s="178" t="str">
        <f t="shared" si="5"/>
        <v/>
      </c>
      <c r="I57" s="123"/>
      <c r="K57" t="e">
        <f t="shared" si="8"/>
        <v>#REF!</v>
      </c>
      <c r="L57" t="e">
        <f t="shared" si="8"/>
        <v>#REF!</v>
      </c>
      <c r="M57" t="e">
        <f t="shared" si="8"/>
        <v>#REF!</v>
      </c>
      <c r="N57" s="172">
        <f t="shared" si="7"/>
        <v>0</v>
      </c>
      <c r="O57" s="474" t="str">
        <f t="shared" si="1"/>
        <v/>
      </c>
      <c r="P57" s="474">
        <f>SUM($O$22:O57)</f>
        <v>5</v>
      </c>
      <c r="Q57" s="474" t="str">
        <f>'[2]Base produits'!A43</f>
        <v>P0036</v>
      </c>
      <c r="R57" s="474">
        <f>HLOOKUP($H$2,'[2]Base facturation'!$C$5:$GT$161,T57,0)</f>
        <v>0</v>
      </c>
      <c r="S57" s="173">
        <f>'[2]Base produits'!D43</f>
        <v>0</v>
      </c>
      <c r="T57" s="474">
        <v>43</v>
      </c>
      <c r="U57" s="474">
        <v>36</v>
      </c>
    </row>
    <row r="58" spans="1:21" x14ac:dyDescent="0.25">
      <c r="B58" s="116"/>
      <c r="C58" s="174" t="str">
        <f t="shared" si="2"/>
        <v/>
      </c>
      <c r="D58" s="175" t="str">
        <f>IF(ISERROR(VLOOKUP(C58,'[2]Base produits'!$A$8:$H$157,2,0)),"",VLOOKUP(C58,'[2]Base produits'!$A$8:$H$157,2,0))</f>
        <v/>
      </c>
      <c r="E58" s="176" t="str">
        <f>IF(ISERROR(VLOOKUP(C58,'[2]Base produits'!$A$8:$H$157,7,0)),"",VLOOKUP(C58,'[2]Base produits'!$A$8:$H$157,7,0))</f>
        <v/>
      </c>
      <c r="F58" s="177" t="str">
        <f t="shared" si="3"/>
        <v/>
      </c>
      <c r="G58" s="176" t="str">
        <f t="shared" si="4"/>
        <v/>
      </c>
      <c r="H58" s="178" t="str">
        <f t="shared" si="5"/>
        <v/>
      </c>
      <c r="I58" s="123"/>
      <c r="K58" t="e">
        <f t="shared" si="8"/>
        <v>#REF!</v>
      </c>
      <c r="L58" t="e">
        <f t="shared" si="8"/>
        <v>#REF!</v>
      </c>
      <c r="M58" t="e">
        <f t="shared" si="8"/>
        <v>#REF!</v>
      </c>
      <c r="N58" s="172">
        <f t="shared" si="7"/>
        <v>0</v>
      </c>
      <c r="O58" s="474" t="str">
        <f t="shared" si="1"/>
        <v/>
      </c>
      <c r="P58" s="474">
        <f>SUM($O$22:O58)</f>
        <v>5</v>
      </c>
      <c r="Q58" s="474" t="str">
        <f>'[2]Base produits'!A44</f>
        <v>P0037</v>
      </c>
      <c r="R58" s="474">
        <f>HLOOKUP($H$2,'[2]Base facturation'!$C$5:$GT$161,T58,0)</f>
        <v>0</v>
      </c>
      <c r="S58" s="173">
        <f>'[2]Base produits'!D44</f>
        <v>0</v>
      </c>
      <c r="T58" s="474">
        <v>44</v>
      </c>
      <c r="U58" s="474">
        <v>37</v>
      </c>
    </row>
    <row r="59" spans="1:21" x14ac:dyDescent="0.25">
      <c r="B59" s="116"/>
      <c r="C59" s="174" t="str">
        <f t="shared" si="2"/>
        <v/>
      </c>
      <c r="D59" s="175" t="str">
        <f>IF(ISERROR(VLOOKUP(C59,'[2]Base produits'!$A$8:$H$157,2,0)),"",VLOOKUP(C59,'[2]Base produits'!$A$8:$H$157,2,0))</f>
        <v/>
      </c>
      <c r="E59" s="176" t="str">
        <f>IF(ISERROR(VLOOKUP(C59,'[2]Base produits'!$A$8:$H$157,7,0)),"",VLOOKUP(C59,'[2]Base produits'!$A$8:$H$157,7,0))</f>
        <v/>
      </c>
      <c r="F59" s="177" t="str">
        <f t="shared" si="3"/>
        <v/>
      </c>
      <c r="G59" s="176" t="str">
        <f t="shared" si="4"/>
        <v/>
      </c>
      <c r="H59" s="178" t="str">
        <f t="shared" si="5"/>
        <v/>
      </c>
      <c r="I59" s="123"/>
      <c r="K59" t="e">
        <f t="shared" si="8"/>
        <v>#REF!</v>
      </c>
      <c r="L59" t="e">
        <f t="shared" si="8"/>
        <v>#REF!</v>
      </c>
      <c r="M59" t="e">
        <f t="shared" si="8"/>
        <v>#REF!</v>
      </c>
      <c r="N59" s="172">
        <f t="shared" si="7"/>
        <v>0</v>
      </c>
      <c r="O59" s="474" t="str">
        <f t="shared" si="1"/>
        <v/>
      </c>
      <c r="P59" s="474">
        <f>SUM($O$22:O59)</f>
        <v>5</v>
      </c>
      <c r="Q59" s="474" t="str">
        <f>'[2]Base produits'!A45</f>
        <v>P0038</v>
      </c>
      <c r="R59" s="474">
        <f>HLOOKUP($H$2,'[2]Base facturation'!$C$5:$GT$161,T59,0)</f>
        <v>0</v>
      </c>
      <c r="S59" s="173">
        <f>'[2]Base produits'!D45</f>
        <v>0</v>
      </c>
      <c r="T59" s="474">
        <v>45</v>
      </c>
      <c r="U59" s="474">
        <v>38</v>
      </c>
    </row>
    <row r="60" spans="1:21" x14ac:dyDescent="0.25">
      <c r="B60" s="116"/>
      <c r="C60" s="180" t="str">
        <f t="shared" si="2"/>
        <v/>
      </c>
      <c r="D60" s="181" t="str">
        <f>IF(ISERROR(VLOOKUP(C60,'[2]Base produits'!$A$8:$H$157,2,0)),"",VLOOKUP(C60,'[2]Base produits'!$A$8:$H$157,2,0))</f>
        <v/>
      </c>
      <c r="E60" s="182" t="str">
        <f>IF(ISERROR(VLOOKUP(C60,'[2]Base produits'!$A$8:$H$157,7,0)),"",VLOOKUP(C60,'[2]Base produits'!$A$8:$H$157,7,0))</f>
        <v/>
      </c>
      <c r="F60" s="183" t="str">
        <f t="shared" si="3"/>
        <v/>
      </c>
      <c r="G60" s="182" t="str">
        <f t="shared" si="4"/>
        <v/>
      </c>
      <c r="H60" s="184" t="str">
        <f t="shared" si="5"/>
        <v/>
      </c>
      <c r="I60" s="123"/>
      <c r="K60" t="e">
        <f t="shared" si="8"/>
        <v>#REF!</v>
      </c>
      <c r="L60" t="e">
        <f t="shared" si="8"/>
        <v>#REF!</v>
      </c>
      <c r="M60" t="e">
        <f t="shared" si="8"/>
        <v>#REF!</v>
      </c>
      <c r="N60" s="172">
        <f t="shared" si="7"/>
        <v>0</v>
      </c>
      <c r="O60" s="474" t="str">
        <f t="shared" si="1"/>
        <v/>
      </c>
      <c r="P60" s="474">
        <f>SUM($O$22:O60)</f>
        <v>5</v>
      </c>
      <c r="Q60" s="474" t="str">
        <f>'[2]Base produits'!A46</f>
        <v>P0039</v>
      </c>
      <c r="R60" s="474">
        <f>HLOOKUP($H$2,'[2]Base facturation'!$C$5:$GT$161,T60,0)</f>
        <v>0</v>
      </c>
      <c r="S60" s="173">
        <f>'[2]Base produits'!D46</f>
        <v>0</v>
      </c>
      <c r="T60" s="474">
        <v>46</v>
      </c>
      <c r="U60" s="474">
        <v>39</v>
      </c>
    </row>
    <row r="61" spans="1:21" x14ac:dyDescent="0.25">
      <c r="B61" s="116"/>
      <c r="C61" s="185"/>
      <c r="D61" s="186"/>
      <c r="F61" s="187"/>
      <c r="G61" s="188">
        <f>SUM(G20:G51)</f>
        <v>76.009314188686517</v>
      </c>
      <c r="H61" s="133"/>
      <c r="I61" s="123"/>
      <c r="N61" s="172"/>
      <c r="O61" s="474" t="str">
        <f t="shared" si="1"/>
        <v/>
      </c>
      <c r="P61" s="474">
        <f>SUM($O$22:O61)</f>
        <v>5</v>
      </c>
      <c r="Q61" s="474" t="str">
        <f>'[2]Base produits'!A47</f>
        <v>P0040</v>
      </c>
      <c r="R61" s="474">
        <f>HLOOKUP($H$2,'[2]Base facturation'!$C$5:$GT$161,T61,0)</f>
        <v>0</v>
      </c>
      <c r="S61" s="173">
        <f>'[2]Base produits'!D47</f>
        <v>0</v>
      </c>
      <c r="T61" s="474">
        <v>47</v>
      </c>
      <c r="U61" s="474">
        <v>40</v>
      </c>
    </row>
    <row r="62" spans="1:21" ht="18.75" x14ac:dyDescent="0.3">
      <c r="B62" s="116"/>
      <c r="C62" s="185" t="s">
        <v>1281</v>
      </c>
      <c r="D62" s="189" t="str">
        <f>IF(ISBLANK(HLOOKUP($H$2,'[2]Base facturation'!$C$5:$GT$61,6,0)),"",HLOOKUP($H$2,'[2]Base facturation'!$C$5:$GT$61,6,0))</f>
        <v>carte bancaire</v>
      </c>
      <c r="E62" s="190"/>
      <c r="F62" s="191"/>
      <c r="G62" s="192"/>
      <c r="H62" s="133"/>
      <c r="I62" s="123"/>
      <c r="N62" s="172"/>
      <c r="O62" s="474" t="str">
        <f t="shared" si="1"/>
        <v/>
      </c>
      <c r="P62" s="474">
        <f>SUM($O$22:O62)</f>
        <v>5</v>
      </c>
      <c r="Q62" s="474" t="str">
        <f>'[2]Base produits'!A48</f>
        <v>P0041</v>
      </c>
      <c r="R62" s="474">
        <f>HLOOKUP($H$2,'[2]Base facturation'!$C$5:$GT$161,T62,0)</f>
        <v>0</v>
      </c>
      <c r="S62" s="173">
        <f>'[2]Base produits'!D48</f>
        <v>0</v>
      </c>
      <c r="T62" s="474">
        <v>48</v>
      </c>
      <c r="U62" s="474">
        <v>41</v>
      </c>
    </row>
    <row r="63" spans="1:21" x14ac:dyDescent="0.25">
      <c r="B63" s="116"/>
      <c r="C63" s="185" t="s">
        <v>1282</v>
      </c>
      <c r="D63" s="193" t="str">
        <f>IF(ISBLANK(HLOOKUP($H$2,'[2]Base facturation'!$C$5:$GT$61,5,0)),"",HLOOKUP($H$2,'[2]Base facturation'!$C$5:$GT$61,5,0))</f>
        <v/>
      </c>
      <c r="E63" s="582" t="s">
        <v>1283</v>
      </c>
      <c r="F63" s="194" t="s">
        <v>1284</v>
      </c>
      <c r="G63" s="195">
        <f>IF(ISERROR(G61-G62*G61),G61,(G61-G62*G61))</f>
        <v>76.009314188686517</v>
      </c>
      <c r="H63" s="133"/>
      <c r="I63" s="123"/>
      <c r="N63" s="172"/>
      <c r="O63" s="474" t="str">
        <f t="shared" si="1"/>
        <v/>
      </c>
      <c r="P63" s="474">
        <f>SUM($O$22:O63)</f>
        <v>5</v>
      </c>
      <c r="Q63" s="474" t="str">
        <f>'[2]Base produits'!A49</f>
        <v>P0042</v>
      </c>
      <c r="R63" s="474">
        <f>HLOOKUP($H$2,'[2]Base facturation'!$C$5:$GT$161,T63,0)</f>
        <v>0</v>
      </c>
      <c r="S63" s="173">
        <f>'[2]Base produits'!D49</f>
        <v>0</v>
      </c>
      <c r="T63" s="474">
        <v>49</v>
      </c>
      <c r="U63" s="474">
        <v>42</v>
      </c>
    </row>
    <row r="64" spans="1:21" ht="16.5" thickBot="1" x14ac:dyDescent="0.3">
      <c r="B64" s="196"/>
      <c r="C64" s="197"/>
      <c r="D64" s="197"/>
      <c r="E64" s="583"/>
      <c r="F64" s="198"/>
      <c r="G64" s="199"/>
      <c r="H64" s="197"/>
      <c r="I64" s="200"/>
      <c r="N64" s="172"/>
      <c r="O64" s="474" t="str">
        <f t="shared" si="1"/>
        <v/>
      </c>
      <c r="P64" s="474">
        <f>SUM($O$22:O64)</f>
        <v>5</v>
      </c>
      <c r="Q64" s="474" t="str">
        <f>'[2]Base produits'!A50</f>
        <v>P0043</v>
      </c>
      <c r="R64" s="474">
        <f>HLOOKUP($H$2,'[2]Base facturation'!$C$5:$GT$161,T64,0)</f>
        <v>0</v>
      </c>
      <c r="S64" s="173">
        <f>'[2]Base produits'!D50</f>
        <v>0</v>
      </c>
      <c r="T64" s="474">
        <v>50</v>
      </c>
      <c r="U64" s="474">
        <v>43</v>
      </c>
    </row>
    <row r="65" spans="3:21" ht="15.75" thickTop="1" x14ac:dyDescent="0.25">
      <c r="N65" s="172"/>
      <c r="O65" s="474" t="str">
        <f t="shared" si="1"/>
        <v/>
      </c>
      <c r="P65" s="474">
        <f>SUM($O$22:O65)</f>
        <v>5</v>
      </c>
      <c r="Q65" s="474" t="str">
        <f>'[2]Base produits'!A51</f>
        <v>P0044</v>
      </c>
      <c r="R65" s="474">
        <f>HLOOKUP($H$2,'[2]Base facturation'!$C$5:$GT$161,T65,0)</f>
        <v>0</v>
      </c>
      <c r="S65" s="173">
        <f>'[2]Base produits'!D51</f>
        <v>0</v>
      </c>
      <c r="T65" s="474">
        <v>51</v>
      </c>
      <c r="U65" s="474">
        <v>44</v>
      </c>
    </row>
    <row r="66" spans="3:21" x14ac:dyDescent="0.25">
      <c r="N66" s="172"/>
      <c r="O66" s="474" t="str">
        <f t="shared" si="1"/>
        <v/>
      </c>
      <c r="P66" s="474">
        <f>SUM($O$22:O66)</f>
        <v>5</v>
      </c>
      <c r="Q66" s="474" t="str">
        <f>'[2]Base produits'!A52</f>
        <v>P0045</v>
      </c>
      <c r="R66" s="474">
        <f>HLOOKUP($H$2,'[2]Base facturation'!$C$5:$GT$161,T66,0)</f>
        <v>0</v>
      </c>
      <c r="S66" s="173">
        <f>'[2]Base produits'!D52</f>
        <v>0</v>
      </c>
      <c r="T66" s="474">
        <v>52</v>
      </c>
      <c r="U66" s="474">
        <v>45</v>
      </c>
    </row>
    <row r="67" spans="3:21" x14ac:dyDescent="0.25">
      <c r="C67" s="201" t="s">
        <v>1285</v>
      </c>
      <c r="D67" s="201" t="str">
        <f>IF(G63=HLOOKUP(H2,'[2]Base facturation'!C5:GT163,159,0),"ok","erreur")</f>
        <v>ok</v>
      </c>
      <c r="F67" s="201"/>
      <c r="G67" s="202"/>
      <c r="N67" s="172"/>
      <c r="O67" s="474" t="str">
        <f t="shared" si="1"/>
        <v/>
      </c>
      <c r="P67" s="474">
        <f>SUM($O$22:O67)</f>
        <v>5</v>
      </c>
      <c r="Q67" s="474" t="str">
        <f>'[2]Base produits'!A53</f>
        <v>P0046</v>
      </c>
      <c r="R67" s="474">
        <f>HLOOKUP($H$2,'[2]Base facturation'!$C$5:$GT$161,T67,0)</f>
        <v>0</v>
      </c>
      <c r="S67" s="173">
        <f>'[2]Base produits'!D53</f>
        <v>0</v>
      </c>
      <c r="T67" s="474">
        <v>53</v>
      </c>
      <c r="U67" s="474">
        <v>46</v>
      </c>
    </row>
    <row r="68" spans="3:21" x14ac:dyDescent="0.25">
      <c r="N68" s="172"/>
      <c r="O68" s="474" t="str">
        <f t="shared" si="1"/>
        <v/>
      </c>
      <c r="P68" s="474">
        <f>SUM($O$22:O68)</f>
        <v>5</v>
      </c>
      <c r="Q68" s="474" t="str">
        <f>'[2]Base produits'!A54</f>
        <v>P0047</v>
      </c>
      <c r="R68" s="474">
        <f>HLOOKUP($H$2,'[2]Base facturation'!$C$5:$GT$161,T68,0)</f>
        <v>0</v>
      </c>
      <c r="S68" s="173">
        <f>'[2]Base produits'!D54</f>
        <v>0</v>
      </c>
      <c r="T68" s="474">
        <v>54</v>
      </c>
      <c r="U68" s="474">
        <v>47</v>
      </c>
    </row>
    <row r="69" spans="3:21" ht="18.75" x14ac:dyDescent="0.3">
      <c r="C69" s="203"/>
      <c r="N69" s="172"/>
      <c r="O69" s="474" t="str">
        <f t="shared" si="1"/>
        <v/>
      </c>
      <c r="P69" s="474">
        <f>SUM($O$22:O69)</f>
        <v>5</v>
      </c>
      <c r="Q69" s="474" t="str">
        <f>'[2]Base produits'!A55</f>
        <v>P0048</v>
      </c>
      <c r="R69" s="474">
        <f>HLOOKUP($H$2,'[2]Base facturation'!$C$5:$GT$161,T69,0)</f>
        <v>0</v>
      </c>
      <c r="S69" s="173">
        <f>'[2]Base produits'!D55</f>
        <v>0</v>
      </c>
      <c r="T69" s="474">
        <v>55</v>
      </c>
      <c r="U69" s="474">
        <v>48</v>
      </c>
    </row>
    <row r="70" spans="3:21" x14ac:dyDescent="0.25">
      <c r="N70" s="172"/>
      <c r="O70" s="474" t="str">
        <f t="shared" si="1"/>
        <v/>
      </c>
      <c r="P70" s="474">
        <f>SUM($O$22:O70)</f>
        <v>5</v>
      </c>
      <c r="Q70" s="474" t="str">
        <f>'[2]Base produits'!A56</f>
        <v>P0049</v>
      </c>
      <c r="R70" s="474">
        <f>HLOOKUP($H$2,'[2]Base facturation'!$C$5:$GT$161,T70,0)</f>
        <v>0</v>
      </c>
      <c r="S70" s="173">
        <f>'[2]Base produits'!D56</f>
        <v>0</v>
      </c>
      <c r="T70" s="474">
        <v>56</v>
      </c>
      <c r="U70" s="474">
        <v>49</v>
      </c>
    </row>
    <row r="71" spans="3:21" x14ac:dyDescent="0.25">
      <c r="N71" s="172"/>
      <c r="O71" s="474" t="str">
        <f t="shared" si="1"/>
        <v/>
      </c>
      <c r="P71" s="474">
        <f>SUM($O$22:O71)</f>
        <v>5</v>
      </c>
      <c r="Q71" s="474" t="str">
        <f>'[2]Base produits'!A57</f>
        <v>P0050</v>
      </c>
      <c r="R71" s="474">
        <f>HLOOKUP($H$2,'[2]Base facturation'!$C$5:$GT$161,T71,0)</f>
        <v>0</v>
      </c>
      <c r="S71" s="173">
        <f>'[2]Base produits'!D57</f>
        <v>0</v>
      </c>
      <c r="T71" s="474">
        <v>57</v>
      </c>
      <c r="U71" s="474">
        <v>50</v>
      </c>
    </row>
    <row r="72" spans="3:21" x14ac:dyDescent="0.25">
      <c r="N72" s="172"/>
      <c r="O72" s="474" t="str">
        <f t="shared" si="1"/>
        <v/>
      </c>
      <c r="P72" s="474">
        <f>SUM($O$22:O72)</f>
        <v>5</v>
      </c>
      <c r="Q72" s="474" t="str">
        <f>'[2]Base produits'!A58</f>
        <v>P0051</v>
      </c>
      <c r="R72" s="474">
        <f>HLOOKUP($H$2,'[2]Base facturation'!$C$5:$GT$161,T72,0)</f>
        <v>0</v>
      </c>
      <c r="S72" s="173">
        <f>'[2]Base produits'!D58</f>
        <v>0</v>
      </c>
      <c r="T72" s="474">
        <v>58</v>
      </c>
      <c r="U72" s="474">
        <v>50</v>
      </c>
    </row>
    <row r="73" spans="3:21" x14ac:dyDescent="0.25">
      <c r="N73" s="172"/>
      <c r="O73" s="474" t="str">
        <f t="shared" si="1"/>
        <v/>
      </c>
      <c r="P73" s="474">
        <f>SUM($O$22:O73)</f>
        <v>5</v>
      </c>
      <c r="Q73" s="474" t="str">
        <f>'[2]Base produits'!A59</f>
        <v>P0052</v>
      </c>
      <c r="R73" s="474">
        <f>HLOOKUP($H$2,'[2]Base facturation'!$C$5:$GT$161,T73,0)</f>
        <v>0</v>
      </c>
      <c r="S73" s="173">
        <f>'[2]Base produits'!D59</f>
        <v>0</v>
      </c>
      <c r="T73" s="474">
        <v>59</v>
      </c>
      <c r="U73" s="474">
        <v>50</v>
      </c>
    </row>
    <row r="74" spans="3:21" x14ac:dyDescent="0.25">
      <c r="N74" s="172"/>
      <c r="O74" s="474" t="str">
        <f t="shared" si="1"/>
        <v/>
      </c>
      <c r="P74" s="474">
        <f>SUM($O$22:O74)</f>
        <v>5</v>
      </c>
      <c r="Q74" s="474" t="str">
        <f>'[2]Base produits'!A60</f>
        <v>P0053</v>
      </c>
      <c r="R74" s="474">
        <f>HLOOKUP($H$2,'[2]Base facturation'!$C$5:$GT$161,T74,0)</f>
        <v>0</v>
      </c>
      <c r="S74" s="173">
        <f>'[2]Base produits'!D60</f>
        <v>0</v>
      </c>
      <c r="T74" s="474">
        <v>60</v>
      </c>
      <c r="U74" s="474">
        <v>50</v>
      </c>
    </row>
    <row r="75" spans="3:21" x14ac:dyDescent="0.25">
      <c r="N75" s="172"/>
      <c r="O75" s="474" t="str">
        <f t="shared" si="1"/>
        <v/>
      </c>
      <c r="P75" s="474">
        <f>SUM($O$22:O75)</f>
        <v>5</v>
      </c>
      <c r="Q75" s="474" t="str">
        <f>'[2]Base produits'!A61</f>
        <v>P0054</v>
      </c>
      <c r="R75" s="474">
        <f>HLOOKUP($H$2,'[2]Base facturation'!$C$5:$GT$161,T75,0)</f>
        <v>0</v>
      </c>
      <c r="S75" s="173">
        <f>'[2]Base produits'!D61</f>
        <v>0</v>
      </c>
      <c r="T75" s="474">
        <v>61</v>
      </c>
      <c r="U75" s="474">
        <v>50</v>
      </c>
    </row>
    <row r="76" spans="3:21" x14ac:dyDescent="0.25">
      <c r="N76" s="172"/>
      <c r="O76" s="474" t="str">
        <f t="shared" si="1"/>
        <v/>
      </c>
      <c r="P76" s="474">
        <f>SUM($O$22:O76)</f>
        <v>5</v>
      </c>
      <c r="Q76" s="474" t="str">
        <f>'[2]Base produits'!A62</f>
        <v>P0055</v>
      </c>
      <c r="R76" s="474">
        <f>HLOOKUP($H$2,'[2]Base facturation'!$C$5:$GT$161,T76,0)</f>
        <v>0</v>
      </c>
      <c r="S76" s="173">
        <f>'[2]Base produits'!D62</f>
        <v>0</v>
      </c>
      <c r="T76" s="474">
        <v>62</v>
      </c>
      <c r="U76" s="474">
        <v>50</v>
      </c>
    </row>
    <row r="77" spans="3:21" x14ac:dyDescent="0.25">
      <c r="N77" s="172"/>
      <c r="O77" s="474" t="str">
        <f t="shared" si="1"/>
        <v/>
      </c>
      <c r="P77" s="474">
        <f>SUM($O$22:O77)</f>
        <v>5</v>
      </c>
      <c r="Q77" s="474" t="str">
        <f>'[2]Base produits'!A63</f>
        <v>P0056</v>
      </c>
      <c r="R77" s="474">
        <f>HLOOKUP($H$2,'[2]Base facturation'!$C$5:$GT$161,T77,0)</f>
        <v>0</v>
      </c>
      <c r="S77" s="173">
        <f>'[2]Base produits'!D63</f>
        <v>0</v>
      </c>
      <c r="T77" s="474">
        <v>63</v>
      </c>
      <c r="U77" s="474">
        <v>50</v>
      </c>
    </row>
    <row r="78" spans="3:21" x14ac:dyDescent="0.25">
      <c r="N78" s="172"/>
      <c r="O78" s="474" t="str">
        <f t="shared" si="1"/>
        <v/>
      </c>
      <c r="P78" s="474">
        <f>SUM($O$22:O78)</f>
        <v>5</v>
      </c>
      <c r="Q78" s="474" t="str">
        <f>'[2]Base produits'!A64</f>
        <v>P0057</v>
      </c>
      <c r="R78" s="474">
        <f>HLOOKUP($H$2,'[2]Base facturation'!$C$5:$GT$161,T78,0)</f>
        <v>0</v>
      </c>
      <c r="S78" s="173">
        <f>'[2]Base produits'!D64</f>
        <v>0</v>
      </c>
      <c r="T78" s="474">
        <v>64</v>
      </c>
      <c r="U78" s="474">
        <v>50</v>
      </c>
    </row>
    <row r="79" spans="3:21" x14ac:dyDescent="0.25">
      <c r="N79" s="172"/>
      <c r="O79" s="474" t="str">
        <f t="shared" si="1"/>
        <v/>
      </c>
      <c r="P79" s="474">
        <f>SUM($O$22:O79)</f>
        <v>5</v>
      </c>
      <c r="Q79" s="474" t="str">
        <f>'[2]Base produits'!A65</f>
        <v>P0058</v>
      </c>
      <c r="R79" s="474">
        <f>HLOOKUP($H$2,'[2]Base facturation'!$C$5:$GT$161,T79,0)</f>
        <v>0</v>
      </c>
      <c r="S79" s="173">
        <f>'[2]Base produits'!D65</f>
        <v>0</v>
      </c>
      <c r="T79" s="474">
        <v>65</v>
      </c>
      <c r="U79" s="474">
        <v>50</v>
      </c>
    </row>
    <row r="80" spans="3:21" x14ac:dyDescent="0.25">
      <c r="N80" s="172"/>
      <c r="O80" s="474" t="str">
        <f t="shared" si="1"/>
        <v/>
      </c>
      <c r="P80" s="474">
        <f>SUM($O$22:O80)</f>
        <v>5</v>
      </c>
      <c r="Q80" s="474" t="str">
        <f>'[2]Base produits'!A66</f>
        <v>P0059</v>
      </c>
      <c r="R80" s="474">
        <f>HLOOKUP($H$2,'[2]Base facturation'!$C$5:$GT$161,T80,0)</f>
        <v>0</v>
      </c>
      <c r="S80" s="173">
        <f>'[2]Base produits'!D66</f>
        <v>0</v>
      </c>
      <c r="T80" s="474">
        <v>66</v>
      </c>
      <c r="U80" s="474">
        <v>50</v>
      </c>
    </row>
    <row r="81" spans="14:21" x14ac:dyDescent="0.25">
      <c r="N81" s="172"/>
      <c r="O81" s="474" t="str">
        <f t="shared" si="1"/>
        <v/>
      </c>
      <c r="P81" s="474">
        <f>SUM($O$22:O81)</f>
        <v>5</v>
      </c>
      <c r="Q81" s="474" t="str">
        <f>'[2]Base produits'!A67</f>
        <v>P0060</v>
      </c>
      <c r="R81" s="474">
        <f>HLOOKUP($H$2,'[2]Base facturation'!$C$5:$GT$161,T81,0)</f>
        <v>0</v>
      </c>
      <c r="S81" s="173">
        <f>'[2]Base produits'!D67</f>
        <v>0</v>
      </c>
      <c r="T81" s="474">
        <v>67</v>
      </c>
      <c r="U81" s="474">
        <v>50</v>
      </c>
    </row>
    <row r="82" spans="14:21" x14ac:dyDescent="0.25">
      <c r="N82" s="172"/>
      <c r="O82" s="474" t="str">
        <f t="shared" si="1"/>
        <v/>
      </c>
      <c r="P82" s="474">
        <f>SUM($O$22:O82)</f>
        <v>5</v>
      </c>
      <c r="Q82" s="474" t="str">
        <f>'[2]Base produits'!A68</f>
        <v>P0061</v>
      </c>
      <c r="R82" s="474">
        <f>HLOOKUP($H$2,'[2]Base facturation'!$C$5:$GT$161,T82,0)</f>
        <v>0</v>
      </c>
      <c r="S82" s="173">
        <f>'[2]Base produits'!D68</f>
        <v>0</v>
      </c>
      <c r="T82" s="474">
        <v>68</v>
      </c>
      <c r="U82" s="474">
        <v>50</v>
      </c>
    </row>
    <row r="83" spans="14:21" x14ac:dyDescent="0.25">
      <c r="N83" s="172"/>
      <c r="O83" s="474" t="str">
        <f t="shared" si="1"/>
        <v/>
      </c>
      <c r="P83" s="474">
        <f>SUM($O$22:O83)</f>
        <v>5</v>
      </c>
      <c r="Q83" s="474" t="str">
        <f>'[2]Base produits'!A69</f>
        <v>P0062</v>
      </c>
      <c r="R83" s="474">
        <f>HLOOKUP($H$2,'[2]Base facturation'!$C$5:$GT$161,T83,0)</f>
        <v>0</v>
      </c>
      <c r="S83" s="173">
        <f>'[2]Base produits'!D69</f>
        <v>0</v>
      </c>
      <c r="T83" s="474">
        <v>69</v>
      </c>
      <c r="U83" s="474">
        <v>50</v>
      </c>
    </row>
    <row r="84" spans="14:21" x14ac:dyDescent="0.25">
      <c r="N84" s="172"/>
      <c r="O84" s="474" t="str">
        <f t="shared" si="1"/>
        <v/>
      </c>
      <c r="P84" s="474">
        <f>SUM($O$22:O84)</f>
        <v>5</v>
      </c>
      <c r="Q84" s="474" t="str">
        <f>'[2]Base produits'!A70</f>
        <v>P0063</v>
      </c>
      <c r="R84" s="474">
        <f>HLOOKUP($H$2,'[2]Base facturation'!$C$5:$GT$161,T84,0)</f>
        <v>0</v>
      </c>
      <c r="S84" s="173">
        <f>'[2]Base produits'!D70</f>
        <v>0</v>
      </c>
      <c r="T84" s="474">
        <v>70</v>
      </c>
      <c r="U84" s="474">
        <v>50</v>
      </c>
    </row>
    <row r="85" spans="14:21" x14ac:dyDescent="0.25">
      <c r="N85" s="172"/>
      <c r="O85" s="474" t="str">
        <f t="shared" si="1"/>
        <v/>
      </c>
      <c r="P85" s="474">
        <f>SUM($O$22:O85)</f>
        <v>5</v>
      </c>
      <c r="Q85" s="474" t="str">
        <f>'[2]Base produits'!A71</f>
        <v>P0064</v>
      </c>
      <c r="R85" s="474">
        <f>HLOOKUP($H$2,'[2]Base facturation'!$C$5:$GT$161,T85,0)</f>
        <v>0</v>
      </c>
      <c r="S85" s="173">
        <f>'[2]Base produits'!D71</f>
        <v>0</v>
      </c>
      <c r="T85" s="474">
        <v>71</v>
      </c>
      <c r="U85" s="474">
        <v>50</v>
      </c>
    </row>
    <row r="86" spans="14:21" x14ac:dyDescent="0.25">
      <c r="N86" s="172"/>
      <c r="O86" s="474" t="str">
        <f t="shared" ref="O86:O149" si="9">IF(R86&gt;0,1,"")</f>
        <v/>
      </c>
      <c r="P86" s="474">
        <f>SUM($O$22:O86)</f>
        <v>5</v>
      </c>
      <c r="Q86" s="474" t="str">
        <f>'[2]Base produits'!A72</f>
        <v>P0065</v>
      </c>
      <c r="R86" s="474">
        <f>HLOOKUP($H$2,'[2]Base facturation'!$C$5:$GT$161,T86,0)</f>
        <v>0</v>
      </c>
      <c r="S86" s="173">
        <f>'[2]Base produits'!D72</f>
        <v>0</v>
      </c>
      <c r="T86" s="474">
        <v>72</v>
      </c>
      <c r="U86" s="474">
        <v>50</v>
      </c>
    </row>
    <row r="87" spans="14:21" x14ac:dyDescent="0.25">
      <c r="N87" s="172"/>
      <c r="O87" s="474" t="str">
        <f t="shared" si="9"/>
        <v/>
      </c>
      <c r="P87" s="474">
        <f>SUM($O$22:O87)</f>
        <v>5</v>
      </c>
      <c r="Q87" s="474" t="str">
        <f>'[2]Base produits'!A73</f>
        <v>P0066</v>
      </c>
      <c r="R87" s="474">
        <f>HLOOKUP($H$2,'[2]Base facturation'!$C$5:$GT$161,T87,0)</f>
        <v>0</v>
      </c>
      <c r="S87" s="173">
        <f>'[2]Base produits'!D73</f>
        <v>0</v>
      </c>
      <c r="T87" s="474">
        <v>73</v>
      </c>
      <c r="U87" s="474">
        <v>50</v>
      </c>
    </row>
    <row r="88" spans="14:21" x14ac:dyDescent="0.25">
      <c r="N88" s="172"/>
      <c r="O88" s="474" t="str">
        <f t="shared" si="9"/>
        <v/>
      </c>
      <c r="P88" s="474">
        <f>SUM($O$22:O88)</f>
        <v>5</v>
      </c>
      <c r="Q88" s="474" t="str">
        <f>'[2]Base produits'!A74</f>
        <v>P0067</v>
      </c>
      <c r="R88" s="474">
        <f>HLOOKUP($H$2,'[2]Base facturation'!$C$5:$GT$161,T88,0)</f>
        <v>0</v>
      </c>
      <c r="S88" s="173">
        <f>'[2]Base produits'!D74</f>
        <v>0</v>
      </c>
      <c r="T88" s="474">
        <v>74</v>
      </c>
      <c r="U88" s="474">
        <v>50</v>
      </c>
    </row>
    <row r="89" spans="14:21" x14ac:dyDescent="0.25">
      <c r="N89" s="172"/>
      <c r="O89" s="474" t="str">
        <f t="shared" si="9"/>
        <v/>
      </c>
      <c r="P89" s="474">
        <f>SUM($O$22:O89)</f>
        <v>5</v>
      </c>
      <c r="Q89" s="474" t="str">
        <f>'[2]Base produits'!A75</f>
        <v>P0068</v>
      </c>
      <c r="R89" s="474">
        <f>HLOOKUP($H$2,'[2]Base facturation'!$C$5:$GT$161,T89,0)</f>
        <v>0</v>
      </c>
      <c r="S89" s="173">
        <f>'[2]Base produits'!D75</f>
        <v>0</v>
      </c>
      <c r="T89" s="474">
        <v>75</v>
      </c>
      <c r="U89" s="474">
        <v>50</v>
      </c>
    </row>
    <row r="90" spans="14:21" x14ac:dyDescent="0.25">
      <c r="N90" s="172"/>
      <c r="O90" s="474" t="str">
        <f t="shared" si="9"/>
        <v/>
      </c>
      <c r="P90" s="474">
        <f>SUM($O$22:O90)</f>
        <v>5</v>
      </c>
      <c r="Q90" s="474" t="str">
        <f>'[2]Base produits'!A76</f>
        <v>P0069</v>
      </c>
      <c r="R90" s="474">
        <f>HLOOKUP($H$2,'[2]Base facturation'!$C$5:$GT$161,T90,0)</f>
        <v>0</v>
      </c>
      <c r="S90" s="173">
        <f>'[2]Base produits'!D76</f>
        <v>0</v>
      </c>
      <c r="T90" s="474">
        <v>76</v>
      </c>
      <c r="U90" s="474">
        <v>50</v>
      </c>
    </row>
    <row r="91" spans="14:21" x14ac:dyDescent="0.25">
      <c r="N91" s="172"/>
      <c r="O91" s="474" t="str">
        <f t="shared" si="9"/>
        <v/>
      </c>
      <c r="P91" s="474">
        <f>SUM($O$22:O91)</f>
        <v>5</v>
      </c>
      <c r="Q91" s="474" t="str">
        <f>'[2]Base produits'!A77</f>
        <v>P0070</v>
      </c>
      <c r="R91" s="474">
        <f>HLOOKUP($H$2,'[2]Base facturation'!$C$5:$GT$161,T91,0)</f>
        <v>0</v>
      </c>
      <c r="S91" s="173">
        <f>'[2]Base produits'!D77</f>
        <v>0</v>
      </c>
      <c r="T91" s="474">
        <v>77</v>
      </c>
      <c r="U91" s="474">
        <v>50</v>
      </c>
    </row>
    <row r="92" spans="14:21" x14ac:dyDescent="0.25">
      <c r="N92" s="172"/>
      <c r="O92" s="474" t="str">
        <f t="shared" si="9"/>
        <v/>
      </c>
      <c r="P92" s="474">
        <f>SUM($O$22:O92)</f>
        <v>5</v>
      </c>
      <c r="Q92" s="474" t="str">
        <f>'[2]Base produits'!A78</f>
        <v>P0071</v>
      </c>
      <c r="R92" s="474">
        <f>HLOOKUP($H$2,'[2]Base facturation'!$C$5:$GT$161,T92,0)</f>
        <v>0</v>
      </c>
      <c r="S92" s="173">
        <f>'[2]Base produits'!D78</f>
        <v>0</v>
      </c>
      <c r="T92" s="474">
        <v>78</v>
      </c>
      <c r="U92" s="474">
        <v>50</v>
      </c>
    </row>
    <row r="93" spans="14:21" x14ac:dyDescent="0.25">
      <c r="N93" s="172"/>
      <c r="O93" s="474" t="str">
        <f t="shared" si="9"/>
        <v/>
      </c>
      <c r="P93" s="474">
        <f>SUM($O$22:O93)</f>
        <v>5</v>
      </c>
      <c r="Q93" s="474" t="str">
        <f>'[2]Base produits'!A79</f>
        <v>P0072</v>
      </c>
      <c r="R93" s="474">
        <f>HLOOKUP($H$2,'[2]Base facturation'!$C$5:$GT$161,T93,0)</f>
        <v>0</v>
      </c>
      <c r="S93" s="173">
        <f>'[2]Base produits'!D79</f>
        <v>0</v>
      </c>
      <c r="T93" s="474">
        <v>79</v>
      </c>
      <c r="U93" s="474">
        <v>50</v>
      </c>
    </row>
    <row r="94" spans="14:21" x14ac:dyDescent="0.25">
      <c r="N94" s="172"/>
      <c r="O94" s="474" t="str">
        <f t="shared" si="9"/>
        <v/>
      </c>
      <c r="P94" s="474">
        <f>SUM($O$22:O94)</f>
        <v>5</v>
      </c>
      <c r="Q94" s="474" t="str">
        <f>'[2]Base produits'!A80</f>
        <v>P0073</v>
      </c>
      <c r="R94" s="474">
        <f>HLOOKUP($H$2,'[2]Base facturation'!$C$5:$GT$161,T94,0)</f>
        <v>0</v>
      </c>
      <c r="S94" s="173">
        <f>'[2]Base produits'!D80</f>
        <v>0</v>
      </c>
      <c r="T94" s="474">
        <v>80</v>
      </c>
      <c r="U94" s="474">
        <v>50</v>
      </c>
    </row>
    <row r="95" spans="14:21" x14ac:dyDescent="0.25">
      <c r="N95" s="172"/>
      <c r="O95" s="474" t="str">
        <f t="shared" si="9"/>
        <v/>
      </c>
      <c r="P95" s="474">
        <f>SUM($O$22:O95)</f>
        <v>5</v>
      </c>
      <c r="Q95" s="474" t="str">
        <f>'[2]Base produits'!A81</f>
        <v>P0074</v>
      </c>
      <c r="R95" s="474">
        <f>HLOOKUP($H$2,'[2]Base facturation'!$C$5:$GT$161,T95,0)</f>
        <v>0</v>
      </c>
      <c r="S95" s="173">
        <f>'[2]Base produits'!D81</f>
        <v>0</v>
      </c>
      <c r="T95" s="474">
        <v>81</v>
      </c>
      <c r="U95" s="474">
        <v>50</v>
      </c>
    </row>
    <row r="96" spans="14:21" x14ac:dyDescent="0.25">
      <c r="N96" s="172"/>
      <c r="O96" s="474" t="str">
        <f t="shared" si="9"/>
        <v/>
      </c>
      <c r="P96" s="474">
        <f>SUM($O$22:O96)</f>
        <v>5</v>
      </c>
      <c r="Q96" s="474" t="str">
        <f>'[2]Base produits'!A82</f>
        <v>P0075</v>
      </c>
      <c r="R96" s="474">
        <f>HLOOKUP($H$2,'[2]Base facturation'!$C$5:$GT$161,T96,0)</f>
        <v>0</v>
      </c>
      <c r="S96" s="173">
        <f>'[2]Base produits'!D82</f>
        <v>0</v>
      </c>
      <c r="T96" s="474">
        <v>82</v>
      </c>
      <c r="U96" s="474">
        <v>50</v>
      </c>
    </row>
    <row r="97" spans="14:21" x14ac:dyDescent="0.25">
      <c r="N97" s="172"/>
      <c r="O97" s="474" t="str">
        <f t="shared" si="9"/>
        <v/>
      </c>
      <c r="P97" s="474">
        <f>SUM($O$22:O97)</f>
        <v>5</v>
      </c>
      <c r="Q97" s="474" t="str">
        <f>'[2]Base produits'!A83</f>
        <v>P0076</v>
      </c>
      <c r="R97" s="474">
        <f>HLOOKUP($H$2,'[2]Base facturation'!$C$5:$GT$161,T97,0)</f>
        <v>0</v>
      </c>
      <c r="S97" s="173">
        <f>'[2]Base produits'!D83</f>
        <v>0</v>
      </c>
      <c r="T97" s="474">
        <v>83</v>
      </c>
      <c r="U97" s="474">
        <v>50</v>
      </c>
    </row>
    <row r="98" spans="14:21" x14ac:dyDescent="0.25">
      <c r="N98" s="172"/>
      <c r="O98" s="474" t="str">
        <f t="shared" si="9"/>
        <v/>
      </c>
      <c r="P98" s="474">
        <f>SUM($O$22:O98)</f>
        <v>5</v>
      </c>
      <c r="Q98" s="474" t="str">
        <f>'[2]Base produits'!A84</f>
        <v>P0077</v>
      </c>
      <c r="R98" s="474">
        <f>HLOOKUP($H$2,'[2]Base facturation'!$C$5:$GT$161,T98,0)</f>
        <v>0</v>
      </c>
      <c r="S98" s="173">
        <f>'[2]Base produits'!D84</f>
        <v>0</v>
      </c>
      <c r="T98" s="474">
        <v>84</v>
      </c>
      <c r="U98" s="474">
        <v>50</v>
      </c>
    </row>
    <row r="99" spans="14:21" x14ac:dyDescent="0.25">
      <c r="N99" s="172"/>
      <c r="O99" s="474" t="str">
        <f t="shared" si="9"/>
        <v/>
      </c>
      <c r="P99" s="474">
        <f>SUM($O$22:O99)</f>
        <v>5</v>
      </c>
      <c r="Q99" s="474" t="str">
        <f>'[2]Base produits'!A85</f>
        <v>P0078</v>
      </c>
      <c r="R99" s="474">
        <f>HLOOKUP($H$2,'[2]Base facturation'!$C$5:$GT$161,T99,0)</f>
        <v>0</v>
      </c>
      <c r="S99" s="173">
        <f>'[2]Base produits'!D85</f>
        <v>0</v>
      </c>
      <c r="T99" s="474">
        <v>85</v>
      </c>
      <c r="U99" s="474">
        <v>50</v>
      </c>
    </row>
    <row r="100" spans="14:21" x14ac:dyDescent="0.25">
      <c r="N100" s="172"/>
      <c r="O100" s="474" t="str">
        <f t="shared" si="9"/>
        <v/>
      </c>
      <c r="P100" s="474">
        <f>SUM($O$22:O100)</f>
        <v>5</v>
      </c>
      <c r="Q100" s="474" t="str">
        <f>'[2]Base produits'!A86</f>
        <v>P0079</v>
      </c>
      <c r="R100" s="474">
        <f>HLOOKUP($H$2,'[2]Base facturation'!$C$5:$GT$161,T100,0)</f>
        <v>0</v>
      </c>
      <c r="S100" s="173">
        <f>'[2]Base produits'!D86</f>
        <v>0</v>
      </c>
      <c r="T100" s="474">
        <v>86</v>
      </c>
      <c r="U100" s="474">
        <v>50</v>
      </c>
    </row>
    <row r="101" spans="14:21" x14ac:dyDescent="0.25">
      <c r="N101" s="172"/>
      <c r="O101" s="474" t="str">
        <f t="shared" si="9"/>
        <v/>
      </c>
      <c r="P101" s="474">
        <f>SUM($O$22:O101)</f>
        <v>5</v>
      </c>
      <c r="Q101" s="474" t="str">
        <f>'[2]Base produits'!A87</f>
        <v>P0080</v>
      </c>
      <c r="R101" s="474">
        <f>HLOOKUP($H$2,'[2]Base facturation'!$C$5:$GT$161,T101,0)</f>
        <v>0</v>
      </c>
      <c r="S101" s="173">
        <f>'[2]Base produits'!D87</f>
        <v>0</v>
      </c>
      <c r="T101" s="474">
        <v>87</v>
      </c>
      <c r="U101" s="474">
        <v>50</v>
      </c>
    </row>
    <row r="102" spans="14:21" x14ac:dyDescent="0.25">
      <c r="N102" s="172"/>
      <c r="O102" s="474" t="str">
        <f t="shared" si="9"/>
        <v/>
      </c>
      <c r="P102" s="474">
        <f>SUM($O$22:O102)</f>
        <v>5</v>
      </c>
      <c r="Q102" s="474" t="str">
        <f>'[2]Base produits'!A88</f>
        <v>P0081</v>
      </c>
      <c r="R102" s="474">
        <f>HLOOKUP($H$2,'[2]Base facturation'!$C$5:$GT$161,T102,0)</f>
        <v>0</v>
      </c>
      <c r="S102" s="173">
        <f>'[2]Base produits'!D88</f>
        <v>0</v>
      </c>
      <c r="T102" s="474">
        <v>88</v>
      </c>
      <c r="U102" s="474">
        <v>50</v>
      </c>
    </row>
    <row r="103" spans="14:21" x14ac:dyDescent="0.25">
      <c r="N103" s="172"/>
      <c r="O103" s="474" t="str">
        <f t="shared" si="9"/>
        <v/>
      </c>
      <c r="P103" s="474">
        <f>SUM($O$22:O103)</f>
        <v>5</v>
      </c>
      <c r="Q103" s="474" t="str">
        <f>'[2]Base produits'!A89</f>
        <v>P0082</v>
      </c>
      <c r="R103" s="474">
        <f>HLOOKUP($H$2,'[2]Base facturation'!$C$5:$GT$161,T103,0)</f>
        <v>0</v>
      </c>
      <c r="S103" s="173">
        <f>'[2]Base produits'!D89</f>
        <v>0</v>
      </c>
      <c r="T103" s="474">
        <v>89</v>
      </c>
      <c r="U103" s="474">
        <v>50</v>
      </c>
    </row>
    <row r="104" spans="14:21" x14ac:dyDescent="0.25">
      <c r="N104" s="172"/>
      <c r="O104" s="474" t="str">
        <f t="shared" si="9"/>
        <v/>
      </c>
      <c r="P104" s="474">
        <f>SUM($O$22:O104)</f>
        <v>5</v>
      </c>
      <c r="Q104" s="474" t="str">
        <f>'[2]Base produits'!A90</f>
        <v>P0083</v>
      </c>
      <c r="R104" s="474">
        <f>HLOOKUP($H$2,'[2]Base facturation'!$C$5:$GT$161,T104,0)</f>
        <v>0</v>
      </c>
      <c r="S104" s="173">
        <f>'[2]Base produits'!D90</f>
        <v>0</v>
      </c>
      <c r="T104" s="474">
        <v>90</v>
      </c>
      <c r="U104" s="474">
        <v>50</v>
      </c>
    </row>
    <row r="105" spans="14:21" x14ac:dyDescent="0.25">
      <c r="N105" s="172"/>
      <c r="O105" s="474" t="str">
        <f t="shared" si="9"/>
        <v/>
      </c>
      <c r="P105" s="474">
        <f>SUM($O$22:O105)</f>
        <v>5</v>
      </c>
      <c r="Q105" s="474" t="str">
        <f>'[2]Base produits'!A91</f>
        <v>P0084</v>
      </c>
      <c r="R105" s="474">
        <f>HLOOKUP($H$2,'[2]Base facturation'!$C$5:$GT$161,T105,0)</f>
        <v>0</v>
      </c>
      <c r="S105" s="173">
        <f>'[2]Base produits'!D91</f>
        <v>0</v>
      </c>
      <c r="T105" s="474">
        <v>91</v>
      </c>
      <c r="U105" s="474">
        <v>50</v>
      </c>
    </row>
    <row r="106" spans="14:21" x14ac:dyDescent="0.25">
      <c r="N106" s="172"/>
      <c r="O106" s="474" t="str">
        <f t="shared" si="9"/>
        <v/>
      </c>
      <c r="P106" s="474">
        <f>SUM($O$22:O106)</f>
        <v>5</v>
      </c>
      <c r="Q106" s="474" t="str">
        <f>'[2]Base produits'!A92</f>
        <v>P0085</v>
      </c>
      <c r="R106" s="474">
        <f>HLOOKUP($H$2,'[2]Base facturation'!$C$5:$GT$161,T106,0)</f>
        <v>0</v>
      </c>
      <c r="S106" s="173">
        <f>'[2]Base produits'!D92</f>
        <v>0</v>
      </c>
      <c r="T106" s="474">
        <v>92</v>
      </c>
      <c r="U106" s="474">
        <v>50</v>
      </c>
    </row>
    <row r="107" spans="14:21" x14ac:dyDescent="0.25">
      <c r="N107" s="172"/>
      <c r="O107" s="474" t="str">
        <f t="shared" si="9"/>
        <v/>
      </c>
      <c r="P107" s="474">
        <f>SUM($O$22:O107)</f>
        <v>5</v>
      </c>
      <c r="Q107" s="474" t="str">
        <f>'[2]Base produits'!A93</f>
        <v>P0086</v>
      </c>
      <c r="R107" s="474">
        <f>HLOOKUP($H$2,'[2]Base facturation'!$C$5:$GT$161,T107,0)</f>
        <v>0</v>
      </c>
      <c r="S107" s="173">
        <f>'[2]Base produits'!D93</f>
        <v>0</v>
      </c>
      <c r="T107" s="474">
        <v>93</v>
      </c>
      <c r="U107" s="474">
        <v>50</v>
      </c>
    </row>
    <row r="108" spans="14:21" x14ac:dyDescent="0.25">
      <c r="N108" s="172"/>
      <c r="O108" s="474" t="str">
        <f t="shared" si="9"/>
        <v/>
      </c>
      <c r="P108" s="474">
        <f>SUM($O$22:O108)</f>
        <v>5</v>
      </c>
      <c r="Q108" s="474" t="str">
        <f>'[2]Base produits'!A94</f>
        <v>P0087</v>
      </c>
      <c r="R108" s="474">
        <f>HLOOKUP($H$2,'[2]Base facturation'!$C$5:$GT$161,T108,0)</f>
        <v>0</v>
      </c>
      <c r="S108" s="173">
        <f>'[2]Base produits'!D94</f>
        <v>0</v>
      </c>
      <c r="T108" s="474">
        <v>94</v>
      </c>
      <c r="U108" s="474">
        <v>50</v>
      </c>
    </row>
    <row r="109" spans="14:21" x14ac:dyDescent="0.25">
      <c r="N109" s="172"/>
      <c r="O109" s="474" t="str">
        <f t="shared" si="9"/>
        <v/>
      </c>
      <c r="P109" s="474">
        <f>SUM($O$22:O109)</f>
        <v>5</v>
      </c>
      <c r="Q109" s="474" t="str">
        <f>'[2]Base produits'!A95</f>
        <v>P0088</v>
      </c>
      <c r="R109" s="474">
        <f>HLOOKUP($H$2,'[2]Base facturation'!$C$5:$GT$161,T109,0)</f>
        <v>0</v>
      </c>
      <c r="S109" s="173">
        <f>'[2]Base produits'!D95</f>
        <v>0</v>
      </c>
      <c r="T109" s="474">
        <v>95</v>
      </c>
      <c r="U109" s="474">
        <v>50</v>
      </c>
    </row>
    <row r="110" spans="14:21" x14ac:dyDescent="0.25">
      <c r="N110" s="172"/>
      <c r="O110" s="474" t="str">
        <f t="shared" si="9"/>
        <v/>
      </c>
      <c r="P110" s="474">
        <f>SUM($O$22:O110)</f>
        <v>5</v>
      </c>
      <c r="Q110" s="474" t="str">
        <f>'[2]Base produits'!A96</f>
        <v>P0089</v>
      </c>
      <c r="R110" s="474">
        <f>HLOOKUP($H$2,'[2]Base facturation'!$C$5:$GT$161,T110,0)</f>
        <v>0</v>
      </c>
      <c r="S110" s="173">
        <f>'[2]Base produits'!D96</f>
        <v>0</v>
      </c>
      <c r="T110" s="474">
        <v>96</v>
      </c>
      <c r="U110" s="474">
        <v>50</v>
      </c>
    </row>
    <row r="111" spans="14:21" x14ac:dyDescent="0.25">
      <c r="N111" s="172"/>
      <c r="O111" s="474" t="str">
        <f t="shared" si="9"/>
        <v/>
      </c>
      <c r="P111" s="474">
        <f>SUM($O$22:O111)</f>
        <v>5</v>
      </c>
      <c r="Q111" s="474" t="str">
        <f>'[2]Base produits'!A97</f>
        <v>P0090</v>
      </c>
      <c r="R111" s="474">
        <f>HLOOKUP($H$2,'[2]Base facturation'!$C$5:$GT$161,T111,0)</f>
        <v>0</v>
      </c>
      <c r="S111" s="173">
        <f>'[2]Base produits'!D97</f>
        <v>0</v>
      </c>
      <c r="T111" s="474">
        <v>97</v>
      </c>
      <c r="U111" s="474">
        <v>50</v>
      </c>
    </row>
    <row r="112" spans="14:21" x14ac:dyDescent="0.25">
      <c r="N112" s="172"/>
      <c r="O112" s="474" t="str">
        <f t="shared" si="9"/>
        <v/>
      </c>
      <c r="P112" s="474">
        <f>SUM($O$22:O112)</f>
        <v>5</v>
      </c>
      <c r="Q112" s="474" t="str">
        <f>'[2]Base produits'!A98</f>
        <v>P0091</v>
      </c>
      <c r="R112" s="474">
        <f>HLOOKUP($H$2,'[2]Base facturation'!$C$5:$GT$161,T112,0)</f>
        <v>0</v>
      </c>
      <c r="S112" s="173">
        <f>'[2]Base produits'!D98</f>
        <v>0</v>
      </c>
      <c r="T112" s="474">
        <v>98</v>
      </c>
      <c r="U112" s="474">
        <v>50</v>
      </c>
    </row>
    <row r="113" spans="14:21" x14ac:dyDescent="0.25">
      <c r="N113" s="172"/>
      <c r="O113" s="474" t="str">
        <f t="shared" si="9"/>
        <v/>
      </c>
      <c r="P113" s="474">
        <f>SUM($O$22:O113)</f>
        <v>5</v>
      </c>
      <c r="Q113" s="474" t="str">
        <f>'[2]Base produits'!A99</f>
        <v>P0092</v>
      </c>
      <c r="R113" s="474">
        <f>HLOOKUP($H$2,'[2]Base facturation'!$C$5:$GT$161,T113,0)</f>
        <v>0</v>
      </c>
      <c r="S113" s="173">
        <f>'[2]Base produits'!D99</f>
        <v>0</v>
      </c>
      <c r="T113" s="474">
        <v>99</v>
      </c>
      <c r="U113" s="474">
        <v>50</v>
      </c>
    </row>
    <row r="114" spans="14:21" x14ac:dyDescent="0.25">
      <c r="N114" s="172"/>
      <c r="O114" s="474" t="str">
        <f t="shared" si="9"/>
        <v/>
      </c>
      <c r="P114" s="474">
        <f>SUM($O$22:O114)</f>
        <v>5</v>
      </c>
      <c r="Q114" s="474" t="str">
        <f>'[2]Base produits'!A100</f>
        <v>P0093</v>
      </c>
      <c r="R114" s="474">
        <f>HLOOKUP($H$2,'[2]Base facturation'!$C$5:$GT$161,T114,0)</f>
        <v>0</v>
      </c>
      <c r="S114" s="173">
        <f>'[2]Base produits'!D100</f>
        <v>0</v>
      </c>
      <c r="T114" s="474">
        <v>100</v>
      </c>
      <c r="U114" s="474">
        <v>50</v>
      </c>
    </row>
    <row r="115" spans="14:21" x14ac:dyDescent="0.25">
      <c r="N115" s="172"/>
      <c r="O115" s="474" t="str">
        <f t="shared" si="9"/>
        <v/>
      </c>
      <c r="P115" s="474">
        <f>SUM($O$22:O115)</f>
        <v>5</v>
      </c>
      <c r="Q115" s="474" t="str">
        <f>'[2]Base produits'!A101</f>
        <v>P0094</v>
      </c>
      <c r="R115" s="474">
        <f>HLOOKUP($H$2,'[2]Base facturation'!$C$5:$GT$161,T115,0)</f>
        <v>0</v>
      </c>
      <c r="S115" s="173">
        <f>'[2]Base produits'!D101</f>
        <v>0</v>
      </c>
      <c r="T115" s="474">
        <v>101</v>
      </c>
      <c r="U115" s="474">
        <v>50</v>
      </c>
    </row>
    <row r="116" spans="14:21" x14ac:dyDescent="0.25">
      <c r="N116" s="172"/>
      <c r="O116" s="474" t="str">
        <f t="shared" si="9"/>
        <v/>
      </c>
      <c r="P116" s="474">
        <f>SUM($O$22:O116)</f>
        <v>5</v>
      </c>
      <c r="Q116" s="474" t="str">
        <f>'[2]Base produits'!A102</f>
        <v>P0095</v>
      </c>
      <c r="R116" s="474">
        <f>HLOOKUP($H$2,'[2]Base facturation'!$C$5:$GT$161,T116,0)</f>
        <v>0</v>
      </c>
      <c r="S116" s="173">
        <f>'[2]Base produits'!D102</f>
        <v>0</v>
      </c>
      <c r="T116" s="474">
        <v>102</v>
      </c>
      <c r="U116" s="474">
        <v>50</v>
      </c>
    </row>
    <row r="117" spans="14:21" x14ac:dyDescent="0.25">
      <c r="N117" s="172"/>
      <c r="O117" s="474" t="str">
        <f t="shared" si="9"/>
        <v/>
      </c>
      <c r="P117" s="474">
        <f>SUM($O$22:O117)</f>
        <v>5</v>
      </c>
      <c r="Q117" s="474" t="str">
        <f>'[2]Base produits'!A103</f>
        <v>P0096</v>
      </c>
      <c r="R117" s="474">
        <f>HLOOKUP($H$2,'[2]Base facturation'!$C$5:$GT$161,T117,0)</f>
        <v>0</v>
      </c>
      <c r="S117" s="173">
        <f>'[2]Base produits'!D103</f>
        <v>0</v>
      </c>
      <c r="T117" s="474">
        <v>103</v>
      </c>
      <c r="U117" s="474">
        <v>50</v>
      </c>
    </row>
    <row r="118" spans="14:21" x14ac:dyDescent="0.25">
      <c r="N118" s="172"/>
      <c r="O118" s="474" t="str">
        <f t="shared" si="9"/>
        <v/>
      </c>
      <c r="P118" s="474">
        <f>SUM($O$22:O118)</f>
        <v>5</v>
      </c>
      <c r="Q118" s="474" t="str">
        <f>'[2]Base produits'!A104</f>
        <v>P0097</v>
      </c>
      <c r="R118" s="474">
        <f>HLOOKUP($H$2,'[2]Base facturation'!$C$5:$GT$161,T118,0)</f>
        <v>0</v>
      </c>
      <c r="S118" s="173">
        <f>'[2]Base produits'!D104</f>
        <v>0</v>
      </c>
      <c r="T118" s="474">
        <v>104</v>
      </c>
      <c r="U118" s="474">
        <v>50</v>
      </c>
    </row>
    <row r="119" spans="14:21" x14ac:dyDescent="0.25">
      <c r="N119" s="172"/>
      <c r="O119" s="474" t="str">
        <f t="shared" si="9"/>
        <v/>
      </c>
      <c r="P119" s="474">
        <f>SUM($O$22:O119)</f>
        <v>5</v>
      </c>
      <c r="Q119" s="474" t="str">
        <f>'[2]Base produits'!A105</f>
        <v>P0098</v>
      </c>
      <c r="R119" s="474">
        <f>HLOOKUP($H$2,'[2]Base facturation'!$C$5:$GT$161,T119,0)</f>
        <v>0</v>
      </c>
      <c r="S119" s="173">
        <f>'[2]Base produits'!D105</f>
        <v>0</v>
      </c>
      <c r="T119" s="474">
        <v>105</v>
      </c>
      <c r="U119" s="474">
        <v>50</v>
      </c>
    </row>
    <row r="120" spans="14:21" x14ac:dyDescent="0.25">
      <c r="N120" s="172"/>
      <c r="O120" s="474" t="str">
        <f t="shared" si="9"/>
        <v/>
      </c>
      <c r="P120" s="474">
        <f>SUM($O$22:O120)</f>
        <v>5</v>
      </c>
      <c r="Q120" s="474" t="str">
        <f>'[2]Base produits'!A106</f>
        <v>P0099</v>
      </c>
      <c r="R120" s="474">
        <f>HLOOKUP($H$2,'[2]Base facturation'!$C$5:$GT$161,T120,0)</f>
        <v>0</v>
      </c>
      <c r="S120" s="173">
        <f>'[2]Base produits'!D106</f>
        <v>0</v>
      </c>
      <c r="T120" s="474">
        <v>106</v>
      </c>
      <c r="U120" s="474">
        <v>50</v>
      </c>
    </row>
    <row r="121" spans="14:21" x14ac:dyDescent="0.25">
      <c r="N121" s="172"/>
      <c r="O121" s="474" t="str">
        <f t="shared" si="9"/>
        <v/>
      </c>
      <c r="P121" s="474">
        <f>SUM($O$22:O121)</f>
        <v>5</v>
      </c>
      <c r="Q121" s="474" t="str">
        <f>'[2]Base produits'!A107</f>
        <v>P0100</v>
      </c>
      <c r="R121" s="474">
        <f>HLOOKUP($H$2,'[2]Base facturation'!$C$5:$GT$161,T121,0)</f>
        <v>0</v>
      </c>
      <c r="S121" s="173">
        <f>'[2]Base produits'!D107</f>
        <v>0</v>
      </c>
      <c r="T121" s="474">
        <v>107</v>
      </c>
      <c r="U121" s="474">
        <v>50</v>
      </c>
    </row>
    <row r="122" spans="14:21" x14ac:dyDescent="0.25">
      <c r="N122" s="172"/>
      <c r="O122" s="474" t="str">
        <f t="shared" si="9"/>
        <v/>
      </c>
      <c r="P122" s="474">
        <f>SUM($O$22:O122)</f>
        <v>5</v>
      </c>
      <c r="Q122" s="474" t="str">
        <f>'[2]Base produits'!A108</f>
        <v>P0101</v>
      </c>
      <c r="R122" s="474">
        <f>HLOOKUP($H$2,'[2]Base facturation'!$C$5:$GT$161,T122,0)</f>
        <v>0</v>
      </c>
      <c r="S122" s="173">
        <f>'[2]Base produits'!D108</f>
        <v>0</v>
      </c>
      <c r="T122" s="474">
        <v>108</v>
      </c>
      <c r="U122" s="474">
        <v>50</v>
      </c>
    </row>
    <row r="123" spans="14:21" x14ac:dyDescent="0.25">
      <c r="N123" s="172"/>
      <c r="O123" s="474" t="str">
        <f t="shared" si="9"/>
        <v/>
      </c>
      <c r="P123" s="474">
        <f>SUM($O$22:O123)</f>
        <v>5</v>
      </c>
      <c r="Q123" s="474" t="str">
        <f>'[2]Base produits'!A109</f>
        <v>P0102</v>
      </c>
      <c r="R123" s="474">
        <f>HLOOKUP($H$2,'[2]Base facturation'!$C$5:$GT$161,T123,0)</f>
        <v>0</v>
      </c>
      <c r="S123" s="173">
        <f>'[2]Base produits'!D109</f>
        <v>0</v>
      </c>
      <c r="T123" s="474">
        <v>109</v>
      </c>
      <c r="U123" s="474">
        <v>50</v>
      </c>
    </row>
    <row r="124" spans="14:21" x14ac:dyDescent="0.25">
      <c r="N124" s="172"/>
      <c r="O124" s="474" t="str">
        <f t="shared" si="9"/>
        <v/>
      </c>
      <c r="P124" s="474">
        <f>SUM($O$22:O124)</f>
        <v>5</v>
      </c>
      <c r="Q124" s="474" t="str">
        <f>'[2]Base produits'!A110</f>
        <v>P0103</v>
      </c>
      <c r="R124" s="474">
        <f>HLOOKUP($H$2,'[2]Base facturation'!$C$5:$GT$161,T124,0)</f>
        <v>0</v>
      </c>
      <c r="S124" s="173">
        <f>'[2]Base produits'!D110</f>
        <v>0</v>
      </c>
      <c r="T124" s="474">
        <v>110</v>
      </c>
      <c r="U124" s="474">
        <v>50</v>
      </c>
    </row>
    <row r="125" spans="14:21" x14ac:dyDescent="0.25">
      <c r="N125" s="172"/>
      <c r="O125" s="474" t="str">
        <f t="shared" si="9"/>
        <v/>
      </c>
      <c r="P125" s="474">
        <f>SUM($O$22:O125)</f>
        <v>5</v>
      </c>
      <c r="Q125" s="474" t="str">
        <f>'[2]Base produits'!A111</f>
        <v>P0104</v>
      </c>
      <c r="R125" s="474">
        <f>HLOOKUP($H$2,'[2]Base facturation'!$C$5:$GT$161,T125,0)</f>
        <v>0</v>
      </c>
      <c r="S125" s="173">
        <f>'[2]Base produits'!D111</f>
        <v>0</v>
      </c>
      <c r="T125" s="474">
        <v>111</v>
      </c>
      <c r="U125" s="474">
        <v>50</v>
      </c>
    </row>
    <row r="126" spans="14:21" x14ac:dyDescent="0.25">
      <c r="N126" s="172"/>
      <c r="O126" s="474" t="str">
        <f t="shared" si="9"/>
        <v/>
      </c>
      <c r="P126" s="474">
        <f>SUM($O$22:O126)</f>
        <v>5</v>
      </c>
      <c r="Q126" s="474" t="str">
        <f>'[2]Base produits'!A112</f>
        <v>P0105</v>
      </c>
      <c r="R126" s="474">
        <f>HLOOKUP($H$2,'[2]Base facturation'!$C$5:$GT$161,T126,0)</f>
        <v>0</v>
      </c>
      <c r="S126" s="173">
        <f>'[2]Base produits'!D112</f>
        <v>0</v>
      </c>
      <c r="T126" s="474">
        <v>112</v>
      </c>
      <c r="U126" s="474">
        <v>50</v>
      </c>
    </row>
    <row r="127" spans="14:21" x14ac:dyDescent="0.25">
      <c r="N127" s="172"/>
      <c r="O127" s="474" t="str">
        <f t="shared" si="9"/>
        <v/>
      </c>
      <c r="P127" s="474">
        <f>SUM($O$22:O127)</f>
        <v>5</v>
      </c>
      <c r="Q127" s="474" t="str">
        <f>'[2]Base produits'!A113</f>
        <v>P0106</v>
      </c>
      <c r="R127" s="474">
        <f>HLOOKUP($H$2,'[2]Base facturation'!$C$5:$GT$161,T127,0)</f>
        <v>0</v>
      </c>
      <c r="S127" s="173">
        <f>'[2]Base produits'!D113</f>
        <v>0</v>
      </c>
      <c r="T127" s="474">
        <v>113</v>
      </c>
      <c r="U127" s="474">
        <v>50</v>
      </c>
    </row>
    <row r="128" spans="14:21" x14ac:dyDescent="0.25">
      <c r="N128" s="172"/>
      <c r="O128" s="474" t="str">
        <f t="shared" si="9"/>
        <v/>
      </c>
      <c r="P128" s="474">
        <f>SUM($O$22:O128)</f>
        <v>5</v>
      </c>
      <c r="Q128" s="474" t="str">
        <f>'[2]Base produits'!A114</f>
        <v>P0107</v>
      </c>
      <c r="R128" s="474">
        <f>HLOOKUP($H$2,'[2]Base facturation'!$C$5:$GT$161,T128,0)</f>
        <v>0</v>
      </c>
      <c r="S128" s="173">
        <f>'[2]Base produits'!D114</f>
        <v>0</v>
      </c>
      <c r="T128" s="474">
        <v>114</v>
      </c>
      <c r="U128" s="474">
        <v>50</v>
      </c>
    </row>
    <row r="129" spans="14:21" x14ac:dyDescent="0.25">
      <c r="N129" s="172"/>
      <c r="O129" s="474" t="str">
        <f t="shared" si="9"/>
        <v/>
      </c>
      <c r="P129" s="474">
        <f>SUM($O$22:O129)</f>
        <v>5</v>
      </c>
      <c r="Q129" s="474" t="str">
        <f>'[2]Base produits'!A115</f>
        <v>P0108</v>
      </c>
      <c r="R129" s="474">
        <f>HLOOKUP($H$2,'[2]Base facturation'!$C$5:$GT$161,T129,0)</f>
        <v>0</v>
      </c>
      <c r="S129" s="173">
        <f>'[2]Base produits'!D115</f>
        <v>0</v>
      </c>
      <c r="T129" s="474">
        <v>115</v>
      </c>
      <c r="U129" s="474">
        <v>50</v>
      </c>
    </row>
    <row r="130" spans="14:21" x14ac:dyDescent="0.25">
      <c r="N130" s="172"/>
      <c r="O130" s="474" t="str">
        <f t="shared" si="9"/>
        <v/>
      </c>
      <c r="P130" s="474">
        <f>SUM($O$22:O130)</f>
        <v>5</v>
      </c>
      <c r="Q130" s="474" t="str">
        <f>'[2]Base produits'!A116</f>
        <v>P0109</v>
      </c>
      <c r="R130" s="474">
        <f>HLOOKUP($H$2,'[2]Base facturation'!$C$5:$GT$161,T130,0)</f>
        <v>0</v>
      </c>
      <c r="S130" s="173">
        <f>'[2]Base produits'!D116</f>
        <v>0</v>
      </c>
      <c r="T130" s="474">
        <v>116</v>
      </c>
      <c r="U130" s="474">
        <v>50</v>
      </c>
    </row>
    <row r="131" spans="14:21" x14ac:dyDescent="0.25">
      <c r="N131" s="172"/>
      <c r="O131" s="474" t="str">
        <f t="shared" si="9"/>
        <v/>
      </c>
      <c r="P131" s="474">
        <f>SUM($O$22:O131)</f>
        <v>5</v>
      </c>
      <c r="Q131" s="474" t="str">
        <f>'[2]Base produits'!A117</f>
        <v>P0110</v>
      </c>
      <c r="R131" s="474">
        <f>HLOOKUP($H$2,'[2]Base facturation'!$C$5:$GT$161,T131,0)</f>
        <v>0</v>
      </c>
      <c r="S131" s="173">
        <f>'[2]Base produits'!D117</f>
        <v>0</v>
      </c>
      <c r="T131" s="474">
        <v>117</v>
      </c>
      <c r="U131" s="474">
        <v>50</v>
      </c>
    </row>
    <row r="132" spans="14:21" x14ac:dyDescent="0.25">
      <c r="N132" s="172"/>
      <c r="O132" s="474" t="str">
        <f t="shared" si="9"/>
        <v/>
      </c>
      <c r="P132" s="474">
        <f>SUM($O$22:O132)</f>
        <v>5</v>
      </c>
      <c r="Q132" s="474" t="str">
        <f>'[2]Base produits'!A118</f>
        <v>P0111</v>
      </c>
      <c r="R132" s="474">
        <f>HLOOKUP($H$2,'[2]Base facturation'!$C$5:$GT$161,T132,0)</f>
        <v>0</v>
      </c>
      <c r="S132" s="173">
        <f>'[2]Base produits'!D118</f>
        <v>0</v>
      </c>
      <c r="T132" s="474">
        <v>118</v>
      </c>
      <c r="U132" s="474">
        <v>50</v>
      </c>
    </row>
    <row r="133" spans="14:21" x14ac:dyDescent="0.25">
      <c r="N133" s="172"/>
      <c r="O133" s="474" t="str">
        <f t="shared" si="9"/>
        <v/>
      </c>
      <c r="P133" s="474">
        <f>SUM($O$22:O133)</f>
        <v>5</v>
      </c>
      <c r="Q133" s="474" t="str">
        <f>'[2]Base produits'!A119</f>
        <v>P0112</v>
      </c>
      <c r="R133" s="474">
        <f>HLOOKUP($H$2,'[2]Base facturation'!$C$5:$GT$161,T133,0)</f>
        <v>0</v>
      </c>
      <c r="S133" s="173">
        <f>'[2]Base produits'!D119</f>
        <v>0</v>
      </c>
      <c r="T133" s="474">
        <v>119</v>
      </c>
      <c r="U133" s="474">
        <v>50</v>
      </c>
    </row>
    <row r="134" spans="14:21" x14ac:dyDescent="0.25">
      <c r="N134" s="172"/>
      <c r="O134" s="474" t="str">
        <f t="shared" si="9"/>
        <v/>
      </c>
      <c r="P134" s="474">
        <f>SUM($O$22:O134)</f>
        <v>5</v>
      </c>
      <c r="Q134" s="474" t="str">
        <f>'[2]Base produits'!A120</f>
        <v>P0113</v>
      </c>
      <c r="R134" s="474">
        <f>HLOOKUP($H$2,'[2]Base facturation'!$C$5:$GT$161,T134,0)</f>
        <v>0</v>
      </c>
      <c r="S134" s="173">
        <f>'[2]Base produits'!D120</f>
        <v>0</v>
      </c>
      <c r="T134" s="474">
        <v>120</v>
      </c>
      <c r="U134" s="474">
        <v>50</v>
      </c>
    </row>
    <row r="135" spans="14:21" x14ac:dyDescent="0.25">
      <c r="N135" s="172"/>
      <c r="O135" s="474" t="str">
        <f t="shared" si="9"/>
        <v/>
      </c>
      <c r="P135" s="474">
        <f>SUM($O$22:O135)</f>
        <v>5</v>
      </c>
      <c r="Q135" s="474" t="str">
        <f>'[2]Base produits'!A121</f>
        <v>P0114</v>
      </c>
      <c r="R135" s="474">
        <f>HLOOKUP($H$2,'[2]Base facturation'!$C$5:$GT$161,T135,0)</f>
        <v>0</v>
      </c>
      <c r="S135" s="173">
        <f>'[2]Base produits'!D121</f>
        <v>0</v>
      </c>
      <c r="T135" s="474">
        <v>121</v>
      </c>
      <c r="U135" s="474">
        <v>50</v>
      </c>
    </row>
    <row r="136" spans="14:21" x14ac:dyDescent="0.25">
      <c r="N136" s="172"/>
      <c r="O136" s="474" t="str">
        <f t="shared" si="9"/>
        <v/>
      </c>
      <c r="P136" s="474">
        <f>SUM($O$22:O136)</f>
        <v>5</v>
      </c>
      <c r="Q136" s="474" t="str">
        <f>'[2]Base produits'!A122</f>
        <v>P0115</v>
      </c>
      <c r="R136" s="474">
        <f>HLOOKUP($H$2,'[2]Base facturation'!$C$5:$GT$161,T136,0)</f>
        <v>0</v>
      </c>
      <c r="S136" s="173">
        <f>'[2]Base produits'!D122</f>
        <v>0</v>
      </c>
      <c r="T136" s="474">
        <v>122</v>
      </c>
      <c r="U136" s="474">
        <v>50</v>
      </c>
    </row>
    <row r="137" spans="14:21" x14ac:dyDescent="0.25">
      <c r="N137" s="172"/>
      <c r="O137" s="474" t="str">
        <f t="shared" si="9"/>
        <v/>
      </c>
      <c r="P137" s="474">
        <f>SUM($O$22:O137)</f>
        <v>5</v>
      </c>
      <c r="Q137" s="474" t="str">
        <f>'[2]Base produits'!A123</f>
        <v>P0116</v>
      </c>
      <c r="R137" s="474">
        <f>HLOOKUP($H$2,'[2]Base facturation'!$C$5:$GT$161,T137,0)</f>
        <v>0</v>
      </c>
      <c r="S137" s="173">
        <f>'[2]Base produits'!D123</f>
        <v>0</v>
      </c>
      <c r="T137" s="474">
        <v>123</v>
      </c>
      <c r="U137" s="474">
        <v>50</v>
      </c>
    </row>
    <row r="138" spans="14:21" x14ac:dyDescent="0.25">
      <c r="N138" s="172"/>
      <c r="O138" s="474" t="str">
        <f t="shared" si="9"/>
        <v/>
      </c>
      <c r="P138" s="474">
        <f>SUM($O$22:O138)</f>
        <v>5</v>
      </c>
      <c r="Q138" s="474" t="str">
        <f>'[2]Base produits'!A124</f>
        <v>P0117</v>
      </c>
      <c r="R138" s="474">
        <f>HLOOKUP($H$2,'[2]Base facturation'!$C$5:$GT$161,T138,0)</f>
        <v>0</v>
      </c>
      <c r="S138" s="173">
        <f>'[2]Base produits'!D124</f>
        <v>0</v>
      </c>
      <c r="T138" s="474">
        <v>124</v>
      </c>
      <c r="U138" s="474">
        <v>50</v>
      </c>
    </row>
    <row r="139" spans="14:21" x14ac:dyDescent="0.25">
      <c r="N139" s="172"/>
      <c r="O139" s="474" t="str">
        <f t="shared" si="9"/>
        <v/>
      </c>
      <c r="P139" s="474">
        <f>SUM($O$22:O139)</f>
        <v>5</v>
      </c>
      <c r="Q139" s="474" t="str">
        <f>'[2]Base produits'!A125</f>
        <v>P0118</v>
      </c>
      <c r="R139" s="474">
        <f>HLOOKUP($H$2,'[2]Base facturation'!$C$5:$GT$161,T139,0)</f>
        <v>0</v>
      </c>
      <c r="S139" s="173">
        <f>'[2]Base produits'!D125</f>
        <v>0</v>
      </c>
      <c r="T139" s="474">
        <v>125</v>
      </c>
      <c r="U139" s="474">
        <v>50</v>
      </c>
    </row>
    <row r="140" spans="14:21" x14ac:dyDescent="0.25">
      <c r="N140" s="172"/>
      <c r="O140" s="474" t="str">
        <f t="shared" si="9"/>
        <v/>
      </c>
      <c r="P140" s="474">
        <f>SUM($O$22:O140)</f>
        <v>5</v>
      </c>
      <c r="Q140" s="474" t="str">
        <f>'[2]Base produits'!A126</f>
        <v>P0119</v>
      </c>
      <c r="R140" s="474">
        <f>HLOOKUP($H$2,'[2]Base facturation'!$C$5:$GT$161,T140,0)</f>
        <v>0</v>
      </c>
      <c r="S140" s="173">
        <f>'[2]Base produits'!D126</f>
        <v>0</v>
      </c>
      <c r="T140" s="474">
        <v>126</v>
      </c>
      <c r="U140" s="474">
        <v>50</v>
      </c>
    </row>
    <row r="141" spans="14:21" x14ac:dyDescent="0.25">
      <c r="N141" s="172"/>
      <c r="O141" s="474" t="str">
        <f t="shared" si="9"/>
        <v/>
      </c>
      <c r="P141" s="474">
        <f>SUM($O$22:O141)</f>
        <v>5</v>
      </c>
      <c r="Q141" s="474" t="str">
        <f>'[2]Base produits'!A127</f>
        <v>P0120</v>
      </c>
      <c r="R141" s="474">
        <f>HLOOKUP($H$2,'[2]Base facturation'!$C$5:$GT$161,T141,0)</f>
        <v>0</v>
      </c>
      <c r="S141" s="173">
        <f>'[2]Base produits'!D127</f>
        <v>0</v>
      </c>
      <c r="T141" s="474">
        <v>127</v>
      </c>
      <c r="U141" s="474">
        <v>50</v>
      </c>
    </row>
    <row r="142" spans="14:21" x14ac:dyDescent="0.25">
      <c r="N142" s="172"/>
      <c r="O142" s="474" t="str">
        <f t="shared" si="9"/>
        <v/>
      </c>
      <c r="P142" s="474">
        <f>SUM($O$22:O142)</f>
        <v>5</v>
      </c>
      <c r="Q142" s="474" t="str">
        <f>'[2]Base produits'!A128</f>
        <v>P0121</v>
      </c>
      <c r="R142" s="474">
        <f>HLOOKUP($H$2,'[2]Base facturation'!$C$5:$GT$161,T142,0)</f>
        <v>0</v>
      </c>
      <c r="S142" s="173">
        <f>'[2]Base produits'!D128</f>
        <v>0</v>
      </c>
      <c r="T142" s="474">
        <v>128</v>
      </c>
      <c r="U142" s="474">
        <v>50</v>
      </c>
    </row>
    <row r="143" spans="14:21" x14ac:dyDescent="0.25">
      <c r="N143" s="172"/>
      <c r="O143" s="474" t="str">
        <f t="shared" si="9"/>
        <v/>
      </c>
      <c r="P143" s="474">
        <f>SUM($O$22:O143)</f>
        <v>5</v>
      </c>
      <c r="Q143" s="474" t="str">
        <f>'[2]Base produits'!A129</f>
        <v>P0122</v>
      </c>
      <c r="R143" s="474">
        <f>HLOOKUP($H$2,'[2]Base facturation'!$C$5:$GT$161,T143,0)</f>
        <v>0</v>
      </c>
      <c r="S143" s="173">
        <f>'[2]Base produits'!D129</f>
        <v>0</v>
      </c>
      <c r="T143" s="474">
        <v>129</v>
      </c>
      <c r="U143" s="474">
        <v>50</v>
      </c>
    </row>
    <row r="144" spans="14:21" x14ac:dyDescent="0.25">
      <c r="N144" s="172"/>
      <c r="O144" s="474" t="str">
        <f t="shared" si="9"/>
        <v/>
      </c>
      <c r="P144" s="474">
        <f>SUM($O$22:O144)</f>
        <v>5</v>
      </c>
      <c r="Q144" s="474" t="str">
        <f>'[2]Base produits'!A130</f>
        <v>P0123</v>
      </c>
      <c r="R144" s="474">
        <f>HLOOKUP($H$2,'[2]Base facturation'!$C$5:$GT$161,T144,0)</f>
        <v>0</v>
      </c>
      <c r="S144" s="173">
        <f>'[2]Base produits'!D130</f>
        <v>0</v>
      </c>
      <c r="T144" s="474">
        <v>130</v>
      </c>
      <c r="U144" s="474">
        <v>50</v>
      </c>
    </row>
    <row r="145" spans="14:21" x14ac:dyDescent="0.25">
      <c r="N145" s="172"/>
      <c r="O145" s="474" t="str">
        <f t="shared" si="9"/>
        <v/>
      </c>
      <c r="P145" s="474">
        <f>SUM($O$22:O145)</f>
        <v>5</v>
      </c>
      <c r="Q145" s="474" t="str">
        <f>'[2]Base produits'!A131</f>
        <v>P0124</v>
      </c>
      <c r="R145" s="474">
        <f>HLOOKUP($H$2,'[2]Base facturation'!$C$5:$GT$161,T145,0)</f>
        <v>0</v>
      </c>
      <c r="S145" s="173">
        <f>'[2]Base produits'!D131</f>
        <v>0</v>
      </c>
      <c r="T145" s="474">
        <v>131</v>
      </c>
      <c r="U145" s="474">
        <v>50</v>
      </c>
    </row>
    <row r="146" spans="14:21" x14ac:dyDescent="0.25">
      <c r="N146" s="172"/>
      <c r="O146" s="474" t="str">
        <f t="shared" si="9"/>
        <v/>
      </c>
      <c r="P146" s="474">
        <f>SUM($O$22:O146)</f>
        <v>5</v>
      </c>
      <c r="Q146" s="474" t="str">
        <f>'[2]Base produits'!A132</f>
        <v>P0125</v>
      </c>
      <c r="R146" s="474">
        <f>HLOOKUP($H$2,'[2]Base facturation'!$C$5:$GT$161,T146,0)</f>
        <v>0</v>
      </c>
      <c r="S146" s="173">
        <f>'[2]Base produits'!D132</f>
        <v>0</v>
      </c>
      <c r="T146" s="474">
        <v>132</v>
      </c>
      <c r="U146" s="474">
        <v>50</v>
      </c>
    </row>
    <row r="147" spans="14:21" x14ac:dyDescent="0.25">
      <c r="N147" s="172"/>
      <c r="O147" s="474" t="str">
        <f t="shared" si="9"/>
        <v/>
      </c>
      <c r="P147" s="474">
        <f>SUM($O$22:O147)</f>
        <v>5</v>
      </c>
      <c r="Q147" s="474" t="str">
        <f>'[2]Base produits'!A133</f>
        <v>P0126</v>
      </c>
      <c r="R147" s="474">
        <f>HLOOKUP($H$2,'[2]Base facturation'!$C$5:$GT$161,T147,0)</f>
        <v>0</v>
      </c>
      <c r="S147" s="173">
        <f>'[2]Base produits'!D133</f>
        <v>0</v>
      </c>
      <c r="T147" s="474">
        <v>133</v>
      </c>
      <c r="U147" s="474">
        <v>50</v>
      </c>
    </row>
    <row r="148" spans="14:21" x14ac:dyDescent="0.25">
      <c r="N148" s="172"/>
      <c r="O148" s="474" t="str">
        <f t="shared" si="9"/>
        <v/>
      </c>
      <c r="P148" s="474">
        <f>SUM($O$22:O148)</f>
        <v>5</v>
      </c>
      <c r="Q148" s="474" t="str">
        <f>'[2]Base produits'!A134</f>
        <v>P0127</v>
      </c>
      <c r="R148" s="474">
        <f>HLOOKUP($H$2,'[2]Base facturation'!$C$5:$GT$161,T148,0)</f>
        <v>0</v>
      </c>
      <c r="S148" s="173">
        <f>'[2]Base produits'!D134</f>
        <v>0</v>
      </c>
      <c r="T148" s="474">
        <v>134</v>
      </c>
      <c r="U148" s="474">
        <v>50</v>
      </c>
    </row>
    <row r="149" spans="14:21" x14ac:dyDescent="0.25">
      <c r="N149" s="172"/>
      <c r="O149" s="474" t="str">
        <f t="shared" si="9"/>
        <v/>
      </c>
      <c r="P149" s="474">
        <f>SUM($O$22:O149)</f>
        <v>5</v>
      </c>
      <c r="Q149" s="474" t="str">
        <f>'[2]Base produits'!A135</f>
        <v>P0128</v>
      </c>
      <c r="R149" s="474">
        <f>HLOOKUP($H$2,'[2]Base facturation'!$C$5:$GT$161,T149,0)</f>
        <v>0</v>
      </c>
      <c r="S149" s="173">
        <f>'[2]Base produits'!D135</f>
        <v>0</v>
      </c>
      <c r="T149" s="474">
        <v>135</v>
      </c>
      <c r="U149" s="474">
        <v>50</v>
      </c>
    </row>
    <row r="150" spans="14:21" x14ac:dyDescent="0.25">
      <c r="N150" s="172"/>
      <c r="O150" s="474" t="str">
        <f t="shared" ref="O150:O171" si="10">IF(R150&gt;0,1,"")</f>
        <v/>
      </c>
      <c r="P150" s="474">
        <f>SUM($O$22:O150)</f>
        <v>5</v>
      </c>
      <c r="Q150" s="474" t="str">
        <f>'[2]Base produits'!A136</f>
        <v>P0129</v>
      </c>
      <c r="R150" s="474">
        <f>HLOOKUP($H$2,'[2]Base facturation'!$C$5:$GT$161,T150,0)</f>
        <v>0</v>
      </c>
      <c r="S150" s="173">
        <f>'[2]Base produits'!D136</f>
        <v>0</v>
      </c>
      <c r="T150" s="474">
        <v>136</v>
      </c>
      <c r="U150" s="474">
        <v>50</v>
      </c>
    </row>
    <row r="151" spans="14:21" x14ac:dyDescent="0.25">
      <c r="N151" s="172"/>
      <c r="O151" s="474" t="str">
        <f t="shared" si="10"/>
        <v/>
      </c>
      <c r="P151" s="474">
        <f>SUM($O$22:O151)</f>
        <v>5</v>
      </c>
      <c r="Q151" s="474" t="str">
        <f>'[2]Base produits'!A137</f>
        <v>P0130</v>
      </c>
      <c r="R151" s="474">
        <f>HLOOKUP($H$2,'[2]Base facturation'!$C$5:$GT$161,T151,0)</f>
        <v>0</v>
      </c>
      <c r="S151" s="173">
        <f>'[2]Base produits'!D137</f>
        <v>0</v>
      </c>
      <c r="T151" s="474">
        <v>137</v>
      </c>
      <c r="U151" s="474">
        <v>50</v>
      </c>
    </row>
    <row r="152" spans="14:21" x14ac:dyDescent="0.25">
      <c r="N152" s="172"/>
      <c r="O152" s="474" t="str">
        <f t="shared" si="10"/>
        <v/>
      </c>
      <c r="P152" s="474">
        <f>SUM($O$22:O152)</f>
        <v>5</v>
      </c>
      <c r="Q152" s="474" t="str">
        <f>'[2]Base produits'!A138</f>
        <v>P0131</v>
      </c>
      <c r="R152" s="474">
        <f>HLOOKUP($H$2,'[2]Base facturation'!$C$5:$GT$161,T152,0)</f>
        <v>0</v>
      </c>
      <c r="S152" s="173">
        <f>'[2]Base produits'!D138</f>
        <v>0</v>
      </c>
      <c r="T152" s="474">
        <v>138</v>
      </c>
      <c r="U152" s="474">
        <v>50</v>
      </c>
    </row>
    <row r="153" spans="14:21" x14ac:dyDescent="0.25">
      <c r="N153" s="172"/>
      <c r="O153" s="474" t="str">
        <f t="shared" si="10"/>
        <v/>
      </c>
      <c r="P153" s="474">
        <f>SUM($O$22:O153)</f>
        <v>5</v>
      </c>
      <c r="Q153" s="474" t="str">
        <f>'[2]Base produits'!A139</f>
        <v>P0132</v>
      </c>
      <c r="R153" s="474">
        <f>HLOOKUP($H$2,'[2]Base facturation'!$C$5:$GT$161,T153,0)</f>
        <v>0</v>
      </c>
      <c r="S153" s="173">
        <f>'[2]Base produits'!D139</f>
        <v>0</v>
      </c>
      <c r="T153" s="474">
        <v>139</v>
      </c>
      <c r="U153" s="474">
        <v>50</v>
      </c>
    </row>
    <row r="154" spans="14:21" x14ac:dyDescent="0.25">
      <c r="N154" s="172"/>
      <c r="O154" s="474" t="str">
        <f t="shared" si="10"/>
        <v/>
      </c>
      <c r="P154" s="474">
        <f>SUM($O$22:O154)</f>
        <v>5</v>
      </c>
      <c r="Q154" s="474" t="str">
        <f>'[2]Base produits'!A140</f>
        <v>P0133</v>
      </c>
      <c r="R154" s="474">
        <f>HLOOKUP($H$2,'[2]Base facturation'!$C$5:$GT$161,T154,0)</f>
        <v>0</v>
      </c>
      <c r="S154" s="173">
        <f>'[2]Base produits'!D140</f>
        <v>0</v>
      </c>
      <c r="T154" s="474">
        <v>140</v>
      </c>
      <c r="U154" s="474">
        <v>50</v>
      </c>
    </row>
    <row r="155" spans="14:21" x14ac:dyDescent="0.25">
      <c r="N155" s="172"/>
      <c r="O155" s="474" t="str">
        <f t="shared" si="10"/>
        <v/>
      </c>
      <c r="P155" s="474">
        <f>SUM($O$22:O155)</f>
        <v>5</v>
      </c>
      <c r="Q155" s="474" t="str">
        <f>'[2]Base produits'!A141</f>
        <v>P0134</v>
      </c>
      <c r="R155" s="474">
        <f>HLOOKUP($H$2,'[2]Base facturation'!$C$5:$GT$161,T155,0)</f>
        <v>0</v>
      </c>
      <c r="S155" s="173">
        <f>'[2]Base produits'!D141</f>
        <v>0</v>
      </c>
      <c r="T155" s="474">
        <v>141</v>
      </c>
      <c r="U155" s="474">
        <v>50</v>
      </c>
    </row>
    <row r="156" spans="14:21" x14ac:dyDescent="0.25">
      <c r="N156" s="172"/>
      <c r="O156" s="474" t="str">
        <f t="shared" si="10"/>
        <v/>
      </c>
      <c r="P156" s="474">
        <f>SUM($O$22:O156)</f>
        <v>5</v>
      </c>
      <c r="Q156" s="474" t="str">
        <f>'[2]Base produits'!A142</f>
        <v>P0135</v>
      </c>
      <c r="R156" s="474">
        <f>HLOOKUP($H$2,'[2]Base facturation'!$C$5:$GT$161,T156,0)</f>
        <v>0</v>
      </c>
      <c r="S156" s="173">
        <f>'[2]Base produits'!D142</f>
        <v>0</v>
      </c>
      <c r="T156" s="474">
        <v>142</v>
      </c>
      <c r="U156" s="474">
        <v>50</v>
      </c>
    </row>
    <row r="157" spans="14:21" x14ac:dyDescent="0.25">
      <c r="N157" s="172"/>
      <c r="O157" s="474" t="str">
        <f t="shared" si="10"/>
        <v/>
      </c>
      <c r="P157" s="474">
        <f>SUM($O$22:O157)</f>
        <v>5</v>
      </c>
      <c r="Q157" s="474" t="str">
        <f>'[2]Base produits'!A143</f>
        <v>P0136</v>
      </c>
      <c r="R157" s="474">
        <f>HLOOKUP($H$2,'[2]Base facturation'!$C$5:$GT$161,T157,0)</f>
        <v>0</v>
      </c>
      <c r="S157" s="173">
        <f>'[2]Base produits'!D143</f>
        <v>0</v>
      </c>
      <c r="T157" s="474">
        <v>143</v>
      </c>
      <c r="U157" s="474">
        <v>50</v>
      </c>
    </row>
    <row r="158" spans="14:21" x14ac:dyDescent="0.25">
      <c r="N158" s="172"/>
      <c r="O158" s="474" t="str">
        <f t="shared" si="10"/>
        <v/>
      </c>
      <c r="P158" s="474">
        <f>SUM($O$22:O158)</f>
        <v>5</v>
      </c>
      <c r="Q158" s="474" t="str">
        <f>'[2]Base produits'!A144</f>
        <v>P0137</v>
      </c>
      <c r="R158" s="474">
        <f>HLOOKUP($H$2,'[2]Base facturation'!$C$5:$GT$161,T158,0)</f>
        <v>0</v>
      </c>
      <c r="S158" s="173">
        <f>'[2]Base produits'!D144</f>
        <v>0</v>
      </c>
      <c r="T158" s="474">
        <v>144</v>
      </c>
      <c r="U158" s="474">
        <v>50</v>
      </c>
    </row>
    <row r="159" spans="14:21" x14ac:dyDescent="0.25">
      <c r="N159" s="172"/>
      <c r="O159" s="474" t="str">
        <f t="shared" si="10"/>
        <v/>
      </c>
      <c r="P159" s="474">
        <f>SUM($O$22:O159)</f>
        <v>5</v>
      </c>
      <c r="Q159" s="474" t="str">
        <f>'[2]Base produits'!A145</f>
        <v>P0138</v>
      </c>
      <c r="R159" s="474">
        <f>HLOOKUP($H$2,'[2]Base facturation'!$C$5:$GT$161,T159,0)</f>
        <v>0</v>
      </c>
      <c r="S159" s="173">
        <f>'[2]Base produits'!D145</f>
        <v>0</v>
      </c>
      <c r="T159" s="474">
        <v>145</v>
      </c>
      <c r="U159" s="474">
        <v>50</v>
      </c>
    </row>
    <row r="160" spans="14:21" x14ac:dyDescent="0.25">
      <c r="N160" s="172"/>
      <c r="O160" s="474" t="str">
        <f t="shared" si="10"/>
        <v/>
      </c>
      <c r="P160" s="474">
        <f>SUM($O$22:O160)</f>
        <v>5</v>
      </c>
      <c r="Q160" s="474" t="str">
        <f>'[2]Base produits'!A146</f>
        <v>P0139</v>
      </c>
      <c r="R160" s="474">
        <f>HLOOKUP($H$2,'[2]Base facturation'!$C$5:$GT$161,T160,0)</f>
        <v>0</v>
      </c>
      <c r="S160" s="173">
        <f>'[2]Base produits'!D146</f>
        <v>0</v>
      </c>
      <c r="T160" s="474">
        <v>146</v>
      </c>
      <c r="U160" s="474">
        <v>50</v>
      </c>
    </row>
    <row r="161" spans="14:21" x14ac:dyDescent="0.25">
      <c r="N161" s="172"/>
      <c r="O161" s="474" t="str">
        <f t="shared" si="10"/>
        <v/>
      </c>
      <c r="P161" s="474">
        <f>SUM($O$22:O161)</f>
        <v>5</v>
      </c>
      <c r="Q161" s="474" t="str">
        <f>'[2]Base produits'!A147</f>
        <v>P0140</v>
      </c>
      <c r="R161" s="474">
        <f>HLOOKUP($H$2,'[2]Base facturation'!$C$5:$GT$161,T161,0)</f>
        <v>0</v>
      </c>
      <c r="S161" s="173">
        <f>'[2]Base produits'!D147</f>
        <v>0</v>
      </c>
      <c r="T161" s="474">
        <v>147</v>
      </c>
      <c r="U161" s="474">
        <v>50</v>
      </c>
    </row>
    <row r="162" spans="14:21" x14ac:dyDescent="0.25">
      <c r="N162" s="172"/>
      <c r="O162" s="474" t="str">
        <f t="shared" si="10"/>
        <v/>
      </c>
      <c r="P162" s="474">
        <f>SUM($O$22:O162)</f>
        <v>5</v>
      </c>
      <c r="Q162" s="474" t="str">
        <f>'[2]Base produits'!A148</f>
        <v>P0141</v>
      </c>
      <c r="R162" s="474">
        <f>HLOOKUP($H$2,'[2]Base facturation'!$C$5:$GT$161,T162,0)</f>
        <v>0</v>
      </c>
      <c r="S162" s="173">
        <f>'[2]Base produits'!D148</f>
        <v>0</v>
      </c>
      <c r="T162" s="474">
        <v>148</v>
      </c>
      <c r="U162" s="474">
        <v>50</v>
      </c>
    </row>
    <row r="163" spans="14:21" x14ac:dyDescent="0.25">
      <c r="N163" s="172"/>
      <c r="O163" s="474" t="str">
        <f t="shared" si="10"/>
        <v/>
      </c>
      <c r="P163" s="474">
        <f>SUM($O$22:O163)</f>
        <v>5</v>
      </c>
      <c r="Q163" s="474" t="str">
        <f>'[2]Base produits'!A149</f>
        <v>P0142</v>
      </c>
      <c r="R163" s="474">
        <f>HLOOKUP($H$2,'[2]Base facturation'!$C$5:$GT$161,T163,0)</f>
        <v>0</v>
      </c>
      <c r="S163" s="173">
        <f>'[2]Base produits'!D149</f>
        <v>0</v>
      </c>
      <c r="T163" s="474">
        <v>149</v>
      </c>
      <c r="U163" s="474">
        <v>50</v>
      </c>
    </row>
    <row r="164" spans="14:21" x14ac:dyDescent="0.25">
      <c r="N164" s="172"/>
      <c r="O164" s="474" t="str">
        <f t="shared" si="10"/>
        <v/>
      </c>
      <c r="P164" s="474">
        <f>SUM($O$22:O164)</f>
        <v>5</v>
      </c>
      <c r="Q164" s="474" t="str">
        <f>'[2]Base produits'!A150</f>
        <v>P0143</v>
      </c>
      <c r="R164" s="474">
        <f>HLOOKUP($H$2,'[2]Base facturation'!$C$5:$GT$161,T164,0)</f>
        <v>0</v>
      </c>
      <c r="S164" s="173">
        <f>'[2]Base produits'!D150</f>
        <v>0</v>
      </c>
      <c r="T164" s="474">
        <v>150</v>
      </c>
      <c r="U164" s="474">
        <v>50</v>
      </c>
    </row>
    <row r="165" spans="14:21" x14ac:dyDescent="0.25">
      <c r="N165" s="172"/>
      <c r="O165" s="474" t="str">
        <f t="shared" si="10"/>
        <v/>
      </c>
      <c r="P165" s="474">
        <f>SUM($O$22:O165)</f>
        <v>5</v>
      </c>
      <c r="Q165" s="474" t="str">
        <f>'[2]Base produits'!A151</f>
        <v>P0144</v>
      </c>
      <c r="R165" s="474">
        <f>HLOOKUP($H$2,'[2]Base facturation'!$C$5:$GT$161,T165,0)</f>
        <v>0</v>
      </c>
      <c r="S165" s="173">
        <f>'[2]Base produits'!D151</f>
        <v>0</v>
      </c>
      <c r="T165" s="474">
        <v>151</v>
      </c>
      <c r="U165" s="474">
        <v>50</v>
      </c>
    </row>
    <row r="166" spans="14:21" x14ac:dyDescent="0.25">
      <c r="N166" s="172"/>
      <c r="O166" s="474" t="str">
        <f t="shared" si="10"/>
        <v/>
      </c>
      <c r="P166" s="474">
        <f>SUM($O$22:O166)</f>
        <v>5</v>
      </c>
      <c r="Q166" s="474" t="str">
        <f>'[2]Base produits'!A152</f>
        <v>P0145</v>
      </c>
      <c r="R166" s="474">
        <f>HLOOKUP($H$2,'[2]Base facturation'!$C$5:$GT$161,T166,0)</f>
        <v>0</v>
      </c>
      <c r="S166" s="173">
        <f>'[2]Base produits'!D152</f>
        <v>0</v>
      </c>
      <c r="T166" s="474">
        <v>152</v>
      </c>
      <c r="U166" s="474">
        <v>50</v>
      </c>
    </row>
    <row r="167" spans="14:21" x14ac:dyDescent="0.25">
      <c r="N167" s="172"/>
      <c r="O167" s="474" t="str">
        <f t="shared" si="10"/>
        <v/>
      </c>
      <c r="P167" s="474">
        <f>SUM($O$22:O167)</f>
        <v>5</v>
      </c>
      <c r="Q167" s="474" t="str">
        <f>'[2]Base produits'!A153</f>
        <v>P0146</v>
      </c>
      <c r="R167" s="474">
        <f>HLOOKUP($H$2,'[2]Base facturation'!$C$5:$GT$161,T167,0)</f>
        <v>0</v>
      </c>
      <c r="S167" s="173">
        <f>'[2]Base produits'!D153</f>
        <v>0</v>
      </c>
      <c r="T167" s="474">
        <v>153</v>
      </c>
      <c r="U167" s="474">
        <v>50</v>
      </c>
    </row>
    <row r="168" spans="14:21" x14ac:dyDescent="0.25">
      <c r="N168" s="172"/>
      <c r="O168" s="474" t="str">
        <f t="shared" si="10"/>
        <v/>
      </c>
      <c r="P168" s="474">
        <f>SUM($O$22:O168)</f>
        <v>5</v>
      </c>
      <c r="Q168" s="474" t="str">
        <f>'[2]Base produits'!A154</f>
        <v>P0147</v>
      </c>
      <c r="R168" s="474">
        <f>HLOOKUP($H$2,'[2]Base facturation'!$C$5:$GT$161,T168,0)</f>
        <v>0</v>
      </c>
      <c r="S168" s="173">
        <f>'[2]Base produits'!D154</f>
        <v>0</v>
      </c>
      <c r="T168" s="474">
        <v>154</v>
      </c>
      <c r="U168" s="474">
        <v>50</v>
      </c>
    </row>
    <row r="169" spans="14:21" x14ac:dyDescent="0.25">
      <c r="N169" s="172"/>
      <c r="O169" s="474" t="str">
        <f t="shared" si="10"/>
        <v/>
      </c>
      <c r="P169" s="474">
        <f>SUM($O$22:O169)</f>
        <v>5</v>
      </c>
      <c r="Q169" s="474" t="str">
        <f>'[2]Base produits'!A155</f>
        <v>P0148</v>
      </c>
      <c r="R169" s="474">
        <f>HLOOKUP($H$2,'[2]Base facturation'!$C$5:$GT$161,T169,0)</f>
        <v>0</v>
      </c>
      <c r="S169" s="173">
        <f>'[2]Base produits'!D155</f>
        <v>0</v>
      </c>
      <c r="T169" s="474">
        <v>155</v>
      </c>
      <c r="U169" s="474">
        <v>50</v>
      </c>
    </row>
    <row r="170" spans="14:21" x14ac:dyDescent="0.25">
      <c r="N170" s="172"/>
      <c r="O170" s="474" t="str">
        <f t="shared" si="10"/>
        <v/>
      </c>
      <c r="P170" s="474">
        <f>SUM($O$22:O170)</f>
        <v>5</v>
      </c>
      <c r="Q170" s="474" t="str">
        <f>'[2]Base produits'!A156</f>
        <v>P0149</v>
      </c>
      <c r="R170" s="474">
        <f>HLOOKUP($H$2,'[2]Base facturation'!$C$5:$GT$161,T170,0)</f>
        <v>0</v>
      </c>
      <c r="S170" s="173">
        <f>'[2]Base produits'!D156</f>
        <v>0</v>
      </c>
      <c r="T170" s="474">
        <v>156</v>
      </c>
      <c r="U170" s="474">
        <v>50</v>
      </c>
    </row>
    <row r="171" spans="14:21" x14ac:dyDescent="0.25">
      <c r="N171" s="172"/>
      <c r="O171" s="474" t="str">
        <f t="shared" si="10"/>
        <v/>
      </c>
      <c r="P171" s="474">
        <f>SUM($O$22:O171)</f>
        <v>5</v>
      </c>
      <c r="Q171" s="474" t="str">
        <f>'[2]Base produits'!A157</f>
        <v>P0150</v>
      </c>
      <c r="R171" s="474">
        <f>HLOOKUP($H$2,'[2]Base facturation'!$C$5:$GT$161,T171,0)</f>
        <v>0</v>
      </c>
      <c r="S171" s="173">
        <f>'[2]Base produits'!D157</f>
        <v>0</v>
      </c>
      <c r="T171" s="474">
        <v>157</v>
      </c>
      <c r="U171" s="474">
        <v>50</v>
      </c>
    </row>
  </sheetData>
  <mergeCells count="3">
    <mergeCell ref="E6:F6"/>
    <mergeCell ref="G6:H6"/>
    <mergeCell ref="E63:E6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6" r:id="rId3" name="Button 4">
              <controlPr defaultSize="0" print="0" autoFill="0" autoPict="0" macro="[2]!retour_TdB">
                <anchor moveWithCells="1" sizeWithCells="1">
                  <from>
                    <xdr:col>16383</xdr:col>
                    <xdr:colOff>38100</xdr:colOff>
                    <xdr:row>1</xdr:row>
                    <xdr:rowOff>19050</xdr:rowOff>
                  </from>
                  <to>
                    <xdr:col>16383</xdr:col>
                    <xdr:colOff>590550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80BCFFE-B701-4A54-86E4-FBDE2BD013E9}">
          <x14:formula1>
            <xm:f>'base facturation'!$C$5:$AI$5</xm:f>
          </x14:formula1>
          <xm:sqref>H2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DAB6A-CD94-4157-BE7F-08757060397C}">
  <sheetPr codeName="Feuil3">
    <tabColor theme="9"/>
  </sheetPr>
  <dimension ref="A1:Z157"/>
  <sheetViews>
    <sheetView workbookViewId="0">
      <selection activeCell="A8" sqref="A8"/>
    </sheetView>
  </sheetViews>
  <sheetFormatPr baseColWidth="10" defaultRowHeight="15" x14ac:dyDescent="0.25"/>
  <cols>
    <col min="1" max="1" width="19.5703125" customWidth="1"/>
    <col min="2" max="2" width="34.42578125" customWidth="1"/>
    <col min="3" max="3" width="14" style="36" customWidth="1"/>
    <col min="4" max="4" width="11" style="37" customWidth="1"/>
    <col min="5" max="5" width="35.5703125" style="10" customWidth="1"/>
    <col min="6" max="6" width="1.28515625" customWidth="1"/>
    <col min="7" max="7" width="14.5703125" style="38" customWidth="1"/>
    <col min="8" max="8" width="17.28515625" style="39" customWidth="1"/>
    <col min="10" max="11" width="10.7109375" bestFit="1" customWidth="1"/>
  </cols>
  <sheetData>
    <row r="1" spans="1:26" ht="21" x14ac:dyDescent="0.25">
      <c r="A1" s="7" t="s">
        <v>36</v>
      </c>
      <c r="C1" s="8"/>
      <c r="D1" s="9"/>
      <c r="G1" s="11"/>
      <c r="H1" s="12"/>
    </row>
    <row r="2" spans="1:26" ht="18.75" x14ac:dyDescent="0.25">
      <c r="A2" s="13" t="s">
        <v>37</v>
      </c>
      <c r="C2" s="8"/>
      <c r="D2" s="9"/>
      <c r="G2" s="11"/>
      <c r="H2" s="12"/>
    </row>
    <row r="3" spans="1:26" ht="18.75" x14ac:dyDescent="0.25">
      <c r="A3" s="13" t="s">
        <v>38</v>
      </c>
      <c r="C3" s="8"/>
      <c r="D3" s="9"/>
      <c r="G3" s="11"/>
      <c r="H3" s="12"/>
    </row>
    <row r="4" spans="1:26" ht="18.75" x14ac:dyDescent="0.25">
      <c r="A4" s="13"/>
      <c r="C4" s="8"/>
      <c r="D4" s="9"/>
      <c r="G4" s="11"/>
      <c r="H4" s="12"/>
    </row>
    <row r="5" spans="1:26" ht="18.75" x14ac:dyDescent="0.3">
      <c r="A5" s="14" t="s">
        <v>39</v>
      </c>
      <c r="C5" s="8"/>
      <c r="D5" s="9"/>
      <c r="G5" s="584" t="s">
        <v>40</v>
      </c>
      <c r="H5" s="584"/>
    </row>
    <row r="6" spans="1:26" x14ac:dyDescent="0.25">
      <c r="C6" s="8"/>
      <c r="D6" s="9"/>
      <c r="G6" s="11"/>
      <c r="H6" s="12"/>
    </row>
    <row r="7" spans="1:26" ht="31.5" x14ac:dyDescent="0.25">
      <c r="A7" s="15" t="s">
        <v>41</v>
      </c>
      <c r="B7" s="16" t="s">
        <v>42</v>
      </c>
      <c r="C7" s="17" t="s">
        <v>43</v>
      </c>
      <c r="D7" s="18"/>
      <c r="E7" s="19"/>
      <c r="F7" s="20"/>
      <c r="G7" s="21" t="s">
        <v>44</v>
      </c>
      <c r="H7" s="22" t="s">
        <v>45</v>
      </c>
      <c r="J7" s="23">
        <v>43194</v>
      </c>
      <c r="K7" s="23">
        <v>43230</v>
      </c>
      <c r="L7" s="24">
        <v>43238</v>
      </c>
      <c r="M7" s="24">
        <v>43340</v>
      </c>
      <c r="N7" s="23">
        <v>43371</v>
      </c>
    </row>
    <row r="8" spans="1:26" x14ac:dyDescent="0.25">
      <c r="A8" s="25" t="s">
        <v>46</v>
      </c>
      <c r="B8" s="26" t="s">
        <v>47</v>
      </c>
      <c r="C8" s="27">
        <v>1</v>
      </c>
      <c r="D8" s="28"/>
      <c r="E8" s="29"/>
      <c r="G8" s="30">
        <f>GEOMEAN(I8:AM8)</f>
        <v>0.42613250315742623</v>
      </c>
      <c r="H8" s="31">
        <f>IF(ISERROR(C8/G8),"",C8/G8)</f>
        <v>2.3466879259162492</v>
      </c>
      <c r="I8" s="32">
        <v>0.56000000000000005</v>
      </c>
      <c r="J8" s="33">
        <v>0.41</v>
      </c>
      <c r="K8" s="33">
        <v>0.4</v>
      </c>
      <c r="L8" s="33">
        <v>0.34</v>
      </c>
      <c r="M8" s="33"/>
      <c r="N8" s="33">
        <v>0.45</v>
      </c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</row>
    <row r="9" spans="1:26" x14ac:dyDescent="0.25">
      <c r="A9" s="25" t="s">
        <v>48</v>
      </c>
      <c r="B9" s="26" t="s">
        <v>49</v>
      </c>
      <c r="C9" s="27">
        <v>2</v>
      </c>
      <c r="D9" s="28"/>
      <c r="E9" s="29"/>
      <c r="G9" s="30">
        <f t="shared" ref="G9:G47" si="0">GEOMEAN(I9:AM9)</f>
        <v>1.3</v>
      </c>
      <c r="H9" s="31">
        <f t="shared" ref="H9:H72" si="1">IF(ISERROR(C9/G9),"",C9/G9)</f>
        <v>1.5384615384615383</v>
      </c>
      <c r="I9" s="32">
        <v>1.3</v>
      </c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</row>
    <row r="10" spans="1:26" x14ac:dyDescent="0.25">
      <c r="A10" s="25" t="s">
        <v>50</v>
      </c>
      <c r="B10" s="26" t="s">
        <v>51</v>
      </c>
      <c r="C10" s="27">
        <v>1</v>
      </c>
      <c r="D10" s="28"/>
      <c r="E10" s="29"/>
      <c r="G10" s="30">
        <f t="shared" si="0"/>
        <v>0.44</v>
      </c>
      <c r="H10" s="31">
        <f t="shared" si="1"/>
        <v>2.2727272727272729</v>
      </c>
      <c r="I10" s="32">
        <v>0.44</v>
      </c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</row>
    <row r="11" spans="1:26" x14ac:dyDescent="0.25">
      <c r="A11" s="25" t="s">
        <v>52</v>
      </c>
      <c r="B11" s="26" t="s">
        <v>53</v>
      </c>
      <c r="C11" s="27">
        <v>1</v>
      </c>
      <c r="D11" s="28"/>
      <c r="E11" s="29"/>
      <c r="G11" s="30">
        <f t="shared" si="0"/>
        <v>0.45</v>
      </c>
      <c r="H11" s="31">
        <f t="shared" si="1"/>
        <v>2.2222222222222223</v>
      </c>
      <c r="I11" s="32">
        <v>0.45</v>
      </c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</row>
    <row r="12" spans="1:26" x14ac:dyDescent="0.25">
      <c r="A12" s="25" t="s">
        <v>54</v>
      </c>
      <c r="B12" s="26" t="s">
        <v>55</v>
      </c>
      <c r="C12" s="27">
        <v>1</v>
      </c>
      <c r="D12" s="28"/>
      <c r="E12" s="29"/>
      <c r="G12" s="30">
        <f t="shared" si="0"/>
        <v>0.42719099222591411</v>
      </c>
      <c r="H12" s="31">
        <f t="shared" si="1"/>
        <v>2.3408733287877093</v>
      </c>
      <c r="I12" s="32">
        <v>0.43</v>
      </c>
      <c r="J12" s="33"/>
      <c r="K12" s="33"/>
      <c r="L12" s="33">
        <v>0.37</v>
      </c>
      <c r="M12" s="33"/>
      <c r="N12" s="33">
        <v>0.49</v>
      </c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</row>
    <row r="13" spans="1:26" x14ac:dyDescent="0.25">
      <c r="A13" s="25" t="s">
        <v>56</v>
      </c>
      <c r="B13" s="26" t="s">
        <v>57</v>
      </c>
      <c r="C13" s="27">
        <v>5</v>
      </c>
      <c r="D13" s="28"/>
      <c r="E13" s="29"/>
      <c r="G13" s="30">
        <f t="shared" si="0"/>
        <v>3.75</v>
      </c>
      <c r="H13" s="31">
        <f t="shared" si="1"/>
        <v>1.3333333333333333</v>
      </c>
      <c r="I13" s="32">
        <v>3.75</v>
      </c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</row>
    <row r="14" spans="1:26" x14ac:dyDescent="0.25">
      <c r="A14" s="25" t="s">
        <v>58</v>
      </c>
      <c r="B14" s="26" t="s">
        <v>59</v>
      </c>
      <c r="C14" s="27">
        <v>1</v>
      </c>
      <c r="D14" s="28"/>
      <c r="E14" s="29"/>
      <c r="G14" s="30">
        <f t="shared" si="0"/>
        <v>0.51</v>
      </c>
      <c r="H14" s="31">
        <f t="shared" si="1"/>
        <v>1.9607843137254901</v>
      </c>
      <c r="I14" s="32">
        <v>0.51</v>
      </c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</row>
    <row r="15" spans="1:26" x14ac:dyDescent="0.25">
      <c r="A15" s="25" t="s">
        <v>60</v>
      </c>
      <c r="B15" s="26" t="s">
        <v>61</v>
      </c>
      <c r="C15" s="27">
        <v>1</v>
      </c>
      <c r="D15" s="28"/>
      <c r="E15" s="29"/>
      <c r="G15" s="30">
        <f t="shared" si="0"/>
        <v>0.46963402273318489</v>
      </c>
      <c r="H15" s="31">
        <f t="shared" si="1"/>
        <v>2.1293176209427531</v>
      </c>
      <c r="I15" s="32">
        <v>0.45</v>
      </c>
      <c r="J15" s="33">
        <v>0.46</v>
      </c>
      <c r="K15" s="33"/>
      <c r="L15" s="33">
        <v>0.5</v>
      </c>
      <c r="M15" s="33"/>
      <c r="N15" s="33">
        <v>0.47</v>
      </c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</row>
    <row r="16" spans="1:26" x14ac:dyDescent="0.25">
      <c r="A16" s="25" t="s">
        <v>62</v>
      </c>
      <c r="B16" s="26" t="s">
        <v>63</v>
      </c>
      <c r="C16" s="27">
        <v>1</v>
      </c>
      <c r="D16" s="28"/>
      <c r="E16" s="29"/>
      <c r="G16" s="30">
        <f t="shared" si="0"/>
        <v>0.53441556863549555</v>
      </c>
      <c r="H16" s="31">
        <f t="shared" si="1"/>
        <v>1.8712029714127991</v>
      </c>
      <c r="I16" s="32">
        <v>0.56000000000000005</v>
      </c>
      <c r="J16" s="33"/>
      <c r="K16" s="33">
        <v>0.51</v>
      </c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</row>
    <row r="17" spans="1:26" x14ac:dyDescent="0.25">
      <c r="A17" s="25" t="s">
        <v>64</v>
      </c>
      <c r="B17" s="26" t="s">
        <v>65</v>
      </c>
      <c r="C17" s="27">
        <v>1</v>
      </c>
      <c r="D17" s="28"/>
      <c r="E17" s="29"/>
      <c r="G17" s="30">
        <f t="shared" si="0"/>
        <v>0.45337403992829778</v>
      </c>
      <c r="H17" s="31">
        <f t="shared" si="1"/>
        <v>2.2056842958148914</v>
      </c>
      <c r="I17" s="32">
        <v>0.48</v>
      </c>
      <c r="J17" s="33">
        <v>0.37</v>
      </c>
      <c r="K17" s="33">
        <v>0.37</v>
      </c>
      <c r="L17" s="33">
        <v>0.53</v>
      </c>
      <c r="M17" s="33"/>
      <c r="N17" s="33">
        <v>0.55000000000000004</v>
      </c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</row>
    <row r="18" spans="1:26" x14ac:dyDescent="0.25">
      <c r="A18" s="25" t="s">
        <v>66</v>
      </c>
      <c r="B18" s="26" t="s">
        <v>67</v>
      </c>
      <c r="C18" s="27">
        <v>1</v>
      </c>
      <c r="D18" s="28"/>
      <c r="E18" s="29"/>
      <c r="G18" s="30">
        <f t="shared" si="0"/>
        <v>0.49039812153378676</v>
      </c>
      <c r="H18" s="31">
        <f t="shared" si="1"/>
        <v>2.0391595238423101</v>
      </c>
      <c r="I18" s="32">
        <v>0.42</v>
      </c>
      <c r="J18" s="33">
        <v>0.54</v>
      </c>
      <c r="K18" s="33"/>
      <c r="L18" s="33"/>
      <c r="M18" s="33"/>
      <c r="N18" s="33">
        <v>0.52</v>
      </c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</row>
    <row r="19" spans="1:26" x14ac:dyDescent="0.25">
      <c r="A19" s="25" t="s">
        <v>68</v>
      </c>
      <c r="B19" s="26" t="s">
        <v>69</v>
      </c>
      <c r="C19" s="27">
        <v>1</v>
      </c>
      <c r="D19" s="28"/>
      <c r="E19" s="29"/>
      <c r="G19" s="30">
        <f t="shared" si="0"/>
        <v>0.32496153618543844</v>
      </c>
      <c r="H19" s="31">
        <f t="shared" si="1"/>
        <v>3.077287274483318</v>
      </c>
      <c r="I19" s="32">
        <v>0.32</v>
      </c>
      <c r="J19" s="33">
        <v>0.33</v>
      </c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</row>
    <row r="20" spans="1:26" x14ac:dyDescent="0.25">
      <c r="A20" s="25" t="s">
        <v>70</v>
      </c>
      <c r="B20" s="26" t="s">
        <v>71</v>
      </c>
      <c r="C20" s="27">
        <v>1</v>
      </c>
      <c r="D20" s="28"/>
      <c r="E20" s="29"/>
      <c r="G20" s="30">
        <f t="shared" si="0"/>
        <v>0.36</v>
      </c>
      <c r="H20" s="31">
        <f t="shared" si="1"/>
        <v>2.7777777777777777</v>
      </c>
      <c r="I20" s="32">
        <v>0.36</v>
      </c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</row>
    <row r="21" spans="1:26" x14ac:dyDescent="0.25">
      <c r="A21" s="25" t="s">
        <v>72</v>
      </c>
      <c r="B21" s="26" t="s">
        <v>73</v>
      </c>
      <c r="C21" s="27">
        <v>1</v>
      </c>
      <c r="D21" s="28"/>
      <c r="E21" s="29"/>
      <c r="G21" s="30">
        <f t="shared" si="0"/>
        <v>0.54</v>
      </c>
      <c r="H21" s="31">
        <f t="shared" si="1"/>
        <v>1.8518518518518516</v>
      </c>
      <c r="I21" s="32">
        <v>0.54</v>
      </c>
      <c r="J21" s="33"/>
      <c r="K21" s="33">
        <v>0.54</v>
      </c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</row>
    <row r="22" spans="1:26" x14ac:dyDescent="0.25">
      <c r="A22" s="25" t="s">
        <v>74</v>
      </c>
      <c r="B22" s="26" t="s">
        <v>75</v>
      </c>
      <c r="C22" s="27">
        <v>6</v>
      </c>
      <c r="D22" s="28"/>
      <c r="E22" s="29"/>
      <c r="G22" s="30">
        <f t="shared" si="0"/>
        <v>3.99</v>
      </c>
      <c r="H22" s="31">
        <f t="shared" si="1"/>
        <v>1.5037593984962405</v>
      </c>
      <c r="I22" s="32">
        <v>3.99</v>
      </c>
      <c r="J22" s="33"/>
      <c r="K22" s="33"/>
      <c r="L22" s="33"/>
      <c r="M22" s="33"/>
      <c r="N22" s="33">
        <v>3.99</v>
      </c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</row>
    <row r="23" spans="1:26" x14ac:dyDescent="0.25">
      <c r="A23" s="25" t="s">
        <v>76</v>
      </c>
      <c r="B23" s="26" t="s">
        <v>77</v>
      </c>
      <c r="C23" s="27">
        <v>1.5</v>
      </c>
      <c r="D23" s="28"/>
      <c r="E23" s="29"/>
      <c r="G23" s="30">
        <f t="shared" si="0"/>
        <v>0.41</v>
      </c>
      <c r="H23" s="31">
        <f t="shared" si="1"/>
        <v>3.6585365853658538</v>
      </c>
      <c r="I23" s="32">
        <v>0.41</v>
      </c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</row>
    <row r="24" spans="1:26" x14ac:dyDescent="0.25">
      <c r="A24" s="25" t="s">
        <v>78</v>
      </c>
      <c r="B24" s="26" t="s">
        <v>79</v>
      </c>
      <c r="C24" s="27">
        <v>1.5</v>
      </c>
      <c r="D24" s="28"/>
      <c r="E24" s="29"/>
      <c r="G24" s="30">
        <f t="shared" si="0"/>
        <v>0.41</v>
      </c>
      <c r="H24" s="31">
        <f t="shared" si="1"/>
        <v>3.6585365853658538</v>
      </c>
      <c r="I24" s="32">
        <v>0.41</v>
      </c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</row>
    <row r="25" spans="1:26" x14ac:dyDescent="0.25">
      <c r="A25" s="25" t="s">
        <v>80</v>
      </c>
      <c r="B25" s="26" t="s">
        <v>81</v>
      </c>
      <c r="C25" s="27">
        <v>4</v>
      </c>
      <c r="D25" s="28"/>
      <c r="E25" s="29"/>
      <c r="G25" s="30">
        <f t="shared" si="0"/>
        <v>2.1</v>
      </c>
      <c r="H25" s="31">
        <f t="shared" si="1"/>
        <v>1.9047619047619047</v>
      </c>
      <c r="I25" s="32">
        <v>2.1</v>
      </c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</row>
    <row r="26" spans="1:26" x14ac:dyDescent="0.25">
      <c r="A26" s="25" t="s">
        <v>82</v>
      </c>
      <c r="B26" s="26" t="s">
        <v>83</v>
      </c>
      <c r="C26" s="27">
        <v>1.5</v>
      </c>
      <c r="D26" s="28"/>
      <c r="E26" s="29"/>
      <c r="G26" s="30">
        <f t="shared" si="0"/>
        <v>0.72309049637321987</v>
      </c>
      <c r="H26" s="31">
        <f t="shared" si="1"/>
        <v>2.0744291447937684</v>
      </c>
      <c r="I26" s="32">
        <v>0.71</v>
      </c>
      <c r="J26" s="33"/>
      <c r="K26" s="33">
        <v>0.71</v>
      </c>
      <c r="L26" s="33"/>
      <c r="M26" s="33">
        <v>0.75</v>
      </c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</row>
    <row r="27" spans="1:26" x14ac:dyDescent="0.25">
      <c r="A27" s="25" t="s">
        <v>84</v>
      </c>
      <c r="B27" s="26" t="s">
        <v>85</v>
      </c>
      <c r="C27" s="27">
        <v>2.5</v>
      </c>
      <c r="D27" s="28"/>
      <c r="E27" s="29"/>
      <c r="G27" s="30">
        <f t="shared" si="0"/>
        <v>1.5</v>
      </c>
      <c r="H27" s="31">
        <f t="shared" si="1"/>
        <v>1.6666666666666667</v>
      </c>
      <c r="I27" s="32">
        <v>1.5</v>
      </c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</row>
    <row r="28" spans="1:26" x14ac:dyDescent="0.25">
      <c r="A28" s="25" t="s">
        <v>86</v>
      </c>
      <c r="B28" s="26" t="s">
        <v>87</v>
      </c>
      <c r="C28" s="27">
        <v>1.5</v>
      </c>
      <c r="D28" s="28"/>
      <c r="E28" s="29"/>
      <c r="G28" s="30">
        <f t="shared" si="0"/>
        <v>0.41</v>
      </c>
      <c r="H28" s="31">
        <f t="shared" si="1"/>
        <v>3.6585365853658538</v>
      </c>
      <c r="I28" s="32">
        <v>0.41</v>
      </c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</row>
    <row r="29" spans="1:26" x14ac:dyDescent="0.25">
      <c r="A29" s="25" t="s">
        <v>88</v>
      </c>
      <c r="B29" s="26" t="s">
        <v>89</v>
      </c>
      <c r="C29" s="27">
        <v>0.5</v>
      </c>
      <c r="D29" s="28"/>
      <c r="E29" s="29"/>
      <c r="G29" s="30">
        <f t="shared" si="0"/>
        <v>0.21</v>
      </c>
      <c r="H29" s="31">
        <f t="shared" si="1"/>
        <v>2.3809523809523809</v>
      </c>
      <c r="I29" s="32">
        <v>0.21</v>
      </c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</row>
    <row r="30" spans="1:26" x14ac:dyDescent="0.25">
      <c r="A30" s="25" t="s">
        <v>90</v>
      </c>
      <c r="B30" s="26" t="s">
        <v>91</v>
      </c>
      <c r="C30" s="27">
        <v>1</v>
      </c>
      <c r="D30" s="28"/>
      <c r="E30" s="29"/>
      <c r="G30" s="30">
        <f t="shared" si="0"/>
        <v>0.53478967828483748</v>
      </c>
      <c r="H30" s="31">
        <f t="shared" si="1"/>
        <v>1.8698939800169145</v>
      </c>
      <c r="I30" s="32">
        <v>0.55000000000000004</v>
      </c>
      <c r="J30" s="33"/>
      <c r="K30" s="33"/>
      <c r="L30" s="33"/>
      <c r="M30" s="33"/>
      <c r="N30" s="33">
        <v>0.52</v>
      </c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</row>
    <row r="31" spans="1:26" x14ac:dyDescent="0.25">
      <c r="A31" s="25" t="s">
        <v>92</v>
      </c>
      <c r="B31" s="26" t="s">
        <v>93</v>
      </c>
      <c r="C31" s="27">
        <v>1</v>
      </c>
      <c r="D31" s="28"/>
      <c r="E31" s="29"/>
      <c r="G31" s="30">
        <f t="shared" si="0"/>
        <v>0.78995780365337565</v>
      </c>
      <c r="H31" s="31">
        <f t="shared" si="1"/>
        <v>1.2658903999368407</v>
      </c>
      <c r="I31" s="32">
        <v>0.78</v>
      </c>
      <c r="J31" s="33">
        <v>0.8</v>
      </c>
      <c r="K31" s="33"/>
      <c r="L31" s="33"/>
      <c r="M31" s="33"/>
      <c r="N31" s="33">
        <v>0.79</v>
      </c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</row>
    <row r="32" spans="1:26" x14ac:dyDescent="0.25">
      <c r="A32" s="25" t="s">
        <v>94</v>
      </c>
      <c r="B32" s="26" t="s">
        <v>95</v>
      </c>
      <c r="C32" s="27">
        <v>1</v>
      </c>
      <c r="D32" s="28"/>
      <c r="E32" s="29"/>
      <c r="G32" s="30">
        <f t="shared" si="0"/>
        <v>0.74</v>
      </c>
      <c r="H32" s="31">
        <f t="shared" si="1"/>
        <v>1.3513513513513513</v>
      </c>
      <c r="I32" s="32">
        <v>0.74</v>
      </c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</row>
    <row r="33" spans="1:26" x14ac:dyDescent="0.25">
      <c r="A33" s="25" t="s">
        <v>96</v>
      </c>
      <c r="B33" s="26" t="s">
        <v>97</v>
      </c>
      <c r="C33" s="27">
        <v>1</v>
      </c>
      <c r="D33" s="28"/>
      <c r="E33" s="29"/>
      <c r="G33" s="30">
        <f t="shared" si="0"/>
        <v>0.56999999999999995</v>
      </c>
      <c r="H33" s="31">
        <f t="shared" si="1"/>
        <v>1.7543859649122808</v>
      </c>
      <c r="I33" s="32">
        <v>0.56999999999999995</v>
      </c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</row>
    <row r="34" spans="1:26" x14ac:dyDescent="0.25">
      <c r="A34" s="25" t="s">
        <v>98</v>
      </c>
      <c r="B34" s="26" t="s">
        <v>99</v>
      </c>
      <c r="C34" s="27">
        <v>1</v>
      </c>
      <c r="D34" s="28"/>
      <c r="E34" s="29"/>
      <c r="G34" s="30">
        <f t="shared" si="0"/>
        <v>0.38</v>
      </c>
      <c r="H34" s="31">
        <f t="shared" si="1"/>
        <v>2.6315789473684212</v>
      </c>
      <c r="I34" s="32">
        <v>0.38</v>
      </c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</row>
    <row r="35" spans="1:26" x14ac:dyDescent="0.25">
      <c r="A35" s="25" t="s">
        <v>100</v>
      </c>
      <c r="B35" s="26" t="s">
        <v>101</v>
      </c>
      <c r="C35" s="27">
        <v>1</v>
      </c>
      <c r="D35" s="28"/>
      <c r="E35" s="29"/>
      <c r="G35" s="30">
        <f t="shared" si="0"/>
        <v>0.41</v>
      </c>
      <c r="H35" s="31">
        <f t="shared" si="1"/>
        <v>2.4390243902439024</v>
      </c>
      <c r="I35" s="32">
        <v>0.41</v>
      </c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</row>
    <row r="36" spans="1:26" x14ac:dyDescent="0.25">
      <c r="A36" s="25" t="s">
        <v>102</v>
      </c>
      <c r="B36" s="26" t="s">
        <v>103</v>
      </c>
      <c r="C36" s="27">
        <v>3</v>
      </c>
      <c r="D36" s="28"/>
      <c r="E36" s="29"/>
      <c r="G36" s="30">
        <f t="shared" si="0"/>
        <v>0.99</v>
      </c>
      <c r="H36" s="31">
        <f t="shared" si="1"/>
        <v>3.0303030303030303</v>
      </c>
      <c r="I36" s="32">
        <v>0.99</v>
      </c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</row>
    <row r="37" spans="1:26" x14ac:dyDescent="0.25">
      <c r="A37" s="25" t="s">
        <v>104</v>
      </c>
      <c r="B37" s="26" t="s">
        <v>105</v>
      </c>
      <c r="C37" s="27">
        <v>3</v>
      </c>
      <c r="D37" s="28"/>
      <c r="E37" s="29"/>
      <c r="G37" s="30">
        <f t="shared" si="0"/>
        <v>0.6</v>
      </c>
      <c r="H37" s="31">
        <f t="shared" si="1"/>
        <v>5</v>
      </c>
      <c r="I37" s="32">
        <v>0.6</v>
      </c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</row>
    <row r="38" spans="1:26" x14ac:dyDescent="0.25">
      <c r="A38" s="25" t="s">
        <v>106</v>
      </c>
      <c r="B38" s="34">
        <v>1664</v>
      </c>
      <c r="C38" s="27">
        <v>1.5</v>
      </c>
      <c r="D38" s="28"/>
      <c r="E38" s="29"/>
      <c r="G38" s="30">
        <f t="shared" si="0"/>
        <v>0.76</v>
      </c>
      <c r="H38" s="31">
        <f t="shared" si="1"/>
        <v>1.9736842105263157</v>
      </c>
      <c r="I38" s="32">
        <v>0.76</v>
      </c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</row>
    <row r="39" spans="1:26" x14ac:dyDescent="0.25">
      <c r="A39" s="25" t="s">
        <v>107</v>
      </c>
      <c r="B39" s="26" t="s">
        <v>108</v>
      </c>
      <c r="C39" s="27">
        <v>5</v>
      </c>
      <c r="D39" s="28"/>
      <c r="E39" s="29"/>
      <c r="G39" s="30">
        <f t="shared" si="0"/>
        <v>3.95</v>
      </c>
      <c r="H39" s="31">
        <f t="shared" si="1"/>
        <v>1.2658227848101264</v>
      </c>
      <c r="I39" s="35">
        <v>3.95</v>
      </c>
    </row>
    <row r="40" spans="1:26" x14ac:dyDescent="0.25">
      <c r="A40" s="25" t="s">
        <v>109</v>
      </c>
      <c r="B40" s="26"/>
      <c r="C40" s="27"/>
      <c r="D40" s="28"/>
      <c r="E40" s="29"/>
      <c r="G40" s="30">
        <f t="shared" si="0"/>
        <v>0.5</v>
      </c>
      <c r="H40" s="31">
        <f t="shared" si="1"/>
        <v>0</v>
      </c>
      <c r="I40" s="35">
        <v>0.5</v>
      </c>
    </row>
    <row r="41" spans="1:26" x14ac:dyDescent="0.25">
      <c r="A41" s="25" t="s">
        <v>110</v>
      </c>
      <c r="B41" s="26"/>
      <c r="C41" s="27"/>
      <c r="D41" s="28"/>
      <c r="E41" s="29"/>
      <c r="G41" s="30">
        <f t="shared" si="0"/>
        <v>0.5</v>
      </c>
      <c r="H41" s="31">
        <f t="shared" si="1"/>
        <v>0</v>
      </c>
      <c r="I41" s="35">
        <v>0.5</v>
      </c>
    </row>
    <row r="42" spans="1:26" x14ac:dyDescent="0.25">
      <c r="A42" s="25" t="s">
        <v>111</v>
      </c>
      <c r="B42" s="26"/>
      <c r="C42" s="27"/>
      <c r="D42" s="28"/>
      <c r="E42" s="29"/>
      <c r="G42" s="30">
        <f t="shared" si="0"/>
        <v>0.5</v>
      </c>
      <c r="H42" s="31">
        <f t="shared" si="1"/>
        <v>0</v>
      </c>
      <c r="I42" s="35">
        <v>0.5</v>
      </c>
    </row>
    <row r="43" spans="1:26" x14ac:dyDescent="0.25">
      <c r="A43" s="25" t="s">
        <v>112</v>
      </c>
      <c r="B43" s="26"/>
      <c r="C43" s="27"/>
      <c r="D43" s="28"/>
      <c r="E43" s="29"/>
      <c r="G43" s="30">
        <f t="shared" si="0"/>
        <v>0.5</v>
      </c>
      <c r="H43" s="31">
        <f t="shared" si="1"/>
        <v>0</v>
      </c>
      <c r="I43" s="35">
        <v>0.5</v>
      </c>
    </row>
    <row r="44" spans="1:26" x14ac:dyDescent="0.25">
      <c r="A44" s="25" t="s">
        <v>113</v>
      </c>
      <c r="B44" s="26"/>
      <c r="C44" s="27"/>
      <c r="D44" s="28"/>
      <c r="E44" s="29"/>
      <c r="G44" s="30">
        <f t="shared" si="0"/>
        <v>0.5</v>
      </c>
      <c r="H44" s="31">
        <f t="shared" si="1"/>
        <v>0</v>
      </c>
      <c r="I44" s="35">
        <v>0.5</v>
      </c>
    </row>
    <row r="45" spans="1:26" x14ac:dyDescent="0.25">
      <c r="A45" s="25" t="s">
        <v>114</v>
      </c>
      <c r="B45" s="26"/>
      <c r="C45" s="27"/>
      <c r="D45" s="28"/>
      <c r="E45" s="29"/>
      <c r="G45" s="30">
        <f t="shared" si="0"/>
        <v>0.5</v>
      </c>
      <c r="H45" s="31">
        <f t="shared" si="1"/>
        <v>0</v>
      </c>
      <c r="I45" s="35">
        <v>0.5</v>
      </c>
    </row>
    <row r="46" spans="1:26" x14ac:dyDescent="0.25">
      <c r="A46" s="25" t="s">
        <v>115</v>
      </c>
      <c r="B46" s="26"/>
      <c r="C46" s="27"/>
      <c r="D46" s="28"/>
      <c r="E46" s="29"/>
      <c r="G46" s="30">
        <f t="shared" si="0"/>
        <v>0.5</v>
      </c>
      <c r="H46" s="31">
        <f t="shared" si="1"/>
        <v>0</v>
      </c>
      <c r="I46" s="35">
        <v>0.5</v>
      </c>
    </row>
    <row r="47" spans="1:26" x14ac:dyDescent="0.25">
      <c r="A47" s="25" t="s">
        <v>116</v>
      </c>
      <c r="B47" s="26"/>
      <c r="C47" s="27"/>
      <c r="D47" s="28"/>
      <c r="E47" s="29"/>
      <c r="G47" s="30">
        <f t="shared" si="0"/>
        <v>0.5</v>
      </c>
      <c r="H47" s="31">
        <f t="shared" si="1"/>
        <v>0</v>
      </c>
      <c r="I47" s="35">
        <v>0.5</v>
      </c>
    </row>
    <row r="48" spans="1:26" x14ac:dyDescent="0.25">
      <c r="A48" s="25" t="s">
        <v>117</v>
      </c>
      <c r="B48" s="26"/>
      <c r="C48" s="27"/>
      <c r="D48" s="28"/>
      <c r="E48" s="29"/>
      <c r="G48" s="30"/>
      <c r="H48" s="31" t="str">
        <f t="shared" si="1"/>
        <v/>
      </c>
    </row>
    <row r="49" spans="1:8" x14ac:dyDescent="0.25">
      <c r="A49" s="25" t="s">
        <v>118</v>
      </c>
      <c r="B49" s="26"/>
      <c r="C49" s="27"/>
      <c r="D49" s="28"/>
      <c r="E49" s="29"/>
      <c r="G49" s="30"/>
      <c r="H49" s="31" t="str">
        <f t="shared" si="1"/>
        <v/>
      </c>
    </row>
    <row r="50" spans="1:8" x14ac:dyDescent="0.25">
      <c r="A50" s="25" t="s">
        <v>119</v>
      </c>
      <c r="B50" s="26"/>
      <c r="C50" s="27"/>
      <c r="D50" s="28"/>
      <c r="E50" s="29"/>
      <c r="G50" s="30"/>
      <c r="H50" s="31" t="str">
        <f t="shared" si="1"/>
        <v/>
      </c>
    </row>
    <row r="51" spans="1:8" x14ac:dyDescent="0.25">
      <c r="A51" s="25" t="s">
        <v>120</v>
      </c>
      <c r="B51" s="26"/>
      <c r="C51" s="27"/>
      <c r="D51" s="28"/>
      <c r="E51" s="29"/>
      <c r="G51" s="30"/>
      <c r="H51" s="31" t="str">
        <f t="shared" si="1"/>
        <v/>
      </c>
    </row>
    <row r="52" spans="1:8" x14ac:dyDescent="0.25">
      <c r="A52" s="25" t="s">
        <v>121</v>
      </c>
      <c r="B52" s="26"/>
      <c r="C52" s="27"/>
      <c r="D52" s="28"/>
      <c r="E52" s="29"/>
      <c r="G52" s="30"/>
      <c r="H52" s="31" t="str">
        <f t="shared" si="1"/>
        <v/>
      </c>
    </row>
    <row r="53" spans="1:8" x14ac:dyDescent="0.25">
      <c r="A53" s="25" t="s">
        <v>122</v>
      </c>
      <c r="B53" s="26"/>
      <c r="C53" s="27"/>
      <c r="D53" s="28"/>
      <c r="E53" s="29"/>
      <c r="G53" s="30"/>
      <c r="H53" s="31" t="str">
        <f t="shared" si="1"/>
        <v/>
      </c>
    </row>
    <row r="54" spans="1:8" x14ac:dyDescent="0.25">
      <c r="A54" s="25" t="s">
        <v>123</v>
      </c>
      <c r="B54" s="26"/>
      <c r="C54" s="27"/>
      <c r="D54" s="28"/>
      <c r="E54" s="29"/>
      <c r="G54" s="30"/>
      <c r="H54" s="31" t="str">
        <f t="shared" si="1"/>
        <v/>
      </c>
    </row>
    <row r="55" spans="1:8" x14ac:dyDescent="0.25">
      <c r="A55" s="25" t="s">
        <v>124</v>
      </c>
      <c r="B55" s="26"/>
      <c r="C55" s="27"/>
      <c r="D55" s="28"/>
      <c r="E55" s="29"/>
      <c r="G55" s="30"/>
      <c r="H55" s="31" t="str">
        <f t="shared" si="1"/>
        <v/>
      </c>
    </row>
    <row r="56" spans="1:8" x14ac:dyDescent="0.25">
      <c r="A56" s="25" t="s">
        <v>125</v>
      </c>
      <c r="B56" s="26"/>
      <c r="C56" s="27"/>
      <c r="D56" s="28"/>
      <c r="E56" s="29"/>
      <c r="G56" s="30"/>
      <c r="H56" s="31" t="str">
        <f t="shared" si="1"/>
        <v/>
      </c>
    </row>
    <row r="57" spans="1:8" x14ac:dyDescent="0.25">
      <c r="A57" s="25" t="s">
        <v>126</v>
      </c>
      <c r="B57" s="26"/>
      <c r="C57" s="27"/>
      <c r="D57" s="28"/>
      <c r="E57" s="29"/>
      <c r="G57" s="30"/>
      <c r="H57" s="31" t="str">
        <f t="shared" si="1"/>
        <v/>
      </c>
    </row>
    <row r="58" spans="1:8" x14ac:dyDescent="0.25">
      <c r="A58" s="25" t="s">
        <v>127</v>
      </c>
      <c r="B58" s="26"/>
      <c r="C58" s="27"/>
      <c r="D58" s="28"/>
      <c r="E58" s="29"/>
      <c r="G58" s="30"/>
      <c r="H58" s="31" t="str">
        <f t="shared" si="1"/>
        <v/>
      </c>
    </row>
    <row r="59" spans="1:8" x14ac:dyDescent="0.25">
      <c r="A59" s="25" t="s">
        <v>128</v>
      </c>
      <c r="B59" s="26"/>
      <c r="C59" s="27"/>
      <c r="D59" s="28"/>
      <c r="E59" s="29"/>
      <c r="G59" s="30"/>
      <c r="H59" s="31" t="str">
        <f t="shared" si="1"/>
        <v/>
      </c>
    </row>
    <row r="60" spans="1:8" x14ac:dyDescent="0.25">
      <c r="A60" s="25" t="s">
        <v>129</v>
      </c>
      <c r="B60" s="26"/>
      <c r="C60" s="27"/>
      <c r="D60" s="28"/>
      <c r="E60" s="29"/>
      <c r="G60" s="30"/>
      <c r="H60" s="31" t="str">
        <f t="shared" si="1"/>
        <v/>
      </c>
    </row>
    <row r="61" spans="1:8" x14ac:dyDescent="0.25">
      <c r="A61" s="25" t="s">
        <v>130</v>
      </c>
      <c r="B61" s="26"/>
      <c r="C61" s="27"/>
      <c r="D61" s="28"/>
      <c r="E61" s="29"/>
      <c r="G61" s="30"/>
      <c r="H61" s="31" t="str">
        <f t="shared" si="1"/>
        <v/>
      </c>
    </row>
    <row r="62" spans="1:8" x14ac:dyDescent="0.25">
      <c r="A62" s="25" t="s">
        <v>131</v>
      </c>
      <c r="B62" s="26"/>
      <c r="C62" s="27"/>
      <c r="D62" s="28"/>
      <c r="E62" s="29"/>
      <c r="G62" s="30"/>
      <c r="H62" s="31" t="str">
        <f t="shared" si="1"/>
        <v/>
      </c>
    </row>
    <row r="63" spans="1:8" x14ac:dyDescent="0.25">
      <c r="A63" s="25" t="s">
        <v>132</v>
      </c>
      <c r="B63" s="26"/>
      <c r="C63" s="27"/>
      <c r="D63" s="28"/>
      <c r="E63" s="29"/>
      <c r="G63" s="30"/>
      <c r="H63" s="31" t="str">
        <f t="shared" si="1"/>
        <v/>
      </c>
    </row>
    <row r="64" spans="1:8" x14ac:dyDescent="0.25">
      <c r="A64" s="25" t="s">
        <v>133</v>
      </c>
      <c r="B64" s="26"/>
      <c r="C64" s="27"/>
      <c r="D64" s="28"/>
      <c r="E64" s="29"/>
      <c r="G64" s="30"/>
      <c r="H64" s="31" t="str">
        <f t="shared" si="1"/>
        <v/>
      </c>
    </row>
    <row r="65" spans="1:8" x14ac:dyDescent="0.25">
      <c r="A65" s="25" t="s">
        <v>134</v>
      </c>
      <c r="B65" s="26"/>
      <c r="C65" s="27"/>
      <c r="D65" s="28"/>
      <c r="E65" s="29"/>
      <c r="G65" s="30"/>
      <c r="H65" s="31" t="str">
        <f t="shared" si="1"/>
        <v/>
      </c>
    </row>
    <row r="66" spans="1:8" x14ac:dyDescent="0.25">
      <c r="A66" s="25" t="s">
        <v>135</v>
      </c>
      <c r="B66" s="26"/>
      <c r="C66" s="27"/>
      <c r="D66" s="28"/>
      <c r="E66" s="29"/>
      <c r="G66" s="30"/>
      <c r="H66" s="31" t="str">
        <f t="shared" si="1"/>
        <v/>
      </c>
    </row>
    <row r="67" spans="1:8" x14ac:dyDescent="0.25">
      <c r="A67" s="25" t="s">
        <v>136</v>
      </c>
      <c r="B67" s="26"/>
      <c r="C67" s="27"/>
      <c r="D67" s="28"/>
      <c r="E67" s="29"/>
      <c r="G67" s="30"/>
      <c r="H67" s="31" t="str">
        <f t="shared" si="1"/>
        <v/>
      </c>
    </row>
    <row r="68" spans="1:8" x14ac:dyDescent="0.25">
      <c r="A68" s="25" t="s">
        <v>137</v>
      </c>
      <c r="B68" s="26"/>
      <c r="C68" s="27"/>
      <c r="D68" s="28"/>
      <c r="E68" s="29"/>
      <c r="G68" s="30"/>
      <c r="H68" s="31" t="str">
        <f t="shared" si="1"/>
        <v/>
      </c>
    </row>
    <row r="69" spans="1:8" x14ac:dyDescent="0.25">
      <c r="A69" s="25" t="s">
        <v>138</v>
      </c>
      <c r="B69" s="26"/>
      <c r="C69" s="27"/>
      <c r="D69" s="28"/>
      <c r="E69" s="29"/>
      <c r="G69" s="30"/>
      <c r="H69" s="31" t="str">
        <f t="shared" si="1"/>
        <v/>
      </c>
    </row>
    <row r="70" spans="1:8" x14ac:dyDescent="0.25">
      <c r="A70" s="25" t="s">
        <v>139</v>
      </c>
      <c r="B70" s="26"/>
      <c r="C70" s="27"/>
      <c r="D70" s="28"/>
      <c r="E70" s="29"/>
      <c r="G70" s="30"/>
      <c r="H70" s="31" t="str">
        <f t="shared" si="1"/>
        <v/>
      </c>
    </row>
    <row r="71" spans="1:8" x14ac:dyDescent="0.25">
      <c r="A71" s="25" t="s">
        <v>140</v>
      </c>
      <c r="B71" s="26"/>
      <c r="C71" s="27"/>
      <c r="D71" s="28"/>
      <c r="E71" s="29"/>
      <c r="G71" s="30"/>
      <c r="H71" s="31" t="str">
        <f t="shared" si="1"/>
        <v/>
      </c>
    </row>
    <row r="72" spans="1:8" x14ac:dyDescent="0.25">
      <c r="A72" s="25" t="s">
        <v>141</v>
      </c>
      <c r="B72" s="26"/>
      <c r="C72" s="27"/>
      <c r="D72" s="28"/>
      <c r="E72" s="29"/>
      <c r="G72" s="30"/>
      <c r="H72" s="31" t="str">
        <f t="shared" si="1"/>
        <v/>
      </c>
    </row>
    <row r="73" spans="1:8" x14ac:dyDescent="0.25">
      <c r="A73" s="25" t="s">
        <v>142</v>
      </c>
      <c r="B73" s="26"/>
      <c r="C73" s="27"/>
      <c r="D73" s="28"/>
      <c r="E73" s="29"/>
      <c r="G73" s="30"/>
      <c r="H73" s="31" t="str">
        <f t="shared" ref="H73:H136" si="2">IF(ISERROR(C73/G73),"",C73/G73)</f>
        <v/>
      </c>
    </row>
    <row r="74" spans="1:8" x14ac:dyDescent="0.25">
      <c r="A74" s="25" t="s">
        <v>143</v>
      </c>
      <c r="B74" s="26"/>
      <c r="C74" s="27"/>
      <c r="D74" s="28"/>
      <c r="E74" s="29"/>
      <c r="G74" s="30"/>
      <c r="H74" s="31" t="str">
        <f t="shared" si="2"/>
        <v/>
      </c>
    </row>
    <row r="75" spans="1:8" x14ac:dyDescent="0.25">
      <c r="A75" s="25" t="s">
        <v>144</v>
      </c>
      <c r="B75" s="26"/>
      <c r="C75" s="27"/>
      <c r="D75" s="28"/>
      <c r="E75" s="29"/>
      <c r="G75" s="30"/>
      <c r="H75" s="31" t="str">
        <f t="shared" si="2"/>
        <v/>
      </c>
    </row>
    <row r="76" spans="1:8" x14ac:dyDescent="0.25">
      <c r="A76" s="25" t="s">
        <v>145</v>
      </c>
      <c r="B76" s="26"/>
      <c r="C76" s="27"/>
      <c r="D76" s="28"/>
      <c r="E76" s="29"/>
      <c r="G76" s="30"/>
      <c r="H76" s="31" t="str">
        <f t="shared" si="2"/>
        <v/>
      </c>
    </row>
    <row r="77" spans="1:8" x14ac:dyDescent="0.25">
      <c r="A77" s="25" t="s">
        <v>146</v>
      </c>
      <c r="B77" s="26"/>
      <c r="C77" s="27"/>
      <c r="D77" s="28"/>
      <c r="E77" s="29"/>
      <c r="G77" s="30"/>
      <c r="H77" s="31" t="str">
        <f t="shared" si="2"/>
        <v/>
      </c>
    </row>
    <row r="78" spans="1:8" x14ac:dyDescent="0.25">
      <c r="A78" s="25" t="s">
        <v>147</v>
      </c>
      <c r="B78" s="26"/>
      <c r="C78" s="27"/>
      <c r="D78" s="28"/>
      <c r="E78" s="29"/>
      <c r="G78" s="30"/>
      <c r="H78" s="31" t="str">
        <f t="shared" si="2"/>
        <v/>
      </c>
    </row>
    <row r="79" spans="1:8" x14ac:dyDescent="0.25">
      <c r="A79" s="25" t="s">
        <v>148</v>
      </c>
      <c r="B79" s="26"/>
      <c r="C79" s="27"/>
      <c r="D79" s="28"/>
      <c r="E79" s="29"/>
      <c r="G79" s="30"/>
      <c r="H79" s="31" t="str">
        <f t="shared" si="2"/>
        <v/>
      </c>
    </row>
    <row r="80" spans="1:8" x14ac:dyDescent="0.25">
      <c r="A80" s="25" t="s">
        <v>149</v>
      </c>
      <c r="B80" s="26"/>
      <c r="C80" s="27"/>
      <c r="D80" s="28"/>
      <c r="E80" s="29"/>
      <c r="G80" s="30"/>
      <c r="H80" s="31" t="str">
        <f t="shared" si="2"/>
        <v/>
      </c>
    </row>
    <row r="81" spans="1:8" x14ac:dyDescent="0.25">
      <c r="A81" s="25" t="s">
        <v>150</v>
      </c>
      <c r="B81" s="26"/>
      <c r="C81" s="27"/>
      <c r="D81" s="28"/>
      <c r="E81" s="29"/>
      <c r="G81" s="30"/>
      <c r="H81" s="31" t="str">
        <f t="shared" si="2"/>
        <v/>
      </c>
    </row>
    <row r="82" spans="1:8" x14ac:dyDescent="0.25">
      <c r="A82" s="25" t="s">
        <v>151</v>
      </c>
      <c r="B82" s="26"/>
      <c r="C82" s="27"/>
      <c r="D82" s="28"/>
      <c r="E82" s="29"/>
      <c r="G82" s="30"/>
      <c r="H82" s="31" t="str">
        <f t="shared" si="2"/>
        <v/>
      </c>
    </row>
    <row r="83" spans="1:8" x14ac:dyDescent="0.25">
      <c r="A83" s="25" t="s">
        <v>152</v>
      </c>
      <c r="B83" s="26"/>
      <c r="C83" s="27"/>
      <c r="D83" s="28"/>
      <c r="E83" s="29"/>
      <c r="G83" s="30"/>
      <c r="H83" s="31" t="str">
        <f t="shared" si="2"/>
        <v/>
      </c>
    </row>
    <row r="84" spans="1:8" x14ac:dyDescent="0.25">
      <c r="A84" s="25" t="s">
        <v>153</v>
      </c>
      <c r="B84" s="26"/>
      <c r="C84" s="27"/>
      <c r="D84" s="28"/>
      <c r="E84" s="29"/>
      <c r="G84" s="30"/>
      <c r="H84" s="31" t="str">
        <f t="shared" si="2"/>
        <v/>
      </c>
    </row>
    <row r="85" spans="1:8" x14ac:dyDescent="0.25">
      <c r="A85" s="25" t="s">
        <v>154</v>
      </c>
      <c r="B85" s="26"/>
      <c r="C85" s="27"/>
      <c r="D85" s="28"/>
      <c r="E85" s="29"/>
      <c r="G85" s="30"/>
      <c r="H85" s="31" t="str">
        <f t="shared" si="2"/>
        <v/>
      </c>
    </row>
    <row r="86" spans="1:8" x14ac:dyDescent="0.25">
      <c r="A86" s="25" t="s">
        <v>155</v>
      </c>
      <c r="B86" s="26"/>
      <c r="C86" s="27"/>
      <c r="D86" s="28"/>
      <c r="E86" s="29"/>
      <c r="G86" s="30"/>
      <c r="H86" s="31" t="str">
        <f t="shared" si="2"/>
        <v/>
      </c>
    </row>
    <row r="87" spans="1:8" x14ac:dyDescent="0.25">
      <c r="A87" s="25" t="s">
        <v>156</v>
      </c>
      <c r="B87" s="26"/>
      <c r="C87" s="27"/>
      <c r="D87" s="28"/>
      <c r="E87" s="29"/>
      <c r="G87" s="30"/>
      <c r="H87" s="31" t="str">
        <f t="shared" si="2"/>
        <v/>
      </c>
    </row>
    <row r="88" spans="1:8" x14ac:dyDescent="0.25">
      <c r="A88" s="25" t="s">
        <v>157</v>
      </c>
      <c r="B88" s="26"/>
      <c r="C88" s="27"/>
      <c r="D88" s="28"/>
      <c r="E88" s="29"/>
      <c r="G88" s="30"/>
      <c r="H88" s="31" t="str">
        <f t="shared" si="2"/>
        <v/>
      </c>
    </row>
    <row r="89" spans="1:8" x14ac:dyDescent="0.25">
      <c r="A89" s="25" t="s">
        <v>158</v>
      </c>
      <c r="B89" s="26"/>
      <c r="C89" s="27"/>
      <c r="D89" s="28"/>
      <c r="E89" s="29"/>
      <c r="G89" s="30"/>
      <c r="H89" s="31" t="str">
        <f t="shared" si="2"/>
        <v/>
      </c>
    </row>
    <row r="90" spans="1:8" x14ac:dyDescent="0.25">
      <c r="A90" s="25" t="s">
        <v>159</v>
      </c>
      <c r="B90" s="26"/>
      <c r="C90" s="27"/>
      <c r="D90" s="28"/>
      <c r="E90" s="29"/>
      <c r="G90" s="30"/>
      <c r="H90" s="31" t="str">
        <f t="shared" si="2"/>
        <v/>
      </c>
    </row>
    <row r="91" spans="1:8" x14ac:dyDescent="0.25">
      <c r="A91" s="25" t="s">
        <v>160</v>
      </c>
      <c r="B91" s="26"/>
      <c r="C91" s="27"/>
      <c r="D91" s="28"/>
      <c r="E91" s="29"/>
      <c r="G91" s="30"/>
      <c r="H91" s="31" t="str">
        <f t="shared" si="2"/>
        <v/>
      </c>
    </row>
    <row r="92" spans="1:8" x14ac:dyDescent="0.25">
      <c r="A92" s="25" t="s">
        <v>161</v>
      </c>
      <c r="B92" s="26"/>
      <c r="C92" s="27"/>
      <c r="D92" s="28"/>
      <c r="E92" s="29"/>
      <c r="G92" s="30"/>
      <c r="H92" s="31" t="str">
        <f t="shared" si="2"/>
        <v/>
      </c>
    </row>
    <row r="93" spans="1:8" x14ac:dyDescent="0.25">
      <c r="A93" s="25" t="s">
        <v>162</v>
      </c>
      <c r="B93" s="26"/>
      <c r="C93" s="27"/>
      <c r="D93" s="28"/>
      <c r="E93" s="29"/>
      <c r="G93" s="30"/>
      <c r="H93" s="31" t="str">
        <f t="shared" si="2"/>
        <v/>
      </c>
    </row>
    <row r="94" spans="1:8" x14ac:dyDescent="0.25">
      <c r="A94" s="25" t="s">
        <v>163</v>
      </c>
      <c r="B94" s="26"/>
      <c r="C94" s="27"/>
      <c r="D94" s="28"/>
      <c r="E94" s="29"/>
      <c r="G94" s="30"/>
      <c r="H94" s="31" t="str">
        <f t="shared" si="2"/>
        <v/>
      </c>
    </row>
    <row r="95" spans="1:8" x14ac:dyDescent="0.25">
      <c r="A95" s="25" t="s">
        <v>164</v>
      </c>
      <c r="B95" s="26"/>
      <c r="C95" s="27"/>
      <c r="D95" s="28"/>
      <c r="E95" s="29"/>
      <c r="G95" s="30"/>
      <c r="H95" s="31" t="str">
        <f t="shared" si="2"/>
        <v/>
      </c>
    </row>
    <row r="96" spans="1:8" x14ac:dyDescent="0.25">
      <c r="A96" s="25" t="s">
        <v>165</v>
      </c>
      <c r="B96" s="26"/>
      <c r="C96" s="27"/>
      <c r="D96" s="28"/>
      <c r="E96" s="29"/>
      <c r="G96" s="30"/>
      <c r="H96" s="31" t="str">
        <f t="shared" si="2"/>
        <v/>
      </c>
    </row>
    <row r="97" spans="1:8" x14ac:dyDescent="0.25">
      <c r="A97" s="25" t="s">
        <v>166</v>
      </c>
      <c r="B97" s="26"/>
      <c r="C97" s="27"/>
      <c r="D97" s="28"/>
      <c r="E97" s="29"/>
      <c r="G97" s="30"/>
      <c r="H97" s="31" t="str">
        <f t="shared" si="2"/>
        <v/>
      </c>
    </row>
    <row r="98" spans="1:8" x14ac:dyDescent="0.25">
      <c r="A98" s="25" t="s">
        <v>167</v>
      </c>
      <c r="B98" s="26"/>
      <c r="C98" s="27"/>
      <c r="D98" s="28"/>
      <c r="E98" s="29"/>
      <c r="G98" s="30"/>
      <c r="H98" s="31" t="str">
        <f t="shared" si="2"/>
        <v/>
      </c>
    </row>
    <row r="99" spans="1:8" x14ac:dyDescent="0.25">
      <c r="A99" s="25" t="s">
        <v>168</v>
      </c>
      <c r="B99" s="26"/>
      <c r="C99" s="27"/>
      <c r="D99" s="28"/>
      <c r="E99" s="29"/>
      <c r="G99" s="30"/>
      <c r="H99" s="31" t="str">
        <f t="shared" si="2"/>
        <v/>
      </c>
    </row>
    <row r="100" spans="1:8" x14ac:dyDescent="0.25">
      <c r="A100" s="25" t="s">
        <v>169</v>
      </c>
      <c r="B100" s="26"/>
      <c r="C100" s="27"/>
      <c r="D100" s="28"/>
      <c r="E100" s="29"/>
      <c r="G100" s="30"/>
      <c r="H100" s="31" t="str">
        <f t="shared" si="2"/>
        <v/>
      </c>
    </row>
    <row r="101" spans="1:8" x14ac:dyDescent="0.25">
      <c r="A101" s="25" t="s">
        <v>170</v>
      </c>
      <c r="B101" s="26"/>
      <c r="C101" s="27"/>
      <c r="D101" s="28"/>
      <c r="E101" s="29"/>
      <c r="G101" s="30"/>
      <c r="H101" s="31" t="str">
        <f t="shared" si="2"/>
        <v/>
      </c>
    </row>
    <row r="102" spans="1:8" x14ac:dyDescent="0.25">
      <c r="A102" s="25" t="s">
        <v>171</v>
      </c>
      <c r="B102" s="26"/>
      <c r="C102" s="27"/>
      <c r="D102" s="28"/>
      <c r="E102" s="29"/>
      <c r="G102" s="30"/>
      <c r="H102" s="31" t="str">
        <f t="shared" si="2"/>
        <v/>
      </c>
    </row>
    <row r="103" spans="1:8" x14ac:dyDescent="0.25">
      <c r="A103" s="25" t="s">
        <v>172</v>
      </c>
      <c r="B103" s="26"/>
      <c r="C103" s="27"/>
      <c r="D103" s="28"/>
      <c r="E103" s="29"/>
      <c r="G103" s="30"/>
      <c r="H103" s="31" t="str">
        <f t="shared" si="2"/>
        <v/>
      </c>
    </row>
    <row r="104" spans="1:8" x14ac:dyDescent="0.25">
      <c r="A104" s="25" t="s">
        <v>173</v>
      </c>
      <c r="B104" s="26"/>
      <c r="C104" s="27"/>
      <c r="D104" s="28"/>
      <c r="E104" s="29"/>
      <c r="G104" s="30"/>
      <c r="H104" s="31" t="str">
        <f t="shared" si="2"/>
        <v/>
      </c>
    </row>
    <row r="105" spans="1:8" x14ac:dyDescent="0.25">
      <c r="A105" s="25" t="s">
        <v>174</v>
      </c>
      <c r="B105" s="26"/>
      <c r="C105" s="27"/>
      <c r="D105" s="28"/>
      <c r="E105" s="29"/>
      <c r="G105" s="30"/>
      <c r="H105" s="31" t="str">
        <f t="shared" si="2"/>
        <v/>
      </c>
    </row>
    <row r="106" spans="1:8" x14ac:dyDescent="0.25">
      <c r="A106" s="25" t="s">
        <v>175</v>
      </c>
      <c r="B106" s="26"/>
      <c r="C106" s="27"/>
      <c r="D106" s="28"/>
      <c r="E106" s="29"/>
      <c r="G106" s="30"/>
      <c r="H106" s="31" t="str">
        <f t="shared" si="2"/>
        <v/>
      </c>
    </row>
    <row r="107" spans="1:8" x14ac:dyDescent="0.25">
      <c r="A107" s="25" t="s">
        <v>176</v>
      </c>
      <c r="B107" s="26"/>
      <c r="C107" s="27"/>
      <c r="D107" s="28"/>
      <c r="E107" s="29"/>
      <c r="G107" s="30"/>
      <c r="H107" s="31" t="str">
        <f t="shared" si="2"/>
        <v/>
      </c>
    </row>
    <row r="108" spans="1:8" x14ac:dyDescent="0.25">
      <c r="A108" s="25" t="s">
        <v>177</v>
      </c>
      <c r="B108" s="26"/>
      <c r="C108" s="27"/>
      <c r="D108" s="28"/>
      <c r="E108" s="29"/>
      <c r="G108" s="30"/>
      <c r="H108" s="31" t="str">
        <f t="shared" si="2"/>
        <v/>
      </c>
    </row>
    <row r="109" spans="1:8" x14ac:dyDescent="0.25">
      <c r="A109" s="25" t="s">
        <v>178</v>
      </c>
      <c r="B109" s="26"/>
      <c r="C109" s="27"/>
      <c r="D109" s="28"/>
      <c r="E109" s="29"/>
      <c r="G109" s="30"/>
      <c r="H109" s="31" t="str">
        <f t="shared" si="2"/>
        <v/>
      </c>
    </row>
    <row r="110" spans="1:8" x14ac:dyDescent="0.25">
      <c r="A110" s="25" t="s">
        <v>179</v>
      </c>
      <c r="B110" s="26"/>
      <c r="C110" s="27"/>
      <c r="D110" s="28"/>
      <c r="E110" s="29"/>
      <c r="G110" s="30"/>
      <c r="H110" s="31" t="str">
        <f t="shared" si="2"/>
        <v/>
      </c>
    </row>
    <row r="111" spans="1:8" x14ac:dyDescent="0.25">
      <c r="A111" s="25" t="s">
        <v>180</v>
      </c>
      <c r="B111" s="26"/>
      <c r="C111" s="27"/>
      <c r="D111" s="28"/>
      <c r="E111" s="29"/>
      <c r="G111" s="30"/>
      <c r="H111" s="31" t="str">
        <f t="shared" si="2"/>
        <v/>
      </c>
    </row>
    <row r="112" spans="1:8" x14ac:dyDescent="0.25">
      <c r="A112" s="25" t="s">
        <v>181</v>
      </c>
      <c r="B112" s="26"/>
      <c r="C112" s="27"/>
      <c r="D112" s="28"/>
      <c r="E112" s="29"/>
      <c r="G112" s="30"/>
      <c r="H112" s="31" t="str">
        <f t="shared" si="2"/>
        <v/>
      </c>
    </row>
    <row r="113" spans="1:8" x14ac:dyDescent="0.25">
      <c r="A113" s="25" t="s">
        <v>182</v>
      </c>
      <c r="B113" s="26"/>
      <c r="C113" s="27"/>
      <c r="D113" s="28"/>
      <c r="E113" s="29"/>
      <c r="G113" s="30"/>
      <c r="H113" s="31" t="str">
        <f t="shared" si="2"/>
        <v/>
      </c>
    </row>
    <row r="114" spans="1:8" x14ac:dyDescent="0.25">
      <c r="A114" s="25" t="s">
        <v>183</v>
      </c>
      <c r="B114" s="26"/>
      <c r="C114" s="27"/>
      <c r="D114" s="28"/>
      <c r="E114" s="29"/>
      <c r="G114" s="30"/>
      <c r="H114" s="31" t="str">
        <f t="shared" si="2"/>
        <v/>
      </c>
    </row>
    <row r="115" spans="1:8" x14ac:dyDescent="0.25">
      <c r="A115" s="25" t="s">
        <v>184</v>
      </c>
      <c r="B115" s="26"/>
      <c r="C115" s="27"/>
      <c r="D115" s="28"/>
      <c r="E115" s="29"/>
      <c r="G115" s="30"/>
      <c r="H115" s="31" t="str">
        <f t="shared" si="2"/>
        <v/>
      </c>
    </row>
    <row r="116" spans="1:8" x14ac:dyDescent="0.25">
      <c r="A116" s="25" t="s">
        <v>185</v>
      </c>
      <c r="B116" s="26"/>
      <c r="C116" s="27"/>
      <c r="D116" s="28"/>
      <c r="E116" s="29"/>
      <c r="G116" s="30"/>
      <c r="H116" s="31" t="str">
        <f t="shared" si="2"/>
        <v/>
      </c>
    </row>
    <row r="117" spans="1:8" x14ac:dyDescent="0.25">
      <c r="A117" s="25" t="s">
        <v>186</v>
      </c>
      <c r="B117" s="26"/>
      <c r="C117" s="27"/>
      <c r="D117" s="28"/>
      <c r="E117" s="29"/>
      <c r="G117" s="30"/>
      <c r="H117" s="31" t="str">
        <f t="shared" si="2"/>
        <v/>
      </c>
    </row>
    <row r="118" spans="1:8" x14ac:dyDescent="0.25">
      <c r="A118" s="25" t="s">
        <v>187</v>
      </c>
      <c r="B118" s="26"/>
      <c r="C118" s="27"/>
      <c r="D118" s="28"/>
      <c r="E118" s="29"/>
      <c r="G118" s="30"/>
      <c r="H118" s="31" t="str">
        <f t="shared" si="2"/>
        <v/>
      </c>
    </row>
    <row r="119" spans="1:8" x14ac:dyDescent="0.25">
      <c r="A119" s="25" t="s">
        <v>188</v>
      </c>
      <c r="B119" s="26"/>
      <c r="C119" s="27"/>
      <c r="D119" s="28"/>
      <c r="E119" s="29"/>
      <c r="G119" s="30"/>
      <c r="H119" s="31" t="str">
        <f t="shared" si="2"/>
        <v/>
      </c>
    </row>
    <row r="120" spans="1:8" x14ac:dyDescent="0.25">
      <c r="A120" s="25" t="s">
        <v>189</v>
      </c>
      <c r="B120" s="26"/>
      <c r="C120" s="27"/>
      <c r="D120" s="28"/>
      <c r="E120" s="29"/>
      <c r="G120" s="30"/>
      <c r="H120" s="31" t="str">
        <f t="shared" si="2"/>
        <v/>
      </c>
    </row>
    <row r="121" spans="1:8" x14ac:dyDescent="0.25">
      <c r="A121" s="25" t="s">
        <v>190</v>
      </c>
      <c r="B121" s="26"/>
      <c r="C121" s="27"/>
      <c r="D121" s="28"/>
      <c r="E121" s="29"/>
      <c r="G121" s="30"/>
      <c r="H121" s="31" t="str">
        <f t="shared" si="2"/>
        <v/>
      </c>
    </row>
    <row r="122" spans="1:8" x14ac:dyDescent="0.25">
      <c r="A122" s="25" t="s">
        <v>191</v>
      </c>
      <c r="B122" s="26"/>
      <c r="C122" s="27"/>
      <c r="D122" s="28"/>
      <c r="E122" s="29"/>
      <c r="G122" s="30"/>
      <c r="H122" s="31" t="str">
        <f t="shared" si="2"/>
        <v/>
      </c>
    </row>
    <row r="123" spans="1:8" x14ac:dyDescent="0.25">
      <c r="A123" s="25" t="s">
        <v>192</v>
      </c>
      <c r="B123" s="26"/>
      <c r="C123" s="27"/>
      <c r="D123" s="28"/>
      <c r="E123" s="29"/>
      <c r="G123" s="30"/>
      <c r="H123" s="31" t="str">
        <f t="shared" si="2"/>
        <v/>
      </c>
    </row>
    <row r="124" spans="1:8" x14ac:dyDescent="0.25">
      <c r="A124" s="25" t="s">
        <v>193</v>
      </c>
      <c r="B124" s="26"/>
      <c r="C124" s="27"/>
      <c r="D124" s="28"/>
      <c r="E124" s="29"/>
      <c r="G124" s="30"/>
      <c r="H124" s="31" t="str">
        <f t="shared" si="2"/>
        <v/>
      </c>
    </row>
    <row r="125" spans="1:8" x14ac:dyDescent="0.25">
      <c r="A125" s="25" t="s">
        <v>194</v>
      </c>
      <c r="B125" s="26"/>
      <c r="C125" s="27"/>
      <c r="D125" s="28"/>
      <c r="E125" s="29"/>
      <c r="G125" s="30"/>
      <c r="H125" s="31" t="str">
        <f t="shared" si="2"/>
        <v/>
      </c>
    </row>
    <row r="126" spans="1:8" x14ac:dyDescent="0.25">
      <c r="A126" s="25" t="s">
        <v>195</v>
      </c>
      <c r="B126" s="26"/>
      <c r="C126" s="27"/>
      <c r="D126" s="28"/>
      <c r="E126" s="29"/>
      <c r="G126" s="30"/>
      <c r="H126" s="31" t="str">
        <f t="shared" si="2"/>
        <v/>
      </c>
    </row>
    <row r="127" spans="1:8" x14ac:dyDescent="0.25">
      <c r="A127" s="25" t="s">
        <v>196</v>
      </c>
      <c r="B127" s="26"/>
      <c r="C127" s="27"/>
      <c r="D127" s="28"/>
      <c r="E127" s="29"/>
      <c r="G127" s="30"/>
      <c r="H127" s="31" t="str">
        <f t="shared" si="2"/>
        <v/>
      </c>
    </row>
    <row r="128" spans="1:8" x14ac:dyDescent="0.25">
      <c r="A128" s="25" t="s">
        <v>197</v>
      </c>
      <c r="B128" s="26"/>
      <c r="C128" s="27"/>
      <c r="D128" s="28"/>
      <c r="E128" s="29"/>
      <c r="G128" s="30"/>
      <c r="H128" s="31" t="str">
        <f t="shared" si="2"/>
        <v/>
      </c>
    </row>
    <row r="129" spans="1:8" x14ac:dyDescent="0.25">
      <c r="A129" s="25" t="s">
        <v>198</v>
      </c>
      <c r="B129" s="26"/>
      <c r="C129" s="27"/>
      <c r="D129" s="28"/>
      <c r="E129" s="29"/>
      <c r="G129" s="30"/>
      <c r="H129" s="31" t="str">
        <f t="shared" si="2"/>
        <v/>
      </c>
    </row>
    <row r="130" spans="1:8" x14ac:dyDescent="0.25">
      <c r="A130" s="25" t="s">
        <v>199</v>
      </c>
      <c r="B130" s="26"/>
      <c r="C130" s="27"/>
      <c r="D130" s="28"/>
      <c r="E130" s="29"/>
      <c r="G130" s="30"/>
      <c r="H130" s="31" t="str">
        <f t="shared" si="2"/>
        <v/>
      </c>
    </row>
    <row r="131" spans="1:8" x14ac:dyDescent="0.25">
      <c r="A131" s="25" t="s">
        <v>200</v>
      </c>
      <c r="B131" s="26"/>
      <c r="C131" s="27"/>
      <c r="D131" s="28"/>
      <c r="E131" s="29"/>
      <c r="G131" s="30"/>
      <c r="H131" s="31" t="str">
        <f t="shared" si="2"/>
        <v/>
      </c>
    </row>
    <row r="132" spans="1:8" x14ac:dyDescent="0.25">
      <c r="A132" s="25" t="s">
        <v>201</v>
      </c>
      <c r="B132" s="26"/>
      <c r="C132" s="27"/>
      <c r="D132" s="28"/>
      <c r="E132" s="29"/>
      <c r="G132" s="30"/>
      <c r="H132" s="31" t="str">
        <f t="shared" si="2"/>
        <v/>
      </c>
    </row>
    <row r="133" spans="1:8" x14ac:dyDescent="0.25">
      <c r="A133" s="25" t="s">
        <v>202</v>
      </c>
      <c r="B133" s="26"/>
      <c r="C133" s="27"/>
      <c r="D133" s="28"/>
      <c r="E133" s="29"/>
      <c r="G133" s="30"/>
      <c r="H133" s="31" t="str">
        <f t="shared" si="2"/>
        <v/>
      </c>
    </row>
    <row r="134" spans="1:8" x14ac:dyDescent="0.25">
      <c r="A134" s="25" t="s">
        <v>203</v>
      </c>
      <c r="B134" s="26"/>
      <c r="C134" s="27"/>
      <c r="D134" s="28"/>
      <c r="E134" s="29"/>
      <c r="G134" s="30"/>
      <c r="H134" s="31" t="str">
        <f t="shared" si="2"/>
        <v/>
      </c>
    </row>
    <row r="135" spans="1:8" x14ac:dyDescent="0.25">
      <c r="A135" s="25" t="s">
        <v>204</v>
      </c>
      <c r="B135" s="26"/>
      <c r="C135" s="27"/>
      <c r="D135" s="28"/>
      <c r="E135" s="29"/>
      <c r="G135" s="30"/>
      <c r="H135" s="31" t="str">
        <f t="shared" si="2"/>
        <v/>
      </c>
    </row>
    <row r="136" spans="1:8" x14ac:dyDescent="0.25">
      <c r="A136" s="25" t="s">
        <v>205</v>
      </c>
      <c r="B136" s="26"/>
      <c r="C136" s="27"/>
      <c r="D136" s="28"/>
      <c r="E136" s="29"/>
      <c r="G136" s="30"/>
      <c r="H136" s="31" t="str">
        <f t="shared" si="2"/>
        <v/>
      </c>
    </row>
    <row r="137" spans="1:8" x14ac:dyDescent="0.25">
      <c r="A137" s="25" t="s">
        <v>206</v>
      </c>
      <c r="B137" s="26"/>
      <c r="C137" s="27"/>
      <c r="D137" s="28"/>
      <c r="E137" s="29"/>
      <c r="G137" s="30"/>
      <c r="H137" s="31" t="str">
        <f t="shared" ref="H137:H157" si="3">IF(ISERROR(C137/G137),"",C137/G137)</f>
        <v/>
      </c>
    </row>
    <row r="138" spans="1:8" x14ac:dyDescent="0.25">
      <c r="A138" s="25" t="s">
        <v>207</v>
      </c>
      <c r="B138" s="26"/>
      <c r="C138" s="27"/>
      <c r="D138" s="28"/>
      <c r="E138" s="29"/>
      <c r="G138" s="30"/>
      <c r="H138" s="31" t="str">
        <f t="shared" si="3"/>
        <v/>
      </c>
    </row>
    <row r="139" spans="1:8" x14ac:dyDescent="0.25">
      <c r="A139" s="25" t="s">
        <v>208</v>
      </c>
      <c r="B139" s="26"/>
      <c r="C139" s="27"/>
      <c r="D139" s="28"/>
      <c r="E139" s="29"/>
      <c r="G139" s="30"/>
      <c r="H139" s="31" t="str">
        <f t="shared" si="3"/>
        <v/>
      </c>
    </row>
    <row r="140" spans="1:8" x14ac:dyDescent="0.25">
      <c r="A140" s="25" t="s">
        <v>209</v>
      </c>
      <c r="B140" s="26"/>
      <c r="C140" s="27"/>
      <c r="D140" s="28"/>
      <c r="E140" s="29"/>
      <c r="G140" s="30"/>
      <c r="H140" s="31" t="str">
        <f t="shared" si="3"/>
        <v/>
      </c>
    </row>
    <row r="141" spans="1:8" x14ac:dyDescent="0.25">
      <c r="A141" s="25" t="s">
        <v>210</v>
      </c>
      <c r="B141" s="26"/>
      <c r="C141" s="27"/>
      <c r="D141" s="28"/>
      <c r="E141" s="29"/>
      <c r="G141" s="30"/>
      <c r="H141" s="31" t="str">
        <f t="shared" si="3"/>
        <v/>
      </c>
    </row>
    <row r="142" spans="1:8" x14ac:dyDescent="0.25">
      <c r="A142" s="25" t="s">
        <v>211</v>
      </c>
      <c r="B142" s="26"/>
      <c r="C142" s="27"/>
      <c r="D142" s="28"/>
      <c r="E142" s="29"/>
      <c r="G142" s="30"/>
      <c r="H142" s="31" t="str">
        <f t="shared" si="3"/>
        <v/>
      </c>
    </row>
    <row r="143" spans="1:8" x14ac:dyDescent="0.25">
      <c r="A143" s="25" t="s">
        <v>212</v>
      </c>
      <c r="B143" s="26"/>
      <c r="C143" s="27"/>
      <c r="D143" s="28"/>
      <c r="E143" s="29"/>
      <c r="G143" s="30"/>
      <c r="H143" s="31" t="str">
        <f t="shared" si="3"/>
        <v/>
      </c>
    </row>
    <row r="144" spans="1:8" x14ac:dyDescent="0.25">
      <c r="A144" s="25" t="s">
        <v>213</v>
      </c>
      <c r="B144" s="26"/>
      <c r="C144" s="27"/>
      <c r="D144" s="28"/>
      <c r="E144" s="29"/>
      <c r="G144" s="30"/>
      <c r="H144" s="31" t="str">
        <f t="shared" si="3"/>
        <v/>
      </c>
    </row>
    <row r="145" spans="1:8" x14ac:dyDescent="0.25">
      <c r="A145" s="25" t="s">
        <v>214</v>
      </c>
      <c r="B145" s="26"/>
      <c r="C145" s="27"/>
      <c r="D145" s="28"/>
      <c r="E145" s="29"/>
      <c r="G145" s="30"/>
      <c r="H145" s="31" t="str">
        <f t="shared" si="3"/>
        <v/>
      </c>
    </row>
    <row r="146" spans="1:8" x14ac:dyDescent="0.25">
      <c r="A146" s="25" t="s">
        <v>215</v>
      </c>
      <c r="B146" s="26"/>
      <c r="C146" s="27"/>
      <c r="D146" s="28"/>
      <c r="E146" s="29"/>
      <c r="G146" s="30"/>
      <c r="H146" s="31" t="str">
        <f t="shared" si="3"/>
        <v/>
      </c>
    </row>
    <row r="147" spans="1:8" x14ac:dyDescent="0.25">
      <c r="A147" s="25" t="s">
        <v>216</v>
      </c>
      <c r="B147" s="26"/>
      <c r="C147" s="27"/>
      <c r="D147" s="28"/>
      <c r="E147" s="29"/>
      <c r="G147" s="30"/>
      <c r="H147" s="31" t="str">
        <f t="shared" si="3"/>
        <v/>
      </c>
    </row>
    <row r="148" spans="1:8" x14ac:dyDescent="0.25">
      <c r="A148" s="25" t="s">
        <v>217</v>
      </c>
      <c r="B148" s="26"/>
      <c r="C148" s="27"/>
      <c r="D148" s="28"/>
      <c r="E148" s="29"/>
      <c r="G148" s="30"/>
      <c r="H148" s="31" t="str">
        <f t="shared" si="3"/>
        <v/>
      </c>
    </row>
    <row r="149" spans="1:8" x14ac:dyDescent="0.25">
      <c r="A149" s="25" t="s">
        <v>218</v>
      </c>
      <c r="B149" s="26"/>
      <c r="C149" s="27"/>
      <c r="D149" s="28"/>
      <c r="E149" s="29"/>
      <c r="G149" s="30"/>
      <c r="H149" s="31" t="str">
        <f t="shared" si="3"/>
        <v/>
      </c>
    </row>
    <row r="150" spans="1:8" x14ac:dyDescent="0.25">
      <c r="A150" s="25" t="s">
        <v>219</v>
      </c>
      <c r="B150" s="26"/>
      <c r="C150" s="27"/>
      <c r="D150" s="28"/>
      <c r="E150" s="29"/>
      <c r="G150" s="30"/>
      <c r="H150" s="31" t="str">
        <f t="shared" si="3"/>
        <v/>
      </c>
    </row>
    <row r="151" spans="1:8" x14ac:dyDescent="0.25">
      <c r="A151" s="25" t="s">
        <v>220</v>
      </c>
      <c r="B151" s="26"/>
      <c r="C151" s="27"/>
      <c r="D151" s="28"/>
      <c r="E151" s="29"/>
      <c r="G151" s="30"/>
      <c r="H151" s="31" t="str">
        <f t="shared" si="3"/>
        <v/>
      </c>
    </row>
    <row r="152" spans="1:8" x14ac:dyDescent="0.25">
      <c r="A152" s="25" t="s">
        <v>221</v>
      </c>
      <c r="B152" s="26"/>
      <c r="C152" s="27"/>
      <c r="D152" s="28"/>
      <c r="E152" s="29"/>
      <c r="G152" s="30"/>
      <c r="H152" s="31" t="str">
        <f t="shared" si="3"/>
        <v/>
      </c>
    </row>
    <row r="153" spans="1:8" x14ac:dyDescent="0.25">
      <c r="A153" s="25" t="s">
        <v>222</v>
      </c>
      <c r="B153" s="26"/>
      <c r="C153" s="27"/>
      <c r="D153" s="28"/>
      <c r="E153" s="29"/>
      <c r="G153" s="30"/>
      <c r="H153" s="31" t="str">
        <f t="shared" si="3"/>
        <v/>
      </c>
    </row>
    <row r="154" spans="1:8" x14ac:dyDescent="0.25">
      <c r="A154" s="25" t="s">
        <v>223</v>
      </c>
      <c r="B154" s="26"/>
      <c r="C154" s="27"/>
      <c r="D154" s="28"/>
      <c r="E154" s="29"/>
      <c r="G154" s="30"/>
      <c r="H154" s="31" t="str">
        <f t="shared" si="3"/>
        <v/>
      </c>
    </row>
    <row r="155" spans="1:8" x14ac:dyDescent="0.25">
      <c r="A155" s="25" t="s">
        <v>224</v>
      </c>
      <c r="B155" s="26"/>
      <c r="C155" s="27"/>
      <c r="D155" s="28"/>
      <c r="E155" s="29"/>
      <c r="G155" s="30"/>
      <c r="H155" s="31" t="str">
        <f t="shared" si="3"/>
        <v/>
      </c>
    </row>
    <row r="156" spans="1:8" x14ac:dyDescent="0.25">
      <c r="A156" s="25" t="s">
        <v>225</v>
      </c>
      <c r="B156" s="26"/>
      <c r="C156" s="27"/>
      <c r="D156" s="28"/>
      <c r="E156" s="29"/>
      <c r="G156" s="30"/>
      <c r="H156" s="31" t="str">
        <f t="shared" si="3"/>
        <v/>
      </c>
    </row>
    <row r="157" spans="1:8" x14ac:dyDescent="0.25">
      <c r="A157" s="25" t="s">
        <v>226</v>
      </c>
      <c r="B157" s="26"/>
      <c r="C157" s="27"/>
      <c r="D157" s="28"/>
      <c r="E157" s="29"/>
      <c r="G157" s="30"/>
      <c r="H157" s="31" t="str">
        <f t="shared" si="3"/>
        <v/>
      </c>
    </row>
  </sheetData>
  <mergeCells count="1">
    <mergeCell ref="G5:H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EDA1F-B7FB-4B5B-81E5-BD3A01C31FF9}">
  <sheetPr codeName="Feuil6">
    <tabColor rgb="FFFF0000"/>
  </sheetPr>
  <dimension ref="A1"/>
  <sheetViews>
    <sheetView showGridLines="0" topLeftCell="A4" workbookViewId="0">
      <selection activeCell="B17" sqref="B17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I802"/>
  <sheetViews>
    <sheetView workbookViewId="0">
      <selection activeCell="A17" sqref="A17:XFD17"/>
    </sheetView>
  </sheetViews>
  <sheetFormatPr baseColWidth="10" defaultRowHeight="15" x14ac:dyDescent="0.25"/>
  <cols>
    <col min="1" max="1" width="11.42578125" style="1"/>
    <col min="2" max="2" width="25.7109375" style="1" bestFit="1" customWidth="1"/>
    <col min="3" max="3" width="11.42578125" style="4"/>
    <col min="4" max="16384" width="11.42578125" style="1"/>
  </cols>
  <sheetData>
    <row r="1" spans="1:9" ht="41.25" customHeight="1" x14ac:dyDescent="0.25">
      <c r="A1" s="1" t="s">
        <v>33</v>
      </c>
      <c r="B1" s="1" t="s">
        <v>34</v>
      </c>
      <c r="C1" s="3" t="s">
        <v>0</v>
      </c>
      <c r="D1" s="1" t="s">
        <v>1</v>
      </c>
      <c r="E1" s="1" t="s">
        <v>2</v>
      </c>
      <c r="F1" s="1" t="s">
        <v>26</v>
      </c>
    </row>
    <row r="2" spans="1:9" x14ac:dyDescent="0.25">
      <c r="A2" s="2" t="s">
        <v>12</v>
      </c>
      <c r="B2" s="1" t="s">
        <v>21</v>
      </c>
      <c r="C2" s="6">
        <v>39.9</v>
      </c>
      <c r="D2" s="1" t="s">
        <v>20</v>
      </c>
      <c r="E2" s="1" t="s">
        <v>3</v>
      </c>
      <c r="F2" s="1" t="s">
        <v>30</v>
      </c>
      <c r="G2" s="4"/>
      <c r="I2" s="5"/>
    </row>
    <row r="3" spans="1:9" x14ac:dyDescent="0.25">
      <c r="A3" s="2" t="s">
        <v>22</v>
      </c>
      <c r="B3" s="1" t="s">
        <v>23</v>
      </c>
      <c r="C3" s="6">
        <v>29.9</v>
      </c>
      <c r="D3" s="1" t="s">
        <v>20</v>
      </c>
      <c r="E3" s="1" t="s">
        <v>3</v>
      </c>
      <c r="F3" s="1" t="s">
        <v>30</v>
      </c>
      <c r="G3" s="4"/>
      <c r="I3" s="5"/>
    </row>
    <row r="4" spans="1:9" x14ac:dyDescent="0.25">
      <c r="A4" s="2" t="s">
        <v>24</v>
      </c>
      <c r="B4" s="1" t="s">
        <v>25</v>
      </c>
      <c r="C4" s="6">
        <v>34.9</v>
      </c>
      <c r="D4" s="1" t="s">
        <v>7</v>
      </c>
      <c r="E4" s="1" t="s">
        <v>3</v>
      </c>
      <c r="F4" s="1" t="s">
        <v>28</v>
      </c>
      <c r="G4" s="4"/>
      <c r="I4" s="5"/>
    </row>
    <row r="5" spans="1:9" x14ac:dyDescent="0.25">
      <c r="A5" s="2" t="s">
        <v>32</v>
      </c>
      <c r="B5" s="1" t="s">
        <v>31</v>
      </c>
      <c r="C5" s="6">
        <v>89.9</v>
      </c>
      <c r="D5" s="1" t="s">
        <v>8</v>
      </c>
      <c r="E5" s="1" t="s">
        <v>3</v>
      </c>
      <c r="F5" s="1" t="s">
        <v>27</v>
      </c>
      <c r="G5" s="4"/>
      <c r="I5" s="5"/>
    </row>
    <row r="6" spans="1:9" x14ac:dyDescent="0.25">
      <c r="A6" s="2" t="s">
        <v>228</v>
      </c>
      <c r="B6" s="1" t="s">
        <v>229</v>
      </c>
      <c r="C6" s="6">
        <v>21.9</v>
      </c>
      <c r="D6" s="1" t="s">
        <v>20</v>
      </c>
      <c r="E6" s="1" t="s">
        <v>3</v>
      </c>
      <c r="F6" s="1" t="s">
        <v>230</v>
      </c>
      <c r="G6" s="4"/>
    </row>
    <row r="7" spans="1:9" x14ac:dyDescent="0.25">
      <c r="A7" s="2" t="s">
        <v>232</v>
      </c>
      <c r="B7" s="1" t="s">
        <v>233</v>
      </c>
      <c r="C7" s="6">
        <v>37.9</v>
      </c>
      <c r="E7" s="1" t="s">
        <v>3</v>
      </c>
      <c r="F7" s="1" t="s">
        <v>28</v>
      </c>
      <c r="G7" s="4"/>
    </row>
    <row r="8" spans="1:9" x14ac:dyDescent="0.25">
      <c r="A8" s="2" t="s">
        <v>1397</v>
      </c>
      <c r="B8" s="1" t="s">
        <v>1399</v>
      </c>
      <c r="C8" s="6" t="s">
        <v>1398</v>
      </c>
      <c r="D8" s="1" t="s">
        <v>8</v>
      </c>
      <c r="E8" s="1" t="s">
        <v>3</v>
      </c>
      <c r="F8" s="1" t="s">
        <v>28</v>
      </c>
      <c r="G8" s="4"/>
    </row>
    <row r="9" spans="1:9" x14ac:dyDescent="0.25">
      <c r="A9" s="2" t="s">
        <v>1794</v>
      </c>
      <c r="B9" s="1" t="s">
        <v>1796</v>
      </c>
      <c r="C9" s="6" t="s">
        <v>1795</v>
      </c>
      <c r="D9" s="1" t="s">
        <v>20</v>
      </c>
      <c r="E9" s="1" t="s">
        <v>3</v>
      </c>
      <c r="F9" s="1" t="s">
        <v>1793</v>
      </c>
      <c r="G9" s="4"/>
    </row>
    <row r="10" spans="1:9" x14ac:dyDescent="0.25">
      <c r="A10" s="2" t="s">
        <v>1797</v>
      </c>
      <c r="B10" s="1" t="s">
        <v>1799</v>
      </c>
      <c r="C10" s="6" t="s">
        <v>1798</v>
      </c>
      <c r="D10" s="1" t="s">
        <v>274</v>
      </c>
      <c r="E10" s="1" t="s">
        <v>3</v>
      </c>
      <c r="F10" s="1" t="s">
        <v>1793</v>
      </c>
      <c r="G10" s="4"/>
    </row>
    <row r="11" spans="1:9" x14ac:dyDescent="0.25">
      <c r="A11" s="2" t="s">
        <v>1800</v>
      </c>
      <c r="B11" s="1" t="s">
        <v>1802</v>
      </c>
      <c r="C11" s="6" t="s">
        <v>1801</v>
      </c>
      <c r="D11" s="1" t="s">
        <v>13</v>
      </c>
      <c r="E11" s="1" t="s">
        <v>3</v>
      </c>
      <c r="F11" s="1" t="s">
        <v>28</v>
      </c>
      <c r="G11" s="4"/>
    </row>
    <row r="12" spans="1:9" x14ac:dyDescent="0.25">
      <c r="A12" s="2" t="s">
        <v>1804</v>
      </c>
      <c r="B12" s="1" t="s">
        <v>1803</v>
      </c>
      <c r="C12" s="6" t="s">
        <v>35</v>
      </c>
      <c r="D12" s="1" t="s">
        <v>17</v>
      </c>
      <c r="E12" s="1" t="s">
        <v>3</v>
      </c>
      <c r="F12" s="1" t="s">
        <v>28</v>
      </c>
      <c r="G12" s="4"/>
    </row>
    <row r="13" spans="1:9" x14ac:dyDescent="0.25">
      <c r="A13" s="2" t="s">
        <v>1807</v>
      </c>
      <c r="B13" s="1" t="s">
        <v>1806</v>
      </c>
      <c r="C13" s="6" t="s">
        <v>1805</v>
      </c>
      <c r="D13" s="1" t="s">
        <v>20</v>
      </c>
      <c r="E13" s="1" t="s">
        <v>3</v>
      </c>
      <c r="F13" s="1" t="s">
        <v>1793</v>
      </c>
      <c r="G13" s="4"/>
    </row>
    <row r="14" spans="1:9" x14ac:dyDescent="0.25">
      <c r="A14" s="2" t="s">
        <v>1863</v>
      </c>
      <c r="B14" s="1" t="s">
        <v>1864</v>
      </c>
      <c r="C14" s="6">
        <v>79.95</v>
      </c>
      <c r="D14" s="1" t="s">
        <v>8</v>
      </c>
      <c r="E14" s="1" t="s">
        <v>3</v>
      </c>
      <c r="F14" s="1" t="s">
        <v>1865</v>
      </c>
      <c r="G14" s="4"/>
    </row>
    <row r="15" spans="1:9" x14ac:dyDescent="0.25">
      <c r="A15" s="2" t="s">
        <v>1870</v>
      </c>
      <c r="B15" s="1" t="s">
        <v>1871</v>
      </c>
      <c r="C15" s="6">
        <v>36.9</v>
      </c>
      <c r="D15" s="1" t="s">
        <v>1872</v>
      </c>
      <c r="E15" s="1" t="s">
        <v>3</v>
      </c>
      <c r="F15" s="1" t="s">
        <v>30</v>
      </c>
      <c r="G15" s="4"/>
    </row>
    <row r="16" spans="1:9" x14ac:dyDescent="0.25">
      <c r="A16" s="2" t="s">
        <v>1874</v>
      </c>
      <c r="B16" s="1" t="s">
        <v>1875</v>
      </c>
      <c r="C16" s="6">
        <v>32.9</v>
      </c>
      <c r="D16" s="1" t="s">
        <v>20</v>
      </c>
      <c r="E16" s="1" t="s">
        <v>3</v>
      </c>
      <c r="F16" s="1" t="s">
        <v>28</v>
      </c>
      <c r="G16" s="4"/>
    </row>
    <row r="17" spans="1:6" x14ac:dyDescent="0.25">
      <c r="A17" s="2" t="s">
        <v>1994</v>
      </c>
      <c r="B17" s="1" t="s">
        <v>1995</v>
      </c>
      <c r="C17" s="6" t="s">
        <v>1996</v>
      </c>
      <c r="D17" s="1" t="s">
        <v>20</v>
      </c>
      <c r="E17" s="1" t="s">
        <v>3</v>
      </c>
      <c r="F17" s="1" t="s">
        <v>1793</v>
      </c>
    </row>
    <row r="18" spans="1:6" x14ac:dyDescent="0.25">
      <c r="A18" s="2"/>
      <c r="C18" s="6"/>
    </row>
    <row r="19" spans="1:6" x14ac:dyDescent="0.25">
      <c r="A19" s="2"/>
      <c r="C19" s="6"/>
    </row>
    <row r="20" spans="1:6" x14ac:dyDescent="0.25">
      <c r="A20" s="2"/>
      <c r="C20" s="6"/>
    </row>
    <row r="21" spans="1:6" x14ac:dyDescent="0.25">
      <c r="A21" s="2"/>
      <c r="C21" s="6"/>
    </row>
    <row r="22" spans="1:6" x14ac:dyDescent="0.25">
      <c r="A22" s="2"/>
      <c r="C22" s="6"/>
    </row>
    <row r="23" spans="1:6" x14ac:dyDescent="0.25">
      <c r="A23" s="2"/>
      <c r="C23" s="6"/>
    </row>
    <row r="24" spans="1:6" x14ac:dyDescent="0.25">
      <c r="A24" s="2"/>
      <c r="C24" s="6"/>
    </row>
    <row r="25" spans="1:6" x14ac:dyDescent="0.25">
      <c r="A25" s="2"/>
      <c r="C25" s="6"/>
    </row>
    <row r="26" spans="1:6" x14ac:dyDescent="0.25">
      <c r="A26" s="2"/>
      <c r="C26" s="6"/>
    </row>
    <row r="27" spans="1:6" x14ac:dyDescent="0.25">
      <c r="A27" s="2"/>
      <c r="C27" s="6"/>
    </row>
    <row r="28" spans="1:6" x14ac:dyDescent="0.25">
      <c r="A28" s="2"/>
      <c r="C28" s="6"/>
    </row>
    <row r="29" spans="1:6" x14ac:dyDescent="0.25">
      <c r="A29" s="2"/>
      <c r="C29" s="6"/>
    </row>
    <row r="30" spans="1:6" x14ac:dyDescent="0.25">
      <c r="A30" s="2"/>
      <c r="C30" s="6"/>
    </row>
    <row r="31" spans="1:6" x14ac:dyDescent="0.25">
      <c r="A31" s="2"/>
      <c r="C31" s="6"/>
    </row>
    <row r="32" spans="1:6" x14ac:dyDescent="0.25">
      <c r="A32" s="2"/>
      <c r="C32" s="6"/>
    </row>
    <row r="33" spans="1:3" x14ac:dyDescent="0.25">
      <c r="A33" s="2"/>
      <c r="C33" s="6"/>
    </row>
    <row r="34" spans="1:3" x14ac:dyDescent="0.25">
      <c r="A34" s="2"/>
      <c r="C34" s="6"/>
    </row>
    <row r="35" spans="1:3" x14ac:dyDescent="0.25">
      <c r="A35" s="2"/>
      <c r="C35" s="6"/>
    </row>
    <row r="36" spans="1:3" x14ac:dyDescent="0.25">
      <c r="A36" s="2"/>
      <c r="C36" s="6"/>
    </row>
    <row r="37" spans="1:3" x14ac:dyDescent="0.25">
      <c r="A37" s="2"/>
      <c r="C37" s="6"/>
    </row>
    <row r="38" spans="1:3" x14ac:dyDescent="0.25">
      <c r="A38" s="2"/>
      <c r="C38" s="6"/>
    </row>
    <row r="39" spans="1:3" x14ac:dyDescent="0.25">
      <c r="A39" s="2"/>
      <c r="C39" s="6"/>
    </row>
    <row r="40" spans="1:3" x14ac:dyDescent="0.25">
      <c r="A40" s="2"/>
      <c r="C40" s="6"/>
    </row>
    <row r="41" spans="1:3" x14ac:dyDescent="0.25">
      <c r="A41" s="2"/>
      <c r="C41" s="6"/>
    </row>
    <row r="42" spans="1:3" x14ac:dyDescent="0.25">
      <c r="A42" s="2"/>
      <c r="C42" s="6"/>
    </row>
    <row r="43" spans="1:3" x14ac:dyDescent="0.25">
      <c r="A43" s="2"/>
      <c r="C43" s="6"/>
    </row>
    <row r="44" spans="1:3" x14ac:dyDescent="0.25">
      <c r="A44" s="2"/>
      <c r="C44" s="6"/>
    </row>
    <row r="45" spans="1:3" x14ac:dyDescent="0.25">
      <c r="A45" s="2"/>
      <c r="C45" s="6"/>
    </row>
    <row r="46" spans="1:3" x14ac:dyDescent="0.25">
      <c r="A46" s="2"/>
      <c r="C46" s="6"/>
    </row>
    <row r="47" spans="1:3" x14ac:dyDescent="0.25">
      <c r="A47" s="2"/>
      <c r="C47" s="6"/>
    </row>
    <row r="48" spans="1:3" x14ac:dyDescent="0.25">
      <c r="A48" s="2"/>
      <c r="C48" s="6"/>
    </row>
    <row r="49" spans="1:3" x14ac:dyDescent="0.25">
      <c r="A49" s="2"/>
      <c r="C49" s="6"/>
    </row>
    <row r="50" spans="1:3" x14ac:dyDescent="0.25">
      <c r="A50" s="2"/>
      <c r="C50" s="6"/>
    </row>
    <row r="51" spans="1:3" x14ac:dyDescent="0.25">
      <c r="A51" s="2"/>
      <c r="C51" s="6"/>
    </row>
    <row r="52" spans="1:3" x14ac:dyDescent="0.25">
      <c r="A52" s="2"/>
      <c r="C52" s="6"/>
    </row>
    <row r="53" spans="1:3" x14ac:dyDescent="0.25">
      <c r="A53" s="2"/>
      <c r="C53" s="6"/>
    </row>
    <row r="54" spans="1:3" x14ac:dyDescent="0.25">
      <c r="A54" s="2"/>
      <c r="C54" s="6"/>
    </row>
    <row r="55" spans="1:3" x14ac:dyDescent="0.25">
      <c r="A55" s="2"/>
      <c r="C55" s="6"/>
    </row>
    <row r="56" spans="1:3" x14ac:dyDescent="0.25">
      <c r="A56" s="2"/>
      <c r="C56" s="6"/>
    </row>
    <row r="57" spans="1:3" x14ac:dyDescent="0.25">
      <c r="A57" s="2"/>
      <c r="C57" s="6"/>
    </row>
    <row r="58" spans="1:3" x14ac:dyDescent="0.25">
      <c r="A58" s="2"/>
      <c r="C58" s="6"/>
    </row>
    <row r="59" spans="1:3" x14ac:dyDescent="0.25">
      <c r="A59" s="2"/>
      <c r="C59" s="6"/>
    </row>
    <row r="60" spans="1:3" x14ac:dyDescent="0.25">
      <c r="A60" s="2"/>
      <c r="C60" s="6"/>
    </row>
    <row r="61" spans="1:3" x14ac:dyDescent="0.25">
      <c r="A61" s="2"/>
      <c r="C61" s="6"/>
    </row>
    <row r="62" spans="1:3" x14ac:dyDescent="0.25">
      <c r="A62" s="2"/>
      <c r="C62" s="6"/>
    </row>
    <row r="63" spans="1:3" x14ac:dyDescent="0.25">
      <c r="A63" s="2"/>
      <c r="C63" s="6"/>
    </row>
    <row r="64" spans="1:3" x14ac:dyDescent="0.25">
      <c r="A64" s="2"/>
      <c r="C64" s="6"/>
    </row>
    <row r="65" spans="1:3" x14ac:dyDescent="0.25">
      <c r="A65" s="2"/>
      <c r="C65" s="6"/>
    </row>
    <row r="66" spans="1:3" x14ac:dyDescent="0.25">
      <c r="A66" s="2"/>
      <c r="C66" s="6"/>
    </row>
    <row r="67" spans="1:3" x14ac:dyDescent="0.25">
      <c r="A67" s="2"/>
      <c r="C67" s="6"/>
    </row>
    <row r="68" spans="1:3" x14ac:dyDescent="0.25">
      <c r="A68" s="2"/>
      <c r="C68" s="6"/>
    </row>
    <row r="69" spans="1:3" x14ac:dyDescent="0.25">
      <c r="A69" s="2"/>
      <c r="C69" s="6"/>
    </row>
    <row r="70" spans="1:3" x14ac:dyDescent="0.25">
      <c r="A70" s="2"/>
      <c r="C70" s="6"/>
    </row>
    <row r="71" spans="1:3" x14ac:dyDescent="0.25">
      <c r="A71" s="2"/>
      <c r="C71" s="6"/>
    </row>
    <row r="72" spans="1:3" x14ac:dyDescent="0.25">
      <c r="A72" s="2"/>
      <c r="C72" s="6"/>
    </row>
    <row r="73" spans="1:3" x14ac:dyDescent="0.25">
      <c r="A73" s="2"/>
      <c r="C73" s="6"/>
    </row>
    <row r="74" spans="1:3" x14ac:dyDescent="0.25">
      <c r="A74" s="2"/>
      <c r="C74" s="6"/>
    </row>
    <row r="75" spans="1:3" x14ac:dyDescent="0.25">
      <c r="A75" s="2"/>
      <c r="C75" s="6"/>
    </row>
    <row r="76" spans="1:3" x14ac:dyDescent="0.25">
      <c r="A76" s="2"/>
      <c r="C76" s="6"/>
    </row>
    <row r="77" spans="1:3" x14ac:dyDescent="0.25">
      <c r="A77" s="2"/>
      <c r="C77" s="6"/>
    </row>
    <row r="78" spans="1:3" x14ac:dyDescent="0.25">
      <c r="A78" s="2"/>
      <c r="C78" s="6"/>
    </row>
    <row r="79" spans="1:3" x14ac:dyDescent="0.25">
      <c r="A79" s="2"/>
      <c r="C79" s="6"/>
    </row>
    <row r="80" spans="1:3" x14ac:dyDescent="0.25">
      <c r="A80" s="2"/>
      <c r="C80" s="6"/>
    </row>
    <row r="81" spans="1:3" x14ac:dyDescent="0.25">
      <c r="A81" s="2"/>
      <c r="C81" s="6"/>
    </row>
    <row r="82" spans="1:3" x14ac:dyDescent="0.25">
      <c r="A82" s="2"/>
      <c r="C82" s="6"/>
    </row>
    <row r="83" spans="1:3" x14ac:dyDescent="0.25">
      <c r="A83" s="2"/>
      <c r="C83" s="6"/>
    </row>
    <row r="84" spans="1:3" x14ac:dyDescent="0.25">
      <c r="A84" s="2"/>
      <c r="C84" s="6"/>
    </row>
    <row r="85" spans="1:3" x14ac:dyDescent="0.25">
      <c r="A85" s="2"/>
      <c r="C85" s="6"/>
    </row>
    <row r="86" spans="1:3" x14ac:dyDescent="0.25">
      <c r="A86" s="2"/>
      <c r="C86" s="6"/>
    </row>
    <row r="87" spans="1:3" x14ac:dyDescent="0.25">
      <c r="A87" s="2"/>
      <c r="C87" s="6"/>
    </row>
    <row r="88" spans="1:3" x14ac:dyDescent="0.25">
      <c r="A88" s="2"/>
      <c r="C88" s="6"/>
    </row>
    <row r="89" spans="1:3" x14ac:dyDescent="0.25">
      <c r="A89" s="2"/>
      <c r="C89" s="6"/>
    </row>
    <row r="90" spans="1:3" x14ac:dyDescent="0.25">
      <c r="A90" s="2"/>
      <c r="C90" s="6"/>
    </row>
    <row r="91" spans="1:3" x14ac:dyDescent="0.25">
      <c r="A91" s="2"/>
      <c r="C91" s="6"/>
    </row>
    <row r="92" spans="1:3" x14ac:dyDescent="0.25">
      <c r="A92" s="2"/>
      <c r="C92" s="6"/>
    </row>
    <row r="93" spans="1:3" x14ac:dyDescent="0.25">
      <c r="A93" s="2"/>
      <c r="C93" s="6"/>
    </row>
    <row r="94" spans="1:3" x14ac:dyDescent="0.25">
      <c r="A94" s="2"/>
      <c r="C94" s="6"/>
    </row>
    <row r="95" spans="1:3" x14ac:dyDescent="0.25">
      <c r="A95" s="2"/>
      <c r="C95" s="6"/>
    </row>
    <row r="96" spans="1:3" x14ac:dyDescent="0.25">
      <c r="A96" s="2"/>
      <c r="C96" s="6"/>
    </row>
    <row r="97" spans="1:3" x14ac:dyDescent="0.25">
      <c r="A97" s="2"/>
      <c r="C97" s="6"/>
    </row>
    <row r="98" spans="1:3" x14ac:dyDescent="0.25">
      <c r="A98" s="2"/>
      <c r="C98" s="6"/>
    </row>
    <row r="99" spans="1:3" x14ac:dyDescent="0.25">
      <c r="A99" s="2"/>
      <c r="C99" s="6"/>
    </row>
    <row r="100" spans="1:3" x14ac:dyDescent="0.25">
      <c r="A100" s="2"/>
      <c r="C100" s="6"/>
    </row>
    <row r="101" spans="1:3" x14ac:dyDescent="0.25">
      <c r="A101" s="2"/>
      <c r="C101" s="6"/>
    </row>
    <row r="102" spans="1:3" x14ac:dyDescent="0.25">
      <c r="A102" s="2"/>
      <c r="C102" s="6"/>
    </row>
    <row r="103" spans="1:3" x14ac:dyDescent="0.25">
      <c r="A103" s="2"/>
      <c r="C103" s="6"/>
    </row>
    <row r="104" spans="1:3" x14ac:dyDescent="0.25">
      <c r="A104" s="2"/>
      <c r="C104" s="6"/>
    </row>
    <row r="105" spans="1:3" x14ac:dyDescent="0.25">
      <c r="A105" s="2"/>
      <c r="C105" s="6"/>
    </row>
    <row r="106" spans="1:3" x14ac:dyDescent="0.25">
      <c r="A106" s="2"/>
      <c r="C106" s="6"/>
    </row>
    <row r="107" spans="1:3" x14ac:dyDescent="0.25">
      <c r="A107" s="2"/>
      <c r="C107" s="6"/>
    </row>
    <row r="108" spans="1:3" x14ac:dyDescent="0.25">
      <c r="A108" s="2"/>
      <c r="C108" s="6"/>
    </row>
    <row r="109" spans="1:3" x14ac:dyDescent="0.25">
      <c r="A109" s="2"/>
      <c r="C109" s="6"/>
    </row>
    <row r="110" spans="1:3" x14ac:dyDescent="0.25">
      <c r="A110" s="2"/>
      <c r="C110" s="6"/>
    </row>
    <row r="111" spans="1:3" x14ac:dyDescent="0.25">
      <c r="A111" s="2"/>
      <c r="C111" s="6"/>
    </row>
    <row r="112" spans="1:3" x14ac:dyDescent="0.25">
      <c r="A112" s="2"/>
      <c r="C112" s="6"/>
    </row>
    <row r="113" spans="1:3" x14ac:dyDescent="0.25">
      <c r="A113" s="2"/>
      <c r="C113" s="6"/>
    </row>
    <row r="114" spans="1:3" x14ac:dyDescent="0.25">
      <c r="A114" s="2"/>
      <c r="C114" s="6"/>
    </row>
    <row r="115" spans="1:3" x14ac:dyDescent="0.25">
      <c r="A115" s="2"/>
      <c r="C115" s="6"/>
    </row>
    <row r="116" spans="1:3" x14ac:dyDescent="0.25">
      <c r="A116" s="2"/>
      <c r="C116" s="6"/>
    </row>
    <row r="117" spans="1:3" x14ac:dyDescent="0.25">
      <c r="A117" s="2"/>
      <c r="C117" s="6"/>
    </row>
    <row r="118" spans="1:3" x14ac:dyDescent="0.25">
      <c r="A118" s="2"/>
      <c r="C118" s="6"/>
    </row>
    <row r="119" spans="1:3" x14ac:dyDescent="0.25">
      <c r="A119" s="2"/>
      <c r="C119" s="6"/>
    </row>
    <row r="120" spans="1:3" x14ac:dyDescent="0.25">
      <c r="A120" s="2"/>
      <c r="C120" s="6"/>
    </row>
    <row r="121" spans="1:3" x14ac:dyDescent="0.25">
      <c r="A121" s="2"/>
      <c r="C121" s="6"/>
    </row>
    <row r="122" spans="1:3" x14ac:dyDescent="0.25">
      <c r="A122" s="2"/>
      <c r="C122" s="6"/>
    </row>
    <row r="123" spans="1:3" x14ac:dyDescent="0.25">
      <c r="A123" s="2"/>
      <c r="C123" s="6"/>
    </row>
    <row r="124" spans="1:3" x14ac:dyDescent="0.25">
      <c r="A124" s="2"/>
      <c r="C124" s="6"/>
    </row>
    <row r="125" spans="1:3" x14ac:dyDescent="0.25">
      <c r="A125" s="2"/>
      <c r="C125" s="6"/>
    </row>
    <row r="126" spans="1:3" x14ac:dyDescent="0.25">
      <c r="A126" s="2"/>
      <c r="C126" s="6"/>
    </row>
    <row r="127" spans="1:3" x14ac:dyDescent="0.25">
      <c r="A127" s="2"/>
      <c r="C127" s="6"/>
    </row>
    <row r="128" spans="1:3" x14ac:dyDescent="0.25">
      <c r="A128" s="2"/>
      <c r="C128" s="6"/>
    </row>
    <row r="129" spans="1:3" x14ac:dyDescent="0.25">
      <c r="A129" s="2"/>
      <c r="C129" s="6"/>
    </row>
    <row r="130" spans="1:3" x14ac:dyDescent="0.25">
      <c r="A130" s="2"/>
      <c r="C130" s="6"/>
    </row>
    <row r="131" spans="1:3" x14ac:dyDescent="0.25">
      <c r="A131" s="2"/>
      <c r="C131" s="6"/>
    </row>
    <row r="132" spans="1:3" x14ac:dyDescent="0.25">
      <c r="A132" s="2"/>
      <c r="C132" s="6"/>
    </row>
    <row r="133" spans="1:3" x14ac:dyDescent="0.25">
      <c r="A133" s="2"/>
      <c r="C133" s="6"/>
    </row>
    <row r="134" spans="1:3" x14ac:dyDescent="0.25">
      <c r="A134" s="2"/>
      <c r="C134" s="6"/>
    </row>
    <row r="135" spans="1:3" x14ac:dyDescent="0.25">
      <c r="A135" s="2"/>
      <c r="C135" s="6"/>
    </row>
    <row r="136" spans="1:3" x14ac:dyDescent="0.25">
      <c r="A136" s="2"/>
      <c r="C136" s="6"/>
    </row>
    <row r="137" spans="1:3" x14ac:dyDescent="0.25">
      <c r="A137" s="2"/>
      <c r="C137" s="6"/>
    </row>
    <row r="138" spans="1:3" x14ac:dyDescent="0.25">
      <c r="A138" s="2"/>
      <c r="C138" s="6"/>
    </row>
    <row r="139" spans="1:3" x14ac:dyDescent="0.25">
      <c r="A139" s="2"/>
      <c r="C139" s="6"/>
    </row>
    <row r="140" spans="1:3" x14ac:dyDescent="0.25">
      <c r="A140" s="2"/>
      <c r="C140" s="6"/>
    </row>
    <row r="141" spans="1:3" x14ac:dyDescent="0.25">
      <c r="A141" s="2"/>
      <c r="C141" s="6"/>
    </row>
    <row r="142" spans="1:3" x14ac:dyDescent="0.25">
      <c r="A142" s="2"/>
      <c r="C142" s="6"/>
    </row>
    <row r="143" spans="1:3" x14ac:dyDescent="0.25">
      <c r="A143" s="2"/>
      <c r="C143" s="6"/>
    </row>
    <row r="144" spans="1:3" x14ac:dyDescent="0.25">
      <c r="A144" s="2"/>
      <c r="C144" s="6"/>
    </row>
    <row r="145" spans="1:3" x14ac:dyDescent="0.25">
      <c r="A145" s="2"/>
      <c r="C145" s="6"/>
    </row>
    <row r="146" spans="1:3" x14ac:dyDescent="0.25">
      <c r="A146" s="2"/>
      <c r="C146" s="6"/>
    </row>
    <row r="147" spans="1:3" x14ac:dyDescent="0.25">
      <c r="A147" s="2"/>
      <c r="C147" s="6"/>
    </row>
    <row r="148" spans="1:3" x14ac:dyDescent="0.25">
      <c r="A148" s="2"/>
      <c r="C148" s="6"/>
    </row>
    <row r="149" spans="1:3" x14ac:dyDescent="0.25">
      <c r="A149" s="2"/>
      <c r="C149" s="6"/>
    </row>
    <row r="150" spans="1:3" x14ac:dyDescent="0.25">
      <c r="A150" s="2"/>
      <c r="C150" s="6"/>
    </row>
    <row r="151" spans="1:3" x14ac:dyDescent="0.25">
      <c r="A151" s="2"/>
      <c r="C151" s="6"/>
    </row>
    <row r="152" spans="1:3" x14ac:dyDescent="0.25">
      <c r="A152" s="2"/>
      <c r="C152" s="6"/>
    </row>
    <row r="153" spans="1:3" x14ac:dyDescent="0.25">
      <c r="A153" s="2"/>
      <c r="C153" s="6"/>
    </row>
    <row r="154" spans="1:3" x14ac:dyDescent="0.25">
      <c r="A154" s="2"/>
      <c r="C154" s="6"/>
    </row>
    <row r="155" spans="1:3" x14ac:dyDescent="0.25">
      <c r="A155" s="2"/>
      <c r="C155" s="6"/>
    </row>
    <row r="156" spans="1:3" x14ac:dyDescent="0.25">
      <c r="A156" s="2"/>
      <c r="C156" s="6"/>
    </row>
    <row r="157" spans="1:3" x14ac:dyDescent="0.25">
      <c r="A157" s="2"/>
      <c r="C157" s="6"/>
    </row>
    <row r="158" spans="1:3" x14ac:dyDescent="0.25">
      <c r="A158" s="2"/>
      <c r="C158" s="6"/>
    </row>
    <row r="159" spans="1:3" x14ac:dyDescent="0.25">
      <c r="A159" s="2"/>
      <c r="C159" s="6"/>
    </row>
    <row r="160" spans="1:3" x14ac:dyDescent="0.25">
      <c r="A160" s="2"/>
      <c r="C160" s="6"/>
    </row>
    <row r="161" spans="1:3" x14ac:dyDescent="0.25">
      <c r="A161" s="2"/>
      <c r="C161" s="6"/>
    </row>
    <row r="162" spans="1:3" x14ac:dyDescent="0.25">
      <c r="A162" s="2"/>
      <c r="C162" s="6"/>
    </row>
    <row r="163" spans="1:3" x14ac:dyDescent="0.25">
      <c r="A163" s="2"/>
      <c r="C163" s="6"/>
    </row>
    <row r="164" spans="1:3" x14ac:dyDescent="0.25">
      <c r="A164" s="2"/>
      <c r="C164" s="6"/>
    </row>
    <row r="165" spans="1:3" x14ac:dyDescent="0.25">
      <c r="A165" s="2"/>
      <c r="C165" s="6"/>
    </row>
    <row r="166" spans="1:3" x14ac:dyDescent="0.25">
      <c r="A166" s="2"/>
      <c r="C166" s="6"/>
    </row>
    <row r="167" spans="1:3" x14ac:dyDescent="0.25">
      <c r="A167" s="2"/>
      <c r="C167" s="6"/>
    </row>
    <row r="168" spans="1:3" x14ac:dyDescent="0.25">
      <c r="A168" s="2"/>
      <c r="C168" s="6"/>
    </row>
    <row r="169" spans="1:3" x14ac:dyDescent="0.25">
      <c r="A169" s="2"/>
      <c r="C169" s="6"/>
    </row>
    <row r="170" spans="1:3" x14ac:dyDescent="0.25">
      <c r="A170" s="2"/>
      <c r="C170" s="6"/>
    </row>
    <row r="171" spans="1:3" x14ac:dyDescent="0.25">
      <c r="A171" s="2"/>
      <c r="C171" s="6"/>
    </row>
    <row r="172" spans="1:3" x14ac:dyDescent="0.25">
      <c r="A172" s="2"/>
      <c r="C172" s="6"/>
    </row>
    <row r="173" spans="1:3" x14ac:dyDescent="0.25">
      <c r="A173" s="2"/>
      <c r="C173" s="6"/>
    </row>
    <row r="174" spans="1:3" x14ac:dyDescent="0.25">
      <c r="A174" s="2"/>
      <c r="C174" s="6"/>
    </row>
    <row r="175" spans="1:3" x14ac:dyDescent="0.25">
      <c r="A175" s="2"/>
      <c r="C175" s="6"/>
    </row>
    <row r="176" spans="1:3" x14ac:dyDescent="0.25">
      <c r="A176" s="2"/>
      <c r="C176" s="6"/>
    </row>
    <row r="177" spans="1:3" x14ac:dyDescent="0.25">
      <c r="A177" s="2"/>
      <c r="C177" s="6"/>
    </row>
    <row r="178" spans="1:3" x14ac:dyDescent="0.25">
      <c r="A178" s="2"/>
      <c r="C178" s="6"/>
    </row>
    <row r="179" spans="1:3" x14ac:dyDescent="0.25">
      <c r="A179" s="2"/>
      <c r="C179" s="6"/>
    </row>
    <row r="180" spans="1:3" x14ac:dyDescent="0.25">
      <c r="A180" s="2"/>
      <c r="C180" s="6"/>
    </row>
    <row r="181" spans="1:3" x14ac:dyDescent="0.25">
      <c r="A181" s="2"/>
      <c r="C181" s="6"/>
    </row>
    <row r="182" spans="1:3" x14ac:dyDescent="0.25">
      <c r="A182" s="2"/>
      <c r="C182" s="6"/>
    </row>
    <row r="183" spans="1:3" x14ac:dyDescent="0.25">
      <c r="A183" s="2"/>
      <c r="C183" s="6"/>
    </row>
    <row r="184" spans="1:3" x14ac:dyDescent="0.25">
      <c r="A184" s="2"/>
      <c r="C184" s="6"/>
    </row>
    <row r="185" spans="1:3" x14ac:dyDescent="0.25">
      <c r="A185" s="2"/>
      <c r="C185" s="6"/>
    </row>
    <row r="186" spans="1:3" x14ac:dyDescent="0.25">
      <c r="A186" s="2"/>
      <c r="C186" s="6"/>
    </row>
    <row r="187" spans="1:3" x14ac:dyDescent="0.25">
      <c r="A187" s="2"/>
      <c r="C187" s="6"/>
    </row>
    <row r="188" spans="1:3" x14ac:dyDescent="0.25">
      <c r="A188" s="2"/>
      <c r="C188" s="6"/>
    </row>
    <row r="189" spans="1:3" x14ac:dyDescent="0.25">
      <c r="A189" s="2"/>
      <c r="C189" s="6"/>
    </row>
    <row r="190" spans="1:3" x14ac:dyDescent="0.25">
      <c r="A190" s="2"/>
      <c r="C190" s="6"/>
    </row>
    <row r="191" spans="1:3" x14ac:dyDescent="0.25">
      <c r="A191" s="2"/>
      <c r="C191" s="6"/>
    </row>
    <row r="192" spans="1:3" x14ac:dyDescent="0.25">
      <c r="A192" s="2"/>
      <c r="C192" s="6"/>
    </row>
    <row r="193" spans="1:3" x14ac:dyDescent="0.25">
      <c r="A193" s="2"/>
      <c r="C193" s="6"/>
    </row>
    <row r="194" spans="1:3" x14ac:dyDescent="0.25">
      <c r="A194" s="2"/>
      <c r="C194" s="6"/>
    </row>
    <row r="195" spans="1:3" x14ac:dyDescent="0.25">
      <c r="A195" s="2"/>
      <c r="C195" s="6"/>
    </row>
    <row r="196" spans="1:3" x14ac:dyDescent="0.25">
      <c r="A196" s="2"/>
      <c r="C196" s="6"/>
    </row>
    <row r="197" spans="1:3" x14ac:dyDescent="0.25">
      <c r="A197" s="2"/>
      <c r="C197" s="6"/>
    </row>
    <row r="198" spans="1:3" x14ac:dyDescent="0.25">
      <c r="A198" s="2"/>
      <c r="C198" s="6"/>
    </row>
    <row r="199" spans="1:3" x14ac:dyDescent="0.25">
      <c r="A199" s="2"/>
      <c r="C199" s="6"/>
    </row>
    <row r="200" spans="1:3" x14ac:dyDescent="0.25">
      <c r="A200" s="2"/>
      <c r="C200" s="6"/>
    </row>
    <row r="201" spans="1:3" x14ac:dyDescent="0.25">
      <c r="A201" s="2"/>
      <c r="C201" s="6"/>
    </row>
    <row r="202" spans="1:3" x14ac:dyDescent="0.25">
      <c r="A202" s="2"/>
      <c r="C202" s="6"/>
    </row>
    <row r="203" spans="1:3" x14ac:dyDescent="0.25">
      <c r="A203" s="2"/>
      <c r="C203" s="6"/>
    </row>
    <row r="204" spans="1:3" x14ac:dyDescent="0.25">
      <c r="A204" s="2"/>
      <c r="C204" s="6"/>
    </row>
    <row r="205" spans="1:3" x14ac:dyDescent="0.25">
      <c r="A205" s="2"/>
      <c r="C205" s="6"/>
    </row>
    <row r="206" spans="1:3" x14ac:dyDescent="0.25">
      <c r="A206" s="2"/>
      <c r="C206" s="6"/>
    </row>
    <row r="207" spans="1:3" x14ac:dyDescent="0.25">
      <c r="A207" s="2"/>
      <c r="C207" s="6"/>
    </row>
    <row r="208" spans="1:3" x14ac:dyDescent="0.25">
      <c r="A208" s="2"/>
      <c r="C208" s="6"/>
    </row>
    <row r="209" spans="1:3" x14ac:dyDescent="0.25">
      <c r="A209" s="2"/>
      <c r="C209" s="6"/>
    </row>
    <row r="210" spans="1:3" x14ac:dyDescent="0.25">
      <c r="A210" s="2"/>
      <c r="C210" s="6"/>
    </row>
    <row r="211" spans="1:3" x14ac:dyDescent="0.25">
      <c r="A211" s="2"/>
      <c r="C211" s="6"/>
    </row>
    <row r="212" spans="1:3" x14ac:dyDescent="0.25">
      <c r="A212" s="2"/>
      <c r="C212" s="6"/>
    </row>
    <row r="213" spans="1:3" x14ac:dyDescent="0.25">
      <c r="A213" s="2"/>
      <c r="C213" s="6"/>
    </row>
    <row r="214" spans="1:3" x14ac:dyDescent="0.25">
      <c r="A214" s="2"/>
      <c r="C214" s="6"/>
    </row>
    <row r="215" spans="1:3" x14ac:dyDescent="0.25">
      <c r="A215" s="2"/>
      <c r="C215" s="6"/>
    </row>
    <row r="216" spans="1:3" x14ac:dyDescent="0.25">
      <c r="A216" s="2"/>
      <c r="C216" s="6"/>
    </row>
    <row r="217" spans="1:3" x14ac:dyDescent="0.25">
      <c r="A217" s="2"/>
      <c r="C217" s="6"/>
    </row>
    <row r="218" spans="1:3" x14ac:dyDescent="0.25">
      <c r="A218" s="2"/>
      <c r="C218" s="6"/>
    </row>
    <row r="219" spans="1:3" x14ac:dyDescent="0.25">
      <c r="A219" s="2"/>
      <c r="C219" s="6"/>
    </row>
    <row r="220" spans="1:3" x14ac:dyDescent="0.25">
      <c r="A220" s="2"/>
      <c r="C220" s="6"/>
    </row>
    <row r="221" spans="1:3" x14ac:dyDescent="0.25">
      <c r="A221" s="2"/>
      <c r="C221" s="6"/>
    </row>
    <row r="222" spans="1:3" x14ac:dyDescent="0.25">
      <c r="A222" s="2"/>
      <c r="C222" s="6"/>
    </row>
    <row r="223" spans="1:3" x14ac:dyDescent="0.25">
      <c r="A223" s="2"/>
      <c r="C223" s="6"/>
    </row>
    <row r="224" spans="1:3" x14ac:dyDescent="0.25">
      <c r="A224" s="2"/>
      <c r="C224" s="6"/>
    </row>
    <row r="225" spans="1:3" x14ac:dyDescent="0.25">
      <c r="A225" s="2"/>
      <c r="C225" s="6"/>
    </row>
    <row r="226" spans="1:3" x14ac:dyDescent="0.25">
      <c r="A226" s="2"/>
      <c r="C226" s="6"/>
    </row>
    <row r="227" spans="1:3" x14ac:dyDescent="0.25">
      <c r="A227" s="2"/>
      <c r="C227" s="6"/>
    </row>
    <row r="228" spans="1:3" x14ac:dyDescent="0.25">
      <c r="A228" s="2"/>
      <c r="C228" s="6"/>
    </row>
    <row r="229" spans="1:3" x14ac:dyDescent="0.25">
      <c r="A229" s="2"/>
      <c r="C229" s="6"/>
    </row>
    <row r="230" spans="1:3" x14ac:dyDescent="0.25">
      <c r="A230" s="2"/>
      <c r="C230" s="6"/>
    </row>
    <row r="231" spans="1:3" x14ac:dyDescent="0.25">
      <c r="A231" s="2"/>
      <c r="C231" s="6"/>
    </row>
    <row r="232" spans="1:3" x14ac:dyDescent="0.25">
      <c r="A232" s="2"/>
      <c r="C232" s="6"/>
    </row>
    <row r="233" spans="1:3" x14ac:dyDescent="0.25">
      <c r="A233" s="2"/>
      <c r="C233" s="6"/>
    </row>
    <row r="234" spans="1:3" x14ac:dyDescent="0.25">
      <c r="A234" s="2"/>
      <c r="C234" s="6"/>
    </row>
    <row r="235" spans="1:3" x14ac:dyDescent="0.25">
      <c r="A235" s="2"/>
      <c r="C235" s="6"/>
    </row>
    <row r="236" spans="1:3" x14ac:dyDescent="0.25">
      <c r="A236" s="2"/>
      <c r="C236" s="6"/>
    </row>
    <row r="237" spans="1:3" x14ac:dyDescent="0.25">
      <c r="A237" s="2"/>
      <c r="C237" s="6"/>
    </row>
    <row r="238" spans="1:3" x14ac:dyDescent="0.25">
      <c r="A238" s="2"/>
      <c r="C238" s="6"/>
    </row>
    <row r="239" spans="1:3" x14ac:dyDescent="0.25">
      <c r="A239" s="2"/>
      <c r="C239" s="6"/>
    </row>
    <row r="240" spans="1:3" x14ac:dyDescent="0.25">
      <c r="A240" s="2"/>
      <c r="C240" s="6"/>
    </row>
    <row r="241" spans="1:3" x14ac:dyDescent="0.25">
      <c r="A241" s="2"/>
      <c r="C241" s="6"/>
    </row>
    <row r="242" spans="1:3" x14ac:dyDescent="0.25">
      <c r="A242" s="2"/>
      <c r="C242" s="6"/>
    </row>
    <row r="243" spans="1:3" x14ac:dyDescent="0.25">
      <c r="A243" s="2"/>
      <c r="C243" s="6"/>
    </row>
    <row r="244" spans="1:3" x14ac:dyDescent="0.25">
      <c r="A244" s="2"/>
      <c r="C244" s="6"/>
    </row>
    <row r="245" spans="1:3" x14ac:dyDescent="0.25">
      <c r="A245" s="2"/>
      <c r="C245" s="6"/>
    </row>
    <row r="246" spans="1:3" x14ac:dyDescent="0.25">
      <c r="A246" s="2"/>
      <c r="C246" s="6"/>
    </row>
    <row r="247" spans="1:3" x14ac:dyDescent="0.25">
      <c r="A247" s="2"/>
      <c r="C247" s="6"/>
    </row>
    <row r="248" spans="1:3" x14ac:dyDescent="0.25">
      <c r="A248" s="2"/>
      <c r="C248" s="6"/>
    </row>
    <row r="249" spans="1:3" x14ac:dyDescent="0.25">
      <c r="A249" s="2"/>
      <c r="C249" s="6"/>
    </row>
    <row r="250" spans="1:3" x14ac:dyDescent="0.25">
      <c r="A250" s="2"/>
      <c r="C250" s="6"/>
    </row>
    <row r="251" spans="1:3" x14ac:dyDescent="0.25">
      <c r="A251" s="2"/>
      <c r="C251" s="6"/>
    </row>
    <row r="252" spans="1:3" x14ac:dyDescent="0.25">
      <c r="A252" s="2"/>
      <c r="C252" s="6"/>
    </row>
    <row r="253" spans="1:3" x14ac:dyDescent="0.25">
      <c r="A253" s="2"/>
      <c r="C253" s="6"/>
    </row>
    <row r="254" spans="1:3" x14ac:dyDescent="0.25">
      <c r="A254" s="2"/>
      <c r="C254" s="6"/>
    </row>
    <row r="255" spans="1:3" x14ac:dyDescent="0.25">
      <c r="A255" s="2"/>
      <c r="C255" s="6"/>
    </row>
    <row r="256" spans="1:3" x14ac:dyDescent="0.25">
      <c r="A256" s="2"/>
      <c r="C256" s="6"/>
    </row>
    <row r="257" spans="1:3" x14ac:dyDescent="0.25">
      <c r="A257" s="2"/>
      <c r="C257" s="6"/>
    </row>
    <row r="258" spans="1:3" x14ac:dyDescent="0.25">
      <c r="A258" s="2"/>
      <c r="C258" s="6"/>
    </row>
    <row r="259" spans="1:3" x14ac:dyDescent="0.25">
      <c r="A259" s="2"/>
      <c r="C259" s="6"/>
    </row>
    <row r="260" spans="1:3" x14ac:dyDescent="0.25">
      <c r="A260" s="2"/>
      <c r="C260" s="6"/>
    </row>
    <row r="261" spans="1:3" x14ac:dyDescent="0.25">
      <c r="A261" s="2"/>
      <c r="C261" s="6"/>
    </row>
    <row r="262" spans="1:3" x14ac:dyDescent="0.25">
      <c r="A262" s="2"/>
      <c r="C262" s="6"/>
    </row>
    <row r="263" spans="1:3" x14ac:dyDescent="0.25">
      <c r="A263" s="2"/>
      <c r="C263" s="6"/>
    </row>
    <row r="264" spans="1:3" x14ac:dyDescent="0.25">
      <c r="A264" s="2"/>
      <c r="C264" s="6"/>
    </row>
    <row r="265" spans="1:3" x14ac:dyDescent="0.25">
      <c r="A265" s="2"/>
      <c r="C265" s="6"/>
    </row>
    <row r="266" spans="1:3" x14ac:dyDescent="0.25">
      <c r="A266" s="2"/>
      <c r="C266" s="6"/>
    </row>
    <row r="267" spans="1:3" x14ac:dyDescent="0.25">
      <c r="A267" s="2"/>
      <c r="C267" s="6"/>
    </row>
    <row r="268" spans="1:3" x14ac:dyDescent="0.25">
      <c r="A268" s="2"/>
      <c r="C268" s="6"/>
    </row>
    <row r="269" spans="1:3" x14ac:dyDescent="0.25">
      <c r="A269" s="2"/>
      <c r="C269" s="6"/>
    </row>
    <row r="270" spans="1:3" x14ac:dyDescent="0.25">
      <c r="A270" s="2"/>
      <c r="C270" s="6"/>
    </row>
    <row r="271" spans="1:3" x14ac:dyDescent="0.25">
      <c r="A271" s="2"/>
      <c r="C271" s="6"/>
    </row>
    <row r="272" spans="1:3" x14ac:dyDescent="0.25">
      <c r="A272" s="2"/>
      <c r="C272" s="6"/>
    </row>
    <row r="273" spans="1:3" x14ac:dyDescent="0.25">
      <c r="A273" s="2"/>
      <c r="C273" s="6"/>
    </row>
    <row r="274" spans="1:3" x14ac:dyDescent="0.25">
      <c r="A274" s="2"/>
      <c r="C274" s="6"/>
    </row>
    <row r="275" spans="1:3" x14ac:dyDescent="0.25">
      <c r="A275" s="2"/>
      <c r="C275" s="6"/>
    </row>
    <row r="276" spans="1:3" x14ac:dyDescent="0.25">
      <c r="A276" s="2"/>
      <c r="C276" s="6"/>
    </row>
    <row r="277" spans="1:3" x14ac:dyDescent="0.25">
      <c r="A277" s="2"/>
      <c r="C277" s="6"/>
    </row>
    <row r="278" spans="1:3" x14ac:dyDescent="0.25">
      <c r="A278" s="2"/>
      <c r="C278" s="6"/>
    </row>
    <row r="279" spans="1:3" x14ac:dyDescent="0.25">
      <c r="A279" s="2"/>
      <c r="C279" s="6"/>
    </row>
    <row r="280" spans="1:3" x14ac:dyDescent="0.25">
      <c r="A280" s="2"/>
      <c r="C280" s="6"/>
    </row>
    <row r="281" spans="1:3" x14ac:dyDescent="0.25">
      <c r="A281" s="2"/>
      <c r="C281" s="6"/>
    </row>
    <row r="282" spans="1:3" x14ac:dyDescent="0.25">
      <c r="A282" s="2"/>
      <c r="C282" s="6"/>
    </row>
    <row r="283" spans="1:3" x14ac:dyDescent="0.25">
      <c r="A283" s="2"/>
      <c r="C283" s="6"/>
    </row>
    <row r="284" spans="1:3" x14ac:dyDescent="0.25">
      <c r="A284" s="2"/>
      <c r="C284" s="6"/>
    </row>
    <row r="285" spans="1:3" x14ac:dyDescent="0.25">
      <c r="A285" s="2"/>
      <c r="C285" s="6"/>
    </row>
    <row r="286" spans="1:3" x14ac:dyDescent="0.25">
      <c r="A286" s="2"/>
      <c r="C286" s="6"/>
    </row>
    <row r="287" spans="1:3" x14ac:dyDescent="0.25">
      <c r="A287" s="2"/>
      <c r="C287" s="6"/>
    </row>
    <row r="288" spans="1:3" x14ac:dyDescent="0.25">
      <c r="A288" s="2"/>
      <c r="C288" s="6"/>
    </row>
    <row r="289" spans="1:3" x14ac:dyDescent="0.25">
      <c r="A289" s="2"/>
      <c r="C289" s="6"/>
    </row>
    <row r="290" spans="1:3" x14ac:dyDescent="0.25">
      <c r="A290" s="2"/>
      <c r="C290" s="6"/>
    </row>
    <row r="291" spans="1:3" x14ac:dyDescent="0.25">
      <c r="A291" s="2"/>
      <c r="C291" s="6"/>
    </row>
    <row r="292" spans="1:3" x14ac:dyDescent="0.25">
      <c r="A292" s="2"/>
      <c r="C292" s="6"/>
    </row>
    <row r="293" spans="1:3" x14ac:dyDescent="0.25">
      <c r="A293" s="2"/>
      <c r="C293" s="6"/>
    </row>
    <row r="294" spans="1:3" x14ac:dyDescent="0.25">
      <c r="A294" s="2"/>
      <c r="C294" s="6"/>
    </row>
    <row r="295" spans="1:3" x14ac:dyDescent="0.25">
      <c r="A295" s="2"/>
      <c r="C295" s="6"/>
    </row>
    <row r="296" spans="1:3" x14ac:dyDescent="0.25">
      <c r="A296" s="2"/>
      <c r="C296" s="6"/>
    </row>
    <row r="297" spans="1:3" x14ac:dyDescent="0.25">
      <c r="A297" s="2"/>
      <c r="C297" s="6"/>
    </row>
    <row r="298" spans="1:3" x14ac:dyDescent="0.25">
      <c r="A298" s="2"/>
      <c r="C298" s="6"/>
    </row>
    <row r="299" spans="1:3" x14ac:dyDescent="0.25">
      <c r="A299" s="2"/>
      <c r="C299" s="6"/>
    </row>
    <row r="300" spans="1:3" x14ac:dyDescent="0.25">
      <c r="A300" s="2"/>
      <c r="C300" s="6"/>
    </row>
    <row r="301" spans="1:3" x14ac:dyDescent="0.25">
      <c r="A301" s="2"/>
      <c r="C301" s="6"/>
    </row>
    <row r="302" spans="1:3" x14ac:dyDescent="0.25">
      <c r="A302" s="2"/>
      <c r="C302" s="6"/>
    </row>
    <row r="303" spans="1:3" x14ac:dyDescent="0.25">
      <c r="A303" s="2"/>
      <c r="C303" s="6"/>
    </row>
    <row r="304" spans="1:3" x14ac:dyDescent="0.25">
      <c r="A304" s="2"/>
      <c r="C304" s="6"/>
    </row>
    <row r="305" spans="1:3" x14ac:dyDescent="0.25">
      <c r="A305" s="2"/>
      <c r="C305" s="6"/>
    </row>
    <row r="306" spans="1:3" x14ac:dyDescent="0.25">
      <c r="A306" s="2"/>
      <c r="C306" s="6"/>
    </row>
    <row r="307" spans="1:3" x14ac:dyDescent="0.25">
      <c r="A307" s="2"/>
      <c r="C307" s="6"/>
    </row>
    <row r="308" spans="1:3" x14ac:dyDescent="0.25">
      <c r="A308" s="2"/>
      <c r="C308" s="6"/>
    </row>
    <row r="309" spans="1:3" x14ac:dyDescent="0.25">
      <c r="A309" s="2"/>
      <c r="C309" s="6"/>
    </row>
    <row r="310" spans="1:3" x14ac:dyDescent="0.25">
      <c r="A310" s="2"/>
      <c r="C310" s="6"/>
    </row>
    <row r="311" spans="1:3" x14ac:dyDescent="0.25">
      <c r="A311" s="2"/>
      <c r="C311" s="6"/>
    </row>
    <row r="312" spans="1:3" x14ac:dyDescent="0.25">
      <c r="A312" s="2"/>
      <c r="C312" s="6"/>
    </row>
    <row r="313" spans="1:3" x14ac:dyDescent="0.25">
      <c r="A313" s="2"/>
      <c r="C313" s="6"/>
    </row>
    <row r="314" spans="1:3" x14ac:dyDescent="0.25">
      <c r="A314" s="2"/>
      <c r="C314" s="6"/>
    </row>
    <row r="315" spans="1:3" x14ac:dyDescent="0.25">
      <c r="A315" s="2"/>
      <c r="C315" s="6"/>
    </row>
    <row r="316" spans="1:3" x14ac:dyDescent="0.25">
      <c r="A316" s="2"/>
      <c r="C316" s="6"/>
    </row>
    <row r="317" spans="1:3" x14ac:dyDescent="0.25">
      <c r="A317" s="2"/>
      <c r="C317" s="6"/>
    </row>
    <row r="318" spans="1:3" x14ac:dyDescent="0.25">
      <c r="A318" s="2"/>
      <c r="C318" s="6"/>
    </row>
    <row r="319" spans="1:3" x14ac:dyDescent="0.25">
      <c r="A319" s="2"/>
      <c r="C319" s="6"/>
    </row>
    <row r="320" spans="1:3" x14ac:dyDescent="0.25">
      <c r="A320" s="2"/>
      <c r="C320" s="6"/>
    </row>
    <row r="321" spans="1:3" x14ac:dyDescent="0.25">
      <c r="A321" s="2"/>
      <c r="C321" s="6"/>
    </row>
    <row r="322" spans="1:3" x14ac:dyDescent="0.25">
      <c r="A322" s="2"/>
      <c r="C322" s="6"/>
    </row>
    <row r="323" spans="1:3" x14ac:dyDescent="0.25">
      <c r="A323" s="2"/>
      <c r="C323" s="6"/>
    </row>
    <row r="324" spans="1:3" x14ac:dyDescent="0.25">
      <c r="A324" s="2"/>
      <c r="C324" s="6"/>
    </row>
    <row r="325" spans="1:3" x14ac:dyDescent="0.25">
      <c r="A325" s="2"/>
      <c r="C325" s="6"/>
    </row>
    <row r="326" spans="1:3" x14ac:dyDescent="0.25">
      <c r="A326" s="2"/>
      <c r="C326" s="6"/>
    </row>
    <row r="327" spans="1:3" x14ac:dyDescent="0.25">
      <c r="A327" s="2"/>
      <c r="C327" s="6"/>
    </row>
    <row r="328" spans="1:3" x14ac:dyDescent="0.25">
      <c r="A328" s="2"/>
      <c r="C328" s="6"/>
    </row>
    <row r="329" spans="1:3" x14ac:dyDescent="0.25">
      <c r="A329" s="2"/>
      <c r="C329" s="6"/>
    </row>
    <row r="330" spans="1:3" x14ac:dyDescent="0.25">
      <c r="A330" s="2"/>
      <c r="C330" s="6"/>
    </row>
    <row r="331" spans="1:3" x14ac:dyDescent="0.25">
      <c r="A331" s="2"/>
      <c r="C331" s="6"/>
    </row>
    <row r="332" spans="1:3" x14ac:dyDescent="0.25">
      <c r="A332" s="2"/>
      <c r="C332" s="6"/>
    </row>
    <row r="333" spans="1:3" x14ac:dyDescent="0.25">
      <c r="A333" s="2"/>
      <c r="C333" s="6"/>
    </row>
    <row r="334" spans="1:3" x14ac:dyDescent="0.25">
      <c r="A334" s="2"/>
      <c r="C334" s="6"/>
    </row>
    <row r="335" spans="1:3" x14ac:dyDescent="0.25">
      <c r="A335" s="2"/>
      <c r="C335" s="6"/>
    </row>
    <row r="336" spans="1:3" x14ac:dyDescent="0.25">
      <c r="A336" s="2"/>
      <c r="C336" s="6"/>
    </row>
    <row r="337" spans="1:3" x14ac:dyDescent="0.25">
      <c r="A337" s="2"/>
      <c r="C337" s="6"/>
    </row>
    <row r="338" spans="1:3" x14ac:dyDescent="0.25">
      <c r="A338" s="2"/>
      <c r="C338" s="6"/>
    </row>
    <row r="339" spans="1:3" x14ac:dyDescent="0.25">
      <c r="A339" s="2"/>
      <c r="C339" s="6"/>
    </row>
    <row r="340" spans="1:3" x14ac:dyDescent="0.25">
      <c r="A340" s="2"/>
      <c r="C340" s="6"/>
    </row>
    <row r="341" spans="1:3" x14ac:dyDescent="0.25">
      <c r="A341" s="2"/>
      <c r="C341" s="6"/>
    </row>
    <row r="342" spans="1:3" x14ac:dyDescent="0.25">
      <c r="A342" s="2"/>
      <c r="C342" s="6"/>
    </row>
    <row r="343" spans="1:3" x14ac:dyDescent="0.25">
      <c r="A343" s="2"/>
      <c r="C343" s="6"/>
    </row>
    <row r="344" spans="1:3" x14ac:dyDescent="0.25">
      <c r="A344" s="2"/>
      <c r="C344" s="6"/>
    </row>
    <row r="345" spans="1:3" x14ac:dyDescent="0.25">
      <c r="A345" s="2"/>
      <c r="C345" s="6"/>
    </row>
    <row r="346" spans="1:3" x14ac:dyDescent="0.25">
      <c r="A346" s="2"/>
      <c r="C346" s="6"/>
    </row>
    <row r="347" spans="1:3" x14ac:dyDescent="0.25">
      <c r="A347" s="2"/>
      <c r="C347" s="6"/>
    </row>
    <row r="348" spans="1:3" x14ac:dyDescent="0.25">
      <c r="A348" s="2"/>
      <c r="C348" s="6"/>
    </row>
    <row r="349" spans="1:3" x14ac:dyDescent="0.25">
      <c r="A349" s="2"/>
      <c r="C349" s="6"/>
    </row>
    <row r="350" spans="1:3" x14ac:dyDescent="0.25">
      <c r="A350" s="2"/>
      <c r="C350" s="6"/>
    </row>
    <row r="351" spans="1:3" x14ac:dyDescent="0.25">
      <c r="A351" s="2"/>
      <c r="C351" s="6"/>
    </row>
    <row r="352" spans="1:3" x14ac:dyDescent="0.25">
      <c r="A352" s="2"/>
      <c r="C352" s="6"/>
    </row>
    <row r="353" spans="1:3" x14ac:dyDescent="0.25">
      <c r="A353" s="2"/>
      <c r="C353" s="6"/>
    </row>
    <row r="354" spans="1:3" x14ac:dyDescent="0.25">
      <c r="A354" s="2"/>
      <c r="C354" s="6"/>
    </row>
    <row r="355" spans="1:3" x14ac:dyDescent="0.25">
      <c r="A355" s="2"/>
      <c r="C355" s="6"/>
    </row>
    <row r="356" spans="1:3" x14ac:dyDescent="0.25">
      <c r="A356" s="2"/>
      <c r="C356" s="6"/>
    </row>
    <row r="357" spans="1:3" x14ac:dyDescent="0.25">
      <c r="A357" s="2"/>
      <c r="C357" s="6"/>
    </row>
    <row r="358" spans="1:3" x14ac:dyDescent="0.25">
      <c r="A358" s="2"/>
      <c r="C358" s="6"/>
    </row>
    <row r="359" spans="1:3" x14ac:dyDescent="0.25">
      <c r="A359" s="2"/>
      <c r="C359" s="6"/>
    </row>
    <row r="360" spans="1:3" x14ac:dyDescent="0.25">
      <c r="A360" s="2"/>
      <c r="C360" s="6"/>
    </row>
    <row r="361" spans="1:3" x14ac:dyDescent="0.25">
      <c r="A361" s="2"/>
      <c r="C361" s="6"/>
    </row>
    <row r="362" spans="1:3" x14ac:dyDescent="0.25">
      <c r="A362" s="2"/>
      <c r="C362" s="6"/>
    </row>
    <row r="363" spans="1:3" x14ac:dyDescent="0.25">
      <c r="A363" s="2"/>
      <c r="C363" s="6"/>
    </row>
    <row r="364" spans="1:3" x14ac:dyDescent="0.25">
      <c r="A364" s="2"/>
      <c r="C364" s="6"/>
    </row>
    <row r="365" spans="1:3" x14ac:dyDescent="0.25">
      <c r="A365" s="2"/>
      <c r="C365" s="6"/>
    </row>
    <row r="366" spans="1:3" x14ac:dyDescent="0.25">
      <c r="A366" s="2"/>
      <c r="C366" s="6"/>
    </row>
    <row r="367" spans="1:3" x14ac:dyDescent="0.25">
      <c r="A367" s="2"/>
      <c r="C367" s="6"/>
    </row>
    <row r="368" spans="1:3" x14ac:dyDescent="0.25">
      <c r="A368" s="2"/>
      <c r="C368" s="6"/>
    </row>
    <row r="369" spans="1:3" x14ac:dyDescent="0.25">
      <c r="A369" s="2"/>
      <c r="C369" s="6"/>
    </row>
    <row r="370" spans="1:3" x14ac:dyDescent="0.25">
      <c r="A370" s="2"/>
      <c r="C370" s="6"/>
    </row>
    <row r="371" spans="1:3" x14ac:dyDescent="0.25">
      <c r="A371" s="2"/>
      <c r="C371" s="6"/>
    </row>
    <row r="372" spans="1:3" x14ac:dyDescent="0.25">
      <c r="A372" s="2"/>
      <c r="C372" s="6"/>
    </row>
    <row r="373" spans="1:3" x14ac:dyDescent="0.25">
      <c r="A373" s="2"/>
      <c r="C373" s="6"/>
    </row>
    <row r="374" spans="1:3" x14ac:dyDescent="0.25">
      <c r="A374" s="2"/>
      <c r="C374" s="6"/>
    </row>
    <row r="375" spans="1:3" x14ac:dyDescent="0.25">
      <c r="A375" s="2"/>
      <c r="C375" s="6"/>
    </row>
    <row r="376" spans="1:3" x14ac:dyDescent="0.25">
      <c r="A376" s="2"/>
      <c r="C376" s="6"/>
    </row>
    <row r="377" spans="1:3" x14ac:dyDescent="0.25">
      <c r="A377" s="2"/>
      <c r="C377" s="6"/>
    </row>
    <row r="378" spans="1:3" x14ac:dyDescent="0.25">
      <c r="A378" s="2"/>
      <c r="C378" s="6"/>
    </row>
    <row r="379" spans="1:3" x14ac:dyDescent="0.25">
      <c r="A379" s="2"/>
      <c r="C379" s="6"/>
    </row>
    <row r="380" spans="1:3" x14ac:dyDescent="0.25">
      <c r="A380" s="2"/>
      <c r="C380" s="6"/>
    </row>
    <row r="381" spans="1:3" x14ac:dyDescent="0.25">
      <c r="A381" s="2"/>
      <c r="C381" s="6"/>
    </row>
    <row r="382" spans="1:3" x14ac:dyDescent="0.25">
      <c r="A382" s="2"/>
      <c r="C382" s="6"/>
    </row>
    <row r="383" spans="1:3" x14ac:dyDescent="0.25">
      <c r="A383" s="2"/>
      <c r="C383" s="6"/>
    </row>
    <row r="384" spans="1:3" x14ac:dyDescent="0.25">
      <c r="A384" s="2"/>
      <c r="C384" s="6"/>
    </row>
    <row r="385" spans="1:3" x14ac:dyDescent="0.25">
      <c r="A385" s="2"/>
      <c r="C385" s="6"/>
    </row>
    <row r="386" spans="1:3" x14ac:dyDescent="0.25">
      <c r="A386" s="2"/>
      <c r="C386" s="6"/>
    </row>
    <row r="387" spans="1:3" x14ac:dyDescent="0.25">
      <c r="A387" s="2"/>
      <c r="C387" s="6"/>
    </row>
    <row r="388" spans="1:3" x14ac:dyDescent="0.25">
      <c r="A388" s="2"/>
      <c r="C388" s="6"/>
    </row>
    <row r="389" spans="1:3" x14ac:dyDescent="0.25">
      <c r="A389" s="2"/>
      <c r="C389" s="6"/>
    </row>
    <row r="390" spans="1:3" x14ac:dyDescent="0.25">
      <c r="A390" s="2"/>
      <c r="C390" s="6"/>
    </row>
    <row r="391" spans="1:3" x14ac:dyDescent="0.25">
      <c r="A391" s="2"/>
      <c r="C391" s="6"/>
    </row>
    <row r="392" spans="1:3" x14ac:dyDescent="0.25">
      <c r="A392" s="2"/>
      <c r="C392" s="6"/>
    </row>
    <row r="393" spans="1:3" x14ac:dyDescent="0.25">
      <c r="A393" s="2"/>
      <c r="C393" s="6"/>
    </row>
    <row r="394" spans="1:3" x14ac:dyDescent="0.25">
      <c r="A394" s="2"/>
      <c r="C394" s="6"/>
    </row>
    <row r="395" spans="1:3" x14ac:dyDescent="0.25">
      <c r="A395" s="2"/>
      <c r="C395" s="6"/>
    </row>
    <row r="396" spans="1:3" x14ac:dyDescent="0.25">
      <c r="A396" s="2"/>
      <c r="C396" s="6"/>
    </row>
    <row r="397" spans="1:3" x14ac:dyDescent="0.25">
      <c r="A397" s="2"/>
      <c r="C397" s="6"/>
    </row>
    <row r="398" spans="1:3" x14ac:dyDescent="0.25">
      <c r="A398" s="2"/>
      <c r="C398" s="6"/>
    </row>
    <row r="399" spans="1:3" x14ac:dyDescent="0.25">
      <c r="A399" s="2"/>
      <c r="C399" s="6"/>
    </row>
    <row r="400" spans="1:3" x14ac:dyDescent="0.25">
      <c r="A400" s="2"/>
      <c r="C400" s="6"/>
    </row>
    <row r="401" spans="1:3" x14ac:dyDescent="0.25">
      <c r="A401" s="2"/>
      <c r="C401" s="6"/>
    </row>
    <row r="402" spans="1:3" x14ac:dyDescent="0.25">
      <c r="A402" s="2"/>
      <c r="C402" s="6"/>
    </row>
    <row r="403" spans="1:3" x14ac:dyDescent="0.25">
      <c r="A403" s="2"/>
      <c r="C403" s="6"/>
    </row>
    <row r="404" spans="1:3" x14ac:dyDescent="0.25">
      <c r="A404" s="2"/>
      <c r="C404" s="6"/>
    </row>
    <row r="405" spans="1:3" x14ac:dyDescent="0.25">
      <c r="A405" s="2"/>
      <c r="C405" s="6"/>
    </row>
    <row r="406" spans="1:3" x14ac:dyDescent="0.25">
      <c r="A406" s="2"/>
      <c r="C406" s="6"/>
    </row>
    <row r="407" spans="1:3" x14ac:dyDescent="0.25">
      <c r="A407" s="2"/>
      <c r="C407" s="6"/>
    </row>
    <row r="408" spans="1:3" x14ac:dyDescent="0.25">
      <c r="A408" s="2"/>
      <c r="C408" s="6"/>
    </row>
    <row r="409" spans="1:3" x14ac:dyDescent="0.25">
      <c r="A409" s="2"/>
      <c r="C409" s="6"/>
    </row>
    <row r="410" spans="1:3" x14ac:dyDescent="0.25">
      <c r="A410" s="2"/>
      <c r="C410" s="6"/>
    </row>
    <row r="411" spans="1:3" x14ac:dyDescent="0.25">
      <c r="A411" s="2"/>
      <c r="C411" s="6"/>
    </row>
    <row r="412" spans="1:3" x14ac:dyDescent="0.25">
      <c r="A412" s="2"/>
      <c r="C412" s="6"/>
    </row>
    <row r="413" spans="1:3" x14ac:dyDescent="0.25">
      <c r="A413" s="2"/>
      <c r="C413" s="6"/>
    </row>
    <row r="414" spans="1:3" x14ac:dyDescent="0.25">
      <c r="A414" s="2"/>
      <c r="C414" s="6"/>
    </row>
    <row r="415" spans="1:3" x14ac:dyDescent="0.25">
      <c r="A415" s="2"/>
      <c r="C415" s="6"/>
    </row>
    <row r="416" spans="1:3" x14ac:dyDescent="0.25">
      <c r="A416" s="2"/>
      <c r="C416" s="6"/>
    </row>
    <row r="417" spans="1:3" x14ac:dyDescent="0.25">
      <c r="A417" s="2"/>
      <c r="C417" s="6"/>
    </row>
    <row r="418" spans="1:3" x14ac:dyDescent="0.25">
      <c r="A418" s="2"/>
      <c r="C418" s="6"/>
    </row>
    <row r="419" spans="1:3" x14ac:dyDescent="0.25">
      <c r="A419" s="2"/>
      <c r="C419" s="6"/>
    </row>
    <row r="420" spans="1:3" x14ac:dyDescent="0.25">
      <c r="A420" s="2"/>
      <c r="C420" s="6"/>
    </row>
    <row r="421" spans="1:3" x14ac:dyDescent="0.25">
      <c r="A421" s="2"/>
      <c r="C421" s="6"/>
    </row>
    <row r="422" spans="1:3" x14ac:dyDescent="0.25">
      <c r="A422" s="2"/>
      <c r="C422" s="6"/>
    </row>
    <row r="423" spans="1:3" x14ac:dyDescent="0.25">
      <c r="A423" s="2"/>
      <c r="C423" s="6"/>
    </row>
    <row r="424" spans="1:3" x14ac:dyDescent="0.25">
      <c r="A424" s="2"/>
      <c r="C424" s="6"/>
    </row>
    <row r="425" spans="1:3" x14ac:dyDescent="0.25">
      <c r="A425" s="2"/>
      <c r="C425" s="6"/>
    </row>
    <row r="426" spans="1:3" x14ac:dyDescent="0.25">
      <c r="A426" s="2"/>
      <c r="C426" s="6"/>
    </row>
    <row r="427" spans="1:3" x14ac:dyDescent="0.25">
      <c r="A427" s="2"/>
      <c r="C427" s="6"/>
    </row>
    <row r="428" spans="1:3" x14ac:dyDescent="0.25">
      <c r="A428" s="2"/>
      <c r="C428" s="6"/>
    </row>
    <row r="429" spans="1:3" x14ac:dyDescent="0.25">
      <c r="A429" s="2"/>
      <c r="C429" s="6"/>
    </row>
    <row r="430" spans="1:3" x14ac:dyDescent="0.25">
      <c r="A430" s="2"/>
      <c r="C430" s="6"/>
    </row>
    <row r="431" spans="1:3" x14ac:dyDescent="0.25">
      <c r="A431" s="2"/>
      <c r="C431" s="6"/>
    </row>
    <row r="432" spans="1:3" x14ac:dyDescent="0.25">
      <c r="A432" s="2"/>
      <c r="C432" s="6"/>
    </row>
    <row r="433" spans="1:3" x14ac:dyDescent="0.25">
      <c r="A433" s="2"/>
      <c r="C433" s="6"/>
    </row>
    <row r="434" spans="1:3" x14ac:dyDescent="0.25">
      <c r="A434" s="2"/>
      <c r="C434" s="6"/>
    </row>
    <row r="435" spans="1:3" x14ac:dyDescent="0.25">
      <c r="A435" s="2"/>
      <c r="C435" s="6"/>
    </row>
    <row r="436" spans="1:3" x14ac:dyDescent="0.25">
      <c r="A436" s="2"/>
      <c r="C436" s="6"/>
    </row>
    <row r="437" spans="1:3" x14ac:dyDescent="0.25">
      <c r="A437" s="2"/>
      <c r="C437" s="6"/>
    </row>
    <row r="438" spans="1:3" x14ac:dyDescent="0.25">
      <c r="A438" s="2"/>
      <c r="C438" s="6"/>
    </row>
    <row r="439" spans="1:3" x14ac:dyDescent="0.25">
      <c r="A439" s="2"/>
      <c r="C439" s="6"/>
    </row>
    <row r="440" spans="1:3" x14ac:dyDescent="0.25">
      <c r="A440" s="2"/>
      <c r="C440" s="6"/>
    </row>
    <row r="441" spans="1:3" x14ac:dyDescent="0.25">
      <c r="A441" s="2"/>
      <c r="C441" s="6"/>
    </row>
    <row r="442" spans="1:3" x14ac:dyDescent="0.25">
      <c r="A442" s="2"/>
      <c r="C442" s="6"/>
    </row>
    <row r="443" spans="1:3" x14ac:dyDescent="0.25">
      <c r="A443" s="2"/>
      <c r="C443" s="6"/>
    </row>
    <row r="444" spans="1:3" x14ac:dyDescent="0.25">
      <c r="A444" s="2"/>
      <c r="C444" s="6"/>
    </row>
    <row r="445" spans="1:3" x14ac:dyDescent="0.25">
      <c r="A445" s="2"/>
      <c r="C445" s="6"/>
    </row>
    <row r="446" spans="1:3" x14ac:dyDescent="0.25">
      <c r="A446" s="2"/>
      <c r="C446" s="6"/>
    </row>
    <row r="447" spans="1:3" x14ac:dyDescent="0.25">
      <c r="A447" s="2"/>
      <c r="C447" s="6"/>
    </row>
    <row r="448" spans="1:3" x14ac:dyDescent="0.25">
      <c r="A448" s="2"/>
      <c r="C448" s="6"/>
    </row>
    <row r="449" spans="1:3" x14ac:dyDescent="0.25">
      <c r="A449" s="2"/>
      <c r="C449" s="6"/>
    </row>
    <row r="450" spans="1:3" x14ac:dyDescent="0.25">
      <c r="A450" s="2"/>
      <c r="C450" s="6"/>
    </row>
    <row r="451" spans="1:3" x14ac:dyDescent="0.25">
      <c r="A451" s="2"/>
      <c r="C451" s="6"/>
    </row>
    <row r="452" spans="1:3" x14ac:dyDescent="0.25">
      <c r="A452" s="2"/>
      <c r="C452" s="6"/>
    </row>
    <row r="453" spans="1:3" x14ac:dyDescent="0.25">
      <c r="A453" s="2"/>
      <c r="C453" s="6"/>
    </row>
    <row r="454" spans="1:3" x14ac:dyDescent="0.25">
      <c r="A454" s="2"/>
      <c r="C454" s="6"/>
    </row>
    <row r="455" spans="1:3" x14ac:dyDescent="0.25">
      <c r="A455" s="2"/>
      <c r="C455" s="6"/>
    </row>
    <row r="456" spans="1:3" x14ac:dyDescent="0.25">
      <c r="A456" s="2"/>
      <c r="C456" s="6"/>
    </row>
    <row r="457" spans="1:3" x14ac:dyDescent="0.25">
      <c r="A457" s="2"/>
      <c r="C457" s="6"/>
    </row>
    <row r="458" spans="1:3" x14ac:dyDescent="0.25">
      <c r="A458" s="2"/>
      <c r="C458" s="6"/>
    </row>
    <row r="459" spans="1:3" x14ac:dyDescent="0.25">
      <c r="A459" s="2"/>
      <c r="C459" s="6"/>
    </row>
    <row r="460" spans="1:3" x14ac:dyDescent="0.25">
      <c r="A460" s="2"/>
      <c r="C460" s="6"/>
    </row>
    <row r="461" spans="1:3" x14ac:dyDescent="0.25">
      <c r="A461" s="2"/>
      <c r="C461" s="6"/>
    </row>
    <row r="462" spans="1:3" x14ac:dyDescent="0.25">
      <c r="A462" s="2"/>
      <c r="C462" s="6"/>
    </row>
    <row r="463" spans="1:3" x14ac:dyDescent="0.25">
      <c r="A463" s="2"/>
      <c r="C463" s="6"/>
    </row>
    <row r="464" spans="1:3" x14ac:dyDescent="0.25">
      <c r="A464" s="2"/>
      <c r="C464" s="6"/>
    </row>
    <row r="465" spans="1:3" x14ac:dyDescent="0.25">
      <c r="A465" s="2"/>
      <c r="C465" s="6"/>
    </row>
    <row r="466" spans="1:3" x14ac:dyDescent="0.25">
      <c r="A466" s="2"/>
      <c r="C466" s="6"/>
    </row>
    <row r="467" spans="1:3" x14ac:dyDescent="0.25">
      <c r="A467" s="2"/>
      <c r="C467" s="6"/>
    </row>
    <row r="468" spans="1:3" x14ac:dyDescent="0.25">
      <c r="A468" s="2"/>
      <c r="C468" s="6"/>
    </row>
    <row r="469" spans="1:3" x14ac:dyDescent="0.25">
      <c r="A469" s="2"/>
      <c r="C469" s="6"/>
    </row>
    <row r="470" spans="1:3" x14ac:dyDescent="0.25">
      <c r="A470" s="2"/>
      <c r="C470" s="6"/>
    </row>
    <row r="471" spans="1:3" x14ac:dyDescent="0.25">
      <c r="A471" s="2"/>
      <c r="C471" s="6"/>
    </row>
    <row r="472" spans="1:3" x14ac:dyDescent="0.25">
      <c r="A472" s="2"/>
      <c r="C472" s="6"/>
    </row>
    <row r="473" spans="1:3" x14ac:dyDescent="0.25">
      <c r="A473" s="2"/>
      <c r="C473" s="6"/>
    </row>
    <row r="474" spans="1:3" x14ac:dyDescent="0.25">
      <c r="A474" s="2"/>
      <c r="C474" s="6"/>
    </row>
    <row r="475" spans="1:3" x14ac:dyDescent="0.25">
      <c r="A475" s="2"/>
      <c r="C475" s="6"/>
    </row>
    <row r="476" spans="1:3" x14ac:dyDescent="0.25">
      <c r="A476" s="2"/>
      <c r="C476" s="6"/>
    </row>
    <row r="477" spans="1:3" x14ac:dyDescent="0.25">
      <c r="A477" s="2"/>
      <c r="C477" s="6"/>
    </row>
    <row r="478" spans="1:3" x14ac:dyDescent="0.25">
      <c r="A478" s="2"/>
      <c r="C478" s="6"/>
    </row>
    <row r="479" spans="1:3" x14ac:dyDescent="0.25">
      <c r="A479" s="2"/>
      <c r="C479" s="6"/>
    </row>
    <row r="480" spans="1:3" x14ac:dyDescent="0.25">
      <c r="A480" s="2"/>
      <c r="C480" s="6"/>
    </row>
    <row r="481" spans="1:3" x14ac:dyDescent="0.25">
      <c r="A481" s="2"/>
      <c r="C481" s="6"/>
    </row>
    <row r="482" spans="1:3" x14ac:dyDescent="0.25">
      <c r="A482" s="2"/>
      <c r="C482" s="6"/>
    </row>
    <row r="483" spans="1:3" x14ac:dyDescent="0.25">
      <c r="A483" s="2"/>
      <c r="C483" s="6"/>
    </row>
    <row r="484" spans="1:3" x14ac:dyDescent="0.25">
      <c r="A484" s="2"/>
      <c r="C484" s="6"/>
    </row>
    <row r="485" spans="1:3" x14ac:dyDescent="0.25">
      <c r="A485" s="2"/>
      <c r="C485" s="6"/>
    </row>
    <row r="486" spans="1:3" x14ac:dyDescent="0.25">
      <c r="A486" s="2"/>
      <c r="C486" s="6"/>
    </row>
    <row r="487" spans="1:3" x14ac:dyDescent="0.25">
      <c r="A487" s="2"/>
      <c r="C487" s="6"/>
    </row>
    <row r="488" spans="1:3" x14ac:dyDescent="0.25">
      <c r="A488" s="2"/>
      <c r="C488" s="6"/>
    </row>
    <row r="489" spans="1:3" x14ac:dyDescent="0.25">
      <c r="A489" s="2"/>
      <c r="C489" s="6"/>
    </row>
    <row r="490" spans="1:3" x14ac:dyDescent="0.25">
      <c r="A490" s="2"/>
      <c r="C490" s="6"/>
    </row>
    <row r="491" spans="1:3" x14ac:dyDescent="0.25">
      <c r="A491" s="2"/>
      <c r="C491" s="6"/>
    </row>
    <row r="492" spans="1:3" x14ac:dyDescent="0.25">
      <c r="A492" s="2"/>
      <c r="C492" s="6"/>
    </row>
    <row r="493" spans="1:3" x14ac:dyDescent="0.25">
      <c r="A493" s="2"/>
      <c r="C493" s="6"/>
    </row>
    <row r="494" spans="1:3" x14ac:dyDescent="0.25">
      <c r="A494" s="2"/>
      <c r="C494" s="6"/>
    </row>
    <row r="495" spans="1:3" x14ac:dyDescent="0.25">
      <c r="A495" s="2"/>
      <c r="C495" s="6"/>
    </row>
    <row r="496" spans="1:3" x14ac:dyDescent="0.25">
      <c r="A496" s="2"/>
      <c r="C496" s="6"/>
    </row>
    <row r="497" spans="1:3" x14ac:dyDescent="0.25">
      <c r="A497" s="2"/>
      <c r="C497" s="6"/>
    </row>
    <row r="498" spans="1:3" x14ac:dyDescent="0.25">
      <c r="A498" s="2"/>
      <c r="C498" s="6"/>
    </row>
    <row r="499" spans="1:3" x14ac:dyDescent="0.25">
      <c r="A499" s="2"/>
      <c r="C499" s="6"/>
    </row>
    <row r="500" spans="1:3" x14ac:dyDescent="0.25">
      <c r="A500" s="2"/>
      <c r="C500" s="6"/>
    </row>
    <row r="501" spans="1:3" x14ac:dyDescent="0.25">
      <c r="A501" s="2"/>
      <c r="C501" s="6"/>
    </row>
    <row r="502" spans="1:3" x14ac:dyDescent="0.25">
      <c r="A502" s="2"/>
      <c r="C502" s="6"/>
    </row>
    <row r="503" spans="1:3" x14ac:dyDescent="0.25">
      <c r="A503" s="2"/>
      <c r="C503" s="6"/>
    </row>
    <row r="504" spans="1:3" x14ac:dyDescent="0.25">
      <c r="A504" s="2"/>
      <c r="C504" s="6"/>
    </row>
    <row r="505" spans="1:3" x14ac:dyDescent="0.25">
      <c r="A505" s="2"/>
      <c r="C505" s="6"/>
    </row>
    <row r="506" spans="1:3" x14ac:dyDescent="0.25">
      <c r="A506" s="2"/>
      <c r="C506" s="6"/>
    </row>
    <row r="507" spans="1:3" x14ac:dyDescent="0.25">
      <c r="A507" s="2"/>
      <c r="C507" s="6"/>
    </row>
    <row r="508" spans="1:3" x14ac:dyDescent="0.25">
      <c r="A508" s="2"/>
      <c r="C508" s="6"/>
    </row>
    <row r="509" spans="1:3" x14ac:dyDescent="0.25">
      <c r="A509" s="2"/>
      <c r="C509" s="6"/>
    </row>
    <row r="510" spans="1:3" x14ac:dyDescent="0.25">
      <c r="A510" s="2"/>
      <c r="C510" s="6"/>
    </row>
    <row r="511" spans="1:3" x14ac:dyDescent="0.25">
      <c r="A511" s="2"/>
      <c r="C511" s="6"/>
    </row>
    <row r="512" spans="1:3" x14ac:dyDescent="0.25">
      <c r="A512" s="2"/>
      <c r="C512" s="6"/>
    </row>
    <row r="513" spans="1:3" x14ac:dyDescent="0.25">
      <c r="A513" s="2"/>
      <c r="C513" s="6"/>
    </row>
    <row r="514" spans="1:3" x14ac:dyDescent="0.25">
      <c r="A514" s="2"/>
      <c r="C514" s="6"/>
    </row>
    <row r="515" spans="1:3" x14ac:dyDescent="0.25">
      <c r="A515" s="2"/>
      <c r="C515" s="6"/>
    </row>
    <row r="516" spans="1:3" x14ac:dyDescent="0.25">
      <c r="A516" s="2"/>
      <c r="C516" s="6"/>
    </row>
    <row r="517" spans="1:3" x14ac:dyDescent="0.25">
      <c r="A517" s="2"/>
      <c r="C517" s="6"/>
    </row>
    <row r="518" spans="1:3" x14ac:dyDescent="0.25">
      <c r="A518" s="2"/>
      <c r="C518" s="6"/>
    </row>
    <row r="519" spans="1:3" x14ac:dyDescent="0.25">
      <c r="A519" s="2"/>
      <c r="C519" s="6"/>
    </row>
    <row r="520" spans="1:3" x14ac:dyDescent="0.25">
      <c r="A520" s="2"/>
      <c r="C520" s="6"/>
    </row>
    <row r="521" spans="1:3" x14ac:dyDescent="0.25">
      <c r="A521" s="2"/>
      <c r="C521" s="6"/>
    </row>
    <row r="522" spans="1:3" x14ac:dyDescent="0.25">
      <c r="A522" s="2"/>
      <c r="C522" s="6"/>
    </row>
    <row r="523" spans="1:3" x14ac:dyDescent="0.25">
      <c r="A523" s="2"/>
      <c r="C523" s="6"/>
    </row>
    <row r="524" spans="1:3" x14ac:dyDescent="0.25">
      <c r="A524" s="2"/>
      <c r="C524" s="6"/>
    </row>
    <row r="525" spans="1:3" x14ac:dyDescent="0.25">
      <c r="A525" s="2"/>
      <c r="C525" s="6"/>
    </row>
    <row r="526" spans="1:3" x14ac:dyDescent="0.25">
      <c r="A526" s="2"/>
      <c r="C526" s="6"/>
    </row>
    <row r="527" spans="1:3" x14ac:dyDescent="0.25">
      <c r="A527" s="2"/>
      <c r="C527" s="6"/>
    </row>
    <row r="528" spans="1:3" x14ac:dyDescent="0.25">
      <c r="A528" s="2"/>
      <c r="C528" s="6"/>
    </row>
    <row r="529" spans="1:3" x14ac:dyDescent="0.25">
      <c r="A529" s="2"/>
      <c r="C529" s="6"/>
    </row>
    <row r="530" spans="1:3" x14ac:dyDescent="0.25">
      <c r="A530" s="2"/>
      <c r="C530" s="6"/>
    </row>
    <row r="531" spans="1:3" x14ac:dyDescent="0.25">
      <c r="A531" s="2"/>
      <c r="C531" s="6"/>
    </row>
    <row r="532" spans="1:3" x14ac:dyDescent="0.25">
      <c r="A532" s="2"/>
      <c r="C532" s="6"/>
    </row>
    <row r="533" spans="1:3" x14ac:dyDescent="0.25">
      <c r="A533" s="2"/>
      <c r="C533" s="6"/>
    </row>
    <row r="534" spans="1:3" x14ac:dyDescent="0.25">
      <c r="A534" s="2"/>
      <c r="C534" s="6"/>
    </row>
    <row r="535" spans="1:3" x14ac:dyDescent="0.25">
      <c r="A535" s="2"/>
      <c r="C535" s="6"/>
    </row>
    <row r="536" spans="1:3" x14ac:dyDescent="0.25">
      <c r="A536" s="2"/>
      <c r="C536" s="6"/>
    </row>
    <row r="537" spans="1:3" x14ac:dyDescent="0.25">
      <c r="A537" s="2"/>
      <c r="C537" s="6"/>
    </row>
    <row r="538" spans="1:3" x14ac:dyDescent="0.25">
      <c r="A538" s="2"/>
      <c r="C538" s="6"/>
    </row>
    <row r="539" spans="1:3" x14ac:dyDescent="0.25">
      <c r="A539" s="2"/>
      <c r="C539" s="6"/>
    </row>
    <row r="540" spans="1:3" x14ac:dyDescent="0.25">
      <c r="A540" s="2"/>
      <c r="C540" s="6"/>
    </row>
    <row r="541" spans="1:3" x14ac:dyDescent="0.25">
      <c r="A541" s="2"/>
      <c r="C541" s="6"/>
    </row>
    <row r="542" spans="1:3" x14ac:dyDescent="0.25">
      <c r="A542" s="2"/>
      <c r="C542" s="6"/>
    </row>
    <row r="543" spans="1:3" x14ac:dyDescent="0.25">
      <c r="A543" s="2"/>
      <c r="C543" s="6"/>
    </row>
    <row r="544" spans="1:3" x14ac:dyDescent="0.25">
      <c r="A544" s="2"/>
      <c r="C544" s="6"/>
    </row>
    <row r="545" spans="1:3" x14ac:dyDescent="0.25">
      <c r="A545" s="2"/>
      <c r="C545" s="6"/>
    </row>
    <row r="546" spans="1:3" x14ac:dyDescent="0.25">
      <c r="A546" s="2"/>
      <c r="C546" s="6"/>
    </row>
    <row r="547" spans="1:3" x14ac:dyDescent="0.25">
      <c r="A547" s="2"/>
      <c r="C547" s="6"/>
    </row>
    <row r="548" spans="1:3" x14ac:dyDescent="0.25">
      <c r="A548" s="2"/>
      <c r="C548" s="6"/>
    </row>
    <row r="549" spans="1:3" x14ac:dyDescent="0.25">
      <c r="A549" s="2"/>
      <c r="C549" s="6"/>
    </row>
    <row r="550" spans="1:3" x14ac:dyDescent="0.25">
      <c r="A550" s="2"/>
      <c r="C550" s="6"/>
    </row>
    <row r="551" spans="1:3" x14ac:dyDescent="0.25">
      <c r="A551" s="2"/>
      <c r="C551" s="6"/>
    </row>
    <row r="552" spans="1:3" x14ac:dyDescent="0.25">
      <c r="A552" s="2"/>
      <c r="C552" s="6"/>
    </row>
    <row r="553" spans="1:3" x14ac:dyDescent="0.25">
      <c r="A553" s="2"/>
      <c r="C553" s="6"/>
    </row>
    <row r="554" spans="1:3" x14ac:dyDescent="0.25">
      <c r="A554" s="2"/>
      <c r="C554" s="6"/>
    </row>
    <row r="555" spans="1:3" x14ac:dyDescent="0.25">
      <c r="A555" s="2"/>
      <c r="C555" s="6"/>
    </row>
    <row r="556" spans="1:3" x14ac:dyDescent="0.25">
      <c r="A556" s="2"/>
      <c r="C556" s="6"/>
    </row>
    <row r="557" spans="1:3" x14ac:dyDescent="0.25">
      <c r="A557" s="2"/>
      <c r="C557" s="6"/>
    </row>
    <row r="558" spans="1:3" x14ac:dyDescent="0.25">
      <c r="A558" s="2"/>
      <c r="C558" s="6"/>
    </row>
    <row r="559" spans="1:3" x14ac:dyDescent="0.25">
      <c r="A559" s="2"/>
    </row>
    <row r="560" spans="1:3" x14ac:dyDescent="0.25">
      <c r="A560" s="2"/>
    </row>
    <row r="561" spans="1:1" x14ac:dyDescent="0.25">
      <c r="A561" s="2"/>
    </row>
    <row r="562" spans="1:1" x14ac:dyDescent="0.25">
      <c r="A562" s="2"/>
    </row>
    <row r="563" spans="1:1" x14ac:dyDescent="0.25">
      <c r="A563" s="2"/>
    </row>
    <row r="564" spans="1:1" x14ac:dyDescent="0.25">
      <c r="A564" s="2"/>
    </row>
    <row r="565" spans="1:1" x14ac:dyDescent="0.25">
      <c r="A565" s="2"/>
    </row>
    <row r="566" spans="1:1" x14ac:dyDescent="0.25">
      <c r="A566" s="2"/>
    </row>
    <row r="567" spans="1:1" x14ac:dyDescent="0.25">
      <c r="A567" s="2"/>
    </row>
    <row r="568" spans="1:1" x14ac:dyDescent="0.25">
      <c r="A568" s="2"/>
    </row>
    <row r="569" spans="1:1" x14ac:dyDescent="0.25">
      <c r="A569" s="2"/>
    </row>
    <row r="570" spans="1:1" x14ac:dyDescent="0.25">
      <c r="A570" s="2"/>
    </row>
    <row r="571" spans="1:1" x14ac:dyDescent="0.25">
      <c r="A571" s="2"/>
    </row>
    <row r="572" spans="1:1" x14ac:dyDescent="0.25">
      <c r="A572" s="2"/>
    </row>
    <row r="573" spans="1:1" x14ac:dyDescent="0.25">
      <c r="A573" s="2"/>
    </row>
    <row r="574" spans="1:1" x14ac:dyDescent="0.25">
      <c r="A574" s="2"/>
    </row>
    <row r="575" spans="1:1" x14ac:dyDescent="0.25">
      <c r="A575" s="2"/>
    </row>
    <row r="576" spans="1:1" x14ac:dyDescent="0.25">
      <c r="A576" s="2"/>
    </row>
    <row r="577" spans="1:1" x14ac:dyDescent="0.25">
      <c r="A577" s="2"/>
    </row>
    <row r="578" spans="1:1" x14ac:dyDescent="0.25">
      <c r="A578" s="2"/>
    </row>
    <row r="579" spans="1:1" x14ac:dyDescent="0.25">
      <c r="A579" s="2"/>
    </row>
    <row r="580" spans="1:1" x14ac:dyDescent="0.25">
      <c r="A580" s="2"/>
    </row>
    <row r="581" spans="1:1" x14ac:dyDescent="0.25">
      <c r="A581" s="2"/>
    </row>
    <row r="582" spans="1:1" x14ac:dyDescent="0.25">
      <c r="A582" s="2"/>
    </row>
    <row r="583" spans="1:1" x14ac:dyDescent="0.25">
      <c r="A583" s="2"/>
    </row>
    <row r="584" spans="1:1" x14ac:dyDescent="0.25">
      <c r="A584" s="2"/>
    </row>
    <row r="585" spans="1:1" x14ac:dyDescent="0.25">
      <c r="A585" s="2"/>
    </row>
    <row r="586" spans="1:1" x14ac:dyDescent="0.25">
      <c r="A586" s="2"/>
    </row>
    <row r="587" spans="1:1" x14ac:dyDescent="0.25">
      <c r="A587" s="2"/>
    </row>
    <row r="588" spans="1:1" x14ac:dyDescent="0.25">
      <c r="A588" s="2"/>
    </row>
    <row r="589" spans="1:1" x14ac:dyDescent="0.25">
      <c r="A589" s="2"/>
    </row>
    <row r="590" spans="1:1" x14ac:dyDescent="0.25">
      <c r="A590" s="2"/>
    </row>
    <row r="591" spans="1:1" x14ac:dyDescent="0.25">
      <c r="A591" s="2"/>
    </row>
    <row r="592" spans="1:1" x14ac:dyDescent="0.25">
      <c r="A592" s="2"/>
    </row>
    <row r="593" spans="1:1" x14ac:dyDescent="0.25">
      <c r="A593" s="2"/>
    </row>
    <row r="594" spans="1:1" x14ac:dyDescent="0.25">
      <c r="A594" s="2"/>
    </row>
    <row r="595" spans="1:1" x14ac:dyDescent="0.25">
      <c r="A595" s="2"/>
    </row>
    <row r="596" spans="1:1" x14ac:dyDescent="0.25">
      <c r="A596" s="2"/>
    </row>
    <row r="597" spans="1:1" x14ac:dyDescent="0.25">
      <c r="A597" s="2"/>
    </row>
    <row r="598" spans="1:1" x14ac:dyDescent="0.25">
      <c r="A598" s="2"/>
    </row>
    <row r="599" spans="1:1" x14ac:dyDescent="0.25">
      <c r="A599" s="2"/>
    </row>
    <row r="600" spans="1:1" x14ac:dyDescent="0.25">
      <c r="A600" s="2"/>
    </row>
    <row r="601" spans="1:1" x14ac:dyDescent="0.25">
      <c r="A601" s="2"/>
    </row>
    <row r="602" spans="1:1" x14ac:dyDescent="0.25">
      <c r="A602" s="2"/>
    </row>
    <row r="603" spans="1:1" x14ac:dyDescent="0.25">
      <c r="A603" s="2"/>
    </row>
    <row r="604" spans="1:1" x14ac:dyDescent="0.25">
      <c r="A604" s="2"/>
    </row>
    <row r="605" spans="1:1" x14ac:dyDescent="0.25">
      <c r="A605" s="2"/>
    </row>
    <row r="606" spans="1:1" x14ac:dyDescent="0.25">
      <c r="A606" s="2"/>
    </row>
    <row r="607" spans="1:1" x14ac:dyDescent="0.25">
      <c r="A607" s="2"/>
    </row>
    <row r="608" spans="1:1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  <row r="612" spans="1:1" x14ac:dyDescent="0.25">
      <c r="A612" s="2"/>
    </row>
    <row r="613" spans="1:1" x14ac:dyDescent="0.25">
      <c r="A613" s="2"/>
    </row>
    <row r="614" spans="1:1" x14ac:dyDescent="0.25">
      <c r="A614" s="2"/>
    </row>
    <row r="615" spans="1:1" x14ac:dyDescent="0.25">
      <c r="A615" s="2"/>
    </row>
    <row r="616" spans="1:1" x14ac:dyDescent="0.25">
      <c r="A616" s="2"/>
    </row>
    <row r="617" spans="1:1" x14ac:dyDescent="0.25">
      <c r="A617" s="2"/>
    </row>
    <row r="618" spans="1:1" x14ac:dyDescent="0.25">
      <c r="A618" s="2"/>
    </row>
    <row r="619" spans="1:1" x14ac:dyDescent="0.25">
      <c r="A619" s="2"/>
    </row>
    <row r="620" spans="1:1" x14ac:dyDescent="0.25">
      <c r="A620" s="2"/>
    </row>
    <row r="621" spans="1:1" x14ac:dyDescent="0.25">
      <c r="A621" s="2"/>
    </row>
    <row r="622" spans="1:1" x14ac:dyDescent="0.25">
      <c r="A622" s="2"/>
    </row>
    <row r="623" spans="1:1" x14ac:dyDescent="0.25">
      <c r="A623" s="2"/>
    </row>
    <row r="624" spans="1:1" x14ac:dyDescent="0.25">
      <c r="A624" s="2"/>
    </row>
    <row r="625" spans="1:1" x14ac:dyDescent="0.25">
      <c r="A625" s="2"/>
    </row>
    <row r="626" spans="1:1" x14ac:dyDescent="0.25">
      <c r="A626" s="2"/>
    </row>
    <row r="627" spans="1:1" x14ac:dyDescent="0.25">
      <c r="A627" s="2"/>
    </row>
    <row r="628" spans="1:1" x14ac:dyDescent="0.25">
      <c r="A628" s="2"/>
    </row>
    <row r="629" spans="1:1" x14ac:dyDescent="0.25">
      <c r="A629" s="2"/>
    </row>
    <row r="630" spans="1:1" x14ac:dyDescent="0.25">
      <c r="A630" s="2"/>
    </row>
    <row r="631" spans="1:1" x14ac:dyDescent="0.25">
      <c r="A631" s="2"/>
    </row>
    <row r="632" spans="1:1" x14ac:dyDescent="0.25">
      <c r="A632" s="2"/>
    </row>
    <row r="633" spans="1:1" x14ac:dyDescent="0.25">
      <c r="A633" s="2"/>
    </row>
    <row r="634" spans="1:1" x14ac:dyDescent="0.25">
      <c r="A634" s="2"/>
    </row>
    <row r="635" spans="1:1" x14ac:dyDescent="0.25">
      <c r="A635" s="2"/>
    </row>
    <row r="636" spans="1:1" x14ac:dyDescent="0.25">
      <c r="A636" s="2"/>
    </row>
    <row r="637" spans="1:1" x14ac:dyDescent="0.25">
      <c r="A637" s="2"/>
    </row>
    <row r="638" spans="1:1" x14ac:dyDescent="0.25">
      <c r="A638" s="2"/>
    </row>
    <row r="639" spans="1:1" x14ac:dyDescent="0.25">
      <c r="A639" s="2"/>
    </row>
    <row r="640" spans="1:1" x14ac:dyDescent="0.25">
      <c r="A640" s="2"/>
    </row>
    <row r="641" spans="1:1" x14ac:dyDescent="0.25">
      <c r="A641" s="2"/>
    </row>
    <row r="642" spans="1:1" x14ac:dyDescent="0.25">
      <c r="A642" s="2"/>
    </row>
    <row r="643" spans="1:1" x14ac:dyDescent="0.25">
      <c r="A643" s="2"/>
    </row>
    <row r="644" spans="1:1" x14ac:dyDescent="0.25">
      <c r="A644" s="2"/>
    </row>
    <row r="645" spans="1:1" x14ac:dyDescent="0.25">
      <c r="A645" s="2"/>
    </row>
    <row r="646" spans="1:1" x14ac:dyDescent="0.25">
      <c r="A646" s="2"/>
    </row>
    <row r="647" spans="1:1" x14ac:dyDescent="0.25">
      <c r="A647" s="2"/>
    </row>
    <row r="648" spans="1:1" x14ac:dyDescent="0.25">
      <c r="A648" s="2"/>
    </row>
    <row r="649" spans="1:1" x14ac:dyDescent="0.25">
      <c r="A649" s="2"/>
    </row>
    <row r="650" spans="1:1" x14ac:dyDescent="0.25">
      <c r="A650" s="2"/>
    </row>
    <row r="651" spans="1:1" x14ac:dyDescent="0.25">
      <c r="A651" s="2"/>
    </row>
    <row r="652" spans="1:1" x14ac:dyDescent="0.25">
      <c r="A652" s="2"/>
    </row>
    <row r="653" spans="1:1" x14ac:dyDescent="0.25">
      <c r="A653" s="2"/>
    </row>
    <row r="654" spans="1:1" x14ac:dyDescent="0.25">
      <c r="A654" s="2"/>
    </row>
    <row r="655" spans="1:1" x14ac:dyDescent="0.25">
      <c r="A655" s="2"/>
    </row>
    <row r="656" spans="1:1" x14ac:dyDescent="0.25">
      <c r="A656" s="2"/>
    </row>
    <row r="657" spans="1:1" x14ac:dyDescent="0.25">
      <c r="A657" s="2"/>
    </row>
    <row r="658" spans="1:1" x14ac:dyDescent="0.25">
      <c r="A658" s="2"/>
    </row>
    <row r="659" spans="1:1" x14ac:dyDescent="0.25">
      <c r="A659" s="2"/>
    </row>
    <row r="660" spans="1:1" x14ac:dyDescent="0.25">
      <c r="A660" s="2"/>
    </row>
    <row r="661" spans="1:1" x14ac:dyDescent="0.25">
      <c r="A661" s="2"/>
    </row>
    <row r="662" spans="1:1" x14ac:dyDescent="0.25">
      <c r="A662" s="2"/>
    </row>
    <row r="663" spans="1:1" x14ac:dyDescent="0.25">
      <c r="A663" s="2"/>
    </row>
    <row r="664" spans="1:1" x14ac:dyDescent="0.25">
      <c r="A664" s="2"/>
    </row>
    <row r="665" spans="1:1" x14ac:dyDescent="0.25">
      <c r="A665" s="2"/>
    </row>
    <row r="666" spans="1:1" x14ac:dyDescent="0.25">
      <c r="A666" s="2"/>
    </row>
    <row r="667" spans="1:1" x14ac:dyDescent="0.25">
      <c r="A667" s="2"/>
    </row>
    <row r="668" spans="1:1" x14ac:dyDescent="0.25">
      <c r="A668" s="2"/>
    </row>
    <row r="669" spans="1:1" x14ac:dyDescent="0.25">
      <c r="A669" s="2"/>
    </row>
    <row r="670" spans="1:1" x14ac:dyDescent="0.25">
      <c r="A670" s="2"/>
    </row>
    <row r="671" spans="1:1" x14ac:dyDescent="0.25">
      <c r="A671" s="2"/>
    </row>
    <row r="672" spans="1:1" x14ac:dyDescent="0.25">
      <c r="A672" s="2"/>
    </row>
    <row r="673" spans="1:1" x14ac:dyDescent="0.25">
      <c r="A673" s="2"/>
    </row>
    <row r="674" spans="1:1" x14ac:dyDescent="0.25">
      <c r="A674" s="2"/>
    </row>
    <row r="675" spans="1:1" x14ac:dyDescent="0.25">
      <c r="A675" s="2"/>
    </row>
    <row r="676" spans="1:1" x14ac:dyDescent="0.25">
      <c r="A676" s="2"/>
    </row>
    <row r="677" spans="1:1" x14ac:dyDescent="0.25">
      <c r="A677" s="2"/>
    </row>
    <row r="678" spans="1:1" x14ac:dyDescent="0.25">
      <c r="A678" s="2"/>
    </row>
    <row r="679" spans="1:1" x14ac:dyDescent="0.25">
      <c r="A679" s="2"/>
    </row>
    <row r="680" spans="1:1" x14ac:dyDescent="0.25">
      <c r="A680" s="2"/>
    </row>
    <row r="681" spans="1:1" x14ac:dyDescent="0.25">
      <c r="A681" s="2"/>
    </row>
    <row r="682" spans="1:1" x14ac:dyDescent="0.25">
      <c r="A682" s="2"/>
    </row>
    <row r="683" spans="1:1" x14ac:dyDescent="0.25">
      <c r="A683" s="2"/>
    </row>
    <row r="684" spans="1:1" x14ac:dyDescent="0.25">
      <c r="A684" s="2"/>
    </row>
    <row r="685" spans="1:1" x14ac:dyDescent="0.25">
      <c r="A685" s="2"/>
    </row>
    <row r="686" spans="1:1" x14ac:dyDescent="0.25">
      <c r="A686" s="2"/>
    </row>
    <row r="687" spans="1:1" x14ac:dyDescent="0.25">
      <c r="A687" s="2"/>
    </row>
    <row r="688" spans="1:1" x14ac:dyDescent="0.25">
      <c r="A688" s="2"/>
    </row>
    <row r="689" spans="1:1" x14ac:dyDescent="0.25">
      <c r="A689" s="2"/>
    </row>
    <row r="690" spans="1:1" x14ac:dyDescent="0.25">
      <c r="A690" s="2"/>
    </row>
    <row r="691" spans="1:1" x14ac:dyDescent="0.25">
      <c r="A691" s="2"/>
    </row>
    <row r="692" spans="1:1" x14ac:dyDescent="0.25">
      <c r="A692" s="2"/>
    </row>
    <row r="693" spans="1:1" x14ac:dyDescent="0.25">
      <c r="A693" s="2"/>
    </row>
    <row r="694" spans="1:1" x14ac:dyDescent="0.25">
      <c r="A694" s="2"/>
    </row>
    <row r="695" spans="1:1" x14ac:dyDescent="0.25">
      <c r="A695" s="2"/>
    </row>
    <row r="696" spans="1:1" x14ac:dyDescent="0.25">
      <c r="A696" s="2"/>
    </row>
    <row r="697" spans="1:1" x14ac:dyDescent="0.25">
      <c r="A697" s="2"/>
    </row>
    <row r="698" spans="1:1" x14ac:dyDescent="0.25">
      <c r="A698" s="2"/>
    </row>
    <row r="699" spans="1:1" x14ac:dyDescent="0.25">
      <c r="A699" s="2"/>
    </row>
    <row r="700" spans="1:1" x14ac:dyDescent="0.25">
      <c r="A700" s="2"/>
    </row>
    <row r="701" spans="1:1" x14ac:dyDescent="0.25">
      <c r="A701" s="2"/>
    </row>
    <row r="702" spans="1:1" x14ac:dyDescent="0.25">
      <c r="A702" s="2"/>
    </row>
    <row r="703" spans="1:1" x14ac:dyDescent="0.25">
      <c r="A703" s="2"/>
    </row>
    <row r="704" spans="1:1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  <row r="709" spans="1:1" x14ac:dyDescent="0.25">
      <c r="A709" s="2"/>
    </row>
    <row r="710" spans="1:1" x14ac:dyDescent="0.25">
      <c r="A710" s="2"/>
    </row>
    <row r="711" spans="1:1" x14ac:dyDescent="0.25">
      <c r="A711" s="2"/>
    </row>
    <row r="712" spans="1:1" x14ac:dyDescent="0.25">
      <c r="A712" s="2"/>
    </row>
    <row r="713" spans="1:1" x14ac:dyDescent="0.25">
      <c r="A713" s="2"/>
    </row>
    <row r="714" spans="1:1" x14ac:dyDescent="0.25">
      <c r="A714" s="2"/>
    </row>
    <row r="715" spans="1:1" x14ac:dyDescent="0.25">
      <c r="A715" s="2"/>
    </row>
    <row r="716" spans="1:1" x14ac:dyDescent="0.25">
      <c r="A716" s="2"/>
    </row>
    <row r="717" spans="1:1" x14ac:dyDescent="0.25">
      <c r="A717" s="2"/>
    </row>
    <row r="718" spans="1:1" x14ac:dyDescent="0.25">
      <c r="A718" s="2"/>
    </row>
    <row r="719" spans="1:1" x14ac:dyDescent="0.25">
      <c r="A719" s="2"/>
    </row>
    <row r="720" spans="1:1" x14ac:dyDescent="0.25">
      <c r="A720" s="2"/>
    </row>
    <row r="721" spans="1:1" x14ac:dyDescent="0.25">
      <c r="A721" s="2"/>
    </row>
    <row r="722" spans="1:1" x14ac:dyDescent="0.25">
      <c r="A722" s="2"/>
    </row>
    <row r="723" spans="1:1" x14ac:dyDescent="0.25">
      <c r="A723" s="2"/>
    </row>
    <row r="724" spans="1:1" x14ac:dyDescent="0.25">
      <c r="A724" s="2"/>
    </row>
    <row r="725" spans="1:1" x14ac:dyDescent="0.25">
      <c r="A725" s="2"/>
    </row>
    <row r="726" spans="1:1" x14ac:dyDescent="0.25">
      <c r="A726" s="2"/>
    </row>
    <row r="727" spans="1:1" x14ac:dyDescent="0.25">
      <c r="A727" s="2"/>
    </row>
    <row r="728" spans="1:1" x14ac:dyDescent="0.25">
      <c r="A728" s="2"/>
    </row>
    <row r="729" spans="1:1" x14ac:dyDescent="0.25">
      <c r="A729" s="2"/>
    </row>
    <row r="730" spans="1:1" x14ac:dyDescent="0.25">
      <c r="A730" s="2"/>
    </row>
    <row r="731" spans="1:1" x14ac:dyDescent="0.25">
      <c r="A731" s="2"/>
    </row>
    <row r="732" spans="1:1" x14ac:dyDescent="0.25">
      <c r="A732" s="2"/>
    </row>
    <row r="733" spans="1:1" x14ac:dyDescent="0.25">
      <c r="A733" s="2"/>
    </row>
    <row r="734" spans="1:1" x14ac:dyDescent="0.25">
      <c r="A734" s="2"/>
    </row>
    <row r="735" spans="1:1" x14ac:dyDescent="0.25">
      <c r="A735" s="2"/>
    </row>
    <row r="736" spans="1:1" x14ac:dyDescent="0.25">
      <c r="A736" s="2"/>
    </row>
    <row r="737" spans="1:1" x14ac:dyDescent="0.25">
      <c r="A737" s="2"/>
    </row>
    <row r="738" spans="1:1" x14ac:dyDescent="0.25">
      <c r="A738" s="2"/>
    </row>
    <row r="739" spans="1:1" x14ac:dyDescent="0.25">
      <c r="A739" s="2"/>
    </row>
    <row r="740" spans="1:1" x14ac:dyDescent="0.25">
      <c r="A740" s="2"/>
    </row>
    <row r="741" spans="1:1" x14ac:dyDescent="0.25">
      <c r="A741" s="2"/>
    </row>
    <row r="742" spans="1:1" x14ac:dyDescent="0.25">
      <c r="A742" s="2"/>
    </row>
    <row r="743" spans="1:1" x14ac:dyDescent="0.25">
      <c r="A743" s="2"/>
    </row>
    <row r="744" spans="1:1" x14ac:dyDescent="0.25">
      <c r="A744" s="2"/>
    </row>
    <row r="745" spans="1:1" x14ac:dyDescent="0.25">
      <c r="A745" s="2"/>
    </row>
    <row r="746" spans="1:1" x14ac:dyDescent="0.25">
      <c r="A746" s="2"/>
    </row>
    <row r="747" spans="1:1" x14ac:dyDescent="0.25">
      <c r="A747" s="2"/>
    </row>
    <row r="748" spans="1:1" x14ac:dyDescent="0.25">
      <c r="A748" s="2"/>
    </row>
    <row r="749" spans="1:1" x14ac:dyDescent="0.25">
      <c r="A749" s="2"/>
    </row>
    <row r="750" spans="1:1" x14ac:dyDescent="0.25">
      <c r="A750" s="2"/>
    </row>
    <row r="751" spans="1:1" x14ac:dyDescent="0.25">
      <c r="A751" s="2"/>
    </row>
    <row r="752" spans="1:1" x14ac:dyDescent="0.25">
      <c r="A752" s="2"/>
    </row>
    <row r="753" spans="1:1" x14ac:dyDescent="0.25">
      <c r="A753" s="2"/>
    </row>
    <row r="754" spans="1:1" x14ac:dyDescent="0.25">
      <c r="A754" s="2"/>
    </row>
    <row r="755" spans="1:1" x14ac:dyDescent="0.25">
      <c r="A755" s="2"/>
    </row>
    <row r="756" spans="1:1" x14ac:dyDescent="0.25">
      <c r="A756" s="2"/>
    </row>
    <row r="757" spans="1:1" x14ac:dyDescent="0.25">
      <c r="A757" s="2"/>
    </row>
    <row r="758" spans="1:1" x14ac:dyDescent="0.25">
      <c r="A758" s="2"/>
    </row>
    <row r="759" spans="1:1" x14ac:dyDescent="0.25">
      <c r="A759" s="2"/>
    </row>
    <row r="760" spans="1:1" x14ac:dyDescent="0.25">
      <c r="A760" s="2"/>
    </row>
    <row r="761" spans="1:1" x14ac:dyDescent="0.25">
      <c r="A761" s="2"/>
    </row>
    <row r="762" spans="1:1" x14ac:dyDescent="0.25">
      <c r="A762" s="2"/>
    </row>
    <row r="763" spans="1:1" x14ac:dyDescent="0.25">
      <c r="A763" s="2"/>
    </row>
    <row r="764" spans="1:1" x14ac:dyDescent="0.25">
      <c r="A764" s="2"/>
    </row>
    <row r="765" spans="1:1" x14ac:dyDescent="0.25">
      <c r="A765" s="2"/>
    </row>
    <row r="766" spans="1:1" x14ac:dyDescent="0.25">
      <c r="A766" s="2"/>
    </row>
    <row r="767" spans="1:1" x14ac:dyDescent="0.25">
      <c r="A767" s="2"/>
    </row>
    <row r="768" spans="1:1" x14ac:dyDescent="0.25">
      <c r="A768" s="2"/>
    </row>
    <row r="769" spans="1:1" x14ac:dyDescent="0.25">
      <c r="A769" s="2"/>
    </row>
    <row r="770" spans="1:1" x14ac:dyDescent="0.25">
      <c r="A770" s="2"/>
    </row>
    <row r="771" spans="1:1" x14ac:dyDescent="0.25">
      <c r="A771" s="2"/>
    </row>
    <row r="772" spans="1:1" x14ac:dyDescent="0.25">
      <c r="A772" s="2"/>
    </row>
    <row r="773" spans="1:1" x14ac:dyDescent="0.25">
      <c r="A773" s="2"/>
    </row>
    <row r="774" spans="1:1" x14ac:dyDescent="0.25">
      <c r="A774" s="2"/>
    </row>
    <row r="775" spans="1:1" x14ac:dyDescent="0.25">
      <c r="A775" s="2"/>
    </row>
    <row r="776" spans="1:1" x14ac:dyDescent="0.25">
      <c r="A776" s="2"/>
    </row>
    <row r="777" spans="1:1" x14ac:dyDescent="0.25">
      <c r="A777" s="2"/>
    </row>
    <row r="778" spans="1:1" x14ac:dyDescent="0.25">
      <c r="A778" s="2"/>
    </row>
    <row r="779" spans="1:1" x14ac:dyDescent="0.25">
      <c r="A779" s="2"/>
    </row>
    <row r="780" spans="1:1" x14ac:dyDescent="0.25">
      <c r="A780" s="2"/>
    </row>
    <row r="781" spans="1:1" x14ac:dyDescent="0.25">
      <c r="A781" s="2"/>
    </row>
    <row r="782" spans="1:1" x14ac:dyDescent="0.25">
      <c r="A782" s="2"/>
    </row>
    <row r="783" spans="1:1" x14ac:dyDescent="0.25">
      <c r="A783" s="2"/>
    </row>
    <row r="784" spans="1:1" x14ac:dyDescent="0.25">
      <c r="A784" s="2"/>
    </row>
    <row r="785" spans="1:1" x14ac:dyDescent="0.25">
      <c r="A785" s="2"/>
    </row>
    <row r="786" spans="1:1" x14ac:dyDescent="0.25">
      <c r="A786" s="2"/>
    </row>
    <row r="787" spans="1:1" x14ac:dyDescent="0.25">
      <c r="A787" s="2"/>
    </row>
    <row r="788" spans="1:1" x14ac:dyDescent="0.25">
      <c r="A788" s="2"/>
    </row>
    <row r="789" spans="1:1" x14ac:dyDescent="0.25">
      <c r="A789" s="2"/>
    </row>
    <row r="790" spans="1:1" x14ac:dyDescent="0.25">
      <c r="A790" s="2"/>
    </row>
    <row r="791" spans="1:1" x14ac:dyDescent="0.25">
      <c r="A791" s="2"/>
    </row>
    <row r="792" spans="1:1" x14ac:dyDescent="0.25">
      <c r="A792" s="2"/>
    </row>
    <row r="793" spans="1:1" x14ac:dyDescent="0.25">
      <c r="A793" s="2"/>
    </row>
    <row r="794" spans="1:1" x14ac:dyDescent="0.25">
      <c r="A794" s="2"/>
    </row>
    <row r="795" spans="1:1" x14ac:dyDescent="0.25">
      <c r="A795" s="2"/>
    </row>
    <row r="796" spans="1:1" x14ac:dyDescent="0.25">
      <c r="A796" s="2"/>
    </row>
    <row r="797" spans="1:1" x14ac:dyDescent="0.25">
      <c r="A797" s="2"/>
    </row>
    <row r="798" spans="1:1" x14ac:dyDescent="0.25">
      <c r="A798" s="2"/>
    </row>
    <row r="799" spans="1:1" x14ac:dyDescent="0.25">
      <c r="A799" s="2"/>
    </row>
    <row r="800" spans="1:1" x14ac:dyDescent="0.25">
      <c r="A800" s="2"/>
    </row>
    <row r="801" spans="1:1" x14ac:dyDescent="0.25">
      <c r="A801" s="2"/>
    </row>
    <row r="802" spans="1:1" x14ac:dyDescent="0.25">
      <c r="A802" s="2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7</xdr:col>
                <xdr:colOff>390525</xdr:colOff>
                <xdr:row>0</xdr:row>
                <xdr:rowOff>38100</xdr:rowOff>
              </from>
              <to>
                <xdr:col>9</xdr:col>
                <xdr:colOff>485775</xdr:colOff>
                <xdr:row>0</xdr:row>
                <xdr:rowOff>390525</xdr:rowOff>
              </to>
            </anchor>
          </controlPr>
        </control>
      </mc:Choice>
      <mc:Fallback>
        <control shapeId="4097" r:id="rId4" name="CommandButton1"/>
      </mc:Fallback>
    </mc:AlternateContent>
  </controls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60FF7-061F-42C5-8912-410A669312B3}">
  <sheetPr codeName="Feuil7">
    <tabColor rgb="FFFF0000"/>
  </sheetPr>
  <dimension ref="B2:AH35"/>
  <sheetViews>
    <sheetView showGridLines="0" topLeftCell="B13" workbookViewId="0">
      <selection activeCell="H3" sqref="H3"/>
    </sheetView>
  </sheetViews>
  <sheetFormatPr baseColWidth="10" defaultRowHeight="15" x14ac:dyDescent="0.25"/>
  <cols>
    <col min="1" max="1" width="11.42578125" style="467"/>
    <col min="2" max="2" width="11.5703125" style="467" bestFit="1" customWidth="1"/>
    <col min="3" max="3" width="25.140625" style="467" bestFit="1" customWidth="1"/>
    <col min="4" max="4" width="9.5703125" style="467" bestFit="1" customWidth="1"/>
    <col min="5" max="5" width="25.7109375" style="467" bestFit="1" customWidth="1"/>
    <col min="6" max="6" width="11.42578125" style="467"/>
    <col min="7" max="7" width="8.140625" style="467" bestFit="1" customWidth="1"/>
    <col min="8" max="8" width="10.7109375" style="467" bestFit="1" customWidth="1"/>
    <col min="9" max="9" width="6.42578125" style="467" bestFit="1" customWidth="1"/>
    <col min="10" max="10" width="11.42578125" style="467"/>
    <col min="11" max="15" width="11.42578125" style="467" hidden="1" customWidth="1"/>
    <col min="16" max="17" width="11.42578125" style="467"/>
    <col min="18" max="19" width="11.42578125" style="467" hidden="1" customWidth="1"/>
    <col min="20" max="20" width="11.42578125" style="467"/>
    <col min="21" max="26" width="0" style="467" hidden="1" customWidth="1"/>
    <col min="27" max="27" width="15.5703125" style="467" hidden="1" customWidth="1"/>
    <col min="28" max="28" width="14.42578125" style="467" hidden="1" customWidth="1"/>
    <col min="29" max="32" width="0" style="467" hidden="1" customWidth="1"/>
    <col min="33" max="33" width="11.42578125" style="467"/>
    <col min="34" max="34" width="15.42578125" style="467" bestFit="1" customWidth="1"/>
    <col min="35" max="16384" width="11.42578125" style="467"/>
  </cols>
  <sheetData>
    <row r="2" spans="2:34" x14ac:dyDescent="0.25">
      <c r="B2" s="419"/>
      <c r="C2" s="591" t="s">
        <v>1766</v>
      </c>
      <c r="D2" s="591"/>
      <c r="E2" s="415" t="s">
        <v>3</v>
      </c>
      <c r="F2" s="593" t="s">
        <v>1789</v>
      </c>
      <c r="G2" s="593"/>
      <c r="H2" s="415"/>
      <c r="I2" s="468"/>
      <c r="J2" s="40"/>
    </row>
    <row r="3" spans="2:34" x14ac:dyDescent="0.25">
      <c r="B3" s="41"/>
      <c r="C3" s="592" t="s">
        <v>1767</v>
      </c>
      <c r="D3" s="592"/>
      <c r="E3" s="416"/>
      <c r="F3" s="592" t="s">
        <v>1811</v>
      </c>
      <c r="G3" s="592"/>
      <c r="H3" s="416"/>
      <c r="I3" s="469"/>
      <c r="J3" s="43"/>
      <c r="U3" s="419" t="str">
        <f>E2</f>
        <v>Wack Sport</v>
      </c>
      <c r="V3" s="468">
        <f>E3</f>
        <v>0</v>
      </c>
      <c r="W3" s="454">
        <f>E4</f>
        <v>0</v>
      </c>
      <c r="X3" s="468">
        <f>H2</f>
        <v>0</v>
      </c>
      <c r="Y3" s="455">
        <f>H3</f>
        <v>0</v>
      </c>
      <c r="Z3" s="454">
        <f>H4</f>
        <v>0</v>
      </c>
      <c r="AA3" s="455" t="str">
        <f>C27</f>
        <v xml:space="preserve">ORSATTI Valentin </v>
      </c>
      <c r="AB3" s="455" t="str">
        <f>IF(AA3="","",D27)</f>
        <v>Espece</v>
      </c>
      <c r="AC3" s="455">
        <f>IF(AA3="","",E27)</f>
        <v>0</v>
      </c>
      <c r="AD3" s="456">
        <f>IF(AA3="","",F27)</f>
        <v>0</v>
      </c>
      <c r="AE3" s="455">
        <f>IF(AA3="","",G27)</f>
        <v>10.57</v>
      </c>
      <c r="AF3" s="40"/>
      <c r="AH3" s="467" t="s">
        <v>1878</v>
      </c>
    </row>
    <row r="4" spans="2:34" x14ac:dyDescent="0.25">
      <c r="B4" s="41"/>
      <c r="C4" s="592" t="s">
        <v>1768</v>
      </c>
      <c r="D4" s="592"/>
      <c r="E4" s="420"/>
      <c r="F4" s="592" t="s">
        <v>1788</v>
      </c>
      <c r="G4" s="592"/>
      <c r="H4" s="420"/>
      <c r="I4" s="464"/>
      <c r="J4" s="43"/>
      <c r="U4" s="457"/>
      <c r="V4" s="469"/>
      <c r="W4" s="469"/>
      <c r="X4" s="469"/>
      <c r="Y4" s="469"/>
      <c r="Z4" s="469"/>
      <c r="AA4" s="458" t="str">
        <f t="shared" ref="AA4:AA9" si="0">C28</f>
        <v/>
      </c>
      <c r="AB4" s="458" t="str">
        <f t="shared" ref="AB4:AB9" si="1">IF(AA4="","",D28)</f>
        <v/>
      </c>
      <c r="AC4" s="458" t="str">
        <f t="shared" ref="AC4:AC9" si="2">IF(AA4="","",E28)</f>
        <v/>
      </c>
      <c r="AD4" s="462" t="str">
        <f t="shared" ref="AD4:AD9" si="3">IF(AA4="","",F28)</f>
        <v/>
      </c>
      <c r="AE4" s="458" t="str">
        <f t="shared" ref="AE4:AE9" si="4">IF(AA4="","",H28)</f>
        <v/>
      </c>
      <c r="AF4" s="43"/>
      <c r="AH4" s="467" t="s">
        <v>1997</v>
      </c>
    </row>
    <row r="5" spans="2:34" x14ac:dyDescent="0.25">
      <c r="B5" s="41"/>
      <c r="C5" s="469"/>
      <c r="D5" s="469"/>
      <c r="E5" s="469"/>
      <c r="F5" s="469"/>
      <c r="G5" s="469"/>
      <c r="H5" s="469"/>
      <c r="I5" s="469"/>
      <c r="J5" s="43"/>
      <c r="U5" s="41"/>
      <c r="V5" s="469"/>
      <c r="W5" s="469"/>
      <c r="X5" s="469"/>
      <c r="Y5" s="469"/>
      <c r="Z5" s="469"/>
      <c r="AA5" s="458" t="str">
        <f t="shared" si="0"/>
        <v/>
      </c>
      <c r="AB5" s="458" t="str">
        <f t="shared" si="1"/>
        <v/>
      </c>
      <c r="AC5" s="458" t="str">
        <f t="shared" si="2"/>
        <v/>
      </c>
      <c r="AD5" s="462" t="str">
        <f t="shared" si="3"/>
        <v/>
      </c>
      <c r="AE5" s="458" t="str">
        <f t="shared" si="4"/>
        <v/>
      </c>
      <c r="AF5" s="43"/>
    </row>
    <row r="6" spans="2:34" x14ac:dyDescent="0.25">
      <c r="B6" s="586" t="s">
        <v>1772</v>
      </c>
      <c r="C6" s="587"/>
      <c r="D6" s="587"/>
      <c r="E6" s="587"/>
      <c r="F6" s="587"/>
      <c r="G6" s="587"/>
      <c r="H6" s="587"/>
      <c r="I6" s="587"/>
      <c r="J6" s="588"/>
      <c r="U6" s="41"/>
      <c r="V6" s="469"/>
      <c r="W6" s="469"/>
      <c r="X6" s="469"/>
      <c r="Y6" s="469"/>
      <c r="Z6" s="469"/>
      <c r="AA6" s="458" t="str">
        <f t="shared" si="0"/>
        <v/>
      </c>
      <c r="AB6" s="458" t="str">
        <f t="shared" si="1"/>
        <v/>
      </c>
      <c r="AC6" s="458" t="str">
        <f t="shared" si="2"/>
        <v/>
      </c>
      <c r="AD6" s="462" t="str">
        <f t="shared" si="3"/>
        <v/>
      </c>
      <c r="AE6" s="458" t="str">
        <f t="shared" si="4"/>
        <v/>
      </c>
      <c r="AF6" s="43"/>
    </row>
    <row r="7" spans="2:34" x14ac:dyDescent="0.25">
      <c r="B7" s="589"/>
      <c r="C7" s="587"/>
      <c r="D7" s="587"/>
      <c r="E7" s="587"/>
      <c r="F7" s="587"/>
      <c r="G7" s="587"/>
      <c r="H7" s="587"/>
      <c r="I7" s="587"/>
      <c r="J7" s="588"/>
      <c r="U7" s="41"/>
      <c r="V7" s="469"/>
      <c r="W7" s="469"/>
      <c r="X7" s="469"/>
      <c r="Y7" s="469"/>
      <c r="Z7" s="469"/>
      <c r="AA7" s="458" t="str">
        <f t="shared" si="0"/>
        <v/>
      </c>
      <c r="AB7" s="458" t="str">
        <f t="shared" si="1"/>
        <v/>
      </c>
      <c r="AC7" s="458" t="str">
        <f t="shared" si="2"/>
        <v/>
      </c>
      <c r="AD7" s="462" t="str">
        <f t="shared" si="3"/>
        <v/>
      </c>
      <c r="AE7" s="458" t="str">
        <f t="shared" si="4"/>
        <v/>
      </c>
      <c r="AF7" s="43"/>
    </row>
    <row r="8" spans="2:34" ht="15" customHeight="1" x14ac:dyDescent="0.25">
      <c r="B8" s="589"/>
      <c r="C8" s="587"/>
      <c r="D8" s="587"/>
      <c r="E8" s="587"/>
      <c r="F8" s="587"/>
      <c r="G8" s="587"/>
      <c r="H8" s="587"/>
      <c r="I8" s="587"/>
      <c r="J8" s="588"/>
      <c r="U8" s="41"/>
      <c r="V8" s="469"/>
      <c r="W8" s="469"/>
      <c r="X8" s="469"/>
      <c r="Y8" s="469"/>
      <c r="Z8" s="469"/>
      <c r="AA8" s="458" t="str">
        <f t="shared" si="0"/>
        <v/>
      </c>
      <c r="AB8" s="458" t="str">
        <f t="shared" si="1"/>
        <v/>
      </c>
      <c r="AC8" s="458" t="str">
        <f t="shared" si="2"/>
        <v/>
      </c>
      <c r="AD8" s="462" t="str">
        <f t="shared" si="3"/>
        <v/>
      </c>
      <c r="AE8" s="458" t="str">
        <f t="shared" si="4"/>
        <v/>
      </c>
      <c r="AF8" s="43"/>
    </row>
    <row r="9" spans="2:34" ht="15" customHeight="1" x14ac:dyDescent="0.25">
      <c r="B9" s="589"/>
      <c r="C9" s="587"/>
      <c r="D9" s="587"/>
      <c r="E9" s="587"/>
      <c r="F9" s="587"/>
      <c r="G9" s="587"/>
      <c r="H9" s="587"/>
      <c r="I9" s="587"/>
      <c r="J9" s="588"/>
      <c r="U9" s="459"/>
      <c r="V9" s="460"/>
      <c r="W9" s="460"/>
      <c r="X9" s="460"/>
      <c r="Y9" s="460"/>
      <c r="Z9" s="460"/>
      <c r="AA9" s="461" t="str">
        <f t="shared" si="0"/>
        <v/>
      </c>
      <c r="AB9" s="461" t="str">
        <f t="shared" si="1"/>
        <v/>
      </c>
      <c r="AC9" s="461" t="str">
        <f t="shared" si="2"/>
        <v/>
      </c>
      <c r="AD9" s="463" t="str">
        <f t="shared" si="3"/>
        <v/>
      </c>
      <c r="AE9" s="461" t="str">
        <f t="shared" si="4"/>
        <v/>
      </c>
      <c r="AF9" s="44"/>
    </row>
    <row r="10" spans="2:34" x14ac:dyDescent="0.25">
      <c r="B10" s="421" t="s">
        <v>1769</v>
      </c>
      <c r="C10" s="422" t="s">
        <v>1773</v>
      </c>
      <c r="D10" s="422" t="s">
        <v>1770</v>
      </c>
      <c r="E10" s="422" t="s">
        <v>1771</v>
      </c>
      <c r="F10" s="422" t="s">
        <v>1774</v>
      </c>
      <c r="G10" s="422" t="s">
        <v>1775</v>
      </c>
      <c r="H10" s="422" t="s">
        <v>1774</v>
      </c>
      <c r="I10" s="422" t="s">
        <v>1776</v>
      </c>
      <c r="J10" s="423" t="s">
        <v>1774</v>
      </c>
    </row>
    <row r="11" spans="2:34" ht="15" customHeight="1" x14ac:dyDescent="0.25">
      <c r="B11" s="424" t="s">
        <v>1729</v>
      </c>
      <c r="C11" s="422" t="str">
        <f>IF(B11="","",VLOOKUP(B11,BDD_licencies!A$4:F$247,6,0))</f>
        <v xml:space="preserve">ORSATTI Valentin </v>
      </c>
      <c r="D11" s="425" t="s">
        <v>1994</v>
      </c>
      <c r="E11" s="426" t="str">
        <f>IF(D11="","",VLOOKUP(D11,base!A$2:F$298,2,0))</f>
        <v>Nettoyant spay 205 ml</v>
      </c>
      <c r="F11" s="427" t="str">
        <f>IF(D11="","",VLOOKUP(D11,base!A$2:F$298,3,0))</f>
        <v>6,90</v>
      </c>
      <c r="G11" s="428">
        <v>1</v>
      </c>
      <c r="H11" s="427">
        <f>IF(D11="","",F11*G11)</f>
        <v>6.9</v>
      </c>
      <c r="I11" s="429">
        <v>0.15</v>
      </c>
      <c r="J11" s="430">
        <f>IF(D11="","",(H11-(H11*I11)))</f>
        <v>5.8650000000000002</v>
      </c>
    </row>
    <row r="12" spans="2:34" ht="15" customHeight="1" x14ac:dyDescent="0.25">
      <c r="B12" s="424"/>
      <c r="C12" s="422" t="str">
        <f>IF(B12="","",VLOOKUP(B12,BDD_licencies!A$4:F$247,6,0))</f>
        <v/>
      </c>
      <c r="D12" s="425"/>
      <c r="E12" s="426" t="str">
        <f>IF(D12="","",VLOOKUP(D12,base!A$2:F$298,2,0))</f>
        <v/>
      </c>
      <c r="F12" s="427" t="str">
        <f>IF(D12="","",VLOOKUP(D12,base!A$2:F$298,3,0))</f>
        <v/>
      </c>
      <c r="G12" s="428"/>
      <c r="H12" s="427" t="str">
        <f t="shared" ref="H12:H18" si="5">IF(D12="","",F12*G12)</f>
        <v/>
      </c>
      <c r="I12" s="429"/>
      <c r="J12" s="430" t="str">
        <f t="shared" ref="J12:J18" si="6">IF(D12="","",(H12-(H12*I12)))</f>
        <v/>
      </c>
    </row>
    <row r="13" spans="2:34" ht="15" customHeight="1" x14ac:dyDescent="0.25">
      <c r="B13" s="424"/>
      <c r="C13" s="422" t="str">
        <f>IF(B13="","",VLOOKUP(B13,BDD_licencies!A$4:F$247,6,0))</f>
        <v/>
      </c>
      <c r="D13" s="425"/>
      <c r="E13" s="426" t="str">
        <f>IF(D13="","",VLOOKUP(D13,base!A$2:F$298,2,0))</f>
        <v/>
      </c>
      <c r="F13" s="427" t="str">
        <f>IF(D13="","",VLOOKUP(D13,base!A$2:F$298,3,0))</f>
        <v/>
      </c>
      <c r="G13" s="428"/>
      <c r="H13" s="427" t="str">
        <f t="shared" si="5"/>
        <v/>
      </c>
      <c r="I13" s="429"/>
      <c r="J13" s="430" t="str">
        <f t="shared" si="6"/>
        <v/>
      </c>
    </row>
    <row r="14" spans="2:34" ht="15" customHeight="1" x14ac:dyDescent="0.25">
      <c r="B14" s="424"/>
      <c r="C14" s="422" t="str">
        <f>IF(B14="","",VLOOKUP(B14,BDD_licencies!A$4:F$247,6,0))</f>
        <v/>
      </c>
      <c r="D14" s="425"/>
      <c r="E14" s="426" t="str">
        <f>IF(D14="","",VLOOKUP(D14,base!A$2:F$298,2,0))</f>
        <v/>
      </c>
      <c r="F14" s="427" t="str">
        <f>IF(D14="","",VLOOKUP(D14,base!A$2:F$298,3,0))</f>
        <v/>
      </c>
      <c r="G14" s="428"/>
      <c r="H14" s="427" t="str">
        <f t="shared" si="5"/>
        <v/>
      </c>
      <c r="I14" s="429"/>
      <c r="J14" s="430" t="str">
        <f t="shared" si="6"/>
        <v/>
      </c>
    </row>
    <row r="15" spans="2:34" ht="15" customHeight="1" x14ac:dyDescent="0.25">
      <c r="B15" s="424"/>
      <c r="C15" s="422" t="str">
        <f>IF(B15="","",VLOOKUP(B15,BDD_licencies!A$4:F$247,6,0))</f>
        <v/>
      </c>
      <c r="D15" s="425"/>
      <c r="E15" s="426" t="str">
        <f>IF(D15="","",VLOOKUP(D15,base!A$2:F$298,2,0))</f>
        <v/>
      </c>
      <c r="F15" s="427" t="str">
        <f>IF(D15="","",VLOOKUP(D15,base!A$2:F$298,3,0))</f>
        <v/>
      </c>
      <c r="G15" s="428"/>
      <c r="H15" s="427" t="str">
        <f t="shared" si="5"/>
        <v/>
      </c>
      <c r="I15" s="429"/>
      <c r="J15" s="430" t="str">
        <f t="shared" si="6"/>
        <v/>
      </c>
    </row>
    <row r="16" spans="2:34" ht="15" customHeight="1" x14ac:dyDescent="0.25">
      <c r="B16" s="424"/>
      <c r="C16" s="422" t="str">
        <f>IF(B16="","",VLOOKUP(B16,BDD_licencies!A$4:F$247,6,0))</f>
        <v/>
      </c>
      <c r="D16" s="425"/>
      <c r="E16" s="426" t="str">
        <f>IF(D16="","",VLOOKUP(D16,base!A$2:F$298,2,0))</f>
        <v/>
      </c>
      <c r="F16" s="427" t="str">
        <f>IF(D16="","",VLOOKUP(D16,base!A$2:F$298,3,0))</f>
        <v/>
      </c>
      <c r="G16" s="428"/>
      <c r="H16" s="427" t="str">
        <f t="shared" si="5"/>
        <v/>
      </c>
      <c r="I16" s="429"/>
      <c r="J16" s="430" t="str">
        <f t="shared" si="6"/>
        <v/>
      </c>
    </row>
    <row r="17" spans="2:20" ht="15" customHeight="1" x14ac:dyDescent="0.25">
      <c r="B17" s="424"/>
      <c r="C17" s="422" t="str">
        <f>IF(B17="","",VLOOKUP(B17,BDD_licencies!A$4:F$247,6,0))</f>
        <v/>
      </c>
      <c r="D17" s="425"/>
      <c r="E17" s="426" t="str">
        <f>IF(D17="","",VLOOKUP(D17,base!A$2:F$298,2,0))</f>
        <v/>
      </c>
      <c r="F17" s="427" t="str">
        <f>IF(D17="","",VLOOKUP(D17,base!A$2:F$298,3,0))</f>
        <v/>
      </c>
      <c r="G17" s="428"/>
      <c r="H17" s="427" t="str">
        <f t="shared" si="5"/>
        <v/>
      </c>
      <c r="I17" s="429"/>
      <c r="J17" s="430" t="str">
        <f t="shared" si="6"/>
        <v/>
      </c>
    </row>
    <row r="18" spans="2:20" ht="15.75" thickBot="1" x14ac:dyDescent="0.3">
      <c r="B18" s="424"/>
      <c r="C18" s="422" t="str">
        <f>IF(B18="","",VLOOKUP(B18,BDD_licencies!A$4:F$247,6,0))</f>
        <v/>
      </c>
      <c r="D18" s="425"/>
      <c r="E18" s="426" t="str">
        <f>IF(D18="","",VLOOKUP(D18,base!A$2:F$298,2,0))</f>
        <v/>
      </c>
      <c r="F18" s="427" t="str">
        <f>IF(D18="","",VLOOKUP(D18,base!A$2:F$298,3,0))</f>
        <v/>
      </c>
      <c r="G18" s="428"/>
      <c r="H18" s="427" t="str">
        <f t="shared" si="5"/>
        <v/>
      </c>
      <c r="I18" s="429"/>
      <c r="J18" s="430" t="str">
        <f t="shared" si="6"/>
        <v/>
      </c>
    </row>
    <row r="19" spans="2:20" ht="15.75" thickTop="1" x14ac:dyDescent="0.25">
      <c r="B19" s="431"/>
      <c r="C19" s="406"/>
      <c r="D19" s="407"/>
      <c r="E19" s="406"/>
      <c r="F19" s="406" t="s">
        <v>227</v>
      </c>
      <c r="G19" s="406"/>
      <c r="H19" s="408"/>
      <c r="I19" s="406"/>
      <c r="J19" s="432">
        <f>SUM(J11:J18)</f>
        <v>5.8650000000000002</v>
      </c>
    </row>
    <row r="20" spans="2:20" x14ac:dyDescent="0.25">
      <c r="B20" s="433"/>
      <c r="C20" s="434"/>
      <c r="D20" s="435"/>
      <c r="E20" s="434"/>
      <c r="F20" s="434" t="s">
        <v>231</v>
      </c>
      <c r="G20" s="434"/>
      <c r="H20" s="434"/>
      <c r="I20" s="434"/>
      <c r="J20" s="436">
        <f>IF(D11="","",IF(J19&lt;45,4.7,IF(J19&lt;=80,2.7,0)))</f>
        <v>4.7</v>
      </c>
    </row>
    <row r="21" spans="2:20" x14ac:dyDescent="0.25">
      <c r="B21" s="433"/>
      <c r="C21" s="434"/>
      <c r="D21" s="435"/>
      <c r="E21" s="434"/>
      <c r="F21" s="434"/>
      <c r="G21" s="434"/>
      <c r="H21" s="434"/>
      <c r="I21" s="434"/>
      <c r="J21" s="437"/>
      <c r="O21" s="6"/>
    </row>
    <row r="22" spans="2:20" x14ac:dyDescent="0.25">
      <c r="B22" s="433"/>
      <c r="C22" s="434"/>
      <c r="D22" s="434"/>
      <c r="E22" s="434"/>
      <c r="F22" s="434"/>
      <c r="G22" s="434"/>
      <c r="H22" s="434"/>
      <c r="I22" s="434"/>
      <c r="J22" s="409">
        <f>IF(D11="","",SUM(J19:J20))</f>
        <v>10.565000000000001</v>
      </c>
    </row>
    <row r="23" spans="2:20" x14ac:dyDescent="0.25">
      <c r="B23" s="41"/>
      <c r="C23" s="469"/>
      <c r="D23" s="469"/>
      <c r="E23" s="469"/>
      <c r="F23" s="469"/>
      <c r="G23" s="469"/>
      <c r="H23" s="469"/>
      <c r="I23" s="469"/>
      <c r="J23" s="43"/>
    </row>
    <row r="24" spans="2:20" x14ac:dyDescent="0.25">
      <c r="B24" s="41"/>
      <c r="C24" s="590" t="s">
        <v>1777</v>
      </c>
      <c r="D24" s="587"/>
      <c r="E24" s="587"/>
      <c r="F24" s="587"/>
      <c r="G24" s="587"/>
      <c r="H24" s="587"/>
      <c r="I24" s="469"/>
      <c r="J24" s="43"/>
    </row>
    <row r="25" spans="2:20" x14ac:dyDescent="0.25">
      <c r="B25" s="41"/>
      <c r="C25" s="587"/>
      <c r="D25" s="587"/>
      <c r="E25" s="587"/>
      <c r="F25" s="587"/>
      <c r="G25" s="587"/>
      <c r="H25" s="587"/>
      <c r="I25" s="469"/>
      <c r="J25" s="43"/>
      <c r="R25" s="585" t="s">
        <v>1790</v>
      </c>
      <c r="S25" s="585"/>
      <c r="T25" s="57"/>
    </row>
    <row r="26" spans="2:20" ht="25.5" x14ac:dyDescent="0.25">
      <c r="B26" s="438" t="s">
        <v>1781</v>
      </c>
      <c r="C26" s="439" t="s">
        <v>1780</v>
      </c>
      <c r="D26" s="439" t="s">
        <v>1778</v>
      </c>
      <c r="E26" s="439" t="s">
        <v>1779</v>
      </c>
      <c r="F26" s="440" t="s">
        <v>1282</v>
      </c>
      <c r="G26" s="440" t="s">
        <v>1785</v>
      </c>
      <c r="H26" s="440" t="s">
        <v>1783</v>
      </c>
      <c r="I26" s="439" t="s">
        <v>1782</v>
      </c>
      <c r="J26" s="441" t="s">
        <v>1784</v>
      </c>
      <c r="R26" s="453" t="s">
        <v>1791</v>
      </c>
      <c r="S26" s="453" t="s">
        <v>1792</v>
      </c>
      <c r="T26" s="57"/>
    </row>
    <row r="27" spans="2:20" x14ac:dyDescent="0.25">
      <c r="B27" s="444" t="s">
        <v>1729</v>
      </c>
      <c r="C27" s="445" t="str">
        <f>IF(B27="","",VLOOKUP(B27,BDD_licencies!A$4:F$247,6,0))</f>
        <v xml:space="preserve">ORSATTI Valentin </v>
      </c>
      <c r="D27" s="446" t="s">
        <v>246</v>
      </c>
      <c r="E27" s="446"/>
      <c r="F27" s="447"/>
      <c r="G27" s="452">
        <v>10.57</v>
      </c>
      <c r="H27" s="417">
        <f t="shared" ref="H27:H33" si="7">IF(C27="","",SUMIFS((J$11:J$18),(B$11:B$18),B27))</f>
        <v>5.8650000000000002</v>
      </c>
      <c r="I27" s="417">
        <f t="shared" ref="I27:I33" si="8">IF(C27="","",L$27)</f>
        <v>4.7</v>
      </c>
      <c r="J27" s="442">
        <f>IF(H27="","",H27+I27)</f>
        <v>10.565000000000001</v>
      </c>
      <c r="K27" s="467">
        <f>COUNTA(B27:B33)</f>
        <v>1</v>
      </c>
      <c r="L27" s="6">
        <f>J20/K27</f>
        <v>4.7</v>
      </c>
      <c r="M27" s="6">
        <f>SUM(C27:C33)</f>
        <v>0</v>
      </c>
      <c r="N27" s="6">
        <f>SUM(D27:D33)</f>
        <v>0</v>
      </c>
      <c r="O27" s="6">
        <f>J27-G27</f>
        <v>-4.9999999999990052E-3</v>
      </c>
      <c r="R27" s="467">
        <f>_xlfn.NUMBERVALUE(J27)</f>
        <v>10.565</v>
      </c>
      <c r="S27" s="467">
        <f>ROUNDUP(R27,2)</f>
        <v>10.57</v>
      </c>
      <c r="T27" s="6"/>
    </row>
    <row r="28" spans="2:20" x14ac:dyDescent="0.25">
      <c r="B28" s="444"/>
      <c r="C28" s="445" t="str">
        <f>IF(B28="","",VLOOKUP(B28,BDD_licencies!A$4:F$247,6,0))</f>
        <v/>
      </c>
      <c r="D28" s="446"/>
      <c r="E28" s="446"/>
      <c r="F28" s="447"/>
      <c r="G28" s="452"/>
      <c r="H28" s="417" t="str">
        <f t="shared" si="7"/>
        <v/>
      </c>
      <c r="I28" s="417" t="str">
        <f t="shared" si="8"/>
        <v/>
      </c>
      <c r="J28" s="442" t="str">
        <f t="shared" ref="J28:J33" si="9">IF(H28="","",H28+I28)</f>
        <v/>
      </c>
      <c r="O28" s="6" t="e">
        <f t="shared" ref="O28:O32" si="10">H28-G28</f>
        <v>#VALUE!</v>
      </c>
      <c r="R28" s="467">
        <f t="shared" ref="R28:R33" si="11">_xlfn.NUMBERVALUE(J28)</f>
        <v>0</v>
      </c>
      <c r="S28" s="467">
        <f t="shared" ref="S28:S33" si="12">ROUNDUP(R28,2)</f>
        <v>0</v>
      </c>
      <c r="T28" s="6"/>
    </row>
    <row r="29" spans="2:20" x14ac:dyDescent="0.25">
      <c r="B29" s="444"/>
      <c r="C29" s="445" t="str">
        <f>IF(B29="","",VLOOKUP(B29,BDD_licencies!A$4:F$247,6,0))</f>
        <v/>
      </c>
      <c r="D29" s="446"/>
      <c r="E29" s="446"/>
      <c r="F29" s="447"/>
      <c r="G29" s="452"/>
      <c r="H29" s="417" t="str">
        <f t="shared" si="7"/>
        <v/>
      </c>
      <c r="I29" s="417" t="str">
        <f t="shared" si="8"/>
        <v/>
      </c>
      <c r="J29" s="442" t="str">
        <f t="shared" si="9"/>
        <v/>
      </c>
      <c r="O29" s="6" t="e">
        <f t="shared" si="10"/>
        <v>#VALUE!</v>
      </c>
      <c r="R29" s="467">
        <f t="shared" si="11"/>
        <v>0</v>
      </c>
      <c r="S29" s="467">
        <f t="shared" si="12"/>
        <v>0</v>
      </c>
      <c r="T29" s="6"/>
    </row>
    <row r="30" spans="2:20" x14ac:dyDescent="0.25">
      <c r="B30" s="444"/>
      <c r="C30" s="445" t="str">
        <f>IF(B30="","",VLOOKUP(B30,BDD_licencies!A$4:F$247,6,0))</f>
        <v/>
      </c>
      <c r="D30" s="446"/>
      <c r="E30" s="446"/>
      <c r="F30" s="447"/>
      <c r="G30" s="452"/>
      <c r="H30" s="417" t="str">
        <f t="shared" si="7"/>
        <v/>
      </c>
      <c r="I30" s="417" t="str">
        <f t="shared" si="8"/>
        <v/>
      </c>
      <c r="J30" s="442" t="str">
        <f t="shared" si="9"/>
        <v/>
      </c>
      <c r="O30" s="6" t="e">
        <f t="shared" si="10"/>
        <v>#VALUE!</v>
      </c>
      <c r="R30" s="467">
        <f t="shared" si="11"/>
        <v>0</v>
      </c>
      <c r="S30" s="467">
        <f t="shared" si="12"/>
        <v>0</v>
      </c>
      <c r="T30" s="6"/>
    </row>
    <row r="31" spans="2:20" x14ac:dyDescent="0.25">
      <c r="B31" s="444"/>
      <c r="C31" s="445" t="str">
        <f>IF(B31="","",VLOOKUP(B31,BDD_licencies!A$4:F$247,6,0))</f>
        <v/>
      </c>
      <c r="D31" s="446"/>
      <c r="E31" s="446"/>
      <c r="F31" s="447"/>
      <c r="G31" s="452"/>
      <c r="H31" s="417" t="str">
        <f t="shared" si="7"/>
        <v/>
      </c>
      <c r="I31" s="417" t="str">
        <f t="shared" si="8"/>
        <v/>
      </c>
      <c r="J31" s="442" t="str">
        <f t="shared" si="9"/>
        <v/>
      </c>
      <c r="O31" s="6" t="e">
        <f t="shared" si="10"/>
        <v>#VALUE!</v>
      </c>
      <c r="R31" s="467">
        <f t="shared" si="11"/>
        <v>0</v>
      </c>
      <c r="S31" s="467">
        <f t="shared" si="12"/>
        <v>0</v>
      </c>
      <c r="T31" s="6"/>
    </row>
    <row r="32" spans="2:20" x14ac:dyDescent="0.25">
      <c r="B32" s="444"/>
      <c r="C32" s="445" t="str">
        <f>IF(B32="","",VLOOKUP(B32,BDD_licencies!A$4:F$247,6,0))</f>
        <v/>
      </c>
      <c r="D32" s="446"/>
      <c r="E32" s="446"/>
      <c r="F32" s="447"/>
      <c r="G32" s="452"/>
      <c r="H32" s="417" t="str">
        <f t="shared" si="7"/>
        <v/>
      </c>
      <c r="I32" s="417" t="str">
        <f t="shared" si="8"/>
        <v/>
      </c>
      <c r="J32" s="442" t="str">
        <f t="shared" si="9"/>
        <v/>
      </c>
      <c r="O32" s="6" t="e">
        <f t="shared" si="10"/>
        <v>#VALUE!</v>
      </c>
      <c r="R32" s="467">
        <f t="shared" si="11"/>
        <v>0</v>
      </c>
      <c r="S32" s="467">
        <f t="shared" si="12"/>
        <v>0</v>
      </c>
      <c r="T32" s="6"/>
    </row>
    <row r="33" spans="2:20" x14ac:dyDescent="0.25">
      <c r="B33" s="448"/>
      <c r="C33" s="449" t="str">
        <f>IF(B33="","",VLOOKUP(B33,BDD_licencies!A$4:F$247,6,0))</f>
        <v/>
      </c>
      <c r="D33" s="450"/>
      <c r="E33" s="450"/>
      <c r="F33" s="451"/>
      <c r="G33" s="466"/>
      <c r="H33" s="418" t="str">
        <f t="shared" si="7"/>
        <v/>
      </c>
      <c r="I33" s="418" t="str">
        <f t="shared" si="8"/>
        <v/>
      </c>
      <c r="J33" s="443" t="str">
        <f t="shared" si="9"/>
        <v/>
      </c>
      <c r="R33" s="467">
        <f t="shared" si="11"/>
        <v>0</v>
      </c>
      <c r="S33" s="467">
        <f t="shared" si="12"/>
        <v>0</v>
      </c>
      <c r="T33" s="6"/>
    </row>
    <row r="34" spans="2:20" x14ac:dyDescent="0.25">
      <c r="E34" s="6"/>
      <c r="F34" s="6"/>
    </row>
    <row r="35" spans="2:20" x14ac:dyDescent="0.25">
      <c r="C35" s="6"/>
      <c r="F35" s="6"/>
    </row>
  </sheetData>
  <mergeCells count="9">
    <mergeCell ref="R25:S25"/>
    <mergeCell ref="B6:J9"/>
    <mergeCell ref="C24:H25"/>
    <mergeCell ref="C2:D2"/>
    <mergeCell ref="C3:D3"/>
    <mergeCell ref="C4:D4"/>
    <mergeCell ref="F4:G4"/>
    <mergeCell ref="F2:G2"/>
    <mergeCell ref="F3:G3"/>
  </mergeCells>
  <conditionalFormatting sqref="B27:J27 C28:C33 E28:E33">
    <cfRule type="expression" dxfId="46" priority="16">
      <formula>$G$27=$S$27</formula>
    </cfRule>
  </conditionalFormatting>
  <conditionalFormatting sqref="G27">
    <cfRule type="expression" dxfId="45" priority="15">
      <formula>$G$27=$S$27</formula>
    </cfRule>
  </conditionalFormatting>
  <conditionalFormatting sqref="B28:J28">
    <cfRule type="expression" dxfId="44" priority="7">
      <formula>$J$28=""</formula>
    </cfRule>
    <cfRule type="expression" dxfId="43" priority="14">
      <formula>$G$28=$J$28</formula>
    </cfRule>
  </conditionalFormatting>
  <conditionalFormatting sqref="B29:J29">
    <cfRule type="expression" dxfId="42" priority="6">
      <formula>$J$29=""</formula>
    </cfRule>
    <cfRule type="expression" dxfId="41" priority="13">
      <formula>$G$29=$J$29</formula>
    </cfRule>
  </conditionalFormatting>
  <conditionalFormatting sqref="B30:J30">
    <cfRule type="expression" dxfId="40" priority="5">
      <formula>$J$30=""</formula>
    </cfRule>
    <cfRule type="expression" dxfId="39" priority="12">
      <formula>$G$30=$J$30</formula>
    </cfRule>
  </conditionalFormatting>
  <conditionalFormatting sqref="B31:J31">
    <cfRule type="expression" dxfId="38" priority="4">
      <formula>$J$31=""</formula>
    </cfRule>
    <cfRule type="expression" dxfId="37" priority="11">
      <formula>$G$31=$J$31</formula>
    </cfRule>
  </conditionalFormatting>
  <conditionalFormatting sqref="B32:J32">
    <cfRule type="expression" dxfId="36" priority="3">
      <formula>$J$32=""</formula>
    </cfRule>
    <cfRule type="expression" dxfId="35" priority="10">
      <formula>$G$32=$J$32</formula>
    </cfRule>
  </conditionalFormatting>
  <conditionalFormatting sqref="B33:J33">
    <cfRule type="expression" dxfId="34" priority="1">
      <formula>$J$33=""</formula>
    </cfRule>
    <cfRule type="expression" dxfId="33" priority="2">
      <formula>$J$33</formula>
    </cfRule>
    <cfRule type="expression" dxfId="32" priority="9">
      <formula>$G$33=$J$33</formula>
    </cfRule>
  </conditionalFormatting>
  <conditionalFormatting sqref="B27:J33">
    <cfRule type="expression" dxfId="31" priority="8">
      <formula>$J$27=""</formula>
    </cfRule>
  </conditionalFormatting>
  <dataValidations count="2">
    <dataValidation type="list" allowBlank="1" showInputMessage="1" showErrorMessage="1" sqref="D27:D33" xr:uid="{087B6EE8-E870-4193-85FC-1EE0111C17A7}">
      <formula1>paiement</formula1>
    </dataValidation>
    <dataValidation type="list" allowBlank="1" showInputMessage="1" showErrorMessage="1" sqref="B27:B33" xr:uid="{953BDF7C-8651-4E16-AF25-0D0B03A85DF0}">
      <formula1>$B$11:$B$18</formula1>
    </dataValidation>
  </dataValidations>
  <printOptions horizontalCentered="1"/>
  <pageMargins left="0" right="0" top="0" bottom="0.74803149606299213" header="0.31496062992125984" footer="0.31496062992125984"/>
  <pageSetup paperSize="9" orientation="landscape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9717" r:id="rId4" name="CommandButton1">
          <controlPr defaultSize="0" autoLine="0" r:id="rId5">
            <anchor moveWithCells="1">
              <from>
                <xdr:col>15</xdr:col>
                <xdr:colOff>266700</xdr:colOff>
                <xdr:row>8</xdr:row>
                <xdr:rowOff>133350</xdr:rowOff>
              </from>
              <to>
                <xdr:col>16</xdr:col>
                <xdr:colOff>733425</xdr:colOff>
                <xdr:row>10</xdr:row>
                <xdr:rowOff>104775</xdr:rowOff>
              </to>
            </anchor>
          </controlPr>
        </control>
      </mc:Choice>
      <mc:Fallback>
        <control shapeId="29717" r:id="rId4" name="CommandButton1"/>
      </mc:Fallback>
    </mc:AlternateContent>
    <mc:AlternateContent xmlns:mc="http://schemas.openxmlformats.org/markup-compatibility/2006">
      <mc:Choice Requires="x14">
        <control shapeId="29709" r:id="rId6" name="Button 13">
          <controlPr defaultSize="0" print="0" autoFill="0" autoPict="0" macro="[0]!ValidationDonnees">
            <anchor moveWithCells="1" sizeWithCells="1">
              <from>
                <xdr:col>1</xdr:col>
                <xdr:colOff>276225</xdr:colOff>
                <xdr:row>34</xdr:row>
                <xdr:rowOff>19050</xdr:rowOff>
              </from>
              <to>
                <xdr:col>2</xdr:col>
                <xdr:colOff>1009650</xdr:colOff>
                <xdr:row>35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9711" r:id="rId7" name="Button 15">
          <controlPr defaultSize="0" print="0" autoFill="0" autoPict="0" macro="[0]!remise_zero">
            <anchor moveWithCells="1" sizeWithCells="1">
              <from>
                <xdr:col>15</xdr:col>
                <xdr:colOff>257175</xdr:colOff>
                <xdr:row>6</xdr:row>
                <xdr:rowOff>114300</xdr:rowOff>
              </from>
              <to>
                <xdr:col>16</xdr:col>
                <xdr:colOff>752475</xdr:colOff>
                <xdr:row>8</xdr:row>
                <xdr:rowOff>76200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0D537FE-6F46-494C-9589-4FABDB239C0C}">
          <x14:formula1>
            <xm:f>donnee!$A$2:$A$3</xm:f>
          </x14:formula1>
          <xm:sqref>E2</xm:sqref>
        </x14:dataValidation>
        <x14:dataValidation type="list" allowBlank="1" showInputMessage="1" showErrorMessage="1" xr:uid="{E03E5930-6B2F-4094-B9A8-40D0FEDA8243}">
          <x14:formula1>
            <xm:f>donnee!$O$2:$O$10</xm:f>
          </x14:formula1>
          <xm:sqref>E27:E33</xm:sqref>
        </x14:dataValidation>
        <x14:dataValidation type="list" allowBlank="1" showInputMessage="1" showErrorMessage="1" xr:uid="{2EF4732F-AD4E-4582-8D19-FE6A2FAAF457}">
          <x14:formula1>
            <xm:f>BDD_licencies!$F$4:$F$207</xm:f>
          </x14:formula1>
          <xm:sqref>AH4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00B0B9-88FF-45CD-AF5B-774BB753EAA9}">
  <sheetPr codeName="Feuil11"/>
  <dimension ref="A1:R154"/>
  <sheetViews>
    <sheetView tabSelected="1" workbookViewId="0">
      <selection activeCell="B10" sqref="B10"/>
    </sheetView>
  </sheetViews>
  <sheetFormatPr baseColWidth="10" defaultRowHeight="15" x14ac:dyDescent="0.25"/>
  <cols>
    <col min="1" max="3" width="11.42578125" style="479"/>
    <col min="4" max="4" width="14" style="479" customWidth="1"/>
    <col min="5" max="5" width="13.42578125" style="479" customWidth="1"/>
    <col min="6" max="6" width="15.5703125" style="479" bestFit="1" customWidth="1"/>
    <col min="7" max="7" width="18.7109375" style="479" bestFit="1" customWidth="1"/>
    <col min="8" max="8" width="15.5703125" style="479" bestFit="1" customWidth="1"/>
    <col min="9" max="9" width="17.140625" style="479" bestFit="1" customWidth="1"/>
    <col min="10" max="10" width="11" style="479" bestFit="1" customWidth="1"/>
    <col min="11" max="13" width="11.42578125" style="479"/>
    <col min="14" max="14" width="18.7109375" style="479" bestFit="1" customWidth="1"/>
    <col min="15" max="17" width="11.42578125" style="479"/>
    <col min="18" max="18" width="0" style="479" hidden="1" customWidth="1"/>
    <col min="19" max="16384" width="11.42578125" style="479"/>
  </cols>
  <sheetData>
    <row r="1" spans="1:18" ht="15" customHeight="1" x14ac:dyDescent="0.9">
      <c r="A1" s="594" t="s">
        <v>1393</v>
      </c>
      <c r="B1" s="594"/>
      <c r="C1" s="594"/>
      <c r="D1" s="594"/>
      <c r="E1" s="594"/>
      <c r="F1" s="594"/>
      <c r="G1" s="594"/>
      <c r="H1" s="594"/>
      <c r="I1" s="594"/>
      <c r="J1" s="594"/>
      <c r="K1" s="594"/>
      <c r="L1" s="477"/>
      <c r="M1" s="477"/>
      <c r="N1" s="477"/>
    </row>
    <row r="2" spans="1:18" ht="15" customHeight="1" x14ac:dyDescent="0.9">
      <c r="A2" s="594"/>
      <c r="B2" s="594"/>
      <c r="C2" s="594"/>
      <c r="D2" s="594"/>
      <c r="E2" s="594"/>
      <c r="F2" s="594"/>
      <c r="G2" s="594"/>
      <c r="H2" s="594"/>
      <c r="I2" s="594"/>
      <c r="J2" s="594"/>
      <c r="K2" s="594"/>
      <c r="L2" s="477"/>
      <c r="M2" s="477"/>
      <c r="N2" s="477"/>
    </row>
    <row r="3" spans="1:18" ht="15" customHeight="1" x14ac:dyDescent="0.9">
      <c r="A3" s="594"/>
      <c r="B3" s="594"/>
      <c r="C3" s="594"/>
      <c r="D3" s="594"/>
      <c r="E3" s="594"/>
      <c r="F3" s="594"/>
      <c r="G3" s="594"/>
      <c r="H3" s="594"/>
      <c r="I3" s="594"/>
      <c r="J3" s="594"/>
      <c r="K3" s="594"/>
      <c r="L3" s="477"/>
      <c r="M3" s="477"/>
      <c r="N3" s="477"/>
    </row>
    <row r="4" spans="1:18" ht="15" customHeight="1" x14ac:dyDescent="0.9">
      <c r="A4" s="594"/>
      <c r="B4" s="594"/>
      <c r="C4" s="594"/>
      <c r="D4" s="594"/>
      <c r="E4" s="594"/>
      <c r="F4" s="594"/>
      <c r="G4" s="594"/>
      <c r="H4" s="594"/>
      <c r="I4" s="594"/>
      <c r="J4" s="594"/>
      <c r="K4" s="594"/>
      <c r="L4" s="477"/>
      <c r="M4" s="477"/>
      <c r="N4" s="477"/>
    </row>
    <row r="5" spans="1:18" ht="15" customHeight="1" x14ac:dyDescent="0.9">
      <c r="A5" s="594"/>
      <c r="B5" s="594"/>
      <c r="C5" s="594"/>
      <c r="D5" s="594"/>
      <c r="E5" s="594"/>
      <c r="F5" s="594"/>
      <c r="G5" s="594"/>
      <c r="H5" s="594"/>
      <c r="I5" s="594"/>
      <c r="J5" s="594"/>
      <c r="K5" s="594"/>
      <c r="L5" s="477"/>
      <c r="M5" s="477"/>
      <c r="N5" s="477"/>
    </row>
    <row r="6" spans="1:18" ht="15" customHeight="1" x14ac:dyDescent="0.25">
      <c r="A6" s="594"/>
      <c r="B6" s="594"/>
      <c r="C6" s="594"/>
      <c r="D6" s="594"/>
      <c r="E6" s="594"/>
      <c r="F6" s="594"/>
      <c r="G6" s="594"/>
      <c r="H6" s="594"/>
      <c r="I6" s="594"/>
      <c r="J6" s="594"/>
      <c r="K6" s="594"/>
    </row>
    <row r="7" spans="1:18" ht="15" customHeight="1" x14ac:dyDescent="0.25">
      <c r="A7" s="594"/>
      <c r="B7" s="594"/>
      <c r="C7" s="594"/>
      <c r="D7" s="594"/>
      <c r="E7" s="594"/>
      <c r="F7" s="594"/>
      <c r="G7" s="594"/>
      <c r="H7" s="594"/>
      <c r="I7" s="594"/>
      <c r="J7" s="594"/>
      <c r="K7" s="594"/>
    </row>
    <row r="8" spans="1:18" s="475" customFormat="1" ht="31.5" x14ac:dyDescent="0.25">
      <c r="A8" s="77" t="s">
        <v>2</v>
      </c>
      <c r="B8" s="77" t="s">
        <v>1786</v>
      </c>
      <c r="C8" s="472" t="s">
        <v>1877</v>
      </c>
      <c r="D8" s="77" t="s">
        <v>1812</v>
      </c>
      <c r="E8" s="472" t="s">
        <v>1813</v>
      </c>
      <c r="F8" s="472" t="s">
        <v>1814</v>
      </c>
      <c r="G8" s="472" t="s">
        <v>1815</v>
      </c>
      <c r="H8" s="472" t="s">
        <v>1816</v>
      </c>
      <c r="I8" s="472" t="s">
        <v>1779</v>
      </c>
      <c r="J8" s="77" t="s">
        <v>1787</v>
      </c>
      <c r="K8" s="77" t="s">
        <v>268</v>
      </c>
    </row>
    <row r="9" spans="1:18" x14ac:dyDescent="0.25">
      <c r="A9" s="476" t="s">
        <v>3</v>
      </c>
      <c r="B9" s="476">
        <v>4818807</v>
      </c>
      <c r="C9" s="464">
        <v>43130</v>
      </c>
      <c r="D9" s="476"/>
      <c r="E9" s="458">
        <v>182</v>
      </c>
      <c r="F9" s="464">
        <v>43132</v>
      </c>
      <c r="G9" s="507" t="s">
        <v>1834</v>
      </c>
      <c r="H9" s="458" t="s">
        <v>246</v>
      </c>
      <c r="I9" s="458"/>
      <c r="J9" s="494"/>
      <c r="K9" s="505">
        <v>74.239999999999995</v>
      </c>
      <c r="L9" s="476"/>
      <c r="N9" s="595" t="s">
        <v>1965</v>
      </c>
      <c r="O9" s="595"/>
      <c r="P9" s="595"/>
      <c r="Q9" s="550">
        <f>SUMIFS((K$9:K$200),(G$9:G$200),"DIJON Tt")</f>
        <v>327.42</v>
      </c>
    </row>
    <row r="10" spans="1:18" x14ac:dyDescent="0.25">
      <c r="A10" s="465" t="s">
        <v>3</v>
      </c>
      <c r="B10" s="476">
        <v>4818807</v>
      </c>
      <c r="C10" s="464">
        <v>43130</v>
      </c>
      <c r="D10" s="476"/>
      <c r="E10" s="458">
        <v>182</v>
      </c>
      <c r="F10" s="464">
        <v>43132</v>
      </c>
      <c r="G10" s="507" t="s">
        <v>1835</v>
      </c>
      <c r="H10" s="458" t="s">
        <v>246</v>
      </c>
      <c r="I10" s="458"/>
      <c r="J10" s="494"/>
      <c r="K10" s="505">
        <v>51.92</v>
      </c>
      <c r="L10" s="476"/>
      <c r="N10" s="595" t="s">
        <v>1966</v>
      </c>
      <c r="O10" s="595"/>
      <c r="P10" s="595"/>
      <c r="Q10" s="550">
        <f>R10-Q9</f>
        <v>278.95999999999998</v>
      </c>
      <c r="R10" s="550">
        <f>SUM(K9:K200)</f>
        <v>606.38</v>
      </c>
    </row>
    <row r="11" spans="1:18" x14ac:dyDescent="0.25">
      <c r="A11" s="476" t="s">
        <v>3</v>
      </c>
      <c r="B11" s="476">
        <v>4818807</v>
      </c>
      <c r="C11" s="464">
        <v>43130</v>
      </c>
      <c r="D11" s="476"/>
      <c r="E11" s="458">
        <v>182</v>
      </c>
      <c r="F11" s="464">
        <v>43132</v>
      </c>
      <c r="G11" s="507" t="s">
        <v>1836</v>
      </c>
      <c r="H11" s="458" t="s">
        <v>246</v>
      </c>
      <c r="I11" s="458"/>
      <c r="J11" s="494"/>
      <c r="K11" s="505">
        <v>55.84</v>
      </c>
      <c r="L11" s="476"/>
      <c r="N11" s="493"/>
      <c r="O11" s="536"/>
    </row>
    <row r="12" spans="1:18" x14ac:dyDescent="0.25">
      <c r="A12" s="476" t="s">
        <v>3</v>
      </c>
      <c r="B12" s="476">
        <v>4822846</v>
      </c>
      <c r="C12" s="464">
        <v>43165</v>
      </c>
      <c r="D12" s="476">
        <v>1822519</v>
      </c>
      <c r="E12" s="458">
        <v>159</v>
      </c>
      <c r="F12" s="464">
        <v>43167</v>
      </c>
      <c r="G12" s="507" t="s">
        <v>1964</v>
      </c>
      <c r="H12" s="458" t="s">
        <v>245</v>
      </c>
      <c r="I12" s="458" t="s">
        <v>1866</v>
      </c>
      <c r="J12" s="494">
        <v>1822519</v>
      </c>
      <c r="K12" s="505">
        <v>159.9</v>
      </c>
      <c r="L12" s="476"/>
      <c r="N12" s="493"/>
      <c r="O12" s="536"/>
      <c r="Q12" s="549"/>
    </row>
    <row r="13" spans="1:18" x14ac:dyDescent="0.25">
      <c r="A13" s="476" t="s">
        <v>3</v>
      </c>
      <c r="B13" s="476">
        <v>4838037</v>
      </c>
      <c r="C13" s="464">
        <v>43339</v>
      </c>
      <c r="D13" s="476">
        <v>2318639</v>
      </c>
      <c r="E13" s="458">
        <v>23.15</v>
      </c>
      <c r="F13" s="464">
        <v>43346</v>
      </c>
      <c r="G13" s="507" t="s">
        <v>1873</v>
      </c>
      <c r="H13" s="458" t="s">
        <v>246</v>
      </c>
      <c r="I13" s="458"/>
      <c r="J13" s="494"/>
      <c r="K13" s="505">
        <v>23.15</v>
      </c>
      <c r="L13" s="476"/>
      <c r="N13" s="493"/>
      <c r="O13" s="536"/>
      <c r="Q13" s="549"/>
    </row>
    <row r="14" spans="1:18" x14ac:dyDescent="0.25">
      <c r="A14" s="476" t="s">
        <v>3</v>
      </c>
      <c r="B14" s="476">
        <v>4844266</v>
      </c>
      <c r="C14" s="464">
        <v>43367</v>
      </c>
      <c r="D14" s="476">
        <v>2318641</v>
      </c>
      <c r="E14" s="458">
        <v>193.84</v>
      </c>
      <c r="F14" s="464">
        <v>43370</v>
      </c>
      <c r="G14" s="507" t="s">
        <v>1876</v>
      </c>
      <c r="H14" s="458" t="s">
        <v>245</v>
      </c>
      <c r="I14" s="458" t="s">
        <v>1901</v>
      </c>
      <c r="J14" s="494">
        <v>8011936</v>
      </c>
      <c r="K14" s="505">
        <v>26.32</v>
      </c>
      <c r="L14" s="476"/>
      <c r="N14" s="493"/>
      <c r="O14" s="536"/>
      <c r="Q14" s="549"/>
    </row>
    <row r="15" spans="1:18" x14ac:dyDescent="0.25">
      <c r="A15" s="476" t="s">
        <v>3</v>
      </c>
      <c r="B15" s="476">
        <v>4844266</v>
      </c>
      <c r="C15" s="464">
        <v>43367</v>
      </c>
      <c r="D15" s="476">
        <v>2318641</v>
      </c>
      <c r="E15" s="458">
        <v>193.84</v>
      </c>
      <c r="F15" s="464">
        <v>43370</v>
      </c>
      <c r="G15" s="507" t="s">
        <v>1964</v>
      </c>
      <c r="H15" s="458" t="s">
        <v>245</v>
      </c>
      <c r="I15" s="458" t="s">
        <v>1866</v>
      </c>
      <c r="J15" s="494">
        <v>2318641</v>
      </c>
      <c r="K15" s="505">
        <v>167.52</v>
      </c>
      <c r="L15" s="476"/>
      <c r="N15" s="493"/>
      <c r="O15" s="536"/>
      <c r="Q15" s="549"/>
    </row>
    <row r="16" spans="1:18" x14ac:dyDescent="0.25">
      <c r="A16" s="479" t="s">
        <v>3</v>
      </c>
      <c r="B16" s="479">
        <v>4845628</v>
      </c>
      <c r="C16" s="54">
        <v>43375</v>
      </c>
      <c r="D16" s="479">
        <v>2318647</v>
      </c>
      <c r="E16" s="485">
        <v>36.92</v>
      </c>
      <c r="F16" s="54">
        <v>43383</v>
      </c>
      <c r="G16" s="508" t="s">
        <v>1879</v>
      </c>
      <c r="H16" s="479" t="s">
        <v>245</v>
      </c>
      <c r="I16" s="479" t="s">
        <v>1396</v>
      </c>
      <c r="J16" s="410">
        <v>188564007</v>
      </c>
      <c r="K16" s="506">
        <v>36.92</v>
      </c>
      <c r="N16" s="493"/>
      <c r="O16" s="536"/>
    </row>
    <row r="17" spans="1:11" x14ac:dyDescent="0.25">
      <c r="A17" s="479" t="s">
        <v>3</v>
      </c>
      <c r="E17" s="485"/>
      <c r="G17" s="296" t="s">
        <v>1997</v>
      </c>
      <c r="H17" s="479" t="s">
        <v>246</v>
      </c>
      <c r="J17" s="410"/>
      <c r="K17" s="506">
        <v>10.57</v>
      </c>
    </row>
    <row r="18" spans="1:11" x14ac:dyDescent="0.25">
      <c r="E18" s="485"/>
      <c r="G18" s="296"/>
      <c r="J18" s="410"/>
      <c r="K18" s="488"/>
    </row>
    <row r="19" spans="1:11" x14ac:dyDescent="0.25">
      <c r="E19" s="485"/>
      <c r="G19" s="296"/>
      <c r="J19" s="410"/>
      <c r="K19" s="488"/>
    </row>
    <row r="20" spans="1:11" x14ac:dyDescent="0.25">
      <c r="E20" s="485"/>
      <c r="G20" s="296"/>
      <c r="J20" s="410"/>
      <c r="K20" s="488"/>
    </row>
    <row r="21" spans="1:11" x14ac:dyDescent="0.25">
      <c r="E21" s="485"/>
      <c r="G21" s="296"/>
      <c r="J21" s="410"/>
      <c r="K21" s="488"/>
    </row>
    <row r="22" spans="1:11" x14ac:dyDescent="0.25">
      <c r="E22" s="485"/>
      <c r="G22" s="296"/>
      <c r="J22" s="410"/>
      <c r="K22" s="488"/>
    </row>
    <row r="23" spans="1:11" x14ac:dyDescent="0.25">
      <c r="E23" s="485"/>
      <c r="G23" s="296"/>
      <c r="J23" s="410"/>
      <c r="K23" s="488"/>
    </row>
    <row r="24" spans="1:11" x14ac:dyDescent="0.25">
      <c r="E24" s="485"/>
      <c r="G24" s="296"/>
      <c r="J24" s="410"/>
      <c r="K24" s="488"/>
    </row>
    <row r="25" spans="1:11" x14ac:dyDescent="0.25">
      <c r="E25" s="485"/>
      <c r="G25" s="296"/>
      <c r="J25" s="410"/>
      <c r="K25" s="488"/>
    </row>
    <row r="26" spans="1:11" x14ac:dyDescent="0.25">
      <c r="E26" s="485"/>
      <c r="G26" s="296"/>
      <c r="J26" s="410"/>
      <c r="K26" s="488"/>
    </row>
    <row r="27" spans="1:11" x14ac:dyDescent="0.25">
      <c r="E27" s="485"/>
      <c r="G27" s="296"/>
      <c r="J27" s="410"/>
      <c r="K27" s="488"/>
    </row>
    <row r="28" spans="1:11" x14ac:dyDescent="0.25">
      <c r="E28" s="485"/>
      <c r="G28" s="296"/>
      <c r="J28" s="410"/>
      <c r="K28" s="488"/>
    </row>
    <row r="29" spans="1:11" x14ac:dyDescent="0.25">
      <c r="E29" s="485"/>
      <c r="G29" s="296"/>
      <c r="J29" s="410"/>
      <c r="K29" s="488"/>
    </row>
    <row r="30" spans="1:11" x14ac:dyDescent="0.25">
      <c r="E30" s="485"/>
      <c r="G30" s="296"/>
      <c r="J30" s="410"/>
      <c r="K30" s="488"/>
    </row>
    <row r="31" spans="1:11" x14ac:dyDescent="0.25">
      <c r="E31" s="485"/>
      <c r="G31" s="296"/>
      <c r="J31" s="410"/>
      <c r="K31" s="488"/>
    </row>
    <row r="32" spans="1:11" x14ac:dyDescent="0.25">
      <c r="E32" s="485"/>
      <c r="G32" s="296"/>
      <c r="J32" s="410"/>
      <c r="K32" s="488"/>
    </row>
    <row r="33" spans="5:11" x14ac:dyDescent="0.25">
      <c r="E33" s="485"/>
      <c r="G33" s="296"/>
      <c r="J33" s="410"/>
      <c r="K33" s="488"/>
    </row>
    <row r="34" spans="5:11" x14ac:dyDescent="0.25">
      <c r="E34" s="485"/>
      <c r="G34" s="296"/>
      <c r="J34" s="410"/>
      <c r="K34" s="488"/>
    </row>
    <row r="35" spans="5:11" x14ac:dyDescent="0.25">
      <c r="E35" s="485"/>
      <c r="G35" s="296"/>
      <c r="J35" s="410"/>
      <c r="K35" s="488"/>
    </row>
    <row r="36" spans="5:11" x14ac:dyDescent="0.25">
      <c r="E36" s="485"/>
      <c r="G36" s="296"/>
      <c r="J36" s="410"/>
      <c r="K36" s="488"/>
    </row>
    <row r="37" spans="5:11" x14ac:dyDescent="0.25">
      <c r="E37" s="485"/>
      <c r="G37" s="296"/>
      <c r="J37" s="410"/>
      <c r="K37" s="488"/>
    </row>
    <row r="38" spans="5:11" x14ac:dyDescent="0.25">
      <c r="E38" s="485"/>
      <c r="G38" s="296"/>
      <c r="J38" s="410"/>
      <c r="K38" s="488"/>
    </row>
    <row r="39" spans="5:11" x14ac:dyDescent="0.25">
      <c r="E39" s="485"/>
      <c r="G39" s="296"/>
      <c r="J39" s="410"/>
      <c r="K39" s="488"/>
    </row>
    <row r="40" spans="5:11" x14ac:dyDescent="0.25">
      <c r="E40" s="485"/>
      <c r="G40" s="296"/>
      <c r="J40" s="410"/>
      <c r="K40" s="488"/>
    </row>
    <row r="41" spans="5:11" x14ac:dyDescent="0.25">
      <c r="E41" s="485"/>
      <c r="G41" s="296"/>
      <c r="J41" s="410"/>
      <c r="K41" s="488"/>
    </row>
    <row r="42" spans="5:11" x14ac:dyDescent="0.25">
      <c r="E42" s="485"/>
      <c r="G42" s="296"/>
      <c r="J42" s="410"/>
      <c r="K42" s="488"/>
    </row>
    <row r="43" spans="5:11" x14ac:dyDescent="0.25">
      <c r="E43" s="485"/>
      <c r="G43" s="296"/>
      <c r="J43" s="410"/>
      <c r="K43" s="488"/>
    </row>
    <row r="44" spans="5:11" x14ac:dyDescent="0.25">
      <c r="E44" s="485"/>
      <c r="G44" s="296"/>
      <c r="J44" s="410"/>
      <c r="K44" s="488"/>
    </row>
    <row r="45" spans="5:11" x14ac:dyDescent="0.25">
      <c r="E45" s="485"/>
      <c r="G45" s="296"/>
      <c r="J45" s="410"/>
      <c r="K45" s="488"/>
    </row>
    <row r="46" spans="5:11" x14ac:dyDescent="0.25">
      <c r="E46" s="485"/>
      <c r="G46" s="296"/>
      <c r="J46" s="410"/>
      <c r="K46" s="488"/>
    </row>
    <row r="47" spans="5:11" x14ac:dyDescent="0.25">
      <c r="E47" s="485"/>
      <c r="G47" s="296"/>
      <c r="J47" s="410"/>
      <c r="K47" s="488"/>
    </row>
    <row r="48" spans="5:11" x14ac:dyDescent="0.25">
      <c r="E48" s="485"/>
      <c r="G48" s="296"/>
      <c r="J48" s="410"/>
      <c r="K48" s="488"/>
    </row>
    <row r="49" spans="5:11" x14ac:dyDescent="0.25">
      <c r="E49" s="485"/>
      <c r="G49" s="296"/>
      <c r="J49" s="410"/>
      <c r="K49" s="488"/>
    </row>
    <row r="50" spans="5:11" x14ac:dyDescent="0.25">
      <c r="E50" s="485"/>
      <c r="G50" s="296"/>
      <c r="J50" s="410"/>
      <c r="K50" s="488"/>
    </row>
    <row r="51" spans="5:11" x14ac:dyDescent="0.25">
      <c r="E51" s="485"/>
      <c r="G51" s="296"/>
      <c r="J51" s="410"/>
      <c r="K51" s="488"/>
    </row>
    <row r="52" spans="5:11" x14ac:dyDescent="0.25">
      <c r="E52" s="485"/>
      <c r="G52" s="296"/>
      <c r="K52" s="488"/>
    </row>
    <row r="53" spans="5:11" x14ac:dyDescent="0.25">
      <c r="G53" s="296"/>
      <c r="K53" s="488"/>
    </row>
    <row r="54" spans="5:11" x14ac:dyDescent="0.25">
      <c r="G54" s="296"/>
      <c r="K54" s="488"/>
    </row>
    <row r="55" spans="5:11" x14ac:dyDescent="0.25">
      <c r="G55" s="296"/>
      <c r="K55" s="488"/>
    </row>
    <row r="56" spans="5:11" x14ac:dyDescent="0.25">
      <c r="G56" s="296"/>
      <c r="K56" s="488"/>
    </row>
    <row r="57" spans="5:11" x14ac:dyDescent="0.25">
      <c r="G57" s="296"/>
      <c r="K57" s="488"/>
    </row>
    <row r="58" spans="5:11" x14ac:dyDescent="0.25">
      <c r="G58" s="296"/>
    </row>
    <row r="59" spans="5:11" x14ac:dyDescent="0.25">
      <c r="G59" s="296"/>
    </row>
    <row r="60" spans="5:11" x14ac:dyDescent="0.25">
      <c r="G60" s="296"/>
    </row>
    <row r="61" spans="5:11" x14ac:dyDescent="0.25">
      <c r="G61" s="296"/>
    </row>
    <row r="62" spans="5:11" x14ac:dyDescent="0.25">
      <c r="G62" s="296"/>
    </row>
    <row r="63" spans="5:11" x14ac:dyDescent="0.25">
      <c r="G63" s="296"/>
    </row>
    <row r="64" spans="5:11" x14ac:dyDescent="0.25">
      <c r="G64" s="296"/>
    </row>
    <row r="65" spans="7:7" x14ac:dyDescent="0.25">
      <c r="G65" s="296"/>
    </row>
    <row r="66" spans="7:7" x14ac:dyDescent="0.25">
      <c r="G66" s="296"/>
    </row>
    <row r="67" spans="7:7" x14ac:dyDescent="0.25">
      <c r="G67" s="296"/>
    </row>
    <row r="68" spans="7:7" x14ac:dyDescent="0.25">
      <c r="G68" s="296"/>
    </row>
    <row r="69" spans="7:7" x14ac:dyDescent="0.25">
      <c r="G69" s="296"/>
    </row>
    <row r="70" spans="7:7" x14ac:dyDescent="0.25">
      <c r="G70" s="296"/>
    </row>
    <row r="71" spans="7:7" x14ac:dyDescent="0.25">
      <c r="G71" s="296"/>
    </row>
    <row r="72" spans="7:7" x14ac:dyDescent="0.25">
      <c r="G72" s="296"/>
    </row>
    <row r="73" spans="7:7" x14ac:dyDescent="0.25">
      <c r="G73" s="296"/>
    </row>
    <row r="74" spans="7:7" x14ac:dyDescent="0.25">
      <c r="G74" s="296"/>
    </row>
    <row r="75" spans="7:7" x14ac:dyDescent="0.25">
      <c r="G75" s="296"/>
    </row>
    <row r="76" spans="7:7" x14ac:dyDescent="0.25">
      <c r="G76" s="296"/>
    </row>
    <row r="77" spans="7:7" x14ac:dyDescent="0.25">
      <c r="G77" s="296"/>
    </row>
    <row r="78" spans="7:7" x14ac:dyDescent="0.25">
      <c r="G78" s="296"/>
    </row>
    <row r="79" spans="7:7" x14ac:dyDescent="0.25">
      <c r="G79" s="296"/>
    </row>
    <row r="80" spans="7:7" x14ac:dyDescent="0.25">
      <c r="G80" s="296"/>
    </row>
    <row r="81" spans="7:7" x14ac:dyDescent="0.25">
      <c r="G81" s="296"/>
    </row>
    <row r="82" spans="7:7" x14ac:dyDescent="0.25">
      <c r="G82" s="296"/>
    </row>
    <row r="83" spans="7:7" x14ac:dyDescent="0.25">
      <c r="G83" s="296"/>
    </row>
    <row r="84" spans="7:7" x14ac:dyDescent="0.25">
      <c r="G84" s="296"/>
    </row>
    <row r="85" spans="7:7" x14ac:dyDescent="0.25">
      <c r="G85" s="296"/>
    </row>
    <row r="86" spans="7:7" x14ac:dyDescent="0.25">
      <c r="G86" s="296"/>
    </row>
    <row r="87" spans="7:7" x14ac:dyDescent="0.25">
      <c r="G87" s="296"/>
    </row>
    <row r="88" spans="7:7" x14ac:dyDescent="0.25">
      <c r="G88" s="296"/>
    </row>
    <row r="89" spans="7:7" x14ac:dyDescent="0.25">
      <c r="G89" s="296"/>
    </row>
    <row r="90" spans="7:7" x14ac:dyDescent="0.25">
      <c r="G90" s="296"/>
    </row>
    <row r="91" spans="7:7" x14ac:dyDescent="0.25">
      <c r="G91" s="296"/>
    </row>
    <row r="92" spans="7:7" x14ac:dyDescent="0.25">
      <c r="G92" s="296"/>
    </row>
    <row r="93" spans="7:7" x14ac:dyDescent="0.25">
      <c r="G93" s="296"/>
    </row>
    <row r="94" spans="7:7" x14ac:dyDescent="0.25">
      <c r="G94" s="296"/>
    </row>
    <row r="95" spans="7:7" x14ac:dyDescent="0.25">
      <c r="G95" s="296"/>
    </row>
    <row r="96" spans="7:7" x14ac:dyDescent="0.25">
      <c r="G96" s="296"/>
    </row>
    <row r="97" spans="7:7" x14ac:dyDescent="0.25">
      <c r="G97" s="296"/>
    </row>
    <row r="98" spans="7:7" x14ac:dyDescent="0.25">
      <c r="G98" s="296"/>
    </row>
    <row r="99" spans="7:7" x14ac:dyDescent="0.25">
      <c r="G99" s="296"/>
    </row>
    <row r="100" spans="7:7" x14ac:dyDescent="0.25">
      <c r="G100" s="296"/>
    </row>
    <row r="101" spans="7:7" x14ac:dyDescent="0.25">
      <c r="G101" s="296"/>
    </row>
    <row r="102" spans="7:7" x14ac:dyDescent="0.25">
      <c r="G102" s="296"/>
    </row>
    <row r="103" spans="7:7" x14ac:dyDescent="0.25">
      <c r="G103" s="296"/>
    </row>
    <row r="104" spans="7:7" x14ac:dyDescent="0.25">
      <c r="G104" s="296"/>
    </row>
    <row r="105" spans="7:7" x14ac:dyDescent="0.25">
      <c r="G105" s="296"/>
    </row>
    <row r="106" spans="7:7" x14ac:dyDescent="0.25">
      <c r="G106" s="296"/>
    </row>
    <row r="107" spans="7:7" x14ac:dyDescent="0.25">
      <c r="G107" s="296"/>
    </row>
    <row r="108" spans="7:7" x14ac:dyDescent="0.25">
      <c r="G108" s="296"/>
    </row>
    <row r="109" spans="7:7" x14ac:dyDescent="0.25">
      <c r="G109" s="296"/>
    </row>
    <row r="110" spans="7:7" x14ac:dyDescent="0.25">
      <c r="G110" s="296"/>
    </row>
    <row r="111" spans="7:7" x14ac:dyDescent="0.25">
      <c r="G111" s="296"/>
    </row>
    <row r="112" spans="7:7" x14ac:dyDescent="0.25">
      <c r="G112" s="296"/>
    </row>
    <row r="113" spans="7:7" x14ac:dyDescent="0.25">
      <c r="G113" s="296"/>
    </row>
    <row r="114" spans="7:7" x14ac:dyDescent="0.25">
      <c r="G114" s="296"/>
    </row>
    <row r="115" spans="7:7" x14ac:dyDescent="0.25">
      <c r="G115" s="296"/>
    </row>
    <row r="116" spans="7:7" x14ac:dyDescent="0.25">
      <c r="G116" s="296"/>
    </row>
    <row r="117" spans="7:7" x14ac:dyDescent="0.25">
      <c r="G117" s="296"/>
    </row>
    <row r="118" spans="7:7" x14ac:dyDescent="0.25">
      <c r="G118" s="296"/>
    </row>
    <row r="119" spans="7:7" x14ac:dyDescent="0.25">
      <c r="G119" s="296"/>
    </row>
    <row r="120" spans="7:7" x14ac:dyDescent="0.25">
      <c r="G120" s="296"/>
    </row>
    <row r="121" spans="7:7" x14ac:dyDescent="0.25">
      <c r="G121" s="296"/>
    </row>
    <row r="122" spans="7:7" x14ac:dyDescent="0.25">
      <c r="G122" s="296"/>
    </row>
    <row r="123" spans="7:7" x14ac:dyDescent="0.25">
      <c r="G123" s="296"/>
    </row>
    <row r="124" spans="7:7" x14ac:dyDescent="0.25">
      <c r="G124" s="296"/>
    </row>
    <row r="125" spans="7:7" x14ac:dyDescent="0.25">
      <c r="G125" s="296"/>
    </row>
    <row r="126" spans="7:7" x14ac:dyDescent="0.25">
      <c r="G126" s="296"/>
    </row>
    <row r="127" spans="7:7" x14ac:dyDescent="0.25">
      <c r="G127" s="296"/>
    </row>
    <row r="128" spans="7:7" x14ac:dyDescent="0.25">
      <c r="G128" s="296"/>
    </row>
    <row r="129" spans="7:7" x14ac:dyDescent="0.25">
      <c r="G129" s="296"/>
    </row>
    <row r="130" spans="7:7" x14ac:dyDescent="0.25">
      <c r="G130" s="296"/>
    </row>
    <row r="131" spans="7:7" x14ac:dyDescent="0.25">
      <c r="G131" s="296"/>
    </row>
    <row r="132" spans="7:7" x14ac:dyDescent="0.25">
      <c r="G132" s="296"/>
    </row>
    <row r="133" spans="7:7" x14ac:dyDescent="0.25">
      <c r="G133" s="296"/>
    </row>
    <row r="134" spans="7:7" x14ac:dyDescent="0.25">
      <c r="G134" s="296"/>
    </row>
    <row r="135" spans="7:7" x14ac:dyDescent="0.25">
      <c r="G135" s="296"/>
    </row>
    <row r="136" spans="7:7" x14ac:dyDescent="0.25">
      <c r="G136" s="296"/>
    </row>
    <row r="137" spans="7:7" x14ac:dyDescent="0.25">
      <c r="G137" s="296"/>
    </row>
    <row r="138" spans="7:7" x14ac:dyDescent="0.25">
      <c r="G138" s="296"/>
    </row>
    <row r="139" spans="7:7" x14ac:dyDescent="0.25">
      <c r="G139" s="296"/>
    </row>
    <row r="140" spans="7:7" x14ac:dyDescent="0.25">
      <c r="G140" s="296"/>
    </row>
    <row r="141" spans="7:7" x14ac:dyDescent="0.25">
      <c r="G141" s="296"/>
    </row>
    <row r="142" spans="7:7" x14ac:dyDescent="0.25">
      <c r="G142" s="296"/>
    </row>
    <row r="143" spans="7:7" x14ac:dyDescent="0.25">
      <c r="G143" s="296"/>
    </row>
    <row r="144" spans="7:7" x14ac:dyDescent="0.25">
      <c r="G144" s="296"/>
    </row>
    <row r="145" spans="7:7" x14ac:dyDescent="0.25">
      <c r="G145" s="296"/>
    </row>
    <row r="146" spans="7:7" x14ac:dyDescent="0.25">
      <c r="G146" s="296"/>
    </row>
    <row r="147" spans="7:7" x14ac:dyDescent="0.25">
      <c r="G147" s="296"/>
    </row>
    <row r="148" spans="7:7" x14ac:dyDescent="0.25">
      <c r="G148" s="296"/>
    </row>
    <row r="149" spans="7:7" x14ac:dyDescent="0.25">
      <c r="G149" s="296"/>
    </row>
    <row r="150" spans="7:7" x14ac:dyDescent="0.25">
      <c r="G150" s="296"/>
    </row>
    <row r="151" spans="7:7" x14ac:dyDescent="0.25">
      <c r="G151" s="296"/>
    </row>
    <row r="152" spans="7:7" x14ac:dyDescent="0.25">
      <c r="G152" s="296"/>
    </row>
    <row r="153" spans="7:7" x14ac:dyDescent="0.25">
      <c r="G153" s="296"/>
    </row>
    <row r="154" spans="7:7" x14ac:dyDescent="0.25">
      <c r="G154" s="296"/>
    </row>
  </sheetData>
  <mergeCells count="5">
    <mergeCell ref="A1:K6"/>
    <mergeCell ref="A7:F7"/>
    <mergeCell ref="G7:K7"/>
    <mergeCell ref="N9:P9"/>
    <mergeCell ref="N10:P10"/>
  </mergeCells>
  <conditionalFormatting sqref="K14">
    <cfRule type="expression" dxfId="30" priority="7">
      <formula>$H$14=""</formula>
    </cfRule>
  </conditionalFormatting>
  <conditionalFormatting sqref="G14">
    <cfRule type="expression" dxfId="29" priority="6">
      <formula>$H$14=""</formula>
    </cfRule>
  </conditionalFormatting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68DE8-2A45-494B-8A68-1BBAE2A7EE38}">
  <sheetPr codeName="Feuil24"/>
  <dimension ref="A1:J6"/>
  <sheetViews>
    <sheetView showGridLines="0" workbookViewId="0"/>
  </sheetViews>
  <sheetFormatPr baseColWidth="10" defaultRowHeight="15" x14ac:dyDescent="0.25"/>
  <sheetData>
    <row r="1" spans="1:10" x14ac:dyDescent="0.25">
      <c r="A1">
        <v>3000</v>
      </c>
      <c r="C1" s="596" t="s">
        <v>1908</v>
      </c>
      <c r="D1" s="585"/>
      <c r="E1" s="585"/>
      <c r="F1" s="585"/>
      <c r="G1" s="585"/>
      <c r="H1" s="585"/>
      <c r="I1" s="585"/>
      <c r="J1" s="585"/>
    </row>
    <row r="2" spans="1:10" x14ac:dyDescent="0.25">
      <c r="C2" s="585"/>
      <c r="D2" s="585"/>
      <c r="E2" s="585"/>
      <c r="F2" s="585"/>
      <c r="G2" s="585"/>
      <c r="H2" s="585"/>
      <c r="I2" s="585"/>
      <c r="J2" s="585"/>
    </row>
    <row r="3" spans="1:10" x14ac:dyDescent="0.25">
      <c r="C3" s="585"/>
      <c r="D3" s="585"/>
      <c r="E3" s="585"/>
      <c r="F3" s="585"/>
      <c r="G3" s="585"/>
      <c r="H3" s="585"/>
      <c r="I3" s="585"/>
      <c r="J3" s="585"/>
    </row>
    <row r="4" spans="1:10" x14ac:dyDescent="0.25">
      <c r="C4" s="585"/>
      <c r="D4" s="585"/>
      <c r="E4" s="585"/>
      <c r="F4" s="585"/>
      <c r="G4" s="585"/>
      <c r="H4" s="585"/>
      <c r="I4" s="585"/>
      <c r="J4" s="585"/>
    </row>
    <row r="5" spans="1:10" x14ac:dyDescent="0.25">
      <c r="C5" s="585"/>
      <c r="D5" s="585"/>
      <c r="E5" s="585"/>
      <c r="F5" s="585"/>
      <c r="G5" s="585"/>
      <c r="H5" s="585"/>
      <c r="I5" s="585"/>
      <c r="J5" s="585"/>
    </row>
    <row r="6" spans="1:10" x14ac:dyDescent="0.25">
      <c r="C6" s="585"/>
      <c r="D6" s="585"/>
      <c r="E6" s="585"/>
      <c r="F6" s="585"/>
      <c r="G6" s="585"/>
      <c r="H6" s="585"/>
      <c r="I6" s="585"/>
      <c r="J6" s="585"/>
    </row>
  </sheetData>
  <mergeCells count="1">
    <mergeCell ref="C1:J6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CD929-AB0D-4E05-B9D0-03154EFC4B60}">
  <sheetPr codeName="Feuil23"/>
  <dimension ref="A1:X468"/>
  <sheetViews>
    <sheetView topLeftCell="A22" workbookViewId="0">
      <selection sqref="A1:K1"/>
    </sheetView>
  </sheetViews>
  <sheetFormatPr baseColWidth="10" defaultColWidth="4.140625" defaultRowHeight="15" x14ac:dyDescent="0.25"/>
  <cols>
    <col min="1" max="1" width="12.7109375" style="497" customWidth="1"/>
    <col min="2" max="2" width="19" style="497" bestFit="1" customWidth="1"/>
    <col min="3" max="3" width="12.7109375" style="497" customWidth="1"/>
    <col min="4" max="4" width="19.7109375" style="497" bestFit="1" customWidth="1"/>
    <col min="5" max="6" width="12.7109375" style="497" customWidth="1"/>
    <col min="7" max="7" width="16.5703125" style="497" bestFit="1" customWidth="1"/>
    <col min="8" max="8" width="12.7109375" style="497" hidden="1" customWidth="1"/>
    <col min="9" max="9" width="12.7109375" style="478" customWidth="1"/>
    <col min="10" max="10" width="16.140625" style="497" customWidth="1"/>
    <col min="11" max="11" width="36.140625" style="497" customWidth="1"/>
    <col min="12" max="13" width="12.7109375" style="497" customWidth="1"/>
    <col min="14" max="14" width="9.5703125" style="497" bestFit="1" customWidth="1"/>
    <col min="15" max="15" width="23.7109375" style="497" customWidth="1"/>
    <col min="16" max="110" width="20.7109375" style="497" customWidth="1"/>
    <col min="111" max="16384" width="4.140625" style="497"/>
  </cols>
  <sheetData>
    <row r="1" spans="1:24" ht="60" customHeight="1" thickBot="1" x14ac:dyDescent="0.3">
      <c r="A1" s="594" t="s">
        <v>1907</v>
      </c>
      <c r="B1" s="594"/>
      <c r="C1" s="594"/>
      <c r="D1" s="594"/>
      <c r="E1" s="594"/>
      <c r="F1" s="594"/>
      <c r="G1" s="594"/>
      <c r="H1" s="594"/>
      <c r="I1" s="594"/>
      <c r="J1" s="594"/>
      <c r="K1" s="594"/>
      <c r="L1" s="499"/>
      <c r="M1" s="499"/>
      <c r="N1" s="499"/>
      <c r="O1" s="499"/>
      <c r="P1" s="499"/>
      <c r="Q1" s="499"/>
    </row>
    <row r="2" spans="1:24" ht="60" hidden="1" customHeight="1" thickBot="1" x14ac:dyDescent="0.3">
      <c r="A2" s="497">
        <v>1</v>
      </c>
      <c r="B2" s="497">
        <v>2</v>
      </c>
      <c r="C2" s="497">
        <v>3</v>
      </c>
      <c r="D2" s="497">
        <v>4</v>
      </c>
      <c r="E2" s="497">
        <v>5</v>
      </c>
      <c r="F2" s="497">
        <v>6</v>
      </c>
      <c r="G2" s="497">
        <v>7</v>
      </c>
      <c r="H2" s="497">
        <v>8</v>
      </c>
      <c r="I2" s="497">
        <v>9</v>
      </c>
      <c r="J2" s="497">
        <v>10</v>
      </c>
      <c r="K2" s="497">
        <v>11</v>
      </c>
      <c r="L2" s="497">
        <v>12</v>
      </c>
    </row>
    <row r="3" spans="1:24" ht="39" customHeight="1" thickTop="1" thickBot="1" x14ac:dyDescent="0.3">
      <c r="A3" s="496" t="s">
        <v>1880</v>
      </c>
      <c r="B3" s="495" t="s">
        <v>1881</v>
      </c>
      <c r="C3" s="496" t="s">
        <v>1882</v>
      </c>
      <c r="D3" s="496" t="s">
        <v>1883</v>
      </c>
      <c r="E3" s="495" t="s">
        <v>1282</v>
      </c>
      <c r="F3" s="495" t="s">
        <v>268</v>
      </c>
      <c r="G3" s="495" t="s">
        <v>1884</v>
      </c>
      <c r="H3" s="495" t="s">
        <v>1884</v>
      </c>
      <c r="I3" s="496" t="s">
        <v>1885</v>
      </c>
      <c r="J3" s="496" t="s">
        <v>1886</v>
      </c>
      <c r="K3" s="495" t="s">
        <v>1887</v>
      </c>
      <c r="L3" s="520" t="s">
        <v>1902</v>
      </c>
      <c r="M3" s="495" t="s">
        <v>1910</v>
      </c>
      <c r="N3" s="495" t="s">
        <v>267</v>
      </c>
    </row>
    <row r="4" spans="1:24" ht="54" customHeight="1" thickTop="1" x14ac:dyDescent="0.25">
      <c r="A4" s="517" t="s">
        <v>1903</v>
      </c>
      <c r="B4" s="513" t="s">
        <v>1888</v>
      </c>
      <c r="C4" s="513" t="s">
        <v>246</v>
      </c>
      <c r="D4" s="513" t="s">
        <v>274</v>
      </c>
      <c r="E4" s="513" t="s">
        <v>274</v>
      </c>
      <c r="F4" s="514">
        <v>200</v>
      </c>
      <c r="G4" s="514"/>
      <c r="H4" s="513" t="s">
        <v>274</v>
      </c>
      <c r="I4" s="518" t="s">
        <v>1903</v>
      </c>
      <c r="J4" s="513"/>
      <c r="K4" s="518" t="s">
        <v>1909</v>
      </c>
      <c r="L4" s="498" t="b">
        <v>1</v>
      </c>
      <c r="M4" s="513"/>
      <c r="N4" s="513">
        <f>IF(I4="","",1)</f>
        <v>1</v>
      </c>
    </row>
    <row r="5" spans="1:24" x14ac:dyDescent="0.25">
      <c r="A5" s="464" t="s">
        <v>1903</v>
      </c>
      <c r="B5" s="498" t="s">
        <v>1888</v>
      </c>
      <c r="C5" s="498" t="s">
        <v>246</v>
      </c>
      <c r="D5" s="498" t="s">
        <v>274</v>
      </c>
      <c r="E5" s="498" t="s">
        <v>274</v>
      </c>
      <c r="F5" s="458">
        <v>93.28</v>
      </c>
      <c r="G5" s="458" t="str">
        <f>UPPER(H5)</f>
        <v/>
      </c>
      <c r="H5" s="498" t="s">
        <v>274</v>
      </c>
      <c r="I5" s="500" t="s">
        <v>1903</v>
      </c>
      <c r="J5" s="498"/>
      <c r="K5" s="498" t="s">
        <v>274</v>
      </c>
      <c r="L5" s="498" t="b">
        <v>1</v>
      </c>
      <c r="M5" s="498"/>
      <c r="N5" s="498">
        <f>IF(I5="","",N4+1)</f>
        <v>2</v>
      </c>
    </row>
    <row r="6" spans="1:24" x14ac:dyDescent="0.25">
      <c r="A6" s="464" t="s">
        <v>1904</v>
      </c>
      <c r="B6" s="498" t="s">
        <v>1889</v>
      </c>
      <c r="C6" s="498" t="s">
        <v>245</v>
      </c>
      <c r="D6" s="498" t="s">
        <v>1866</v>
      </c>
      <c r="E6" s="498" t="s">
        <v>1905</v>
      </c>
      <c r="F6" s="458">
        <v>55.84</v>
      </c>
      <c r="G6" s="458" t="str">
        <f t="shared" ref="G6:G56" si="0">UPPER(H6)</f>
        <v>YANN YVRAI</v>
      </c>
      <c r="H6" s="498" t="s">
        <v>1911</v>
      </c>
      <c r="I6" s="500" t="s">
        <v>1906</v>
      </c>
      <c r="J6" s="498"/>
      <c r="K6" s="498" t="s">
        <v>1912</v>
      </c>
      <c r="L6" s="498" t="b">
        <v>1</v>
      </c>
      <c r="M6" s="498"/>
      <c r="N6" s="548">
        <f t="shared" ref="N6:N68" si="1">IF(I6="","",N5+1)</f>
        <v>3</v>
      </c>
    </row>
    <row r="7" spans="1:24" x14ac:dyDescent="0.25">
      <c r="A7" s="464" t="s">
        <v>1904</v>
      </c>
      <c r="B7" s="498" t="s">
        <v>1890</v>
      </c>
      <c r="C7" s="498" t="s">
        <v>245</v>
      </c>
      <c r="D7" s="498" t="s">
        <v>1913</v>
      </c>
      <c r="E7" s="498" t="s">
        <v>1914</v>
      </c>
      <c r="F7" s="458">
        <v>41.23</v>
      </c>
      <c r="G7" s="458" t="str">
        <f t="shared" si="0"/>
        <v>ROBELIN</v>
      </c>
      <c r="H7" s="498" t="s">
        <v>1915</v>
      </c>
      <c r="I7" s="500" t="s">
        <v>1906</v>
      </c>
      <c r="J7" s="498"/>
      <c r="K7" s="498"/>
      <c r="L7" s="498" t="b">
        <v>1</v>
      </c>
      <c r="M7" s="498"/>
      <c r="N7" s="548">
        <f t="shared" si="1"/>
        <v>4</v>
      </c>
      <c r="P7" s="6"/>
    </row>
    <row r="8" spans="1:24" x14ac:dyDescent="0.25">
      <c r="A8" s="464" t="s">
        <v>1906</v>
      </c>
      <c r="B8" s="498" t="s">
        <v>1888</v>
      </c>
      <c r="C8" s="498" t="s">
        <v>245</v>
      </c>
      <c r="D8" s="498" t="s">
        <v>1916</v>
      </c>
      <c r="E8" s="498" t="s">
        <v>1917</v>
      </c>
      <c r="F8" s="458">
        <v>75</v>
      </c>
      <c r="G8" s="458" t="str">
        <f t="shared" si="0"/>
        <v>LEVAULT</v>
      </c>
      <c r="H8" s="498" t="s">
        <v>1918</v>
      </c>
      <c r="I8" s="500" t="s">
        <v>1906</v>
      </c>
      <c r="J8" s="498"/>
      <c r="K8" s="498" t="s">
        <v>274</v>
      </c>
      <c r="L8" s="498" t="b">
        <v>1</v>
      </c>
      <c r="M8" s="498"/>
      <c r="N8" s="548">
        <f t="shared" si="1"/>
        <v>5</v>
      </c>
    </row>
    <row r="9" spans="1:24" x14ac:dyDescent="0.25">
      <c r="A9" s="464" t="s">
        <v>1906</v>
      </c>
      <c r="B9" s="498" t="s">
        <v>1888</v>
      </c>
      <c r="C9" s="498" t="s">
        <v>246</v>
      </c>
      <c r="D9" s="498" t="s">
        <v>274</v>
      </c>
      <c r="E9" s="498" t="s">
        <v>274</v>
      </c>
      <c r="F9" s="458">
        <v>64.61</v>
      </c>
      <c r="G9" s="458" t="str">
        <f t="shared" si="0"/>
        <v/>
      </c>
      <c r="H9" s="498" t="s">
        <v>274</v>
      </c>
      <c r="I9" s="500" t="s">
        <v>1906</v>
      </c>
      <c r="J9" s="498"/>
      <c r="K9" s="498" t="s">
        <v>274</v>
      </c>
      <c r="L9" s="498" t="b">
        <v>1</v>
      </c>
      <c r="M9" s="498"/>
      <c r="N9" s="548">
        <f t="shared" si="1"/>
        <v>6</v>
      </c>
    </row>
    <row r="10" spans="1:24" x14ac:dyDescent="0.25">
      <c r="A10" s="464" t="s">
        <v>1919</v>
      </c>
      <c r="B10" s="498" t="s">
        <v>1888</v>
      </c>
      <c r="C10" s="498" t="s">
        <v>246</v>
      </c>
      <c r="D10" s="498" t="s">
        <v>274</v>
      </c>
      <c r="E10" s="498" t="s">
        <v>274</v>
      </c>
      <c r="F10" s="458">
        <v>60</v>
      </c>
      <c r="G10" s="458" t="str">
        <f t="shared" si="0"/>
        <v/>
      </c>
      <c r="H10" s="498" t="s">
        <v>274</v>
      </c>
      <c r="I10" s="500" t="s">
        <v>1919</v>
      </c>
      <c r="J10" s="498"/>
      <c r="K10" s="498" t="s">
        <v>274</v>
      </c>
      <c r="L10" s="498" t="b">
        <v>1</v>
      </c>
      <c r="M10" s="498"/>
      <c r="N10" s="548">
        <f t="shared" si="1"/>
        <v>7</v>
      </c>
      <c r="Q10" s="521"/>
      <c r="R10" s="521"/>
      <c r="S10" s="530"/>
      <c r="T10" s="521"/>
      <c r="U10" s="529"/>
      <c r="V10" s="521"/>
      <c r="W10" s="521"/>
      <c r="X10" s="533"/>
    </row>
    <row r="11" spans="1:24" x14ac:dyDescent="0.25">
      <c r="A11" s="464" t="s">
        <v>1919</v>
      </c>
      <c r="B11" s="498" t="s">
        <v>1888</v>
      </c>
      <c r="C11" s="498" t="s">
        <v>246</v>
      </c>
      <c r="D11" s="498" t="s">
        <v>274</v>
      </c>
      <c r="E11" s="498" t="s">
        <v>274</v>
      </c>
      <c r="F11" s="458">
        <v>210</v>
      </c>
      <c r="G11" s="458" t="str">
        <f t="shared" si="0"/>
        <v/>
      </c>
      <c r="H11" s="498" t="s">
        <v>274</v>
      </c>
      <c r="I11" s="500" t="s">
        <v>1919</v>
      </c>
      <c r="J11" s="498"/>
      <c r="K11" s="498" t="s">
        <v>274</v>
      </c>
      <c r="L11" s="498" t="b">
        <v>1</v>
      </c>
      <c r="M11" s="498"/>
      <c r="N11" s="548">
        <f t="shared" si="1"/>
        <v>8</v>
      </c>
      <c r="R11" s="521"/>
      <c r="S11" s="530"/>
      <c r="T11" s="521"/>
      <c r="U11" s="529"/>
      <c r="V11" s="521"/>
      <c r="W11" s="521"/>
      <c r="X11" s="533"/>
    </row>
    <row r="12" spans="1:24" x14ac:dyDescent="0.25">
      <c r="A12" s="464" t="s">
        <v>1919</v>
      </c>
      <c r="B12" s="498" t="s">
        <v>1888</v>
      </c>
      <c r="C12" s="498" t="s">
        <v>246</v>
      </c>
      <c r="D12" s="498" t="s">
        <v>274</v>
      </c>
      <c r="E12" s="498" t="s">
        <v>274</v>
      </c>
      <c r="F12" s="458">
        <v>28.2</v>
      </c>
      <c r="G12" s="458" t="str">
        <f t="shared" si="0"/>
        <v/>
      </c>
      <c r="H12" s="498" t="s">
        <v>274</v>
      </c>
      <c r="I12" s="500" t="s">
        <v>1919</v>
      </c>
      <c r="J12" s="498"/>
      <c r="K12" s="498" t="s">
        <v>274</v>
      </c>
      <c r="L12" s="498" t="b">
        <v>1</v>
      </c>
      <c r="M12" s="498"/>
      <c r="N12" s="548">
        <f t="shared" si="1"/>
        <v>9</v>
      </c>
      <c r="Q12" s="521"/>
      <c r="R12" s="521"/>
      <c r="S12" s="530"/>
      <c r="T12" s="521"/>
      <c r="U12" s="529"/>
      <c r="V12" s="521"/>
      <c r="W12" s="521"/>
      <c r="X12" s="533"/>
    </row>
    <row r="13" spans="1:24" x14ac:dyDescent="0.25">
      <c r="A13" s="464" t="s">
        <v>1920</v>
      </c>
      <c r="B13" s="498" t="s">
        <v>1891</v>
      </c>
      <c r="C13" s="498" t="s">
        <v>246</v>
      </c>
      <c r="D13" s="498" t="s">
        <v>274</v>
      </c>
      <c r="E13" s="498" t="s">
        <v>274</v>
      </c>
      <c r="F13" s="458">
        <v>80</v>
      </c>
      <c r="G13" s="458" t="str">
        <f t="shared" si="0"/>
        <v/>
      </c>
      <c r="H13" s="498" t="s">
        <v>274</v>
      </c>
      <c r="I13" s="500" t="s">
        <v>1920</v>
      </c>
      <c r="J13" s="498"/>
      <c r="K13" s="498" t="s">
        <v>274</v>
      </c>
      <c r="L13" s="498" t="b">
        <v>0</v>
      </c>
      <c r="M13" s="498"/>
      <c r="N13" s="548">
        <f t="shared" si="1"/>
        <v>10</v>
      </c>
      <c r="P13" s="310"/>
      <c r="Q13" s="521"/>
      <c r="R13" s="310"/>
      <c r="S13" s="534"/>
      <c r="T13" s="310"/>
      <c r="U13" s="535"/>
      <c r="V13" s="310"/>
      <c r="W13" s="310"/>
      <c r="X13" s="533"/>
    </row>
    <row r="14" spans="1:24" x14ac:dyDescent="0.25">
      <c r="A14" s="529">
        <v>43235</v>
      </c>
      <c r="B14" s="521" t="s">
        <v>1888</v>
      </c>
      <c r="C14" s="521" t="s">
        <v>246</v>
      </c>
      <c r="D14" s="498"/>
      <c r="E14" s="498"/>
      <c r="F14" s="530">
        <v>88.2</v>
      </c>
      <c r="G14" s="458" t="str">
        <f t="shared" si="0"/>
        <v/>
      </c>
      <c r="H14" s="498"/>
      <c r="I14" s="529">
        <v>43235</v>
      </c>
      <c r="J14" s="498"/>
      <c r="K14" s="498"/>
      <c r="L14" s="498"/>
      <c r="M14" s="498"/>
      <c r="N14" s="548">
        <f t="shared" si="1"/>
        <v>11</v>
      </c>
      <c r="P14" s="521"/>
      <c r="Q14" s="521"/>
      <c r="R14" s="521"/>
      <c r="T14" s="521"/>
      <c r="U14" s="531"/>
      <c r="V14" s="521"/>
      <c r="W14" s="521"/>
    </row>
    <row r="15" spans="1:24" x14ac:dyDescent="0.25">
      <c r="A15" s="529">
        <v>43235</v>
      </c>
      <c r="B15" s="521" t="s">
        <v>1888</v>
      </c>
      <c r="C15" s="521" t="s">
        <v>245</v>
      </c>
      <c r="D15" s="521" t="s">
        <v>1921</v>
      </c>
      <c r="E15" s="498"/>
      <c r="F15" s="530">
        <v>7</v>
      </c>
      <c r="G15" s="458" t="str">
        <f t="shared" si="0"/>
        <v/>
      </c>
      <c r="H15" s="498"/>
      <c r="I15" s="529">
        <v>43235</v>
      </c>
      <c r="J15" s="498"/>
      <c r="K15" s="498"/>
      <c r="L15" s="498"/>
      <c r="M15" s="498"/>
      <c r="N15" s="548">
        <f t="shared" si="1"/>
        <v>12</v>
      </c>
      <c r="P15" s="521"/>
      <c r="Q15" s="521"/>
      <c r="R15" s="521"/>
      <c r="T15" s="521"/>
      <c r="U15" s="531"/>
      <c r="V15" s="521"/>
      <c r="W15" s="521"/>
    </row>
    <row r="16" spans="1:24" x14ac:dyDescent="0.25">
      <c r="A16" s="529">
        <v>43235</v>
      </c>
      <c r="B16" s="521" t="s">
        <v>1888</v>
      </c>
      <c r="C16" s="521" t="s">
        <v>246</v>
      </c>
      <c r="D16" s="498"/>
      <c r="E16" s="498"/>
      <c r="F16" s="530">
        <v>235</v>
      </c>
      <c r="G16" s="458" t="str">
        <f t="shared" si="0"/>
        <v/>
      </c>
      <c r="H16" s="498"/>
      <c r="I16" s="529">
        <v>43235</v>
      </c>
      <c r="J16" s="498"/>
      <c r="K16" s="498"/>
      <c r="L16" s="498"/>
      <c r="M16" s="498"/>
      <c r="N16" s="548">
        <f t="shared" si="1"/>
        <v>13</v>
      </c>
      <c r="P16" s="521"/>
      <c r="Q16" s="521"/>
      <c r="R16" s="521"/>
      <c r="T16" s="521"/>
      <c r="U16" s="531"/>
      <c r="V16" s="521"/>
      <c r="W16" s="521"/>
    </row>
    <row r="17" spans="1:23" x14ac:dyDescent="0.25">
      <c r="A17" s="529">
        <v>43242</v>
      </c>
      <c r="B17" s="521" t="s">
        <v>1892</v>
      </c>
      <c r="C17" s="521" t="s">
        <v>245</v>
      </c>
      <c r="D17" s="521" t="s">
        <v>1921</v>
      </c>
      <c r="E17" s="498"/>
      <c r="F17" s="530">
        <v>23.5</v>
      </c>
      <c r="G17" s="458" t="str">
        <f t="shared" si="0"/>
        <v/>
      </c>
      <c r="H17" s="498"/>
      <c r="I17" s="500" t="s">
        <v>1953</v>
      </c>
      <c r="J17" s="498"/>
      <c r="K17" s="498"/>
      <c r="L17" s="498"/>
      <c r="M17" s="498"/>
      <c r="N17" s="548">
        <f t="shared" si="1"/>
        <v>14</v>
      </c>
      <c r="P17" s="521"/>
      <c r="Q17" s="521"/>
      <c r="R17" s="521"/>
      <c r="T17" s="521"/>
      <c r="U17" s="531"/>
      <c r="V17" s="521"/>
      <c r="W17" s="521"/>
    </row>
    <row r="18" spans="1:23" x14ac:dyDescent="0.25">
      <c r="A18" s="529">
        <v>43242</v>
      </c>
      <c r="B18" s="521" t="s">
        <v>1892</v>
      </c>
      <c r="C18" s="521" t="s">
        <v>245</v>
      </c>
      <c r="D18" s="521" t="s">
        <v>1922</v>
      </c>
      <c r="E18" s="498"/>
      <c r="F18" s="530">
        <v>25.5</v>
      </c>
      <c r="G18" s="458" t="str">
        <f t="shared" si="0"/>
        <v/>
      </c>
      <c r="H18" s="498"/>
      <c r="I18" s="500" t="s">
        <v>1953</v>
      </c>
      <c r="J18" s="498"/>
      <c r="K18" s="498"/>
      <c r="L18" s="498"/>
      <c r="M18" s="498"/>
      <c r="N18" s="548">
        <f t="shared" si="1"/>
        <v>15</v>
      </c>
      <c r="P18" s="521"/>
      <c r="Q18" s="521"/>
      <c r="R18" s="521"/>
      <c r="T18" s="521"/>
      <c r="U18" s="531"/>
      <c r="V18" s="521"/>
      <c r="W18" s="521"/>
    </row>
    <row r="19" spans="1:23" x14ac:dyDescent="0.25">
      <c r="A19" s="529">
        <v>43242</v>
      </c>
      <c r="B19" s="521" t="s">
        <v>1892</v>
      </c>
      <c r="C19" s="521" t="s">
        <v>245</v>
      </c>
      <c r="D19" s="521" t="s">
        <v>1923</v>
      </c>
      <c r="E19" s="498"/>
      <c r="F19" s="530">
        <v>37.5</v>
      </c>
      <c r="G19" s="458" t="str">
        <f t="shared" si="0"/>
        <v/>
      </c>
      <c r="H19" s="498"/>
      <c r="I19" s="500" t="s">
        <v>1953</v>
      </c>
      <c r="J19" s="498"/>
      <c r="K19" s="498"/>
      <c r="L19" s="498"/>
      <c r="M19" s="498"/>
      <c r="N19" s="548">
        <f t="shared" si="1"/>
        <v>16</v>
      </c>
      <c r="P19" s="521"/>
      <c r="Q19" s="521"/>
      <c r="R19" s="521"/>
      <c r="T19" s="521"/>
      <c r="U19" s="531"/>
      <c r="V19" s="521"/>
      <c r="W19" s="521"/>
    </row>
    <row r="20" spans="1:23" x14ac:dyDescent="0.25">
      <c r="A20" s="529">
        <v>43242</v>
      </c>
      <c r="B20" s="521" t="s">
        <v>1892</v>
      </c>
      <c r="C20" s="521" t="s">
        <v>246</v>
      </c>
      <c r="D20" s="498"/>
      <c r="E20" s="498"/>
      <c r="F20" s="530">
        <v>165</v>
      </c>
      <c r="G20" s="458" t="str">
        <f t="shared" si="0"/>
        <v/>
      </c>
      <c r="H20" s="498"/>
      <c r="I20" s="500" t="s">
        <v>1953</v>
      </c>
      <c r="J20" s="498"/>
      <c r="K20" s="498"/>
      <c r="L20" s="498"/>
      <c r="M20" s="498"/>
      <c r="N20" s="548">
        <f t="shared" si="1"/>
        <v>17</v>
      </c>
      <c r="P20" s="521"/>
      <c r="Q20" s="521"/>
      <c r="R20" s="521"/>
      <c r="T20" s="521"/>
      <c r="U20" s="531"/>
      <c r="V20" s="521"/>
      <c r="W20" s="521"/>
    </row>
    <row r="21" spans="1:23" x14ac:dyDescent="0.25">
      <c r="A21" s="529">
        <v>43242</v>
      </c>
      <c r="B21" s="521" t="s">
        <v>1892</v>
      </c>
      <c r="C21" s="521" t="s">
        <v>246</v>
      </c>
      <c r="D21" s="498"/>
      <c r="E21" s="498"/>
      <c r="F21" s="530">
        <v>200</v>
      </c>
      <c r="G21" s="458" t="str">
        <f t="shared" si="0"/>
        <v/>
      </c>
      <c r="H21" s="498"/>
      <c r="I21" s="500" t="s">
        <v>1953</v>
      </c>
      <c r="J21" s="498"/>
      <c r="K21" s="498"/>
      <c r="L21" s="498"/>
      <c r="M21" s="498"/>
      <c r="N21" s="548">
        <f t="shared" si="1"/>
        <v>18</v>
      </c>
      <c r="P21" s="526"/>
      <c r="Q21" s="521"/>
      <c r="R21" s="526"/>
      <c r="S21" s="527"/>
      <c r="T21" s="526"/>
      <c r="U21" s="528"/>
      <c r="V21" s="526"/>
      <c r="W21" s="526"/>
    </row>
    <row r="22" spans="1:23" x14ac:dyDescent="0.25">
      <c r="A22" s="529">
        <v>43242</v>
      </c>
      <c r="B22" s="521" t="s">
        <v>1892</v>
      </c>
      <c r="C22" s="521" t="s">
        <v>246</v>
      </c>
      <c r="D22" s="498"/>
      <c r="E22" s="498"/>
      <c r="F22" s="530">
        <v>570</v>
      </c>
      <c r="G22" s="458" t="str">
        <f t="shared" si="0"/>
        <v/>
      </c>
      <c r="H22" s="498"/>
      <c r="I22" s="500" t="s">
        <v>1953</v>
      </c>
      <c r="J22" s="498"/>
      <c r="K22" s="498"/>
      <c r="L22" s="498"/>
      <c r="M22" s="498"/>
      <c r="N22" s="548">
        <f t="shared" si="1"/>
        <v>19</v>
      </c>
      <c r="P22" s="521"/>
      <c r="Q22" s="521"/>
      <c r="R22" s="521"/>
      <c r="S22" s="530"/>
      <c r="T22" s="521"/>
      <c r="U22" s="532"/>
      <c r="V22" s="521"/>
      <c r="W22" s="521"/>
    </row>
    <row r="23" spans="1:23" x14ac:dyDescent="0.25">
      <c r="A23" s="498" t="s">
        <v>1952</v>
      </c>
      <c r="B23" s="498" t="s">
        <v>1888</v>
      </c>
      <c r="C23" s="498" t="s">
        <v>246</v>
      </c>
      <c r="D23" s="498" t="s">
        <v>274</v>
      </c>
      <c r="E23" s="498" t="s">
        <v>274</v>
      </c>
      <c r="F23" s="458">
        <v>70</v>
      </c>
      <c r="G23" s="458" t="str">
        <f t="shared" si="0"/>
        <v/>
      </c>
      <c r="H23" s="498" t="s">
        <v>274</v>
      </c>
      <c r="I23" s="500" t="s">
        <v>1952</v>
      </c>
      <c r="J23" s="498"/>
      <c r="K23" s="498" t="s">
        <v>274</v>
      </c>
      <c r="L23" s="498" t="b">
        <v>0</v>
      </c>
      <c r="M23" s="498"/>
      <c r="N23" s="548">
        <f t="shared" si="1"/>
        <v>20</v>
      </c>
      <c r="P23" s="510"/>
      <c r="Q23" s="521"/>
      <c r="R23" s="510"/>
      <c r="S23" s="524"/>
      <c r="T23" s="510"/>
      <c r="U23" s="525"/>
      <c r="V23" s="510"/>
      <c r="W23" s="510"/>
    </row>
    <row r="24" spans="1:23" x14ac:dyDescent="0.25">
      <c r="A24" s="464">
        <v>43258</v>
      </c>
      <c r="B24" s="498" t="s">
        <v>1888</v>
      </c>
      <c r="C24" s="498" t="s">
        <v>246</v>
      </c>
      <c r="D24" s="498"/>
      <c r="E24" s="498"/>
      <c r="F24" s="458">
        <v>34.11</v>
      </c>
      <c r="G24" s="458" t="str">
        <f t="shared" si="0"/>
        <v/>
      </c>
      <c r="H24" s="498"/>
      <c r="I24" s="551">
        <v>43258</v>
      </c>
      <c r="J24" s="498"/>
      <c r="K24" s="498"/>
      <c r="L24" s="498"/>
      <c r="M24" s="498"/>
      <c r="N24" s="548">
        <f t="shared" si="1"/>
        <v>21</v>
      </c>
      <c r="P24" s="511"/>
      <c r="Q24" s="521"/>
      <c r="R24" s="511"/>
      <c r="S24" s="512"/>
      <c r="T24" s="511"/>
      <c r="U24" s="355"/>
      <c r="V24" s="511"/>
      <c r="W24" s="511"/>
    </row>
    <row r="25" spans="1:23" x14ac:dyDescent="0.25">
      <c r="A25" s="464">
        <v>43339</v>
      </c>
      <c r="B25" s="498" t="s">
        <v>1888</v>
      </c>
      <c r="C25" s="498" t="s">
        <v>246</v>
      </c>
      <c r="D25" s="498" t="s">
        <v>274</v>
      </c>
      <c r="E25" s="498" t="s">
        <v>274</v>
      </c>
      <c r="F25" s="458">
        <v>59.89</v>
      </c>
      <c r="G25" s="458" t="str">
        <f t="shared" si="0"/>
        <v/>
      </c>
      <c r="H25" s="498"/>
      <c r="I25" s="500" t="s">
        <v>1953</v>
      </c>
      <c r="J25" s="498"/>
      <c r="K25" s="498"/>
      <c r="L25" s="498"/>
      <c r="M25" s="498"/>
      <c r="N25" s="548">
        <f t="shared" si="1"/>
        <v>22</v>
      </c>
      <c r="P25" s="511"/>
      <c r="Q25" s="521"/>
      <c r="R25" s="511"/>
      <c r="S25" s="512"/>
      <c r="T25" s="511"/>
      <c r="U25" s="355"/>
      <c r="V25" s="511"/>
      <c r="W25" s="511"/>
    </row>
    <row r="26" spans="1:23" x14ac:dyDescent="0.25">
      <c r="A26" s="464">
        <v>43340</v>
      </c>
      <c r="B26" s="498" t="s">
        <v>1888</v>
      </c>
      <c r="C26" s="498" t="s">
        <v>246</v>
      </c>
      <c r="D26" s="498"/>
      <c r="E26" s="498"/>
      <c r="F26" s="458">
        <v>20</v>
      </c>
      <c r="G26" s="458" t="str">
        <f t="shared" si="0"/>
        <v/>
      </c>
      <c r="H26" s="498"/>
      <c r="I26" s="500" t="s">
        <v>1953</v>
      </c>
      <c r="J26" s="498"/>
      <c r="K26" s="498"/>
      <c r="L26" s="498"/>
      <c r="M26" s="498"/>
      <c r="N26" s="548">
        <f t="shared" si="1"/>
        <v>23</v>
      </c>
      <c r="P26" s="550"/>
      <c r="Q26" s="521"/>
      <c r="R26" s="511"/>
      <c r="S26" s="512"/>
      <c r="T26" s="511"/>
      <c r="U26" s="355"/>
      <c r="V26" s="511"/>
      <c r="W26" s="511"/>
    </row>
    <row r="27" spans="1:23" x14ac:dyDescent="0.25">
      <c r="A27" s="464">
        <v>43340</v>
      </c>
      <c r="B27" s="498" t="s">
        <v>1888</v>
      </c>
      <c r="C27" s="498" t="s">
        <v>246</v>
      </c>
      <c r="D27" s="498"/>
      <c r="E27" s="498"/>
      <c r="F27" s="458">
        <v>95</v>
      </c>
      <c r="G27" s="458" t="str">
        <f t="shared" si="0"/>
        <v/>
      </c>
      <c r="H27" s="498"/>
      <c r="I27" s="500" t="s">
        <v>1953</v>
      </c>
      <c r="J27" s="498"/>
      <c r="K27" s="498"/>
      <c r="L27" s="498"/>
      <c r="M27" s="498"/>
      <c r="N27" s="548">
        <f t="shared" si="1"/>
        <v>24</v>
      </c>
      <c r="P27" s="511"/>
      <c r="Q27" s="521"/>
      <c r="R27" s="511"/>
      <c r="S27" s="512"/>
      <c r="T27" s="511"/>
      <c r="U27" s="355"/>
      <c r="V27" s="511"/>
      <c r="W27" s="511"/>
    </row>
    <row r="28" spans="1:23" x14ac:dyDescent="0.25">
      <c r="A28" s="464">
        <v>43347</v>
      </c>
      <c r="B28" s="498" t="s">
        <v>1888</v>
      </c>
      <c r="C28" s="498" t="s">
        <v>246</v>
      </c>
      <c r="D28" s="498"/>
      <c r="E28" s="498"/>
      <c r="F28" s="458">
        <v>40.5</v>
      </c>
      <c r="G28" s="458" t="str">
        <f t="shared" si="0"/>
        <v/>
      </c>
      <c r="H28" s="498"/>
      <c r="I28" s="500" t="s">
        <v>1954</v>
      </c>
      <c r="J28" s="498"/>
      <c r="K28" s="498"/>
      <c r="L28" s="498"/>
      <c r="M28" s="498"/>
      <c r="N28" s="548">
        <f t="shared" si="1"/>
        <v>25</v>
      </c>
      <c r="P28" s="511"/>
      <c r="Q28" s="521"/>
      <c r="R28" s="511"/>
      <c r="S28" s="512"/>
      <c r="T28" s="511"/>
      <c r="U28" s="355"/>
      <c r="V28" s="511"/>
      <c r="W28" s="511"/>
    </row>
    <row r="29" spans="1:23" x14ac:dyDescent="0.25">
      <c r="A29" s="464">
        <v>43376</v>
      </c>
      <c r="B29" s="498" t="s">
        <v>1889</v>
      </c>
      <c r="C29" s="498" t="s">
        <v>246</v>
      </c>
      <c r="D29" s="498"/>
      <c r="E29" s="498"/>
      <c r="F29" s="458">
        <v>23.15</v>
      </c>
      <c r="G29" s="458" t="s">
        <v>1955</v>
      </c>
      <c r="H29" s="498"/>
      <c r="I29" s="500" t="s">
        <v>1954</v>
      </c>
      <c r="J29" s="498"/>
      <c r="K29" s="498"/>
      <c r="L29" s="498"/>
      <c r="M29" s="498"/>
      <c r="N29" s="548">
        <f t="shared" si="1"/>
        <v>26</v>
      </c>
      <c r="P29" s="511"/>
      <c r="Q29" s="521"/>
      <c r="R29" s="511"/>
      <c r="S29" s="512"/>
      <c r="T29" s="511"/>
      <c r="U29" s="355"/>
      <c r="V29" s="511"/>
      <c r="W29" s="511"/>
    </row>
    <row r="30" spans="1:23" x14ac:dyDescent="0.25">
      <c r="A30" s="498" t="s">
        <v>1956</v>
      </c>
      <c r="B30" s="498" t="s">
        <v>1893</v>
      </c>
      <c r="C30" s="498" t="s">
        <v>246</v>
      </c>
      <c r="D30" s="498" t="s">
        <v>274</v>
      </c>
      <c r="E30" s="498" t="s">
        <v>274</v>
      </c>
      <c r="F30" s="458">
        <v>350.99</v>
      </c>
      <c r="G30" s="458" t="str">
        <f t="shared" si="0"/>
        <v/>
      </c>
      <c r="H30" s="498" t="s">
        <v>274</v>
      </c>
      <c r="I30" s="500" t="s">
        <v>1954</v>
      </c>
      <c r="J30" s="498"/>
      <c r="K30" s="498" t="s">
        <v>274</v>
      </c>
      <c r="L30" s="498" t="b">
        <v>0</v>
      </c>
      <c r="M30" s="498"/>
      <c r="N30" s="548">
        <f t="shared" si="1"/>
        <v>27</v>
      </c>
      <c r="P30" s="511"/>
      <c r="Q30" s="521"/>
      <c r="R30" s="511"/>
      <c r="S30" s="512"/>
      <c r="T30" s="511"/>
      <c r="U30" s="355"/>
      <c r="V30" s="511"/>
      <c r="W30" s="511"/>
    </row>
    <row r="31" spans="1:23" x14ac:dyDescent="0.25">
      <c r="A31" s="498" t="s">
        <v>1956</v>
      </c>
      <c r="B31" s="498" t="s">
        <v>1888</v>
      </c>
      <c r="C31" s="498" t="s">
        <v>245</v>
      </c>
      <c r="D31" s="498" t="s">
        <v>1396</v>
      </c>
      <c r="E31" s="498" t="s">
        <v>1957</v>
      </c>
      <c r="F31" s="458">
        <v>10</v>
      </c>
      <c r="G31" s="458" t="str">
        <f t="shared" si="0"/>
        <v>MLLE NUBOURG</v>
      </c>
      <c r="H31" s="498" t="s">
        <v>1958</v>
      </c>
      <c r="I31" s="500" t="s">
        <v>1956</v>
      </c>
      <c r="J31" s="498"/>
      <c r="K31" s="498" t="s">
        <v>274</v>
      </c>
      <c r="L31" s="498" t="b">
        <v>0</v>
      </c>
      <c r="M31" s="498"/>
      <c r="N31" s="548">
        <f t="shared" si="1"/>
        <v>28</v>
      </c>
      <c r="P31" s="511"/>
      <c r="Q31" s="521"/>
      <c r="R31" s="511"/>
      <c r="S31" s="512"/>
      <c r="T31" s="511"/>
      <c r="U31" s="355"/>
      <c r="V31" s="511"/>
      <c r="W31" s="511"/>
    </row>
    <row r="32" spans="1:23" x14ac:dyDescent="0.25">
      <c r="A32" s="464">
        <v>43389</v>
      </c>
      <c r="B32" s="498" t="s">
        <v>1892</v>
      </c>
      <c r="C32" s="498" t="s">
        <v>246</v>
      </c>
      <c r="D32" s="498"/>
      <c r="E32" s="498"/>
      <c r="F32" s="458">
        <v>75</v>
      </c>
      <c r="G32" s="458" t="str">
        <f t="shared" si="0"/>
        <v/>
      </c>
      <c r="H32" s="498"/>
      <c r="I32" s="500" t="s">
        <v>1954</v>
      </c>
      <c r="J32" s="498"/>
      <c r="K32" s="498"/>
      <c r="L32" s="498"/>
      <c r="M32" s="498"/>
      <c r="N32" s="548">
        <f t="shared" si="1"/>
        <v>29</v>
      </c>
      <c r="P32" s="511"/>
      <c r="Q32" s="521"/>
      <c r="R32" s="511"/>
      <c r="S32" s="512"/>
      <c r="T32" s="511"/>
      <c r="U32" s="355"/>
      <c r="V32" s="511"/>
      <c r="W32" s="511"/>
    </row>
    <row r="33" spans="1:23" x14ac:dyDescent="0.25">
      <c r="A33" s="498" t="s">
        <v>1959</v>
      </c>
      <c r="B33" s="498" t="s">
        <v>1889</v>
      </c>
      <c r="C33" s="498" t="s">
        <v>245</v>
      </c>
      <c r="D33" s="498" t="s">
        <v>1396</v>
      </c>
      <c r="E33" s="498" t="s">
        <v>1960</v>
      </c>
      <c r="F33" s="458">
        <v>36.92</v>
      </c>
      <c r="G33" s="458" t="str">
        <f t="shared" si="0"/>
        <v/>
      </c>
      <c r="H33" s="498"/>
      <c r="I33" s="500" t="s">
        <v>1954</v>
      </c>
      <c r="J33" s="498"/>
      <c r="K33" s="498" t="s">
        <v>1961</v>
      </c>
      <c r="L33" s="498"/>
      <c r="M33" s="498"/>
      <c r="N33" s="548">
        <f t="shared" si="1"/>
        <v>30</v>
      </c>
      <c r="P33" s="511"/>
      <c r="Q33" s="521"/>
      <c r="R33" s="511"/>
      <c r="S33" s="512"/>
      <c r="T33" s="511"/>
      <c r="U33" s="355"/>
      <c r="V33" s="511"/>
      <c r="W33" s="511"/>
    </row>
    <row r="34" spans="1:23" x14ac:dyDescent="0.25">
      <c r="A34" s="464">
        <v>43389</v>
      </c>
      <c r="B34" s="498" t="s">
        <v>1898</v>
      </c>
      <c r="C34" s="498" t="s">
        <v>245</v>
      </c>
      <c r="D34" s="498" t="s">
        <v>1922</v>
      </c>
      <c r="E34" s="498">
        <v>6100</v>
      </c>
      <c r="F34" s="458">
        <v>500</v>
      </c>
      <c r="G34" s="458" t="s">
        <v>1962</v>
      </c>
      <c r="H34" s="498"/>
      <c r="I34" s="500" t="s">
        <v>1954</v>
      </c>
      <c r="J34" s="498"/>
      <c r="K34" s="498"/>
      <c r="L34" s="498"/>
      <c r="M34" s="498"/>
      <c r="N34" s="548">
        <f t="shared" si="1"/>
        <v>31</v>
      </c>
      <c r="P34" s="511"/>
      <c r="Q34" s="521"/>
      <c r="R34" s="511"/>
      <c r="S34" s="512"/>
      <c r="T34" s="511"/>
      <c r="U34" s="355"/>
      <c r="V34" s="511"/>
      <c r="W34" s="511"/>
    </row>
    <row r="35" spans="1:23" x14ac:dyDescent="0.25">
      <c r="A35" s="498"/>
      <c r="B35" s="498"/>
      <c r="C35" s="498"/>
      <c r="D35" s="498"/>
      <c r="E35" s="498"/>
      <c r="F35" s="458"/>
      <c r="G35" s="458" t="str">
        <f t="shared" si="0"/>
        <v/>
      </c>
      <c r="H35" s="498"/>
      <c r="I35" s="500"/>
      <c r="J35" s="498"/>
      <c r="K35" s="498"/>
      <c r="L35" s="498"/>
      <c r="M35" s="498"/>
      <c r="N35" s="548" t="str">
        <f>IF(I35="","",#REF!+1)</f>
        <v/>
      </c>
      <c r="P35" s="511"/>
      <c r="Q35" s="521"/>
      <c r="R35" s="511"/>
      <c r="S35" s="512"/>
      <c r="T35" s="511"/>
      <c r="U35" s="355"/>
      <c r="V35" s="511"/>
      <c r="W35" s="511"/>
    </row>
    <row r="36" spans="1:23" x14ac:dyDescent="0.25">
      <c r="A36" s="498"/>
      <c r="B36" s="498"/>
      <c r="C36" s="498"/>
      <c r="D36" s="498"/>
      <c r="E36" s="498"/>
      <c r="F36" s="458"/>
      <c r="G36" s="458" t="str">
        <f t="shared" si="0"/>
        <v/>
      </c>
      <c r="H36" s="498"/>
      <c r="I36" s="500"/>
      <c r="J36" s="498"/>
      <c r="K36" s="498"/>
      <c r="L36" s="498"/>
      <c r="M36" s="498"/>
      <c r="N36" s="548" t="str">
        <f t="shared" si="1"/>
        <v/>
      </c>
      <c r="P36" s="511"/>
      <c r="Q36" s="521"/>
      <c r="R36" s="511"/>
      <c r="S36" s="512"/>
      <c r="T36" s="511"/>
      <c r="U36" s="355"/>
      <c r="V36" s="511"/>
      <c r="W36" s="511"/>
    </row>
    <row r="37" spans="1:23" x14ac:dyDescent="0.25">
      <c r="A37" s="498"/>
      <c r="B37" s="498"/>
      <c r="C37" s="498"/>
      <c r="D37" s="498"/>
      <c r="E37" s="498"/>
      <c r="F37" s="458"/>
      <c r="G37" s="458" t="str">
        <f t="shared" si="0"/>
        <v/>
      </c>
      <c r="H37" s="498"/>
      <c r="I37" s="500"/>
      <c r="J37" s="498"/>
      <c r="K37" s="498"/>
      <c r="L37" s="498"/>
      <c r="M37" s="498"/>
      <c r="N37" s="548" t="str">
        <f t="shared" si="1"/>
        <v/>
      </c>
      <c r="P37" s="511"/>
      <c r="Q37" s="521"/>
      <c r="R37" s="511"/>
      <c r="S37" s="512"/>
      <c r="T37" s="511"/>
      <c r="U37" s="355"/>
      <c r="V37" s="511"/>
      <c r="W37" s="511"/>
    </row>
    <row r="38" spans="1:23" x14ac:dyDescent="0.25">
      <c r="A38" s="498"/>
      <c r="B38" s="498"/>
      <c r="C38" s="498"/>
      <c r="D38" s="498"/>
      <c r="E38" s="498"/>
      <c r="F38" s="458"/>
      <c r="G38" s="458" t="str">
        <f t="shared" si="0"/>
        <v/>
      </c>
      <c r="H38" s="498"/>
      <c r="I38" s="500"/>
      <c r="J38" s="498"/>
      <c r="K38" s="498"/>
      <c r="L38" s="498"/>
      <c r="M38" s="498"/>
      <c r="N38" s="548" t="str">
        <f t="shared" si="1"/>
        <v/>
      </c>
      <c r="P38" s="511"/>
      <c r="Q38" s="521"/>
      <c r="R38" s="511"/>
      <c r="S38" s="512"/>
      <c r="T38" s="511"/>
      <c r="U38" s="355"/>
      <c r="V38" s="511"/>
      <c r="W38" s="511"/>
    </row>
    <row r="39" spans="1:23" x14ac:dyDescent="0.25">
      <c r="A39" s="498"/>
      <c r="B39" s="498"/>
      <c r="C39" s="498"/>
      <c r="D39" s="498"/>
      <c r="E39" s="498"/>
      <c r="F39" s="458"/>
      <c r="G39" s="458" t="str">
        <f t="shared" si="0"/>
        <v/>
      </c>
      <c r="H39" s="498"/>
      <c r="I39" s="500"/>
      <c r="J39" s="498"/>
      <c r="K39" s="498"/>
      <c r="L39" s="498"/>
      <c r="M39" s="498"/>
      <c r="N39" s="548" t="str">
        <f t="shared" si="1"/>
        <v/>
      </c>
      <c r="P39" s="511"/>
      <c r="Q39" s="521"/>
      <c r="R39" s="511"/>
      <c r="S39" s="512"/>
      <c r="T39" s="511"/>
      <c r="U39" s="355"/>
      <c r="V39" s="511"/>
      <c r="W39" s="511"/>
    </row>
    <row r="40" spans="1:23" x14ac:dyDescent="0.25">
      <c r="A40" s="498"/>
      <c r="B40" s="498"/>
      <c r="C40" s="498"/>
      <c r="D40" s="498"/>
      <c r="E40" s="498"/>
      <c r="F40" s="458"/>
      <c r="G40" s="458" t="str">
        <f t="shared" si="0"/>
        <v/>
      </c>
      <c r="H40" s="498"/>
      <c r="I40" s="500"/>
      <c r="J40" s="498"/>
      <c r="K40" s="498"/>
      <c r="L40" s="498"/>
      <c r="M40" s="498"/>
      <c r="N40" s="548" t="str">
        <f t="shared" si="1"/>
        <v/>
      </c>
      <c r="P40" s="511"/>
      <c r="Q40" s="521"/>
      <c r="R40" s="511"/>
      <c r="S40" s="512"/>
      <c r="T40" s="511"/>
      <c r="U40" s="355"/>
      <c r="V40" s="511"/>
      <c r="W40" s="511"/>
    </row>
    <row r="41" spans="1:23" x14ac:dyDescent="0.25">
      <c r="A41" s="498"/>
      <c r="B41" s="498"/>
      <c r="C41" s="498"/>
      <c r="D41" s="498"/>
      <c r="E41" s="498"/>
      <c r="F41" s="458"/>
      <c r="G41" s="458" t="str">
        <f t="shared" si="0"/>
        <v/>
      </c>
      <c r="H41" s="498"/>
      <c r="I41" s="500"/>
      <c r="J41" s="498"/>
      <c r="K41" s="498"/>
      <c r="L41" s="498"/>
      <c r="M41" s="498"/>
      <c r="N41" s="548" t="str">
        <f t="shared" si="1"/>
        <v/>
      </c>
      <c r="P41" s="511"/>
      <c r="Q41" s="521"/>
      <c r="R41" s="511"/>
      <c r="S41" s="512"/>
      <c r="T41" s="511"/>
      <c r="U41" s="355"/>
      <c r="V41" s="511"/>
      <c r="W41" s="511"/>
    </row>
    <row r="42" spans="1:23" x14ac:dyDescent="0.25">
      <c r="A42" s="498"/>
      <c r="B42" s="498"/>
      <c r="C42" s="498"/>
      <c r="D42" s="498"/>
      <c r="E42" s="498"/>
      <c r="F42" s="458"/>
      <c r="G42" s="458" t="str">
        <f t="shared" si="0"/>
        <v/>
      </c>
      <c r="H42" s="498"/>
      <c r="I42" s="500"/>
      <c r="J42" s="498"/>
      <c r="K42" s="498"/>
      <c r="L42" s="498"/>
      <c r="M42" s="498"/>
      <c r="N42" s="548" t="str">
        <f t="shared" si="1"/>
        <v/>
      </c>
      <c r="P42" s="511"/>
      <c r="Q42" s="521"/>
      <c r="R42"/>
      <c r="S42" s="356"/>
      <c r="T42"/>
      <c r="U42" s="522"/>
      <c r="V42"/>
      <c r="W42"/>
    </row>
    <row r="43" spans="1:23" x14ac:dyDescent="0.25">
      <c r="A43" s="498"/>
      <c r="B43" s="498"/>
      <c r="C43" s="498"/>
      <c r="D43" s="498"/>
      <c r="E43" s="498"/>
      <c r="F43" s="458"/>
      <c r="G43" s="458" t="str">
        <f t="shared" si="0"/>
        <v/>
      </c>
      <c r="H43" s="498"/>
      <c r="I43" s="500"/>
      <c r="J43" s="498"/>
      <c r="K43" s="498"/>
      <c r="L43" s="498"/>
      <c r="M43" s="498"/>
      <c r="N43" s="548" t="str">
        <f t="shared" si="1"/>
        <v/>
      </c>
      <c r="P43" s="511"/>
      <c r="Q43" s="521"/>
      <c r="R43"/>
      <c r="S43" s="356"/>
      <c r="T43"/>
      <c r="U43" s="522"/>
      <c r="V43"/>
      <c r="W43"/>
    </row>
    <row r="44" spans="1:23" x14ac:dyDescent="0.25">
      <c r="A44" s="498"/>
      <c r="B44" s="498"/>
      <c r="C44" s="498"/>
      <c r="D44" s="498"/>
      <c r="E44" s="498"/>
      <c r="F44" s="458"/>
      <c r="G44" s="458" t="str">
        <f t="shared" si="0"/>
        <v/>
      </c>
      <c r="H44" s="498"/>
      <c r="I44" s="500"/>
      <c r="J44" s="498"/>
      <c r="K44" s="498"/>
      <c r="L44" s="498"/>
      <c r="M44" s="498"/>
      <c r="N44" s="548" t="str">
        <f t="shared" si="1"/>
        <v/>
      </c>
      <c r="P44" s="511"/>
      <c r="Q44" s="521"/>
      <c r="R44"/>
      <c r="S44" s="356"/>
      <c r="T44"/>
      <c r="U44" s="522"/>
      <c r="V44"/>
      <c r="W44"/>
    </row>
    <row r="45" spans="1:23" x14ac:dyDescent="0.25">
      <c r="A45" s="498"/>
      <c r="B45" s="498"/>
      <c r="C45" s="498"/>
      <c r="D45" s="498"/>
      <c r="E45" s="498"/>
      <c r="F45" s="458"/>
      <c r="G45" s="458" t="str">
        <f t="shared" si="0"/>
        <v/>
      </c>
      <c r="H45" s="498"/>
      <c r="I45" s="500"/>
      <c r="J45" s="498"/>
      <c r="K45" s="498"/>
      <c r="L45" s="498"/>
      <c r="M45" s="498"/>
      <c r="N45" s="548" t="str">
        <f t="shared" si="1"/>
        <v/>
      </c>
      <c r="P45" s="511"/>
      <c r="Q45" s="521"/>
      <c r="R45"/>
      <c r="S45" s="356"/>
      <c r="T45"/>
      <c r="U45" s="522"/>
      <c r="V45"/>
      <c r="W45"/>
    </row>
    <row r="46" spans="1:23" x14ac:dyDescent="0.25">
      <c r="A46" s="498"/>
      <c r="B46" s="498"/>
      <c r="C46" s="498"/>
      <c r="D46" s="498"/>
      <c r="E46" s="498"/>
      <c r="F46" s="458"/>
      <c r="G46" s="458" t="str">
        <f t="shared" si="0"/>
        <v/>
      </c>
      <c r="H46" s="498"/>
      <c r="I46" s="500"/>
      <c r="J46" s="498"/>
      <c r="K46" s="498"/>
      <c r="L46" s="498"/>
      <c r="M46" s="498"/>
      <c r="N46" s="548" t="str">
        <f t="shared" si="1"/>
        <v/>
      </c>
      <c r="P46" s="511"/>
      <c r="Q46" s="521"/>
      <c r="R46"/>
      <c r="S46" s="356"/>
      <c r="T46"/>
      <c r="U46" s="522"/>
      <c r="V46"/>
      <c r="W46"/>
    </row>
    <row r="47" spans="1:23" x14ac:dyDescent="0.25">
      <c r="A47" s="515"/>
      <c r="B47" s="515"/>
      <c r="C47" s="515"/>
      <c r="D47" s="515"/>
      <c r="E47" s="515"/>
      <c r="F47" s="516"/>
      <c r="G47" s="458" t="str">
        <f t="shared" si="0"/>
        <v/>
      </c>
      <c r="H47" s="515"/>
      <c r="I47" s="519"/>
      <c r="J47" s="515"/>
      <c r="K47" s="515"/>
      <c r="L47" s="498"/>
      <c r="M47" s="515"/>
      <c r="N47" s="548" t="str">
        <f t="shared" si="1"/>
        <v/>
      </c>
      <c r="P47" s="511"/>
      <c r="Q47" s="521"/>
      <c r="R47"/>
      <c r="S47" s="356"/>
      <c r="T47"/>
      <c r="U47" s="522"/>
      <c r="V47"/>
      <c r="W47"/>
    </row>
    <row r="48" spans="1:23" x14ac:dyDescent="0.25">
      <c r="A48" s="498"/>
      <c r="B48" s="498"/>
      <c r="C48" s="498"/>
      <c r="D48" s="498"/>
      <c r="E48" s="498"/>
      <c r="F48" s="458"/>
      <c r="G48" s="458" t="str">
        <f t="shared" si="0"/>
        <v/>
      </c>
      <c r="H48" s="498"/>
      <c r="I48" s="500"/>
      <c r="J48" s="498"/>
      <c r="K48" s="498"/>
      <c r="L48" s="498"/>
      <c r="M48" s="498"/>
      <c r="N48" s="548" t="str">
        <f t="shared" si="1"/>
        <v/>
      </c>
      <c r="P48" s="511"/>
      <c r="Q48" s="521"/>
      <c r="R48"/>
      <c r="S48" s="356"/>
      <c r="T48"/>
      <c r="U48" s="522"/>
      <c r="V48"/>
      <c r="W48"/>
    </row>
    <row r="49" spans="1:23" x14ac:dyDescent="0.25">
      <c r="A49" s="498"/>
      <c r="B49" s="498"/>
      <c r="C49" s="498"/>
      <c r="D49" s="498"/>
      <c r="E49" s="498"/>
      <c r="F49" s="458"/>
      <c r="G49" s="458" t="str">
        <f t="shared" si="0"/>
        <v/>
      </c>
      <c r="H49" s="498"/>
      <c r="I49" s="500"/>
      <c r="J49" s="498"/>
      <c r="K49" s="498"/>
      <c r="L49" s="498"/>
      <c r="M49" s="498"/>
      <c r="N49" s="548" t="str">
        <f t="shared" si="1"/>
        <v/>
      </c>
      <c r="P49" s="511"/>
      <c r="Q49" s="521"/>
      <c r="R49"/>
      <c r="S49" s="356"/>
      <c r="T49"/>
      <c r="U49" s="522"/>
      <c r="V49"/>
      <c r="W49"/>
    </row>
    <row r="50" spans="1:23" x14ac:dyDescent="0.25">
      <c r="A50" s="498"/>
      <c r="B50" s="498"/>
      <c r="C50" s="498"/>
      <c r="D50" s="498"/>
      <c r="E50" s="498"/>
      <c r="F50" s="458"/>
      <c r="G50" s="458" t="str">
        <f t="shared" si="0"/>
        <v/>
      </c>
      <c r="H50" s="498"/>
      <c r="I50" s="500"/>
      <c r="J50" s="498"/>
      <c r="K50" s="498"/>
      <c r="L50" s="498"/>
      <c r="M50" s="498"/>
      <c r="N50" s="548" t="str">
        <f t="shared" si="1"/>
        <v/>
      </c>
      <c r="P50" s="511"/>
      <c r="Q50" s="521"/>
      <c r="R50"/>
      <c r="S50" s="356"/>
      <c r="T50"/>
      <c r="U50" s="522"/>
      <c r="V50"/>
      <c r="W50"/>
    </row>
    <row r="51" spans="1:23" x14ac:dyDescent="0.25">
      <c r="A51" s="498"/>
      <c r="B51" s="498"/>
      <c r="C51" s="498"/>
      <c r="D51" s="498"/>
      <c r="E51" s="498"/>
      <c r="F51" s="458"/>
      <c r="G51" s="458" t="str">
        <f t="shared" si="0"/>
        <v/>
      </c>
      <c r="H51" s="498"/>
      <c r="I51" s="500"/>
      <c r="J51" s="498"/>
      <c r="K51" s="498"/>
      <c r="L51" s="498"/>
      <c r="M51" s="498"/>
      <c r="N51" s="548" t="str">
        <f t="shared" si="1"/>
        <v/>
      </c>
      <c r="P51" s="511"/>
      <c r="Q51" s="521"/>
      <c r="R51"/>
      <c r="S51" s="356"/>
      <c r="T51"/>
      <c r="U51" s="522"/>
      <c r="V51"/>
      <c r="W51"/>
    </row>
    <row r="52" spans="1:23" x14ac:dyDescent="0.25">
      <c r="A52" s="498"/>
      <c r="B52" s="498"/>
      <c r="C52" s="498"/>
      <c r="D52" s="498"/>
      <c r="E52" s="498"/>
      <c r="F52" s="458"/>
      <c r="G52" s="458" t="str">
        <f t="shared" si="0"/>
        <v/>
      </c>
      <c r="H52" s="498"/>
      <c r="I52" s="500"/>
      <c r="J52" s="498"/>
      <c r="K52" s="498"/>
      <c r="L52" s="498"/>
      <c r="M52" s="498"/>
      <c r="N52" s="548" t="str">
        <f t="shared" si="1"/>
        <v/>
      </c>
      <c r="P52" s="511"/>
      <c r="Q52" s="521"/>
      <c r="R52"/>
      <c r="S52" s="356"/>
      <c r="T52"/>
      <c r="U52" s="522"/>
      <c r="V52"/>
      <c r="W52"/>
    </row>
    <row r="53" spans="1:23" x14ac:dyDescent="0.25">
      <c r="A53" s="498"/>
      <c r="B53" s="498"/>
      <c r="C53" s="498"/>
      <c r="D53" s="498"/>
      <c r="E53" s="498"/>
      <c r="F53" s="458"/>
      <c r="G53" s="458" t="str">
        <f t="shared" si="0"/>
        <v/>
      </c>
      <c r="H53" s="498"/>
      <c r="I53" s="500"/>
      <c r="J53" s="498"/>
      <c r="K53" s="498"/>
      <c r="L53" s="498"/>
      <c r="M53" s="498"/>
      <c r="N53" s="548" t="str">
        <f t="shared" si="1"/>
        <v/>
      </c>
      <c r="P53" s="511"/>
      <c r="Q53" s="521"/>
      <c r="R53"/>
      <c r="S53" s="356"/>
      <c r="T53"/>
      <c r="U53" s="522"/>
      <c r="V53"/>
      <c r="W53"/>
    </row>
    <row r="54" spans="1:23" x14ac:dyDescent="0.25">
      <c r="A54" s="498"/>
      <c r="B54" s="498"/>
      <c r="C54" s="498"/>
      <c r="D54" s="498"/>
      <c r="E54" s="498"/>
      <c r="F54" s="458"/>
      <c r="G54" s="458" t="str">
        <f t="shared" si="0"/>
        <v/>
      </c>
      <c r="H54" s="498"/>
      <c r="I54" s="500"/>
      <c r="J54" s="498"/>
      <c r="K54" s="498"/>
      <c r="L54" s="498"/>
      <c r="M54" s="498"/>
      <c r="N54" s="548" t="str">
        <f t="shared" si="1"/>
        <v/>
      </c>
      <c r="P54" s="511"/>
      <c r="Q54" s="521"/>
      <c r="R54"/>
      <c r="S54" s="356"/>
      <c r="T54"/>
      <c r="U54" s="522"/>
      <c r="V54"/>
      <c r="W54"/>
    </row>
    <row r="55" spans="1:23" x14ac:dyDescent="0.25">
      <c r="A55" s="498"/>
      <c r="B55" s="498"/>
      <c r="C55" s="498"/>
      <c r="D55" s="498"/>
      <c r="E55" s="498"/>
      <c r="F55" s="458"/>
      <c r="G55" s="458" t="str">
        <f t="shared" si="0"/>
        <v/>
      </c>
      <c r="H55" s="498"/>
      <c r="I55" s="500"/>
      <c r="J55" s="498"/>
      <c r="K55" s="498"/>
      <c r="L55" s="498"/>
      <c r="M55" s="498"/>
      <c r="N55" s="548" t="str">
        <f t="shared" si="1"/>
        <v/>
      </c>
      <c r="P55" s="511"/>
      <c r="Q55" s="521"/>
      <c r="R55"/>
      <c r="S55" s="356"/>
      <c r="T55"/>
      <c r="U55" s="522"/>
      <c r="V55"/>
      <c r="W55"/>
    </row>
    <row r="56" spans="1:23" x14ac:dyDescent="0.25">
      <c r="A56" s="498"/>
      <c r="B56" s="498"/>
      <c r="C56" s="498"/>
      <c r="D56" s="498"/>
      <c r="E56" s="498"/>
      <c r="F56" s="458"/>
      <c r="G56" s="458" t="str">
        <f t="shared" si="0"/>
        <v/>
      </c>
      <c r="H56" s="498"/>
      <c r="I56" s="500"/>
      <c r="J56" s="498"/>
      <c r="K56" s="498"/>
      <c r="L56" s="498"/>
      <c r="M56" s="498"/>
      <c r="N56" s="548" t="str">
        <f t="shared" si="1"/>
        <v/>
      </c>
      <c r="P56" s="511"/>
      <c r="Q56" s="521"/>
      <c r="R56"/>
      <c r="S56" s="356"/>
      <c r="T56"/>
      <c r="U56" s="522"/>
      <c r="V56"/>
      <c r="W56"/>
    </row>
    <row r="57" spans="1:23" x14ac:dyDescent="0.25">
      <c r="A57" s="498"/>
      <c r="B57" s="498"/>
      <c r="C57" s="498"/>
      <c r="D57" s="498"/>
      <c r="E57" s="498"/>
      <c r="F57" s="458"/>
      <c r="G57" s="458" t="str">
        <f t="shared" ref="G57:G120" si="2">UPPER(H57)</f>
        <v/>
      </c>
      <c r="H57" s="498"/>
      <c r="I57" s="500"/>
      <c r="J57" s="498"/>
      <c r="K57" s="498"/>
      <c r="L57" s="498"/>
      <c r="M57" s="498"/>
      <c r="N57" s="548" t="str">
        <f t="shared" si="1"/>
        <v/>
      </c>
      <c r="P57" s="511"/>
      <c r="Q57" s="521"/>
      <c r="R57"/>
      <c r="S57" s="356"/>
      <c r="T57"/>
      <c r="U57" s="522"/>
      <c r="V57"/>
      <c r="W57"/>
    </row>
    <row r="58" spans="1:23" x14ac:dyDescent="0.25">
      <c r="A58" s="498"/>
      <c r="B58" s="498"/>
      <c r="C58" s="498"/>
      <c r="D58" s="498"/>
      <c r="E58" s="498"/>
      <c r="F58" s="458"/>
      <c r="G58" s="458" t="str">
        <f t="shared" si="2"/>
        <v/>
      </c>
      <c r="H58" s="498"/>
      <c r="I58" s="500"/>
      <c r="J58" s="498"/>
      <c r="K58" s="498"/>
      <c r="L58" s="498"/>
      <c r="M58" s="498"/>
      <c r="N58" s="548" t="str">
        <f t="shared" si="1"/>
        <v/>
      </c>
      <c r="P58" s="511"/>
      <c r="Q58" s="521"/>
      <c r="R58"/>
      <c r="S58" s="356"/>
      <c r="T58"/>
      <c r="U58" s="522"/>
      <c r="V58"/>
      <c r="W58"/>
    </row>
    <row r="59" spans="1:23" x14ac:dyDescent="0.25">
      <c r="A59" s="498"/>
      <c r="B59" s="498"/>
      <c r="C59" s="498"/>
      <c r="D59" s="498"/>
      <c r="E59" s="498"/>
      <c r="F59" s="458"/>
      <c r="G59" s="458" t="str">
        <f t="shared" si="2"/>
        <v/>
      </c>
      <c r="H59" s="498"/>
      <c r="I59" s="500"/>
      <c r="J59" s="498"/>
      <c r="K59" s="498"/>
      <c r="L59" s="498"/>
      <c r="M59" s="498"/>
      <c r="N59" s="548" t="str">
        <f t="shared" si="1"/>
        <v/>
      </c>
      <c r="P59" s="511"/>
      <c r="Q59" s="521"/>
      <c r="R59"/>
      <c r="S59" s="356"/>
      <c r="T59"/>
      <c r="U59" s="522"/>
      <c r="V59"/>
      <c r="W59"/>
    </row>
    <row r="60" spans="1:23" x14ac:dyDescent="0.25">
      <c r="A60" s="498"/>
      <c r="B60" s="498"/>
      <c r="C60" s="498"/>
      <c r="D60" s="498"/>
      <c r="E60" s="498"/>
      <c r="F60" s="458"/>
      <c r="G60" s="458" t="str">
        <f t="shared" si="2"/>
        <v/>
      </c>
      <c r="H60" s="498"/>
      <c r="I60" s="500"/>
      <c r="J60" s="498"/>
      <c r="K60" s="498"/>
      <c r="L60" s="498"/>
      <c r="M60" s="498"/>
      <c r="N60" s="548" t="str">
        <f t="shared" si="1"/>
        <v/>
      </c>
      <c r="P60" s="511"/>
      <c r="Q60" s="521"/>
      <c r="R60"/>
      <c r="S60" s="356"/>
      <c r="T60"/>
      <c r="U60" s="522"/>
      <c r="V60"/>
      <c r="W60"/>
    </row>
    <row r="61" spans="1:23" x14ac:dyDescent="0.25">
      <c r="A61" s="498"/>
      <c r="B61" s="498"/>
      <c r="C61" s="498"/>
      <c r="D61" s="498"/>
      <c r="E61" s="498"/>
      <c r="F61" s="458"/>
      <c r="G61" s="458" t="str">
        <f t="shared" si="2"/>
        <v/>
      </c>
      <c r="H61" s="498"/>
      <c r="I61" s="500"/>
      <c r="J61" s="498"/>
      <c r="K61" s="498"/>
      <c r="L61" s="498"/>
      <c r="M61" s="498"/>
      <c r="N61" s="548" t="str">
        <f t="shared" si="1"/>
        <v/>
      </c>
      <c r="P61" s="511"/>
      <c r="Q61" s="521"/>
      <c r="R61"/>
      <c r="S61" s="356"/>
      <c r="T61"/>
      <c r="U61" s="522"/>
      <c r="V61"/>
      <c r="W61"/>
    </row>
    <row r="62" spans="1:23" x14ac:dyDescent="0.25">
      <c r="A62" s="498"/>
      <c r="B62" s="498"/>
      <c r="C62" s="498"/>
      <c r="D62" s="498"/>
      <c r="E62" s="498"/>
      <c r="F62" s="458"/>
      <c r="G62" s="458" t="str">
        <f t="shared" si="2"/>
        <v/>
      </c>
      <c r="H62" s="498"/>
      <c r="I62" s="500"/>
      <c r="J62" s="498"/>
      <c r="K62" s="498"/>
      <c r="L62" s="498"/>
      <c r="M62" s="498"/>
      <c r="N62" s="548" t="str">
        <f t="shared" si="1"/>
        <v/>
      </c>
      <c r="P62" s="511"/>
      <c r="Q62" s="521"/>
      <c r="R62"/>
      <c r="S62" s="356"/>
      <c r="T62"/>
      <c r="U62" s="522"/>
      <c r="V62"/>
      <c r="W62"/>
    </row>
    <row r="63" spans="1:23" x14ac:dyDescent="0.25">
      <c r="A63" s="498"/>
      <c r="B63" s="498"/>
      <c r="C63" s="498"/>
      <c r="D63" s="498"/>
      <c r="E63" s="498"/>
      <c r="F63" s="458"/>
      <c r="G63" s="458" t="str">
        <f t="shared" si="2"/>
        <v/>
      </c>
      <c r="H63" s="498"/>
      <c r="I63" s="500"/>
      <c r="J63" s="498"/>
      <c r="K63" s="498"/>
      <c r="L63" s="498"/>
      <c r="M63" s="498"/>
      <c r="N63" s="548" t="str">
        <f t="shared" si="1"/>
        <v/>
      </c>
      <c r="P63" s="511"/>
      <c r="Q63" s="521"/>
      <c r="R63"/>
      <c r="S63" s="356"/>
      <c r="T63"/>
      <c r="U63" s="522"/>
      <c r="V63"/>
      <c r="W63"/>
    </row>
    <row r="64" spans="1:23" x14ac:dyDescent="0.25">
      <c r="A64" s="498"/>
      <c r="B64" s="498"/>
      <c r="C64" s="498"/>
      <c r="D64" s="498"/>
      <c r="E64" s="498"/>
      <c r="F64" s="458"/>
      <c r="G64" s="458" t="str">
        <f t="shared" si="2"/>
        <v/>
      </c>
      <c r="H64" s="498"/>
      <c r="I64" s="500"/>
      <c r="J64" s="498"/>
      <c r="K64" s="498"/>
      <c r="L64" s="498"/>
      <c r="M64" s="498"/>
      <c r="N64" s="548" t="str">
        <f t="shared" si="1"/>
        <v/>
      </c>
      <c r="P64" s="511"/>
      <c r="Q64" s="521"/>
      <c r="R64"/>
      <c r="S64" s="356"/>
      <c r="T64"/>
      <c r="U64" s="522"/>
      <c r="V64"/>
      <c r="W64"/>
    </row>
    <row r="65" spans="1:23" x14ac:dyDescent="0.25">
      <c r="A65" s="498"/>
      <c r="B65" s="498"/>
      <c r="C65" s="498"/>
      <c r="D65" s="498"/>
      <c r="E65" s="498"/>
      <c r="F65" s="458"/>
      <c r="G65" s="458" t="str">
        <f t="shared" si="2"/>
        <v/>
      </c>
      <c r="H65" s="498"/>
      <c r="I65" s="500"/>
      <c r="J65" s="498"/>
      <c r="K65" s="498"/>
      <c r="L65" s="498"/>
      <c r="M65" s="498"/>
      <c r="N65" s="548" t="str">
        <f t="shared" si="1"/>
        <v/>
      </c>
      <c r="P65" s="511"/>
      <c r="Q65" s="521"/>
      <c r="R65"/>
      <c r="S65" s="356"/>
      <c r="T65"/>
      <c r="U65" s="522"/>
      <c r="V65"/>
      <c r="W65"/>
    </row>
    <row r="66" spans="1:23" x14ac:dyDescent="0.25">
      <c r="A66" s="498"/>
      <c r="B66" s="498"/>
      <c r="C66" s="498"/>
      <c r="D66" s="498"/>
      <c r="E66" s="498"/>
      <c r="F66" s="458"/>
      <c r="G66" s="458" t="str">
        <f t="shared" si="2"/>
        <v/>
      </c>
      <c r="H66" s="498"/>
      <c r="I66" s="500"/>
      <c r="J66" s="498"/>
      <c r="K66" s="498"/>
      <c r="L66" s="498"/>
      <c r="M66" s="498"/>
      <c r="N66" s="548" t="str">
        <f t="shared" si="1"/>
        <v/>
      </c>
      <c r="P66" s="511"/>
      <c r="Q66" s="521"/>
      <c r="R66"/>
      <c r="S66" s="356"/>
      <c r="T66"/>
      <c r="U66" s="522"/>
      <c r="V66"/>
      <c r="W66"/>
    </row>
    <row r="67" spans="1:23" x14ac:dyDescent="0.25">
      <c r="A67" s="498"/>
      <c r="B67" s="498"/>
      <c r="C67" s="498"/>
      <c r="D67" s="498"/>
      <c r="E67" s="498"/>
      <c r="F67" s="458"/>
      <c r="G67" s="458" t="str">
        <f t="shared" si="2"/>
        <v/>
      </c>
      <c r="H67" s="498"/>
      <c r="I67" s="500"/>
      <c r="J67" s="498"/>
      <c r="K67" s="498"/>
      <c r="L67" s="498"/>
      <c r="M67" s="498"/>
      <c r="N67" s="548" t="str">
        <f t="shared" si="1"/>
        <v/>
      </c>
      <c r="P67" s="511"/>
      <c r="Q67" s="521"/>
      <c r="R67"/>
      <c r="S67" s="356"/>
      <c r="T67"/>
      <c r="U67" s="522"/>
      <c r="V67"/>
      <c r="W67"/>
    </row>
    <row r="68" spans="1:23" x14ac:dyDescent="0.25">
      <c r="A68" s="498"/>
      <c r="B68" s="498"/>
      <c r="C68" s="498"/>
      <c r="D68" s="498"/>
      <c r="E68" s="498"/>
      <c r="F68" s="458"/>
      <c r="G68" s="458" t="str">
        <f t="shared" si="2"/>
        <v/>
      </c>
      <c r="H68" s="498"/>
      <c r="I68" s="500"/>
      <c r="J68" s="498"/>
      <c r="K68" s="498"/>
      <c r="L68" s="498"/>
      <c r="M68" s="498"/>
      <c r="N68" s="548" t="str">
        <f t="shared" si="1"/>
        <v/>
      </c>
      <c r="P68" s="511"/>
      <c r="Q68" s="521"/>
      <c r="R68"/>
      <c r="S68" s="356"/>
      <c r="T68"/>
      <c r="U68" s="522"/>
      <c r="V68"/>
      <c r="W68"/>
    </row>
    <row r="69" spans="1:23" x14ac:dyDescent="0.25">
      <c r="A69" s="498"/>
      <c r="B69" s="498"/>
      <c r="C69" s="498"/>
      <c r="D69" s="498"/>
      <c r="E69" s="498"/>
      <c r="F69" s="458"/>
      <c r="G69" s="458" t="str">
        <f t="shared" si="2"/>
        <v/>
      </c>
      <c r="H69" s="498"/>
      <c r="I69" s="500"/>
      <c r="J69" s="498"/>
      <c r="K69" s="498"/>
      <c r="L69" s="498"/>
      <c r="M69" s="498"/>
      <c r="N69" s="548" t="str">
        <f t="shared" ref="N69:N132" si="3">IF(I69="","",N68+1)</f>
        <v/>
      </c>
      <c r="P69" s="511"/>
      <c r="Q69" s="521"/>
      <c r="R69"/>
      <c r="S69" s="356"/>
      <c r="T69"/>
      <c r="U69" s="522"/>
      <c r="V69"/>
      <c r="W69"/>
    </row>
    <row r="70" spans="1:23" x14ac:dyDescent="0.25">
      <c r="A70" s="498"/>
      <c r="B70" s="498"/>
      <c r="C70" s="498"/>
      <c r="D70" s="498"/>
      <c r="E70" s="498"/>
      <c r="F70" s="458"/>
      <c r="G70" s="458" t="str">
        <f t="shared" si="2"/>
        <v/>
      </c>
      <c r="H70" s="498"/>
      <c r="I70" s="500"/>
      <c r="J70" s="498"/>
      <c r="K70" s="498"/>
      <c r="L70" s="498"/>
      <c r="M70" s="498"/>
      <c r="N70" s="548" t="str">
        <f t="shared" si="3"/>
        <v/>
      </c>
      <c r="P70" s="511"/>
      <c r="Q70" s="521"/>
      <c r="R70"/>
      <c r="S70" s="356"/>
      <c r="T70"/>
      <c r="U70" s="522"/>
      <c r="V70"/>
      <c r="W70"/>
    </row>
    <row r="71" spans="1:23" x14ac:dyDescent="0.25">
      <c r="A71" s="498"/>
      <c r="B71" s="498"/>
      <c r="C71" s="498"/>
      <c r="D71" s="498"/>
      <c r="E71" s="498"/>
      <c r="F71" s="458"/>
      <c r="G71" s="458" t="str">
        <f t="shared" si="2"/>
        <v/>
      </c>
      <c r="H71" s="498"/>
      <c r="I71" s="500"/>
      <c r="J71" s="498"/>
      <c r="K71" s="498"/>
      <c r="L71" s="498"/>
      <c r="M71" s="498"/>
      <c r="N71" s="548" t="str">
        <f t="shared" si="3"/>
        <v/>
      </c>
      <c r="P71" s="511"/>
      <c r="Q71" s="521"/>
      <c r="R71"/>
      <c r="S71" s="356"/>
      <c r="T71"/>
      <c r="U71" s="522"/>
      <c r="V71"/>
      <c r="W71"/>
    </row>
    <row r="72" spans="1:23" x14ac:dyDescent="0.25">
      <c r="A72" s="498"/>
      <c r="B72" s="498"/>
      <c r="C72" s="498"/>
      <c r="D72" s="498"/>
      <c r="E72" s="498"/>
      <c r="F72" s="458"/>
      <c r="G72" s="458" t="str">
        <f t="shared" si="2"/>
        <v/>
      </c>
      <c r="H72" s="498"/>
      <c r="I72" s="500"/>
      <c r="J72" s="498"/>
      <c r="K72" s="498"/>
      <c r="L72" s="498"/>
      <c r="M72" s="498"/>
      <c r="N72" s="548" t="str">
        <f t="shared" si="3"/>
        <v/>
      </c>
      <c r="P72" s="511"/>
      <c r="Q72" s="521"/>
      <c r="R72"/>
      <c r="S72" s="356"/>
      <c r="T72"/>
      <c r="U72" s="522"/>
      <c r="V72"/>
      <c r="W72"/>
    </row>
    <row r="73" spans="1:23" x14ac:dyDescent="0.25">
      <c r="A73" s="498"/>
      <c r="B73" s="498"/>
      <c r="C73" s="498"/>
      <c r="D73" s="498"/>
      <c r="E73" s="498"/>
      <c r="F73" s="458"/>
      <c r="G73" s="458" t="str">
        <f t="shared" si="2"/>
        <v/>
      </c>
      <c r="H73" s="498"/>
      <c r="I73" s="500"/>
      <c r="J73" s="498"/>
      <c r="K73" s="498"/>
      <c r="L73" s="498"/>
      <c r="M73" s="498"/>
      <c r="N73" s="548" t="str">
        <f t="shared" si="3"/>
        <v/>
      </c>
      <c r="P73" s="511"/>
      <c r="Q73" s="521"/>
      <c r="R73"/>
      <c r="S73" s="356"/>
      <c r="T73"/>
      <c r="U73" s="522"/>
      <c r="V73"/>
      <c r="W73"/>
    </row>
    <row r="74" spans="1:23" x14ac:dyDescent="0.25">
      <c r="A74" s="498"/>
      <c r="B74" s="498"/>
      <c r="C74" s="498"/>
      <c r="D74" s="498"/>
      <c r="E74" s="498"/>
      <c r="F74" s="458"/>
      <c r="G74" s="458" t="str">
        <f t="shared" si="2"/>
        <v/>
      </c>
      <c r="H74" s="498"/>
      <c r="I74" s="500"/>
      <c r="J74" s="498"/>
      <c r="K74" s="498"/>
      <c r="L74" s="498"/>
      <c r="M74" s="498"/>
      <c r="N74" s="548" t="str">
        <f t="shared" si="3"/>
        <v/>
      </c>
      <c r="P74" s="511"/>
      <c r="Q74" s="521"/>
      <c r="R74"/>
      <c r="S74" s="356"/>
      <c r="T74"/>
      <c r="U74" s="522"/>
      <c r="V74"/>
      <c r="W74"/>
    </row>
    <row r="75" spans="1:23" x14ac:dyDescent="0.25">
      <c r="A75" s="498"/>
      <c r="B75" s="498"/>
      <c r="C75" s="498"/>
      <c r="D75" s="498"/>
      <c r="E75" s="498"/>
      <c r="F75" s="458"/>
      <c r="G75" s="458" t="str">
        <f t="shared" si="2"/>
        <v/>
      </c>
      <c r="H75" s="498"/>
      <c r="I75" s="500"/>
      <c r="J75" s="498"/>
      <c r="K75" s="498"/>
      <c r="L75" s="498"/>
      <c r="M75" s="498"/>
      <c r="N75" s="548" t="str">
        <f t="shared" si="3"/>
        <v/>
      </c>
      <c r="P75" s="511"/>
      <c r="Q75" s="521"/>
      <c r="R75"/>
      <c r="S75" s="356"/>
      <c r="T75"/>
      <c r="U75" s="522"/>
      <c r="V75"/>
      <c r="W75"/>
    </row>
    <row r="76" spans="1:23" x14ac:dyDescent="0.25">
      <c r="A76" s="498"/>
      <c r="B76" s="498"/>
      <c r="C76" s="498"/>
      <c r="D76" s="498"/>
      <c r="E76" s="498"/>
      <c r="F76" s="458"/>
      <c r="G76" s="458" t="str">
        <f t="shared" si="2"/>
        <v/>
      </c>
      <c r="H76" s="498"/>
      <c r="I76" s="500"/>
      <c r="J76" s="498"/>
      <c r="K76" s="498"/>
      <c r="L76" s="498"/>
      <c r="M76" s="498"/>
      <c r="N76" s="548" t="str">
        <f t="shared" si="3"/>
        <v/>
      </c>
      <c r="P76" s="511"/>
      <c r="Q76" s="521"/>
      <c r="R76"/>
      <c r="S76" s="356"/>
      <c r="T76"/>
      <c r="U76" s="522"/>
      <c r="V76"/>
      <c r="W76"/>
    </row>
    <row r="77" spans="1:23" x14ac:dyDescent="0.25">
      <c r="A77" s="498"/>
      <c r="B77" s="498"/>
      <c r="C77" s="498"/>
      <c r="D77" s="498"/>
      <c r="E77" s="498"/>
      <c r="F77" s="458"/>
      <c r="G77" s="458" t="str">
        <f t="shared" si="2"/>
        <v/>
      </c>
      <c r="H77" s="498"/>
      <c r="I77" s="500"/>
      <c r="J77" s="498"/>
      <c r="K77" s="498"/>
      <c r="L77" s="498"/>
      <c r="M77" s="498"/>
      <c r="N77" s="548" t="str">
        <f t="shared" si="3"/>
        <v/>
      </c>
      <c r="P77" s="511"/>
      <c r="Q77" s="521"/>
      <c r="R77"/>
      <c r="S77" s="356"/>
      <c r="T77"/>
      <c r="U77" s="522"/>
      <c r="V77"/>
      <c r="W77"/>
    </row>
    <row r="78" spans="1:23" x14ac:dyDescent="0.25">
      <c r="A78" s="498"/>
      <c r="B78" s="498"/>
      <c r="C78" s="498"/>
      <c r="D78" s="498"/>
      <c r="E78" s="498"/>
      <c r="F78" s="458"/>
      <c r="G78" s="458" t="str">
        <f t="shared" si="2"/>
        <v/>
      </c>
      <c r="H78" s="498"/>
      <c r="I78" s="500"/>
      <c r="J78" s="498"/>
      <c r="K78" s="498"/>
      <c r="L78" s="498"/>
      <c r="M78" s="498"/>
      <c r="N78" s="548" t="str">
        <f t="shared" si="3"/>
        <v/>
      </c>
      <c r="P78" s="511"/>
      <c r="Q78" s="521"/>
      <c r="R78"/>
      <c r="S78" s="356"/>
      <c r="T78"/>
      <c r="U78" s="522"/>
      <c r="V78"/>
      <c r="W78"/>
    </row>
    <row r="79" spans="1:23" x14ac:dyDescent="0.25">
      <c r="A79" s="498"/>
      <c r="B79" s="498"/>
      <c r="C79" s="498"/>
      <c r="D79" s="498"/>
      <c r="E79" s="498"/>
      <c r="F79" s="458"/>
      <c r="G79" s="458" t="str">
        <f t="shared" si="2"/>
        <v/>
      </c>
      <c r="H79" s="498"/>
      <c r="I79" s="500"/>
      <c r="J79" s="498"/>
      <c r="K79" s="498"/>
      <c r="L79" s="498"/>
      <c r="M79" s="498"/>
      <c r="N79" s="548" t="str">
        <f t="shared" si="3"/>
        <v/>
      </c>
      <c r="P79" s="511"/>
      <c r="Q79" s="521"/>
      <c r="R79"/>
      <c r="S79" s="356"/>
      <c r="T79"/>
      <c r="U79" s="522"/>
      <c r="V79"/>
      <c r="W79"/>
    </row>
    <row r="80" spans="1:23" x14ac:dyDescent="0.25">
      <c r="A80" s="498"/>
      <c r="B80" s="498"/>
      <c r="C80" s="498"/>
      <c r="D80" s="498"/>
      <c r="E80" s="498"/>
      <c r="F80" s="458"/>
      <c r="G80" s="458" t="str">
        <f t="shared" si="2"/>
        <v/>
      </c>
      <c r="H80" s="498"/>
      <c r="I80" s="500"/>
      <c r="J80" s="498"/>
      <c r="K80" s="498"/>
      <c r="L80" s="498"/>
      <c r="M80" s="498"/>
      <c r="N80" s="548" t="str">
        <f t="shared" si="3"/>
        <v/>
      </c>
      <c r="P80" s="511"/>
      <c r="Q80" s="521"/>
      <c r="R80"/>
      <c r="S80" s="356"/>
      <c r="T80"/>
      <c r="U80" s="522"/>
      <c r="V80"/>
      <c r="W80"/>
    </row>
    <row r="81" spans="1:23" x14ac:dyDescent="0.25">
      <c r="A81" s="498"/>
      <c r="B81" s="498"/>
      <c r="C81" s="498"/>
      <c r="D81" s="498"/>
      <c r="E81" s="498"/>
      <c r="F81" s="458"/>
      <c r="G81" s="458" t="str">
        <f t="shared" si="2"/>
        <v/>
      </c>
      <c r="H81" s="498"/>
      <c r="I81" s="500"/>
      <c r="J81" s="498"/>
      <c r="K81" s="498"/>
      <c r="L81" s="498"/>
      <c r="M81" s="498"/>
      <c r="N81" s="548" t="str">
        <f t="shared" si="3"/>
        <v/>
      </c>
      <c r="P81" s="511"/>
      <c r="Q81" s="521"/>
      <c r="R81"/>
      <c r="S81" s="356"/>
      <c r="T81"/>
      <c r="U81" s="522"/>
      <c r="V81"/>
      <c r="W81"/>
    </row>
    <row r="82" spans="1:23" x14ac:dyDescent="0.25">
      <c r="A82" s="498"/>
      <c r="B82" s="498"/>
      <c r="C82" s="498"/>
      <c r="D82" s="498"/>
      <c r="E82" s="498"/>
      <c r="F82" s="458"/>
      <c r="G82" s="458" t="str">
        <f t="shared" si="2"/>
        <v/>
      </c>
      <c r="H82" s="498"/>
      <c r="I82" s="500"/>
      <c r="J82" s="498"/>
      <c r="K82" s="498"/>
      <c r="L82" s="498"/>
      <c r="M82" s="498"/>
      <c r="N82" s="548" t="str">
        <f t="shared" si="3"/>
        <v/>
      </c>
      <c r="P82" s="511"/>
      <c r="Q82" s="521"/>
      <c r="R82"/>
      <c r="S82" s="356"/>
      <c r="T82"/>
      <c r="U82" s="522"/>
      <c r="V82"/>
      <c r="W82"/>
    </row>
    <row r="83" spans="1:23" x14ac:dyDescent="0.25">
      <c r="A83" s="498"/>
      <c r="B83" s="498"/>
      <c r="C83" s="498"/>
      <c r="D83" s="498"/>
      <c r="E83" s="498"/>
      <c r="F83" s="458"/>
      <c r="G83" s="458" t="str">
        <f t="shared" si="2"/>
        <v/>
      </c>
      <c r="H83" s="498"/>
      <c r="I83" s="500"/>
      <c r="J83" s="498"/>
      <c r="K83" s="498"/>
      <c r="L83" s="498"/>
      <c r="M83" s="498"/>
      <c r="N83" s="548" t="str">
        <f t="shared" si="3"/>
        <v/>
      </c>
      <c r="P83" s="511"/>
      <c r="Q83" s="521"/>
      <c r="R83"/>
      <c r="S83" s="356"/>
      <c r="T83"/>
      <c r="U83" s="522"/>
      <c r="V83"/>
      <c r="W83"/>
    </row>
    <row r="84" spans="1:23" x14ac:dyDescent="0.25">
      <c r="A84" s="498"/>
      <c r="B84" s="498"/>
      <c r="C84" s="498"/>
      <c r="D84" s="498"/>
      <c r="E84" s="498"/>
      <c r="F84" s="458"/>
      <c r="G84" s="458" t="str">
        <f t="shared" si="2"/>
        <v/>
      </c>
      <c r="H84" s="498"/>
      <c r="I84" s="500"/>
      <c r="J84" s="498"/>
      <c r="K84" s="498"/>
      <c r="L84" s="498"/>
      <c r="M84" s="498"/>
      <c r="N84" s="548" t="str">
        <f t="shared" si="3"/>
        <v/>
      </c>
      <c r="P84" s="511"/>
      <c r="Q84" s="521"/>
      <c r="R84"/>
      <c r="S84" s="356"/>
      <c r="T84"/>
      <c r="U84" s="522"/>
      <c r="V84"/>
      <c r="W84"/>
    </row>
    <row r="85" spans="1:23" x14ac:dyDescent="0.25">
      <c r="A85" s="498"/>
      <c r="B85" s="498"/>
      <c r="C85" s="498"/>
      <c r="D85" s="498"/>
      <c r="E85" s="498"/>
      <c r="F85" s="458"/>
      <c r="G85" s="458" t="str">
        <f t="shared" si="2"/>
        <v/>
      </c>
      <c r="H85" s="498"/>
      <c r="I85" s="500"/>
      <c r="J85" s="498"/>
      <c r="K85" s="498"/>
      <c r="L85" s="498"/>
      <c r="M85" s="498"/>
      <c r="N85" s="548" t="str">
        <f t="shared" si="3"/>
        <v/>
      </c>
      <c r="P85" s="511"/>
      <c r="Q85" s="521"/>
      <c r="R85"/>
      <c r="S85" s="356"/>
      <c r="T85"/>
      <c r="U85" s="522"/>
      <c r="V85"/>
      <c r="W85"/>
    </row>
    <row r="86" spans="1:23" x14ac:dyDescent="0.25">
      <c r="A86" s="498"/>
      <c r="B86" s="498"/>
      <c r="C86" s="498"/>
      <c r="D86" s="498"/>
      <c r="E86" s="498"/>
      <c r="F86" s="458"/>
      <c r="G86" s="458" t="str">
        <f t="shared" si="2"/>
        <v/>
      </c>
      <c r="H86" s="498"/>
      <c r="I86" s="500"/>
      <c r="J86" s="498"/>
      <c r="K86" s="498"/>
      <c r="L86" s="498"/>
      <c r="M86" s="498"/>
      <c r="N86" s="548" t="str">
        <f t="shared" si="3"/>
        <v/>
      </c>
      <c r="P86" s="511"/>
      <c r="Q86" s="521"/>
      <c r="R86"/>
      <c r="S86" s="356"/>
      <c r="T86"/>
      <c r="U86" s="522"/>
      <c r="V86"/>
      <c r="W86"/>
    </row>
    <row r="87" spans="1:23" x14ac:dyDescent="0.25">
      <c r="A87" s="498"/>
      <c r="B87" s="498"/>
      <c r="C87" s="498"/>
      <c r="D87" s="498"/>
      <c r="E87" s="498"/>
      <c r="F87" s="458"/>
      <c r="G87" s="458" t="str">
        <f t="shared" si="2"/>
        <v/>
      </c>
      <c r="H87" s="498"/>
      <c r="I87" s="500"/>
      <c r="J87" s="498"/>
      <c r="K87" s="498"/>
      <c r="L87" s="498"/>
      <c r="M87" s="498"/>
      <c r="N87" s="548" t="str">
        <f t="shared" si="3"/>
        <v/>
      </c>
      <c r="P87" s="511"/>
      <c r="Q87" s="521"/>
      <c r="R87"/>
      <c r="S87" s="356"/>
      <c r="T87"/>
      <c r="U87" s="522"/>
      <c r="V87"/>
      <c r="W87"/>
    </row>
    <row r="88" spans="1:23" x14ac:dyDescent="0.25">
      <c r="A88" s="498"/>
      <c r="B88" s="498"/>
      <c r="C88" s="498"/>
      <c r="D88" s="498"/>
      <c r="E88" s="498"/>
      <c r="F88" s="458"/>
      <c r="G88" s="458" t="str">
        <f t="shared" si="2"/>
        <v/>
      </c>
      <c r="H88" s="498"/>
      <c r="I88" s="500"/>
      <c r="J88" s="498"/>
      <c r="K88" s="498"/>
      <c r="L88" s="498"/>
      <c r="M88" s="498"/>
      <c r="N88" s="548" t="str">
        <f t="shared" si="3"/>
        <v/>
      </c>
      <c r="P88" s="511"/>
      <c r="Q88" s="521"/>
      <c r="R88"/>
      <c r="S88" s="356"/>
      <c r="T88"/>
      <c r="U88" s="522"/>
      <c r="V88"/>
      <c r="W88"/>
    </row>
    <row r="89" spans="1:23" x14ac:dyDescent="0.25">
      <c r="A89" s="498"/>
      <c r="B89" s="498"/>
      <c r="C89" s="498"/>
      <c r="D89" s="498"/>
      <c r="E89" s="498"/>
      <c r="F89" s="458"/>
      <c r="G89" s="458" t="str">
        <f t="shared" si="2"/>
        <v/>
      </c>
      <c r="H89" s="498"/>
      <c r="I89" s="500"/>
      <c r="J89" s="498"/>
      <c r="K89" s="498"/>
      <c r="L89" s="498"/>
      <c r="M89" s="498"/>
      <c r="N89" s="548" t="str">
        <f t="shared" si="3"/>
        <v/>
      </c>
      <c r="P89" s="511"/>
      <c r="Q89" s="521"/>
      <c r="R89"/>
      <c r="S89" s="356"/>
      <c r="T89"/>
      <c r="U89" s="522"/>
      <c r="V89"/>
      <c r="W89"/>
    </row>
    <row r="90" spans="1:23" x14ac:dyDescent="0.25">
      <c r="A90" s="498"/>
      <c r="B90" s="498"/>
      <c r="C90" s="498"/>
      <c r="D90" s="498"/>
      <c r="E90" s="498"/>
      <c r="F90" s="458"/>
      <c r="G90" s="458" t="str">
        <f t="shared" si="2"/>
        <v/>
      </c>
      <c r="H90" s="498"/>
      <c r="I90" s="500"/>
      <c r="J90" s="498"/>
      <c r="K90" s="498"/>
      <c r="L90" s="498"/>
      <c r="M90" s="498"/>
      <c r="N90" s="548" t="str">
        <f t="shared" si="3"/>
        <v/>
      </c>
      <c r="P90" s="511"/>
      <c r="Q90" s="521"/>
      <c r="R90"/>
      <c r="S90" s="356"/>
      <c r="T90"/>
      <c r="U90" s="522"/>
      <c r="V90"/>
      <c r="W90"/>
    </row>
    <row r="91" spans="1:23" x14ac:dyDescent="0.25">
      <c r="A91" s="498"/>
      <c r="B91" s="498"/>
      <c r="C91" s="498"/>
      <c r="D91" s="498"/>
      <c r="E91" s="498"/>
      <c r="F91" s="458"/>
      <c r="G91" s="458" t="str">
        <f t="shared" si="2"/>
        <v/>
      </c>
      <c r="H91" s="498"/>
      <c r="I91" s="500"/>
      <c r="J91" s="498"/>
      <c r="K91" s="498"/>
      <c r="L91" s="498"/>
      <c r="M91" s="498"/>
      <c r="N91" s="548" t="str">
        <f t="shared" si="3"/>
        <v/>
      </c>
      <c r="P91" s="511"/>
      <c r="Q91" s="521"/>
      <c r="R91"/>
      <c r="S91" s="356"/>
      <c r="T91"/>
      <c r="U91" s="522"/>
      <c r="V91"/>
      <c r="W91"/>
    </row>
    <row r="92" spans="1:23" x14ac:dyDescent="0.25">
      <c r="A92" s="498"/>
      <c r="B92" s="498"/>
      <c r="C92" s="498"/>
      <c r="D92" s="498"/>
      <c r="E92" s="498"/>
      <c r="F92" s="458"/>
      <c r="G92" s="458" t="str">
        <f t="shared" si="2"/>
        <v/>
      </c>
      <c r="H92" s="498"/>
      <c r="I92" s="500"/>
      <c r="J92" s="498"/>
      <c r="K92" s="498"/>
      <c r="L92" s="498"/>
      <c r="M92" s="498"/>
      <c r="N92" s="548" t="str">
        <f t="shared" si="3"/>
        <v/>
      </c>
      <c r="P92" s="511"/>
      <c r="Q92" s="521"/>
      <c r="R92"/>
      <c r="S92" s="356"/>
      <c r="T92"/>
      <c r="U92" s="522"/>
      <c r="V92"/>
      <c r="W92"/>
    </row>
    <row r="93" spans="1:23" x14ac:dyDescent="0.25">
      <c r="A93" s="498"/>
      <c r="B93" s="498"/>
      <c r="C93" s="498"/>
      <c r="D93" s="498"/>
      <c r="E93" s="498"/>
      <c r="F93" s="458"/>
      <c r="G93" s="458" t="str">
        <f t="shared" si="2"/>
        <v/>
      </c>
      <c r="H93" s="498"/>
      <c r="I93" s="500"/>
      <c r="J93" s="498"/>
      <c r="K93" s="498"/>
      <c r="L93" s="498"/>
      <c r="M93" s="498"/>
      <c r="N93" s="548" t="str">
        <f t="shared" si="3"/>
        <v/>
      </c>
      <c r="P93" s="511"/>
      <c r="Q93" s="521"/>
      <c r="R93"/>
      <c r="S93" s="356"/>
      <c r="T93"/>
      <c r="U93" s="522"/>
      <c r="V93"/>
      <c r="W93"/>
    </row>
    <row r="94" spans="1:23" x14ac:dyDescent="0.25">
      <c r="A94" s="498"/>
      <c r="B94" s="498"/>
      <c r="C94" s="498"/>
      <c r="D94" s="498"/>
      <c r="E94" s="498"/>
      <c r="F94" s="458"/>
      <c r="G94" s="458" t="str">
        <f t="shared" si="2"/>
        <v/>
      </c>
      <c r="H94" s="498"/>
      <c r="I94" s="500"/>
      <c r="J94" s="498"/>
      <c r="K94" s="498"/>
      <c r="L94" s="498"/>
      <c r="M94" s="498"/>
      <c r="N94" s="548" t="str">
        <f t="shared" si="3"/>
        <v/>
      </c>
      <c r="P94" s="511"/>
      <c r="Q94" s="521"/>
      <c r="R94"/>
      <c r="S94" s="356"/>
      <c r="T94"/>
      <c r="U94" s="522"/>
      <c r="V94"/>
      <c r="W94"/>
    </row>
    <row r="95" spans="1:23" x14ac:dyDescent="0.25">
      <c r="A95" s="498"/>
      <c r="B95" s="498"/>
      <c r="C95" s="498"/>
      <c r="D95" s="498"/>
      <c r="E95" s="498"/>
      <c r="F95" s="458"/>
      <c r="G95" s="458" t="str">
        <f t="shared" si="2"/>
        <v/>
      </c>
      <c r="H95" s="498"/>
      <c r="I95" s="500"/>
      <c r="J95" s="498"/>
      <c r="K95" s="498"/>
      <c r="L95" s="498"/>
      <c r="M95" s="498"/>
      <c r="N95" s="548" t="str">
        <f t="shared" si="3"/>
        <v/>
      </c>
      <c r="P95" s="511"/>
      <c r="Q95" s="521"/>
      <c r="R95"/>
      <c r="S95" s="356"/>
      <c r="T95"/>
      <c r="U95" s="522"/>
      <c r="V95"/>
      <c r="W95"/>
    </row>
    <row r="96" spans="1:23" x14ac:dyDescent="0.25">
      <c r="A96" s="498"/>
      <c r="B96" s="498"/>
      <c r="C96" s="498"/>
      <c r="D96" s="498"/>
      <c r="E96" s="498"/>
      <c r="F96" s="458"/>
      <c r="G96" s="458" t="str">
        <f t="shared" si="2"/>
        <v/>
      </c>
      <c r="H96" s="498"/>
      <c r="I96" s="500"/>
      <c r="J96" s="498"/>
      <c r="K96" s="498"/>
      <c r="L96" s="498"/>
      <c r="M96" s="498"/>
      <c r="N96" s="548" t="str">
        <f t="shared" si="3"/>
        <v/>
      </c>
      <c r="P96" s="511"/>
      <c r="Q96" s="521"/>
      <c r="R96"/>
      <c r="S96" s="356"/>
      <c r="T96"/>
      <c r="U96" s="522"/>
      <c r="V96"/>
      <c r="W96"/>
    </row>
    <row r="97" spans="1:23" x14ac:dyDescent="0.25">
      <c r="A97" s="498"/>
      <c r="B97" s="498"/>
      <c r="C97" s="498"/>
      <c r="D97" s="498"/>
      <c r="E97" s="498"/>
      <c r="F97" s="458"/>
      <c r="G97" s="458" t="str">
        <f t="shared" si="2"/>
        <v/>
      </c>
      <c r="H97" s="498"/>
      <c r="I97" s="500"/>
      <c r="J97" s="498"/>
      <c r="K97" s="498"/>
      <c r="L97" s="498"/>
      <c r="M97" s="498"/>
      <c r="N97" s="548" t="str">
        <f t="shared" si="3"/>
        <v/>
      </c>
      <c r="P97" s="511"/>
      <c r="Q97" s="521"/>
      <c r="R97"/>
      <c r="S97" s="356"/>
      <c r="T97"/>
      <c r="U97" s="522"/>
      <c r="V97"/>
      <c r="W97"/>
    </row>
    <row r="98" spans="1:23" x14ac:dyDescent="0.25">
      <c r="A98" s="498"/>
      <c r="B98" s="498"/>
      <c r="C98" s="498"/>
      <c r="D98" s="498"/>
      <c r="E98" s="498"/>
      <c r="F98" s="458"/>
      <c r="G98" s="458" t="str">
        <f t="shared" si="2"/>
        <v/>
      </c>
      <c r="H98" s="498"/>
      <c r="I98" s="500"/>
      <c r="J98" s="498"/>
      <c r="K98" s="498"/>
      <c r="L98" s="498"/>
      <c r="M98" s="498"/>
      <c r="N98" s="548" t="str">
        <f t="shared" si="3"/>
        <v/>
      </c>
      <c r="P98" s="511"/>
      <c r="Q98" s="521"/>
      <c r="R98"/>
      <c r="S98" s="356"/>
      <c r="T98"/>
      <c r="U98" s="522"/>
      <c r="V98"/>
      <c r="W98"/>
    </row>
    <row r="99" spans="1:23" x14ac:dyDescent="0.25">
      <c r="A99" s="498"/>
      <c r="B99" s="498"/>
      <c r="C99" s="498"/>
      <c r="D99" s="498"/>
      <c r="E99" s="498"/>
      <c r="F99" s="458"/>
      <c r="G99" s="458" t="str">
        <f t="shared" si="2"/>
        <v/>
      </c>
      <c r="H99" s="498"/>
      <c r="I99" s="500"/>
      <c r="J99" s="498"/>
      <c r="K99" s="498"/>
      <c r="L99" s="498"/>
      <c r="M99" s="498"/>
      <c r="N99" s="548" t="str">
        <f t="shared" si="3"/>
        <v/>
      </c>
      <c r="P99" s="511"/>
      <c r="Q99" s="521"/>
      <c r="R99"/>
      <c r="S99" s="356"/>
      <c r="T99"/>
      <c r="U99" s="522"/>
      <c r="V99"/>
      <c r="W99"/>
    </row>
    <row r="100" spans="1:23" x14ac:dyDescent="0.25">
      <c r="A100" s="498"/>
      <c r="B100" s="498"/>
      <c r="C100" s="498"/>
      <c r="D100" s="498"/>
      <c r="E100" s="498"/>
      <c r="F100" s="458"/>
      <c r="G100" s="458" t="str">
        <f t="shared" si="2"/>
        <v/>
      </c>
      <c r="H100" s="498"/>
      <c r="I100" s="500"/>
      <c r="J100" s="498"/>
      <c r="K100" s="498"/>
      <c r="L100" s="498"/>
      <c r="M100" s="498"/>
      <c r="N100" s="548" t="str">
        <f t="shared" si="3"/>
        <v/>
      </c>
      <c r="P100" s="511"/>
      <c r="Q100" s="521"/>
      <c r="R100"/>
      <c r="S100" s="356"/>
      <c r="T100"/>
      <c r="U100" s="522"/>
      <c r="V100"/>
      <c r="W100"/>
    </row>
    <row r="101" spans="1:23" x14ac:dyDescent="0.25">
      <c r="A101" s="498"/>
      <c r="B101" s="498"/>
      <c r="C101" s="498"/>
      <c r="D101" s="498"/>
      <c r="E101" s="498"/>
      <c r="F101" s="458"/>
      <c r="G101" s="458" t="str">
        <f t="shared" si="2"/>
        <v/>
      </c>
      <c r="H101" s="498"/>
      <c r="I101" s="500"/>
      <c r="J101" s="498"/>
      <c r="K101" s="498"/>
      <c r="L101" s="498"/>
      <c r="M101" s="498"/>
      <c r="N101" s="548" t="str">
        <f t="shared" si="3"/>
        <v/>
      </c>
      <c r="P101" s="511"/>
      <c r="Q101" s="521"/>
      <c r="R101"/>
      <c r="S101" s="356"/>
      <c r="T101"/>
      <c r="U101" s="522"/>
      <c r="V101"/>
      <c r="W101"/>
    </row>
    <row r="102" spans="1:23" x14ac:dyDescent="0.25">
      <c r="A102" s="498"/>
      <c r="B102" s="498"/>
      <c r="C102" s="498"/>
      <c r="D102" s="498"/>
      <c r="E102" s="498"/>
      <c r="F102" s="458"/>
      <c r="G102" s="458" t="str">
        <f t="shared" si="2"/>
        <v/>
      </c>
      <c r="H102" s="498"/>
      <c r="I102" s="500"/>
      <c r="J102" s="498"/>
      <c r="K102" s="498"/>
      <c r="L102" s="498"/>
      <c r="M102" s="498"/>
      <c r="N102" s="548" t="str">
        <f t="shared" si="3"/>
        <v/>
      </c>
      <c r="P102" s="511"/>
      <c r="Q102" s="521"/>
      <c r="R102"/>
      <c r="S102" s="356"/>
      <c r="T102"/>
      <c r="U102" s="522"/>
      <c r="V102"/>
      <c r="W102"/>
    </row>
    <row r="103" spans="1:23" x14ac:dyDescent="0.25">
      <c r="A103" s="498"/>
      <c r="B103" s="498"/>
      <c r="C103" s="498"/>
      <c r="D103" s="498"/>
      <c r="E103" s="498"/>
      <c r="F103" s="458"/>
      <c r="G103" s="458" t="str">
        <f t="shared" si="2"/>
        <v/>
      </c>
      <c r="H103" s="498"/>
      <c r="I103" s="500"/>
      <c r="J103" s="498"/>
      <c r="K103" s="498"/>
      <c r="L103" s="498"/>
      <c r="M103" s="498"/>
      <c r="N103" s="548" t="str">
        <f t="shared" si="3"/>
        <v/>
      </c>
      <c r="P103" s="511"/>
      <c r="Q103" s="521"/>
      <c r="R103"/>
      <c r="S103" s="356"/>
      <c r="T103"/>
      <c r="U103" s="522"/>
      <c r="V103"/>
      <c r="W103"/>
    </row>
    <row r="104" spans="1:23" x14ac:dyDescent="0.25">
      <c r="A104" s="498"/>
      <c r="B104" s="498"/>
      <c r="C104" s="498"/>
      <c r="D104" s="498"/>
      <c r="E104" s="498"/>
      <c r="F104" s="458"/>
      <c r="G104" s="458" t="str">
        <f t="shared" si="2"/>
        <v/>
      </c>
      <c r="H104" s="498"/>
      <c r="I104" s="500"/>
      <c r="J104" s="498"/>
      <c r="K104" s="498"/>
      <c r="L104" s="498"/>
      <c r="M104" s="498"/>
      <c r="N104" s="548" t="str">
        <f t="shared" si="3"/>
        <v/>
      </c>
      <c r="P104" s="511"/>
      <c r="Q104" s="521"/>
      <c r="R104"/>
      <c r="S104" s="356"/>
      <c r="T104"/>
      <c r="U104" s="522"/>
      <c r="V104"/>
      <c r="W104"/>
    </row>
    <row r="105" spans="1:23" x14ac:dyDescent="0.25">
      <c r="A105" s="498"/>
      <c r="B105" s="498"/>
      <c r="C105" s="498"/>
      <c r="D105" s="498"/>
      <c r="E105" s="498"/>
      <c r="F105" s="458"/>
      <c r="G105" s="458" t="str">
        <f t="shared" si="2"/>
        <v/>
      </c>
      <c r="H105" s="498"/>
      <c r="I105" s="500"/>
      <c r="J105" s="498"/>
      <c r="K105" s="498"/>
      <c r="L105" s="498"/>
      <c r="M105" s="498"/>
      <c r="N105" s="548" t="str">
        <f t="shared" si="3"/>
        <v/>
      </c>
      <c r="P105" s="511"/>
      <c r="Q105" s="521"/>
      <c r="R105"/>
      <c r="S105" s="356"/>
      <c r="T105"/>
      <c r="U105" s="522"/>
      <c r="V105"/>
      <c r="W105"/>
    </row>
    <row r="106" spans="1:23" x14ac:dyDescent="0.25">
      <c r="A106" s="498"/>
      <c r="B106" s="498"/>
      <c r="C106" s="498"/>
      <c r="D106" s="498"/>
      <c r="E106" s="498"/>
      <c r="F106" s="458"/>
      <c r="G106" s="458" t="str">
        <f t="shared" si="2"/>
        <v/>
      </c>
      <c r="H106" s="498"/>
      <c r="I106" s="500"/>
      <c r="J106" s="498"/>
      <c r="K106" s="498"/>
      <c r="L106" s="498"/>
      <c r="M106" s="498"/>
      <c r="N106" s="548" t="str">
        <f t="shared" si="3"/>
        <v/>
      </c>
      <c r="P106" s="511"/>
      <c r="Q106" s="521"/>
      <c r="R106"/>
      <c r="S106" s="356"/>
      <c r="T106"/>
      <c r="U106" s="522"/>
      <c r="V106"/>
      <c r="W106"/>
    </row>
    <row r="107" spans="1:23" x14ac:dyDescent="0.25">
      <c r="A107" s="498"/>
      <c r="B107" s="498"/>
      <c r="C107" s="498"/>
      <c r="D107" s="498"/>
      <c r="E107" s="498"/>
      <c r="F107" s="458"/>
      <c r="G107" s="458" t="str">
        <f t="shared" si="2"/>
        <v/>
      </c>
      <c r="H107" s="498"/>
      <c r="I107" s="500"/>
      <c r="J107" s="498"/>
      <c r="K107" s="498"/>
      <c r="L107" s="498"/>
      <c r="M107" s="498"/>
      <c r="N107" s="548" t="str">
        <f t="shared" si="3"/>
        <v/>
      </c>
      <c r="P107" s="511"/>
      <c r="Q107" s="521"/>
      <c r="R107"/>
      <c r="S107" s="356"/>
      <c r="T107"/>
      <c r="U107" s="522"/>
      <c r="V107"/>
      <c r="W107"/>
    </row>
    <row r="108" spans="1:23" x14ac:dyDescent="0.25">
      <c r="A108" s="498"/>
      <c r="B108" s="498"/>
      <c r="C108" s="498"/>
      <c r="D108" s="498"/>
      <c r="E108" s="498"/>
      <c r="F108" s="458"/>
      <c r="G108" s="458" t="str">
        <f t="shared" si="2"/>
        <v/>
      </c>
      <c r="H108" s="498"/>
      <c r="I108" s="500"/>
      <c r="J108" s="498"/>
      <c r="K108" s="498"/>
      <c r="L108" s="498"/>
      <c r="M108" s="498"/>
      <c r="N108" s="548" t="str">
        <f t="shared" si="3"/>
        <v/>
      </c>
      <c r="P108" s="511"/>
      <c r="Q108" s="521"/>
      <c r="R108"/>
      <c r="S108" s="356"/>
      <c r="T108"/>
      <c r="U108" s="522"/>
      <c r="V108"/>
      <c r="W108"/>
    </row>
    <row r="109" spans="1:23" x14ac:dyDescent="0.25">
      <c r="A109" s="498"/>
      <c r="B109" s="498"/>
      <c r="C109" s="498"/>
      <c r="D109" s="498"/>
      <c r="E109" s="498"/>
      <c r="F109" s="458"/>
      <c r="G109" s="458" t="str">
        <f t="shared" si="2"/>
        <v/>
      </c>
      <c r="H109" s="498"/>
      <c r="I109" s="500"/>
      <c r="J109" s="498"/>
      <c r="K109" s="498"/>
      <c r="L109" s="498"/>
      <c r="M109" s="498"/>
      <c r="N109" s="548" t="str">
        <f t="shared" si="3"/>
        <v/>
      </c>
      <c r="P109" s="511"/>
      <c r="Q109" s="521"/>
      <c r="R109"/>
      <c r="S109" s="356"/>
      <c r="T109"/>
      <c r="U109" s="522"/>
      <c r="V109"/>
      <c r="W109"/>
    </row>
    <row r="110" spans="1:23" x14ac:dyDescent="0.25">
      <c r="A110" s="498"/>
      <c r="B110" s="498"/>
      <c r="C110" s="498"/>
      <c r="D110" s="498"/>
      <c r="E110" s="498"/>
      <c r="F110" s="458"/>
      <c r="G110" s="458" t="str">
        <f t="shared" si="2"/>
        <v/>
      </c>
      <c r="H110" s="498"/>
      <c r="I110" s="500"/>
      <c r="J110" s="498"/>
      <c r="K110" s="498"/>
      <c r="L110" s="498"/>
      <c r="M110" s="498"/>
      <c r="N110" s="548" t="str">
        <f t="shared" si="3"/>
        <v/>
      </c>
      <c r="P110" s="511"/>
      <c r="Q110" s="521"/>
      <c r="R110"/>
      <c r="S110" s="356"/>
      <c r="T110"/>
      <c r="U110" s="522"/>
      <c r="V110"/>
      <c r="W110"/>
    </row>
    <row r="111" spans="1:23" x14ac:dyDescent="0.25">
      <c r="A111" s="498"/>
      <c r="B111" s="498"/>
      <c r="C111" s="498"/>
      <c r="D111" s="498"/>
      <c r="E111" s="498"/>
      <c r="F111" s="458"/>
      <c r="G111" s="458" t="str">
        <f t="shared" si="2"/>
        <v/>
      </c>
      <c r="H111" s="498"/>
      <c r="I111" s="500"/>
      <c r="J111" s="498"/>
      <c r="K111" s="498"/>
      <c r="L111" s="498"/>
      <c r="M111" s="498"/>
      <c r="N111" s="548" t="str">
        <f t="shared" si="3"/>
        <v/>
      </c>
      <c r="P111" s="511"/>
      <c r="Q111" s="521"/>
      <c r="R111"/>
      <c r="S111" s="356"/>
      <c r="T111"/>
      <c r="U111" s="522"/>
      <c r="V111"/>
      <c r="W111"/>
    </row>
    <row r="112" spans="1:23" x14ac:dyDescent="0.25">
      <c r="A112" s="498"/>
      <c r="B112" s="498"/>
      <c r="C112" s="498"/>
      <c r="D112" s="498"/>
      <c r="E112" s="498"/>
      <c r="F112" s="458"/>
      <c r="G112" s="458" t="str">
        <f t="shared" si="2"/>
        <v/>
      </c>
      <c r="H112" s="498"/>
      <c r="I112" s="500"/>
      <c r="J112" s="498"/>
      <c r="K112" s="498"/>
      <c r="L112" s="498"/>
      <c r="M112" s="498"/>
      <c r="N112" s="548" t="str">
        <f t="shared" si="3"/>
        <v/>
      </c>
      <c r="P112" s="511"/>
      <c r="Q112" s="521"/>
      <c r="R112"/>
      <c r="S112" s="356"/>
      <c r="T112"/>
      <c r="U112" s="522"/>
      <c r="V112"/>
      <c r="W112"/>
    </row>
    <row r="113" spans="1:23" x14ac:dyDescent="0.25">
      <c r="A113" s="498"/>
      <c r="B113" s="498"/>
      <c r="C113" s="498"/>
      <c r="D113" s="498"/>
      <c r="E113" s="498"/>
      <c r="F113" s="458"/>
      <c r="G113" s="458" t="str">
        <f t="shared" si="2"/>
        <v/>
      </c>
      <c r="H113" s="498"/>
      <c r="I113" s="500"/>
      <c r="J113" s="498"/>
      <c r="K113" s="498"/>
      <c r="L113" s="498"/>
      <c r="M113" s="498"/>
      <c r="N113" s="548" t="str">
        <f t="shared" si="3"/>
        <v/>
      </c>
      <c r="P113" s="511"/>
      <c r="Q113" s="521"/>
      <c r="R113"/>
      <c r="S113" s="356"/>
      <c r="T113"/>
      <c r="U113" s="522"/>
      <c r="V113"/>
      <c r="W113"/>
    </row>
    <row r="114" spans="1:23" x14ac:dyDescent="0.25">
      <c r="A114" s="498"/>
      <c r="B114" s="498"/>
      <c r="C114" s="498"/>
      <c r="D114" s="498"/>
      <c r="E114" s="498"/>
      <c r="F114" s="458"/>
      <c r="G114" s="458" t="str">
        <f t="shared" si="2"/>
        <v/>
      </c>
      <c r="H114" s="498"/>
      <c r="I114" s="500"/>
      <c r="J114" s="498"/>
      <c r="K114" s="498"/>
      <c r="L114" s="498"/>
      <c r="M114" s="498"/>
      <c r="N114" s="548" t="str">
        <f t="shared" si="3"/>
        <v/>
      </c>
      <c r="P114" s="511"/>
      <c r="Q114" s="521"/>
      <c r="R114"/>
      <c r="S114" s="356"/>
      <c r="T114"/>
      <c r="U114" s="522"/>
      <c r="V114"/>
      <c r="W114"/>
    </row>
    <row r="115" spans="1:23" x14ac:dyDescent="0.25">
      <c r="A115" s="498"/>
      <c r="B115" s="498"/>
      <c r="C115" s="498"/>
      <c r="D115" s="498"/>
      <c r="E115" s="498"/>
      <c r="F115" s="458"/>
      <c r="G115" s="458" t="str">
        <f t="shared" si="2"/>
        <v/>
      </c>
      <c r="H115" s="498"/>
      <c r="I115" s="500"/>
      <c r="J115" s="498"/>
      <c r="K115" s="498"/>
      <c r="L115" s="498"/>
      <c r="M115" s="498"/>
      <c r="N115" s="548" t="str">
        <f t="shared" si="3"/>
        <v/>
      </c>
      <c r="P115" s="511"/>
      <c r="Q115" s="521"/>
      <c r="R115"/>
      <c r="S115" s="356"/>
      <c r="T115"/>
      <c r="U115" s="522"/>
      <c r="V115"/>
      <c r="W115"/>
    </row>
    <row r="116" spans="1:23" x14ac:dyDescent="0.25">
      <c r="A116" s="498"/>
      <c r="B116" s="498"/>
      <c r="C116" s="498"/>
      <c r="D116" s="498"/>
      <c r="E116" s="498"/>
      <c r="F116" s="458"/>
      <c r="G116" s="458" t="str">
        <f t="shared" si="2"/>
        <v/>
      </c>
      <c r="H116" s="498"/>
      <c r="I116" s="500"/>
      <c r="J116" s="498"/>
      <c r="K116" s="498"/>
      <c r="L116" s="498"/>
      <c r="M116" s="498"/>
      <c r="N116" s="548" t="str">
        <f t="shared" si="3"/>
        <v/>
      </c>
      <c r="P116" s="511"/>
      <c r="Q116" s="521"/>
      <c r="R116"/>
      <c r="S116" s="356"/>
      <c r="T116"/>
      <c r="U116" s="522"/>
      <c r="V116"/>
      <c r="W116"/>
    </row>
    <row r="117" spans="1:23" x14ac:dyDescent="0.25">
      <c r="A117" s="498"/>
      <c r="B117" s="498"/>
      <c r="C117" s="498"/>
      <c r="D117" s="498"/>
      <c r="E117" s="498"/>
      <c r="F117" s="458"/>
      <c r="G117" s="458" t="str">
        <f t="shared" si="2"/>
        <v/>
      </c>
      <c r="H117" s="498"/>
      <c r="I117" s="500"/>
      <c r="J117" s="498"/>
      <c r="K117" s="498"/>
      <c r="L117" s="498"/>
      <c r="M117" s="498"/>
      <c r="N117" s="548" t="str">
        <f t="shared" si="3"/>
        <v/>
      </c>
      <c r="P117" s="511"/>
      <c r="Q117" s="521"/>
      <c r="R117"/>
      <c r="S117" s="356"/>
      <c r="T117"/>
      <c r="U117" s="522"/>
      <c r="V117"/>
      <c r="W117"/>
    </row>
    <row r="118" spans="1:23" x14ac:dyDescent="0.25">
      <c r="A118" s="498"/>
      <c r="B118" s="498"/>
      <c r="C118" s="498"/>
      <c r="D118" s="498"/>
      <c r="E118" s="498"/>
      <c r="F118" s="458"/>
      <c r="G118" s="458" t="str">
        <f t="shared" si="2"/>
        <v/>
      </c>
      <c r="H118" s="498"/>
      <c r="I118" s="500"/>
      <c r="J118" s="498"/>
      <c r="K118" s="498"/>
      <c r="L118" s="498"/>
      <c r="M118" s="498"/>
      <c r="N118" s="548" t="str">
        <f t="shared" si="3"/>
        <v/>
      </c>
      <c r="P118" s="511"/>
      <c r="Q118" s="521"/>
      <c r="R118"/>
      <c r="S118" s="356"/>
      <c r="T118"/>
      <c r="U118" s="522"/>
      <c r="V118"/>
      <c r="W118"/>
    </row>
    <row r="119" spans="1:23" x14ac:dyDescent="0.25">
      <c r="A119" s="498"/>
      <c r="B119" s="498"/>
      <c r="C119" s="498"/>
      <c r="D119" s="498"/>
      <c r="E119" s="498"/>
      <c r="F119" s="458"/>
      <c r="G119" s="458" t="str">
        <f t="shared" si="2"/>
        <v/>
      </c>
      <c r="H119" s="498"/>
      <c r="I119" s="500"/>
      <c r="J119" s="498"/>
      <c r="K119" s="498"/>
      <c r="L119" s="498"/>
      <c r="M119" s="498"/>
      <c r="N119" s="548" t="str">
        <f t="shared" si="3"/>
        <v/>
      </c>
      <c r="P119" s="511"/>
      <c r="Q119" s="521"/>
      <c r="R119"/>
      <c r="S119" s="356"/>
      <c r="T119"/>
      <c r="U119" s="522"/>
      <c r="V119"/>
      <c r="W119"/>
    </row>
    <row r="120" spans="1:23" x14ac:dyDescent="0.25">
      <c r="A120" s="498"/>
      <c r="B120" s="498"/>
      <c r="C120" s="498"/>
      <c r="D120" s="498"/>
      <c r="E120" s="498"/>
      <c r="F120" s="458"/>
      <c r="G120" s="458" t="str">
        <f t="shared" si="2"/>
        <v/>
      </c>
      <c r="H120" s="498"/>
      <c r="I120" s="500"/>
      <c r="J120" s="498"/>
      <c r="K120" s="498"/>
      <c r="L120" s="498"/>
      <c r="M120" s="498"/>
      <c r="N120" s="548" t="str">
        <f t="shared" si="3"/>
        <v/>
      </c>
      <c r="P120" s="511"/>
      <c r="Q120" s="521"/>
      <c r="R120"/>
      <c r="S120" s="356"/>
      <c r="T120"/>
      <c r="U120" s="522"/>
      <c r="V120"/>
      <c r="W120"/>
    </row>
    <row r="121" spans="1:23" x14ac:dyDescent="0.25">
      <c r="A121" s="498"/>
      <c r="B121" s="498"/>
      <c r="C121" s="498"/>
      <c r="D121" s="498"/>
      <c r="E121" s="498"/>
      <c r="F121" s="458"/>
      <c r="G121" s="458" t="str">
        <f t="shared" ref="G121:G184" si="4">UPPER(H121)</f>
        <v/>
      </c>
      <c r="H121" s="498"/>
      <c r="I121" s="500"/>
      <c r="J121" s="498"/>
      <c r="K121" s="498"/>
      <c r="L121" s="498"/>
      <c r="M121" s="498"/>
      <c r="N121" s="548" t="str">
        <f t="shared" si="3"/>
        <v/>
      </c>
      <c r="P121" s="511"/>
      <c r="Q121" s="521"/>
      <c r="R121"/>
      <c r="S121" s="356"/>
      <c r="T121"/>
      <c r="U121" s="522"/>
      <c r="V121"/>
      <c r="W121"/>
    </row>
    <row r="122" spans="1:23" x14ac:dyDescent="0.25">
      <c r="A122" s="498"/>
      <c r="B122" s="498"/>
      <c r="C122" s="498"/>
      <c r="D122" s="498"/>
      <c r="E122" s="498"/>
      <c r="F122" s="458"/>
      <c r="G122" s="458" t="str">
        <f t="shared" si="4"/>
        <v/>
      </c>
      <c r="H122" s="498"/>
      <c r="I122" s="500"/>
      <c r="J122" s="498"/>
      <c r="K122" s="498"/>
      <c r="L122" s="498"/>
      <c r="M122" s="498"/>
      <c r="N122" s="548" t="str">
        <f t="shared" si="3"/>
        <v/>
      </c>
      <c r="P122" s="511"/>
      <c r="Q122" s="523"/>
      <c r="R122"/>
      <c r="S122" s="356"/>
      <c r="T122"/>
      <c r="U122" s="522"/>
      <c r="V122"/>
      <c r="W122"/>
    </row>
    <row r="123" spans="1:23" x14ac:dyDescent="0.25">
      <c r="A123" s="498"/>
      <c r="B123" s="498"/>
      <c r="C123" s="498"/>
      <c r="D123" s="498"/>
      <c r="E123" s="498"/>
      <c r="F123" s="458"/>
      <c r="G123" s="458" t="str">
        <f t="shared" si="4"/>
        <v/>
      </c>
      <c r="H123" s="498"/>
      <c r="I123" s="500"/>
      <c r="J123" s="498"/>
      <c r="K123" s="498"/>
      <c r="L123" s="498"/>
      <c r="M123" s="498"/>
      <c r="N123" s="548" t="str">
        <f t="shared" si="3"/>
        <v/>
      </c>
      <c r="P123" s="511"/>
      <c r="Q123" s="523"/>
      <c r="R123"/>
      <c r="S123" s="356"/>
      <c r="T123"/>
      <c r="U123" s="522"/>
      <c r="V123"/>
      <c r="W123"/>
    </row>
    <row r="124" spans="1:23" x14ac:dyDescent="0.25">
      <c r="A124" s="498"/>
      <c r="B124" s="498"/>
      <c r="C124" s="498"/>
      <c r="D124" s="498"/>
      <c r="E124" s="498"/>
      <c r="F124" s="458"/>
      <c r="G124" s="458" t="str">
        <f t="shared" si="4"/>
        <v/>
      </c>
      <c r="H124" s="498"/>
      <c r="I124" s="500"/>
      <c r="J124" s="498"/>
      <c r="K124" s="498"/>
      <c r="L124" s="498"/>
      <c r="M124" s="498"/>
      <c r="N124" s="548" t="str">
        <f t="shared" si="3"/>
        <v/>
      </c>
      <c r="P124" s="511"/>
      <c r="Q124" s="523"/>
      <c r="R124"/>
      <c r="S124" s="356"/>
      <c r="T124"/>
      <c r="U124" s="522"/>
      <c r="V124"/>
      <c r="W124"/>
    </row>
    <row r="125" spans="1:23" x14ac:dyDescent="0.25">
      <c r="A125" s="498"/>
      <c r="B125" s="498"/>
      <c r="C125" s="498"/>
      <c r="D125" s="498"/>
      <c r="E125" s="498"/>
      <c r="F125" s="458"/>
      <c r="G125" s="458" t="str">
        <f t="shared" si="4"/>
        <v/>
      </c>
      <c r="H125" s="498"/>
      <c r="I125" s="500"/>
      <c r="J125" s="498"/>
      <c r="K125" s="498"/>
      <c r="L125" s="498"/>
      <c r="M125" s="498"/>
      <c r="N125" s="548" t="str">
        <f t="shared" si="3"/>
        <v/>
      </c>
      <c r="P125" s="511"/>
      <c r="Q125" s="523"/>
      <c r="R125"/>
      <c r="S125" s="356"/>
      <c r="T125"/>
      <c r="U125" s="522"/>
      <c r="V125"/>
      <c r="W125"/>
    </row>
    <row r="126" spans="1:23" x14ac:dyDescent="0.25">
      <c r="A126" s="498"/>
      <c r="B126" s="498"/>
      <c r="C126" s="498"/>
      <c r="D126" s="498"/>
      <c r="E126" s="498"/>
      <c r="F126" s="458"/>
      <c r="G126" s="458" t="str">
        <f t="shared" si="4"/>
        <v/>
      </c>
      <c r="H126" s="498"/>
      <c r="I126" s="500"/>
      <c r="J126" s="498"/>
      <c r="K126" s="498"/>
      <c r="L126" s="498"/>
      <c r="M126" s="498"/>
      <c r="N126" s="548" t="str">
        <f t="shared" si="3"/>
        <v/>
      </c>
      <c r="P126" s="511"/>
      <c r="Q126" s="523"/>
      <c r="R126"/>
      <c r="S126" s="356"/>
      <c r="T126"/>
      <c r="U126" s="522"/>
      <c r="V126"/>
      <c r="W126"/>
    </row>
    <row r="127" spans="1:23" x14ac:dyDescent="0.25">
      <c r="A127" s="498"/>
      <c r="B127" s="498"/>
      <c r="C127" s="498"/>
      <c r="D127" s="498"/>
      <c r="E127" s="498"/>
      <c r="F127" s="458"/>
      <c r="G127" s="458" t="str">
        <f t="shared" si="4"/>
        <v/>
      </c>
      <c r="H127" s="498"/>
      <c r="I127" s="500"/>
      <c r="J127" s="498"/>
      <c r="K127" s="498"/>
      <c r="L127" s="498"/>
      <c r="M127" s="498"/>
      <c r="N127" s="548" t="str">
        <f t="shared" si="3"/>
        <v/>
      </c>
      <c r="P127" s="511"/>
      <c r="Q127" s="523"/>
      <c r="R127"/>
      <c r="S127" s="356"/>
      <c r="T127"/>
      <c r="U127" s="522"/>
      <c r="V127"/>
      <c r="W127"/>
    </row>
    <row r="128" spans="1:23" x14ac:dyDescent="0.25">
      <c r="A128" s="498"/>
      <c r="B128" s="498"/>
      <c r="C128" s="498"/>
      <c r="D128" s="498"/>
      <c r="E128" s="498"/>
      <c r="F128" s="458"/>
      <c r="G128" s="458" t="str">
        <f t="shared" si="4"/>
        <v/>
      </c>
      <c r="H128" s="498"/>
      <c r="I128" s="500"/>
      <c r="J128" s="498"/>
      <c r="K128" s="498"/>
      <c r="L128" s="498"/>
      <c r="M128" s="498"/>
      <c r="N128" s="548" t="str">
        <f t="shared" si="3"/>
        <v/>
      </c>
      <c r="P128" s="511"/>
      <c r="Q128" s="523"/>
      <c r="R128"/>
      <c r="S128" s="356"/>
      <c r="T128"/>
      <c r="U128" s="522"/>
      <c r="V128"/>
      <c r="W128"/>
    </row>
    <row r="129" spans="1:23" x14ac:dyDescent="0.25">
      <c r="A129" s="498"/>
      <c r="B129" s="498"/>
      <c r="C129" s="498"/>
      <c r="D129" s="498"/>
      <c r="E129" s="498"/>
      <c r="F129" s="458"/>
      <c r="G129" s="458" t="str">
        <f t="shared" si="4"/>
        <v/>
      </c>
      <c r="H129" s="498"/>
      <c r="I129" s="500"/>
      <c r="J129" s="498"/>
      <c r="K129" s="498"/>
      <c r="L129" s="498"/>
      <c r="M129" s="498"/>
      <c r="N129" s="548" t="str">
        <f t="shared" si="3"/>
        <v/>
      </c>
      <c r="P129" s="511"/>
      <c r="Q129" s="523"/>
      <c r="R129"/>
      <c r="S129" s="356"/>
      <c r="T129"/>
      <c r="U129" s="522"/>
      <c r="V129"/>
      <c r="W129"/>
    </row>
    <row r="130" spans="1:23" x14ac:dyDescent="0.25">
      <c r="A130" s="498"/>
      <c r="B130" s="498"/>
      <c r="C130" s="498"/>
      <c r="D130" s="498"/>
      <c r="E130" s="498"/>
      <c r="F130" s="458"/>
      <c r="G130" s="458" t="str">
        <f t="shared" si="4"/>
        <v/>
      </c>
      <c r="H130" s="498"/>
      <c r="I130" s="500"/>
      <c r="J130" s="498"/>
      <c r="K130" s="498"/>
      <c r="L130" s="498"/>
      <c r="M130" s="498"/>
      <c r="N130" s="548" t="str">
        <f t="shared" si="3"/>
        <v/>
      </c>
    </row>
    <row r="131" spans="1:23" x14ac:dyDescent="0.25">
      <c r="A131" s="498"/>
      <c r="B131" s="498"/>
      <c r="C131" s="498"/>
      <c r="D131" s="498"/>
      <c r="E131" s="498"/>
      <c r="F131" s="458"/>
      <c r="G131" s="458" t="str">
        <f t="shared" si="4"/>
        <v/>
      </c>
      <c r="H131" s="498"/>
      <c r="I131" s="500"/>
      <c r="J131" s="498"/>
      <c r="K131" s="498"/>
      <c r="L131" s="498"/>
      <c r="M131" s="498"/>
      <c r="N131" s="548" t="str">
        <f t="shared" si="3"/>
        <v/>
      </c>
    </row>
    <row r="132" spans="1:23" x14ac:dyDescent="0.25">
      <c r="A132" s="498"/>
      <c r="B132" s="498"/>
      <c r="C132" s="498"/>
      <c r="D132" s="498"/>
      <c r="E132" s="498"/>
      <c r="F132" s="458"/>
      <c r="G132" s="458" t="str">
        <f t="shared" si="4"/>
        <v/>
      </c>
      <c r="H132" s="498"/>
      <c r="I132" s="500"/>
      <c r="J132" s="498"/>
      <c r="K132" s="498"/>
      <c r="L132" s="498"/>
      <c r="M132" s="498"/>
      <c r="N132" s="548" t="str">
        <f t="shared" si="3"/>
        <v/>
      </c>
    </row>
    <row r="133" spans="1:23" x14ac:dyDescent="0.25">
      <c r="A133" s="498"/>
      <c r="B133" s="498"/>
      <c r="C133" s="498"/>
      <c r="D133" s="498"/>
      <c r="E133" s="498"/>
      <c r="F133" s="458"/>
      <c r="G133" s="458" t="str">
        <f t="shared" si="4"/>
        <v/>
      </c>
      <c r="H133" s="498"/>
      <c r="I133" s="500"/>
      <c r="J133" s="498"/>
      <c r="K133" s="498"/>
      <c r="L133" s="498"/>
      <c r="M133" s="498"/>
      <c r="N133" s="548" t="str">
        <f t="shared" ref="N133:N196" si="5">IF(I133="","",N132+1)</f>
        <v/>
      </c>
    </row>
    <row r="134" spans="1:23" x14ac:dyDescent="0.25">
      <c r="A134" s="498"/>
      <c r="B134" s="498"/>
      <c r="C134" s="498"/>
      <c r="D134" s="498"/>
      <c r="E134" s="498"/>
      <c r="F134" s="458"/>
      <c r="G134" s="458" t="str">
        <f t="shared" si="4"/>
        <v/>
      </c>
      <c r="H134" s="498"/>
      <c r="I134" s="500"/>
      <c r="J134" s="498"/>
      <c r="K134" s="498"/>
      <c r="L134" s="498"/>
      <c r="M134" s="498"/>
      <c r="N134" s="548" t="str">
        <f t="shared" si="5"/>
        <v/>
      </c>
    </row>
    <row r="135" spans="1:23" x14ac:dyDescent="0.25">
      <c r="A135" s="498"/>
      <c r="B135" s="498"/>
      <c r="C135" s="498"/>
      <c r="D135" s="498"/>
      <c r="E135" s="498"/>
      <c r="F135" s="458"/>
      <c r="G135" s="458" t="str">
        <f t="shared" si="4"/>
        <v/>
      </c>
      <c r="H135" s="498"/>
      <c r="I135" s="500"/>
      <c r="J135" s="498"/>
      <c r="K135" s="498"/>
      <c r="L135" s="498"/>
      <c r="M135" s="498"/>
      <c r="N135" s="548" t="str">
        <f t="shared" si="5"/>
        <v/>
      </c>
    </row>
    <row r="136" spans="1:23" x14ac:dyDescent="0.25">
      <c r="A136" s="498"/>
      <c r="B136" s="498"/>
      <c r="C136" s="498"/>
      <c r="D136" s="498"/>
      <c r="E136" s="498"/>
      <c r="F136" s="458"/>
      <c r="G136" s="458" t="str">
        <f t="shared" si="4"/>
        <v/>
      </c>
      <c r="H136" s="498"/>
      <c r="I136" s="500"/>
      <c r="J136" s="498"/>
      <c r="K136" s="498"/>
      <c r="L136" s="498"/>
      <c r="M136" s="498"/>
      <c r="N136" s="548" t="str">
        <f t="shared" si="5"/>
        <v/>
      </c>
    </row>
    <row r="137" spans="1:23" x14ac:dyDescent="0.25">
      <c r="A137" s="498"/>
      <c r="B137" s="498"/>
      <c r="C137" s="498"/>
      <c r="D137" s="498"/>
      <c r="E137" s="498"/>
      <c r="F137" s="458"/>
      <c r="G137" s="458" t="str">
        <f t="shared" si="4"/>
        <v/>
      </c>
      <c r="H137" s="498"/>
      <c r="I137" s="500"/>
      <c r="J137" s="498"/>
      <c r="K137" s="498"/>
      <c r="L137" s="498"/>
      <c r="M137" s="498"/>
      <c r="N137" s="548" t="str">
        <f t="shared" si="5"/>
        <v/>
      </c>
    </row>
    <row r="138" spans="1:23" x14ac:dyDescent="0.25">
      <c r="A138" s="498"/>
      <c r="B138" s="498"/>
      <c r="C138" s="498"/>
      <c r="D138" s="498"/>
      <c r="E138" s="498"/>
      <c r="F138" s="458"/>
      <c r="G138" s="458" t="str">
        <f t="shared" si="4"/>
        <v/>
      </c>
      <c r="H138" s="498"/>
      <c r="I138" s="500"/>
      <c r="J138" s="498"/>
      <c r="K138" s="498"/>
      <c r="L138" s="498"/>
      <c r="M138" s="498"/>
      <c r="N138" s="548" t="str">
        <f t="shared" si="5"/>
        <v/>
      </c>
    </row>
    <row r="139" spans="1:23" x14ac:dyDescent="0.25">
      <c r="A139" s="498"/>
      <c r="B139" s="498"/>
      <c r="C139" s="498"/>
      <c r="D139" s="498"/>
      <c r="E139" s="498"/>
      <c r="F139" s="458"/>
      <c r="G139" s="458" t="str">
        <f t="shared" si="4"/>
        <v/>
      </c>
      <c r="H139" s="498"/>
      <c r="I139" s="500"/>
      <c r="J139" s="498"/>
      <c r="K139" s="498"/>
      <c r="L139" s="498"/>
      <c r="M139" s="498"/>
      <c r="N139" s="548" t="str">
        <f t="shared" si="5"/>
        <v/>
      </c>
    </row>
    <row r="140" spans="1:23" x14ac:dyDescent="0.25">
      <c r="A140" s="498"/>
      <c r="B140" s="498"/>
      <c r="C140" s="498"/>
      <c r="D140" s="498"/>
      <c r="E140" s="498"/>
      <c r="F140" s="458"/>
      <c r="G140" s="458" t="str">
        <f t="shared" si="4"/>
        <v/>
      </c>
      <c r="H140" s="498"/>
      <c r="I140" s="500"/>
      <c r="J140" s="498"/>
      <c r="K140" s="498"/>
      <c r="L140" s="498"/>
      <c r="M140" s="498"/>
      <c r="N140" s="548" t="str">
        <f t="shared" si="5"/>
        <v/>
      </c>
    </row>
    <row r="141" spans="1:23" x14ac:dyDescent="0.25">
      <c r="A141" s="498"/>
      <c r="B141" s="498"/>
      <c r="C141" s="498"/>
      <c r="D141" s="498"/>
      <c r="E141" s="498"/>
      <c r="F141" s="458"/>
      <c r="G141" s="458" t="str">
        <f t="shared" si="4"/>
        <v/>
      </c>
      <c r="H141" s="498"/>
      <c r="I141" s="500"/>
      <c r="J141" s="498"/>
      <c r="K141" s="498"/>
      <c r="L141" s="498"/>
      <c r="M141" s="498"/>
      <c r="N141" s="548" t="str">
        <f t="shared" si="5"/>
        <v/>
      </c>
    </row>
    <row r="142" spans="1:23" x14ac:dyDescent="0.25">
      <c r="A142" s="498"/>
      <c r="B142" s="498"/>
      <c r="C142" s="498"/>
      <c r="D142" s="498"/>
      <c r="E142" s="498"/>
      <c r="F142" s="458"/>
      <c r="G142" s="458" t="str">
        <f t="shared" si="4"/>
        <v/>
      </c>
      <c r="H142" s="498"/>
      <c r="I142" s="500"/>
      <c r="J142" s="498"/>
      <c r="K142" s="498"/>
      <c r="L142" s="498"/>
      <c r="M142" s="498"/>
      <c r="N142" s="548" t="str">
        <f t="shared" si="5"/>
        <v/>
      </c>
    </row>
    <row r="143" spans="1:23" x14ac:dyDescent="0.25">
      <c r="A143" s="498"/>
      <c r="B143" s="498"/>
      <c r="C143" s="498"/>
      <c r="D143" s="498"/>
      <c r="E143" s="498"/>
      <c r="F143" s="458"/>
      <c r="G143" s="458" t="str">
        <f t="shared" si="4"/>
        <v/>
      </c>
      <c r="H143" s="498"/>
      <c r="I143" s="500"/>
      <c r="J143" s="498"/>
      <c r="K143" s="498"/>
      <c r="L143" s="498"/>
      <c r="M143" s="498"/>
      <c r="N143" s="548" t="str">
        <f t="shared" si="5"/>
        <v/>
      </c>
    </row>
    <row r="144" spans="1:23" x14ac:dyDescent="0.25">
      <c r="A144" s="498"/>
      <c r="B144" s="498"/>
      <c r="C144" s="498"/>
      <c r="D144" s="498"/>
      <c r="E144" s="498"/>
      <c r="F144" s="458"/>
      <c r="G144" s="458" t="str">
        <f t="shared" si="4"/>
        <v/>
      </c>
      <c r="H144" s="498"/>
      <c r="I144" s="500"/>
      <c r="J144" s="498"/>
      <c r="K144" s="498"/>
      <c r="L144" s="498"/>
      <c r="M144" s="498"/>
      <c r="N144" s="548" t="str">
        <f t="shared" si="5"/>
        <v/>
      </c>
    </row>
    <row r="145" spans="1:14" x14ac:dyDescent="0.25">
      <c r="A145" s="498"/>
      <c r="B145" s="498"/>
      <c r="C145" s="498"/>
      <c r="D145" s="498"/>
      <c r="E145" s="498"/>
      <c r="F145" s="458"/>
      <c r="G145" s="458" t="str">
        <f t="shared" si="4"/>
        <v/>
      </c>
      <c r="H145" s="498"/>
      <c r="I145" s="500"/>
      <c r="J145" s="498"/>
      <c r="K145" s="498"/>
      <c r="L145" s="498"/>
      <c r="M145" s="498"/>
      <c r="N145" s="548" t="str">
        <f t="shared" si="5"/>
        <v/>
      </c>
    </row>
    <row r="146" spans="1:14" x14ac:dyDescent="0.25">
      <c r="A146" s="498"/>
      <c r="B146" s="498"/>
      <c r="C146" s="498"/>
      <c r="D146" s="498"/>
      <c r="E146" s="498"/>
      <c r="F146" s="458"/>
      <c r="G146" s="458" t="str">
        <f t="shared" si="4"/>
        <v/>
      </c>
      <c r="H146" s="498"/>
      <c r="I146" s="500"/>
      <c r="J146" s="498"/>
      <c r="K146" s="498"/>
      <c r="L146" s="498"/>
      <c r="M146" s="498"/>
      <c r="N146" s="548" t="str">
        <f t="shared" si="5"/>
        <v/>
      </c>
    </row>
    <row r="147" spans="1:14" x14ac:dyDescent="0.25">
      <c r="A147" s="498"/>
      <c r="B147" s="498"/>
      <c r="C147" s="498"/>
      <c r="D147" s="498"/>
      <c r="E147" s="498"/>
      <c r="F147" s="458"/>
      <c r="G147" s="458" t="str">
        <f t="shared" si="4"/>
        <v/>
      </c>
      <c r="H147" s="498"/>
      <c r="I147" s="500"/>
      <c r="J147" s="498"/>
      <c r="K147" s="498"/>
      <c r="L147" s="498"/>
      <c r="M147" s="498"/>
      <c r="N147" s="548" t="str">
        <f t="shared" si="5"/>
        <v/>
      </c>
    </row>
    <row r="148" spans="1:14" x14ac:dyDescent="0.25">
      <c r="A148" s="498"/>
      <c r="B148" s="498"/>
      <c r="C148" s="498"/>
      <c r="D148" s="498"/>
      <c r="E148" s="498"/>
      <c r="F148" s="458"/>
      <c r="G148" s="458" t="str">
        <f t="shared" si="4"/>
        <v/>
      </c>
      <c r="H148" s="498"/>
      <c r="I148" s="500"/>
      <c r="J148" s="498"/>
      <c r="K148" s="498"/>
      <c r="L148" s="498"/>
      <c r="M148" s="498"/>
      <c r="N148" s="548" t="str">
        <f t="shared" si="5"/>
        <v/>
      </c>
    </row>
    <row r="149" spans="1:14" x14ac:dyDescent="0.25">
      <c r="A149" s="498"/>
      <c r="B149" s="498"/>
      <c r="C149" s="498"/>
      <c r="D149" s="498"/>
      <c r="E149" s="498"/>
      <c r="F149" s="458"/>
      <c r="G149" s="458" t="str">
        <f t="shared" si="4"/>
        <v/>
      </c>
      <c r="H149" s="498"/>
      <c r="I149" s="500"/>
      <c r="J149" s="498"/>
      <c r="K149" s="498"/>
      <c r="L149" s="498"/>
      <c r="M149" s="498"/>
      <c r="N149" s="548" t="str">
        <f t="shared" si="5"/>
        <v/>
      </c>
    </row>
    <row r="150" spans="1:14" x14ac:dyDescent="0.25">
      <c r="A150" s="498"/>
      <c r="B150" s="498"/>
      <c r="C150" s="498"/>
      <c r="D150" s="498"/>
      <c r="E150" s="498"/>
      <c r="F150" s="458"/>
      <c r="G150" s="458" t="str">
        <f t="shared" si="4"/>
        <v/>
      </c>
      <c r="H150" s="498"/>
      <c r="I150" s="500"/>
      <c r="J150" s="498"/>
      <c r="K150" s="498"/>
      <c r="L150" s="498"/>
      <c r="M150" s="498"/>
      <c r="N150" s="548" t="str">
        <f t="shared" si="5"/>
        <v/>
      </c>
    </row>
    <row r="151" spans="1:14" x14ac:dyDescent="0.25">
      <c r="A151" s="498"/>
      <c r="B151" s="498"/>
      <c r="C151" s="498"/>
      <c r="D151" s="498"/>
      <c r="E151" s="498"/>
      <c r="F151" s="458"/>
      <c r="G151" s="458" t="str">
        <f t="shared" si="4"/>
        <v/>
      </c>
      <c r="H151" s="498"/>
      <c r="I151" s="500"/>
      <c r="J151" s="498"/>
      <c r="K151" s="498"/>
      <c r="L151" s="498"/>
      <c r="M151" s="498"/>
      <c r="N151" s="548" t="str">
        <f t="shared" si="5"/>
        <v/>
      </c>
    </row>
    <row r="152" spans="1:14" x14ac:dyDescent="0.25">
      <c r="A152" s="498"/>
      <c r="B152" s="498"/>
      <c r="C152" s="498"/>
      <c r="D152" s="498"/>
      <c r="E152" s="498"/>
      <c r="F152" s="458"/>
      <c r="G152" s="458" t="str">
        <f t="shared" si="4"/>
        <v/>
      </c>
      <c r="H152" s="498"/>
      <c r="I152" s="500"/>
      <c r="J152" s="498"/>
      <c r="K152" s="498"/>
      <c r="L152" s="498"/>
      <c r="M152" s="498"/>
      <c r="N152" s="548" t="str">
        <f t="shared" si="5"/>
        <v/>
      </c>
    </row>
    <row r="153" spans="1:14" x14ac:dyDescent="0.25">
      <c r="A153" s="498"/>
      <c r="B153" s="498"/>
      <c r="C153" s="498"/>
      <c r="D153" s="498"/>
      <c r="E153" s="498"/>
      <c r="F153" s="458"/>
      <c r="G153" s="458" t="str">
        <f t="shared" si="4"/>
        <v/>
      </c>
      <c r="H153" s="498"/>
      <c r="I153" s="500"/>
      <c r="J153" s="498"/>
      <c r="K153" s="498"/>
      <c r="L153" s="498"/>
      <c r="M153" s="498"/>
      <c r="N153" s="548" t="str">
        <f t="shared" si="5"/>
        <v/>
      </c>
    </row>
    <row r="154" spans="1:14" x14ac:dyDescent="0.25">
      <c r="A154" s="498"/>
      <c r="B154" s="498"/>
      <c r="C154" s="498"/>
      <c r="D154" s="498"/>
      <c r="E154" s="498"/>
      <c r="F154" s="458"/>
      <c r="G154" s="458" t="str">
        <f t="shared" si="4"/>
        <v/>
      </c>
      <c r="H154" s="498"/>
      <c r="I154" s="500"/>
      <c r="J154" s="498"/>
      <c r="K154" s="498"/>
      <c r="L154" s="498"/>
      <c r="M154" s="498"/>
      <c r="N154" s="548" t="str">
        <f t="shared" si="5"/>
        <v/>
      </c>
    </row>
    <row r="155" spans="1:14" x14ac:dyDescent="0.25">
      <c r="A155" s="498"/>
      <c r="B155" s="498"/>
      <c r="C155" s="498"/>
      <c r="D155" s="498"/>
      <c r="E155" s="498"/>
      <c r="F155" s="458"/>
      <c r="G155" s="458" t="str">
        <f t="shared" si="4"/>
        <v/>
      </c>
      <c r="H155" s="498"/>
      <c r="I155" s="500"/>
      <c r="J155" s="498"/>
      <c r="K155" s="498"/>
      <c r="L155" s="498"/>
      <c r="M155" s="498"/>
      <c r="N155" s="548" t="str">
        <f t="shared" si="5"/>
        <v/>
      </c>
    </row>
    <row r="156" spans="1:14" x14ac:dyDescent="0.25">
      <c r="A156" s="498"/>
      <c r="B156" s="498"/>
      <c r="C156" s="498"/>
      <c r="D156" s="498"/>
      <c r="E156" s="498"/>
      <c r="F156" s="458"/>
      <c r="G156" s="458" t="str">
        <f t="shared" si="4"/>
        <v/>
      </c>
      <c r="H156" s="498"/>
      <c r="I156" s="500"/>
      <c r="J156" s="498"/>
      <c r="K156" s="498"/>
      <c r="L156" s="498"/>
      <c r="M156" s="498"/>
      <c r="N156" s="548" t="str">
        <f t="shared" si="5"/>
        <v/>
      </c>
    </row>
    <row r="157" spans="1:14" x14ac:dyDescent="0.25">
      <c r="A157" s="498"/>
      <c r="B157" s="498"/>
      <c r="C157" s="498"/>
      <c r="D157" s="498"/>
      <c r="E157" s="498"/>
      <c r="F157" s="458"/>
      <c r="G157" s="458" t="str">
        <f t="shared" si="4"/>
        <v/>
      </c>
      <c r="H157" s="498"/>
      <c r="I157" s="500"/>
      <c r="J157" s="498"/>
      <c r="K157" s="498"/>
      <c r="L157" s="498"/>
      <c r="M157" s="498"/>
      <c r="N157" s="548" t="str">
        <f t="shared" si="5"/>
        <v/>
      </c>
    </row>
    <row r="158" spans="1:14" x14ac:dyDescent="0.25">
      <c r="A158" s="498"/>
      <c r="B158" s="498"/>
      <c r="C158" s="498"/>
      <c r="D158" s="498"/>
      <c r="E158" s="498"/>
      <c r="F158" s="458"/>
      <c r="G158" s="458" t="str">
        <f t="shared" si="4"/>
        <v/>
      </c>
      <c r="H158" s="498"/>
      <c r="I158" s="500"/>
      <c r="J158" s="498"/>
      <c r="K158" s="498"/>
      <c r="L158" s="498"/>
      <c r="M158" s="498"/>
      <c r="N158" s="548" t="str">
        <f t="shared" si="5"/>
        <v/>
      </c>
    </row>
    <row r="159" spans="1:14" x14ac:dyDescent="0.25">
      <c r="A159" s="498"/>
      <c r="B159" s="498"/>
      <c r="C159" s="498"/>
      <c r="D159" s="498"/>
      <c r="E159" s="498"/>
      <c r="F159" s="458"/>
      <c r="G159" s="458" t="str">
        <f t="shared" si="4"/>
        <v/>
      </c>
      <c r="H159" s="498"/>
      <c r="I159" s="500"/>
      <c r="J159" s="498"/>
      <c r="K159" s="498"/>
      <c r="L159" s="498"/>
      <c r="M159" s="498"/>
      <c r="N159" s="548" t="str">
        <f t="shared" si="5"/>
        <v/>
      </c>
    </row>
    <row r="160" spans="1:14" x14ac:dyDescent="0.25">
      <c r="A160" s="498"/>
      <c r="B160" s="498"/>
      <c r="C160" s="498"/>
      <c r="D160" s="498"/>
      <c r="E160" s="498"/>
      <c r="F160" s="458"/>
      <c r="G160" s="458" t="str">
        <f t="shared" si="4"/>
        <v/>
      </c>
      <c r="H160" s="498"/>
      <c r="I160" s="500"/>
      <c r="J160" s="498"/>
      <c r="K160" s="498"/>
      <c r="L160" s="498"/>
      <c r="M160" s="498"/>
      <c r="N160" s="548" t="str">
        <f t="shared" si="5"/>
        <v/>
      </c>
    </row>
    <row r="161" spans="1:14" x14ac:dyDescent="0.25">
      <c r="A161" s="498"/>
      <c r="B161" s="498"/>
      <c r="C161" s="498"/>
      <c r="D161" s="498"/>
      <c r="E161" s="498"/>
      <c r="F161" s="458"/>
      <c r="G161" s="458" t="str">
        <f t="shared" si="4"/>
        <v/>
      </c>
      <c r="H161" s="498"/>
      <c r="I161" s="500"/>
      <c r="J161" s="498"/>
      <c r="K161" s="498"/>
      <c r="L161" s="498"/>
      <c r="M161" s="498"/>
      <c r="N161" s="548" t="str">
        <f t="shared" si="5"/>
        <v/>
      </c>
    </row>
    <row r="162" spans="1:14" x14ac:dyDescent="0.25">
      <c r="A162" s="498"/>
      <c r="B162" s="498"/>
      <c r="C162" s="498"/>
      <c r="D162" s="498"/>
      <c r="E162" s="498"/>
      <c r="F162" s="458"/>
      <c r="G162" s="458" t="str">
        <f t="shared" si="4"/>
        <v/>
      </c>
      <c r="H162" s="498"/>
      <c r="I162" s="500"/>
      <c r="J162" s="498"/>
      <c r="K162" s="498"/>
      <c r="L162" s="498"/>
      <c r="M162" s="498"/>
      <c r="N162" s="548" t="str">
        <f t="shared" si="5"/>
        <v/>
      </c>
    </row>
    <row r="163" spans="1:14" x14ac:dyDescent="0.25">
      <c r="A163" s="498"/>
      <c r="B163" s="498"/>
      <c r="C163" s="498"/>
      <c r="D163" s="498"/>
      <c r="E163" s="498"/>
      <c r="F163" s="458"/>
      <c r="G163" s="458" t="str">
        <f t="shared" si="4"/>
        <v/>
      </c>
      <c r="H163" s="498"/>
      <c r="I163" s="500"/>
      <c r="J163" s="498"/>
      <c r="K163" s="498"/>
      <c r="L163" s="498"/>
      <c r="M163" s="498"/>
      <c r="N163" s="548" t="str">
        <f t="shared" si="5"/>
        <v/>
      </c>
    </row>
    <row r="164" spans="1:14" x14ac:dyDescent="0.25">
      <c r="A164" s="498"/>
      <c r="B164" s="498"/>
      <c r="C164" s="498"/>
      <c r="D164" s="498"/>
      <c r="E164" s="498"/>
      <c r="F164" s="458"/>
      <c r="G164" s="458" t="str">
        <f t="shared" si="4"/>
        <v/>
      </c>
      <c r="H164" s="498"/>
      <c r="I164" s="500"/>
      <c r="J164" s="498"/>
      <c r="K164" s="498"/>
      <c r="L164" s="498"/>
      <c r="M164" s="498"/>
      <c r="N164" s="548" t="str">
        <f t="shared" si="5"/>
        <v/>
      </c>
    </row>
    <row r="165" spans="1:14" x14ac:dyDescent="0.25">
      <c r="A165" s="498"/>
      <c r="B165" s="498"/>
      <c r="C165" s="498"/>
      <c r="D165" s="498"/>
      <c r="E165" s="498"/>
      <c r="F165" s="458"/>
      <c r="G165" s="458" t="str">
        <f t="shared" si="4"/>
        <v/>
      </c>
      <c r="H165" s="498"/>
      <c r="I165" s="500"/>
      <c r="J165" s="498"/>
      <c r="K165" s="498"/>
      <c r="L165" s="498"/>
      <c r="M165" s="498"/>
      <c r="N165" s="548" t="str">
        <f t="shared" si="5"/>
        <v/>
      </c>
    </row>
    <row r="166" spans="1:14" x14ac:dyDescent="0.25">
      <c r="A166" s="498"/>
      <c r="B166" s="498"/>
      <c r="C166" s="498"/>
      <c r="D166" s="498"/>
      <c r="E166" s="498"/>
      <c r="F166" s="458"/>
      <c r="G166" s="458" t="str">
        <f t="shared" si="4"/>
        <v/>
      </c>
      <c r="H166" s="498"/>
      <c r="I166" s="500"/>
      <c r="J166" s="498"/>
      <c r="K166" s="498"/>
      <c r="L166" s="498"/>
      <c r="M166" s="498"/>
      <c r="N166" s="548" t="str">
        <f t="shared" si="5"/>
        <v/>
      </c>
    </row>
    <row r="167" spans="1:14" x14ac:dyDescent="0.25">
      <c r="A167" s="498"/>
      <c r="B167" s="498"/>
      <c r="C167" s="498"/>
      <c r="D167" s="498"/>
      <c r="E167" s="498"/>
      <c r="F167" s="458"/>
      <c r="G167" s="458" t="str">
        <f t="shared" si="4"/>
        <v/>
      </c>
      <c r="H167" s="498"/>
      <c r="I167" s="500"/>
      <c r="J167" s="498"/>
      <c r="K167" s="498"/>
      <c r="L167" s="498"/>
      <c r="M167" s="498"/>
      <c r="N167" s="548" t="str">
        <f t="shared" si="5"/>
        <v/>
      </c>
    </row>
    <row r="168" spans="1:14" x14ac:dyDescent="0.25">
      <c r="A168" s="498"/>
      <c r="B168" s="498"/>
      <c r="C168" s="498"/>
      <c r="D168" s="498"/>
      <c r="E168" s="498"/>
      <c r="F168" s="458"/>
      <c r="G168" s="458" t="str">
        <f t="shared" si="4"/>
        <v/>
      </c>
      <c r="H168" s="498"/>
      <c r="I168" s="500"/>
      <c r="J168" s="498"/>
      <c r="K168" s="498"/>
      <c r="L168" s="498"/>
      <c r="M168" s="498"/>
      <c r="N168" s="548" t="str">
        <f t="shared" si="5"/>
        <v/>
      </c>
    </row>
    <row r="169" spans="1:14" x14ac:dyDescent="0.25">
      <c r="A169" s="498"/>
      <c r="B169" s="498"/>
      <c r="C169" s="498"/>
      <c r="D169" s="498"/>
      <c r="E169" s="498"/>
      <c r="F169" s="458"/>
      <c r="G169" s="458" t="str">
        <f t="shared" si="4"/>
        <v/>
      </c>
      <c r="H169" s="498"/>
      <c r="I169" s="500"/>
      <c r="J169" s="498"/>
      <c r="K169" s="498"/>
      <c r="L169" s="498"/>
      <c r="M169" s="498"/>
      <c r="N169" s="548" t="str">
        <f t="shared" si="5"/>
        <v/>
      </c>
    </row>
    <row r="170" spans="1:14" x14ac:dyDescent="0.25">
      <c r="A170" s="498"/>
      <c r="B170" s="498"/>
      <c r="C170" s="498"/>
      <c r="D170" s="498"/>
      <c r="E170" s="498"/>
      <c r="F170" s="458"/>
      <c r="G170" s="458" t="str">
        <f t="shared" si="4"/>
        <v/>
      </c>
      <c r="H170" s="498"/>
      <c r="I170" s="500"/>
      <c r="J170" s="498"/>
      <c r="K170" s="498"/>
      <c r="L170" s="498"/>
      <c r="M170" s="498"/>
      <c r="N170" s="548" t="str">
        <f t="shared" si="5"/>
        <v/>
      </c>
    </row>
    <row r="171" spans="1:14" x14ac:dyDescent="0.25">
      <c r="A171" s="498"/>
      <c r="B171" s="498"/>
      <c r="C171" s="498"/>
      <c r="D171" s="498"/>
      <c r="E171" s="498"/>
      <c r="F171" s="458"/>
      <c r="G171" s="458" t="str">
        <f t="shared" si="4"/>
        <v/>
      </c>
      <c r="H171" s="498"/>
      <c r="I171" s="500"/>
      <c r="J171" s="498"/>
      <c r="K171" s="498"/>
      <c r="L171" s="498"/>
      <c r="M171" s="498"/>
      <c r="N171" s="548" t="str">
        <f t="shared" si="5"/>
        <v/>
      </c>
    </row>
    <row r="172" spans="1:14" x14ac:dyDescent="0.25">
      <c r="A172" s="498"/>
      <c r="B172" s="498"/>
      <c r="C172" s="498"/>
      <c r="D172" s="498"/>
      <c r="E172" s="498"/>
      <c r="F172" s="458"/>
      <c r="G172" s="458" t="str">
        <f t="shared" si="4"/>
        <v/>
      </c>
      <c r="H172" s="498"/>
      <c r="I172" s="500"/>
      <c r="J172" s="498"/>
      <c r="K172" s="498"/>
      <c r="L172" s="498"/>
      <c r="M172" s="498"/>
      <c r="N172" s="548" t="str">
        <f t="shared" si="5"/>
        <v/>
      </c>
    </row>
    <row r="173" spans="1:14" x14ac:dyDescent="0.25">
      <c r="A173" s="498"/>
      <c r="B173" s="498"/>
      <c r="C173" s="498"/>
      <c r="D173" s="498"/>
      <c r="E173" s="498"/>
      <c r="F173" s="458"/>
      <c r="G173" s="458" t="str">
        <f t="shared" si="4"/>
        <v/>
      </c>
      <c r="H173" s="498"/>
      <c r="I173" s="500"/>
      <c r="J173" s="498"/>
      <c r="K173" s="498"/>
      <c r="L173" s="498"/>
      <c r="M173" s="498"/>
      <c r="N173" s="548" t="str">
        <f t="shared" si="5"/>
        <v/>
      </c>
    </row>
    <row r="174" spans="1:14" x14ac:dyDescent="0.25">
      <c r="A174" s="498"/>
      <c r="B174" s="498"/>
      <c r="C174" s="498"/>
      <c r="D174" s="498"/>
      <c r="E174" s="498"/>
      <c r="F174" s="458"/>
      <c r="G174" s="458" t="str">
        <f t="shared" si="4"/>
        <v/>
      </c>
      <c r="H174" s="498"/>
      <c r="I174" s="500"/>
      <c r="J174" s="498"/>
      <c r="K174" s="498"/>
      <c r="L174" s="498"/>
      <c r="M174" s="498"/>
      <c r="N174" s="548" t="str">
        <f t="shared" si="5"/>
        <v/>
      </c>
    </row>
    <row r="175" spans="1:14" x14ac:dyDescent="0.25">
      <c r="A175" s="498"/>
      <c r="B175" s="498"/>
      <c r="C175" s="498"/>
      <c r="D175" s="498"/>
      <c r="E175" s="498"/>
      <c r="F175" s="458"/>
      <c r="G175" s="458" t="str">
        <f t="shared" si="4"/>
        <v/>
      </c>
      <c r="H175" s="498"/>
      <c r="I175" s="500"/>
      <c r="J175" s="498"/>
      <c r="K175" s="498"/>
      <c r="L175" s="498"/>
      <c r="M175" s="498"/>
      <c r="N175" s="548" t="str">
        <f t="shared" si="5"/>
        <v/>
      </c>
    </row>
    <row r="176" spans="1:14" x14ac:dyDescent="0.25">
      <c r="A176" s="498"/>
      <c r="B176" s="498"/>
      <c r="C176" s="498"/>
      <c r="D176" s="498"/>
      <c r="E176" s="498"/>
      <c r="F176" s="458"/>
      <c r="G176" s="458" t="str">
        <f t="shared" si="4"/>
        <v/>
      </c>
      <c r="H176" s="498"/>
      <c r="I176" s="500"/>
      <c r="J176" s="498"/>
      <c r="K176" s="498"/>
      <c r="L176" s="498"/>
      <c r="M176" s="498"/>
      <c r="N176" s="548" t="str">
        <f t="shared" si="5"/>
        <v/>
      </c>
    </row>
    <row r="177" spans="1:14" x14ac:dyDescent="0.25">
      <c r="A177" s="498"/>
      <c r="B177" s="498"/>
      <c r="C177" s="498"/>
      <c r="D177" s="498"/>
      <c r="E177" s="498"/>
      <c r="F177" s="458"/>
      <c r="G177" s="458" t="str">
        <f t="shared" si="4"/>
        <v/>
      </c>
      <c r="H177" s="498"/>
      <c r="I177" s="500"/>
      <c r="J177" s="498"/>
      <c r="K177" s="498"/>
      <c r="L177" s="498"/>
      <c r="M177" s="498"/>
      <c r="N177" s="548" t="str">
        <f t="shared" si="5"/>
        <v/>
      </c>
    </row>
    <row r="178" spans="1:14" x14ac:dyDescent="0.25">
      <c r="A178" s="498"/>
      <c r="B178" s="498"/>
      <c r="C178" s="498"/>
      <c r="D178" s="498"/>
      <c r="E178" s="498"/>
      <c r="F178" s="458"/>
      <c r="G178" s="458" t="str">
        <f t="shared" si="4"/>
        <v/>
      </c>
      <c r="H178" s="498"/>
      <c r="I178" s="500"/>
      <c r="J178" s="498"/>
      <c r="K178" s="498"/>
      <c r="L178" s="498"/>
      <c r="M178" s="498"/>
      <c r="N178" s="548" t="str">
        <f t="shared" si="5"/>
        <v/>
      </c>
    </row>
    <row r="179" spans="1:14" x14ac:dyDescent="0.25">
      <c r="A179" s="498"/>
      <c r="B179" s="498"/>
      <c r="C179" s="498"/>
      <c r="D179" s="498"/>
      <c r="E179" s="498"/>
      <c r="F179" s="458"/>
      <c r="G179" s="458" t="str">
        <f t="shared" si="4"/>
        <v/>
      </c>
      <c r="H179" s="498"/>
      <c r="I179" s="500"/>
      <c r="J179" s="498"/>
      <c r="K179" s="498"/>
      <c r="L179" s="498"/>
      <c r="M179" s="498"/>
      <c r="N179" s="548" t="str">
        <f t="shared" si="5"/>
        <v/>
      </c>
    </row>
    <row r="180" spans="1:14" x14ac:dyDescent="0.25">
      <c r="A180" s="498"/>
      <c r="B180" s="498"/>
      <c r="C180" s="498"/>
      <c r="D180" s="498"/>
      <c r="E180" s="498"/>
      <c r="F180" s="458"/>
      <c r="G180" s="458" t="str">
        <f t="shared" si="4"/>
        <v/>
      </c>
      <c r="H180" s="498"/>
      <c r="I180" s="500"/>
      <c r="J180" s="498"/>
      <c r="K180" s="498"/>
      <c r="L180" s="498"/>
      <c r="M180" s="498"/>
      <c r="N180" s="548" t="str">
        <f t="shared" si="5"/>
        <v/>
      </c>
    </row>
    <row r="181" spans="1:14" x14ac:dyDescent="0.25">
      <c r="A181" s="498"/>
      <c r="B181" s="498"/>
      <c r="C181" s="498"/>
      <c r="D181" s="498"/>
      <c r="E181" s="498"/>
      <c r="F181" s="458"/>
      <c r="G181" s="458" t="str">
        <f t="shared" si="4"/>
        <v/>
      </c>
      <c r="H181" s="498"/>
      <c r="I181" s="500"/>
      <c r="J181" s="498"/>
      <c r="K181" s="498"/>
      <c r="L181" s="498"/>
      <c r="M181" s="498"/>
      <c r="N181" s="548" t="str">
        <f t="shared" si="5"/>
        <v/>
      </c>
    </row>
    <row r="182" spans="1:14" x14ac:dyDescent="0.25">
      <c r="A182" s="498"/>
      <c r="B182" s="498"/>
      <c r="C182" s="498"/>
      <c r="D182" s="498"/>
      <c r="E182" s="498"/>
      <c r="F182" s="458"/>
      <c r="G182" s="458" t="str">
        <f t="shared" si="4"/>
        <v/>
      </c>
      <c r="H182" s="498"/>
      <c r="I182" s="500"/>
      <c r="J182" s="498"/>
      <c r="K182" s="498"/>
      <c r="L182" s="498"/>
      <c r="M182" s="498"/>
      <c r="N182" s="548" t="str">
        <f t="shared" si="5"/>
        <v/>
      </c>
    </row>
    <row r="183" spans="1:14" x14ac:dyDescent="0.25">
      <c r="A183" s="498"/>
      <c r="B183" s="498"/>
      <c r="C183" s="498"/>
      <c r="D183" s="498"/>
      <c r="E183" s="498"/>
      <c r="F183" s="458"/>
      <c r="G183" s="458" t="str">
        <f t="shared" si="4"/>
        <v/>
      </c>
      <c r="H183" s="498"/>
      <c r="I183" s="500"/>
      <c r="J183" s="498"/>
      <c r="K183" s="498"/>
      <c r="L183" s="498"/>
      <c r="M183" s="498"/>
      <c r="N183" s="548" t="str">
        <f t="shared" si="5"/>
        <v/>
      </c>
    </row>
    <row r="184" spans="1:14" x14ac:dyDescent="0.25">
      <c r="A184" s="498"/>
      <c r="B184" s="498"/>
      <c r="C184" s="498"/>
      <c r="D184" s="498"/>
      <c r="E184" s="498"/>
      <c r="F184" s="458"/>
      <c r="G184" s="458" t="str">
        <f t="shared" si="4"/>
        <v/>
      </c>
      <c r="H184" s="498"/>
      <c r="I184" s="500"/>
      <c r="J184" s="498"/>
      <c r="K184" s="498"/>
      <c r="L184" s="498"/>
      <c r="M184" s="498"/>
      <c r="N184" s="548" t="str">
        <f t="shared" si="5"/>
        <v/>
      </c>
    </row>
    <row r="185" spans="1:14" x14ac:dyDescent="0.25">
      <c r="A185" s="498"/>
      <c r="B185" s="498"/>
      <c r="C185" s="498"/>
      <c r="D185" s="498"/>
      <c r="E185" s="498"/>
      <c r="F185" s="458"/>
      <c r="G185" s="458" t="str">
        <f t="shared" ref="G185:G200" si="6">UPPER(H185)</f>
        <v/>
      </c>
      <c r="H185" s="498"/>
      <c r="I185" s="500"/>
      <c r="J185" s="498"/>
      <c r="K185" s="498"/>
      <c r="L185" s="498"/>
      <c r="M185" s="498"/>
      <c r="N185" s="548" t="str">
        <f t="shared" si="5"/>
        <v/>
      </c>
    </row>
    <row r="186" spans="1:14" x14ac:dyDescent="0.25">
      <c r="A186" s="498"/>
      <c r="B186" s="498"/>
      <c r="C186" s="498"/>
      <c r="D186" s="498"/>
      <c r="E186" s="498"/>
      <c r="F186" s="458"/>
      <c r="G186" s="458" t="str">
        <f t="shared" si="6"/>
        <v/>
      </c>
      <c r="H186" s="498"/>
      <c r="I186" s="500"/>
      <c r="J186" s="498"/>
      <c r="K186" s="498"/>
      <c r="L186" s="498"/>
      <c r="M186" s="498"/>
      <c r="N186" s="548" t="str">
        <f t="shared" si="5"/>
        <v/>
      </c>
    </row>
    <row r="187" spans="1:14" x14ac:dyDescent="0.25">
      <c r="A187" s="498"/>
      <c r="B187" s="498"/>
      <c r="C187" s="498"/>
      <c r="D187" s="498"/>
      <c r="E187" s="498"/>
      <c r="F187" s="458"/>
      <c r="G187" s="458" t="str">
        <f t="shared" si="6"/>
        <v/>
      </c>
      <c r="H187" s="498"/>
      <c r="I187" s="500"/>
      <c r="J187" s="498"/>
      <c r="K187" s="498"/>
      <c r="L187" s="498"/>
      <c r="M187" s="498"/>
      <c r="N187" s="548" t="str">
        <f t="shared" si="5"/>
        <v/>
      </c>
    </row>
    <row r="188" spans="1:14" x14ac:dyDescent="0.25">
      <c r="A188" s="498"/>
      <c r="B188" s="498"/>
      <c r="C188" s="498"/>
      <c r="D188" s="498"/>
      <c r="E188" s="498"/>
      <c r="F188" s="458"/>
      <c r="G188" s="458" t="str">
        <f t="shared" si="6"/>
        <v/>
      </c>
      <c r="H188" s="498"/>
      <c r="I188" s="500"/>
      <c r="J188" s="498"/>
      <c r="K188" s="498"/>
      <c r="L188" s="498"/>
      <c r="M188" s="498"/>
      <c r="N188" s="548" t="str">
        <f t="shared" si="5"/>
        <v/>
      </c>
    </row>
    <row r="189" spans="1:14" x14ac:dyDescent="0.25">
      <c r="A189" s="498"/>
      <c r="B189" s="498"/>
      <c r="C189" s="498"/>
      <c r="D189" s="498"/>
      <c r="E189" s="498"/>
      <c r="F189" s="458"/>
      <c r="G189" s="458" t="str">
        <f t="shared" si="6"/>
        <v/>
      </c>
      <c r="H189" s="498"/>
      <c r="I189" s="500"/>
      <c r="J189" s="498"/>
      <c r="K189" s="498"/>
      <c r="L189" s="498"/>
      <c r="M189" s="498"/>
      <c r="N189" s="548" t="str">
        <f t="shared" si="5"/>
        <v/>
      </c>
    </row>
    <row r="190" spans="1:14" x14ac:dyDescent="0.25">
      <c r="A190" s="498"/>
      <c r="B190" s="498"/>
      <c r="C190" s="498"/>
      <c r="D190" s="498"/>
      <c r="E190" s="498"/>
      <c r="F190" s="458"/>
      <c r="G190" s="458" t="str">
        <f t="shared" si="6"/>
        <v/>
      </c>
      <c r="H190" s="498"/>
      <c r="I190" s="500"/>
      <c r="J190" s="498"/>
      <c r="K190" s="498"/>
      <c r="L190" s="498"/>
      <c r="M190" s="498"/>
      <c r="N190" s="548" t="str">
        <f t="shared" si="5"/>
        <v/>
      </c>
    </row>
    <row r="191" spans="1:14" x14ac:dyDescent="0.25">
      <c r="A191" s="498"/>
      <c r="B191" s="498"/>
      <c r="C191" s="498"/>
      <c r="D191" s="498"/>
      <c r="E191" s="498"/>
      <c r="F191" s="458"/>
      <c r="G191" s="458" t="str">
        <f t="shared" si="6"/>
        <v/>
      </c>
      <c r="H191" s="498"/>
      <c r="I191" s="500"/>
      <c r="J191" s="498"/>
      <c r="K191" s="498"/>
      <c r="L191" s="498"/>
      <c r="M191" s="498"/>
      <c r="N191" s="548" t="str">
        <f t="shared" si="5"/>
        <v/>
      </c>
    </row>
    <row r="192" spans="1:14" x14ac:dyDescent="0.25">
      <c r="A192" s="498"/>
      <c r="B192" s="498"/>
      <c r="C192" s="498"/>
      <c r="D192" s="498"/>
      <c r="E192" s="498"/>
      <c r="F192" s="458"/>
      <c r="G192" s="458" t="str">
        <f t="shared" si="6"/>
        <v/>
      </c>
      <c r="H192" s="498"/>
      <c r="I192" s="500"/>
      <c r="J192" s="498"/>
      <c r="K192" s="498"/>
      <c r="L192" s="498"/>
      <c r="M192" s="498"/>
      <c r="N192" s="548" t="str">
        <f t="shared" si="5"/>
        <v/>
      </c>
    </row>
    <row r="193" spans="1:14" x14ac:dyDescent="0.25">
      <c r="A193" s="498"/>
      <c r="B193" s="498"/>
      <c r="C193" s="498"/>
      <c r="D193" s="498"/>
      <c r="E193" s="498"/>
      <c r="F193" s="458"/>
      <c r="G193" s="458" t="str">
        <f t="shared" si="6"/>
        <v/>
      </c>
      <c r="H193" s="498"/>
      <c r="I193" s="500"/>
      <c r="J193" s="498"/>
      <c r="K193" s="498"/>
      <c r="L193" s="498"/>
      <c r="M193" s="498"/>
      <c r="N193" s="548" t="str">
        <f t="shared" si="5"/>
        <v/>
      </c>
    </row>
    <row r="194" spans="1:14" x14ac:dyDescent="0.25">
      <c r="A194" s="498"/>
      <c r="B194" s="498"/>
      <c r="C194" s="498"/>
      <c r="D194" s="498"/>
      <c r="E194" s="498"/>
      <c r="F194" s="458"/>
      <c r="G194" s="458" t="str">
        <f t="shared" si="6"/>
        <v/>
      </c>
      <c r="H194" s="498"/>
      <c r="I194" s="500"/>
      <c r="J194" s="498"/>
      <c r="K194" s="498"/>
      <c r="L194" s="498"/>
      <c r="M194" s="498"/>
      <c r="N194" s="548" t="str">
        <f t="shared" si="5"/>
        <v/>
      </c>
    </row>
    <row r="195" spans="1:14" x14ac:dyDescent="0.25">
      <c r="A195" s="498"/>
      <c r="B195" s="498"/>
      <c r="C195" s="498"/>
      <c r="D195" s="498"/>
      <c r="E195" s="498"/>
      <c r="F195" s="458"/>
      <c r="G195" s="458" t="str">
        <f t="shared" si="6"/>
        <v/>
      </c>
      <c r="H195" s="498"/>
      <c r="I195" s="500"/>
      <c r="J195" s="498"/>
      <c r="K195" s="498"/>
      <c r="L195" s="498"/>
      <c r="M195" s="498"/>
      <c r="N195" s="548" t="str">
        <f t="shared" si="5"/>
        <v/>
      </c>
    </row>
    <row r="196" spans="1:14" x14ac:dyDescent="0.25">
      <c r="A196" s="498"/>
      <c r="B196" s="498"/>
      <c r="C196" s="498"/>
      <c r="D196" s="498"/>
      <c r="E196" s="498"/>
      <c r="F196" s="458"/>
      <c r="G196" s="458" t="str">
        <f t="shared" si="6"/>
        <v/>
      </c>
      <c r="H196" s="498"/>
      <c r="I196" s="500"/>
      <c r="J196" s="498"/>
      <c r="K196" s="498"/>
      <c r="L196" s="498"/>
      <c r="M196" s="498"/>
      <c r="N196" s="548" t="str">
        <f t="shared" si="5"/>
        <v/>
      </c>
    </row>
    <row r="197" spans="1:14" x14ac:dyDescent="0.25">
      <c r="A197" s="498"/>
      <c r="B197" s="498"/>
      <c r="C197" s="498"/>
      <c r="D197" s="498"/>
      <c r="E197" s="498"/>
      <c r="F197" s="458"/>
      <c r="G197" s="458" t="str">
        <f t="shared" si="6"/>
        <v/>
      </c>
      <c r="H197" s="498"/>
      <c r="I197" s="500"/>
      <c r="J197" s="498"/>
      <c r="K197" s="498"/>
      <c r="L197" s="498"/>
      <c r="M197" s="498"/>
      <c r="N197" s="548" t="str">
        <f t="shared" ref="N197:N206" si="7">IF(I197="","",N196+1)</f>
        <v/>
      </c>
    </row>
    <row r="198" spans="1:14" x14ac:dyDescent="0.25">
      <c r="A198" s="498"/>
      <c r="B198" s="498"/>
      <c r="C198" s="498"/>
      <c r="D198" s="498"/>
      <c r="E198" s="498"/>
      <c r="F198" s="458"/>
      <c r="G198" s="458" t="str">
        <f t="shared" si="6"/>
        <v/>
      </c>
      <c r="H198" s="498"/>
      <c r="I198" s="500"/>
      <c r="J198" s="498"/>
      <c r="K198" s="498"/>
      <c r="L198" s="498"/>
      <c r="M198" s="498"/>
      <c r="N198" s="548" t="str">
        <f t="shared" si="7"/>
        <v/>
      </c>
    </row>
    <row r="199" spans="1:14" x14ac:dyDescent="0.25">
      <c r="A199" s="498"/>
      <c r="B199" s="498"/>
      <c r="C199" s="498"/>
      <c r="D199" s="498"/>
      <c r="E199" s="498"/>
      <c r="F199" s="458"/>
      <c r="G199" s="458" t="str">
        <f t="shared" si="6"/>
        <v/>
      </c>
      <c r="H199" s="498"/>
      <c r="I199" s="500"/>
      <c r="J199" s="498"/>
      <c r="K199" s="498"/>
      <c r="L199" s="498"/>
      <c r="M199" s="498"/>
      <c r="N199" s="548" t="str">
        <f t="shared" si="7"/>
        <v/>
      </c>
    </row>
    <row r="200" spans="1:14" x14ac:dyDescent="0.25">
      <c r="A200" s="498"/>
      <c r="B200" s="498"/>
      <c r="C200" s="498"/>
      <c r="D200" s="498"/>
      <c r="E200" s="498"/>
      <c r="F200" s="458"/>
      <c r="G200" s="458" t="str">
        <f t="shared" si="6"/>
        <v/>
      </c>
      <c r="H200" s="498"/>
      <c r="I200" s="500"/>
      <c r="J200" s="498"/>
      <c r="K200" s="498"/>
      <c r="L200" s="498"/>
      <c r="M200" s="498"/>
      <c r="N200" s="548" t="str">
        <f t="shared" si="7"/>
        <v/>
      </c>
    </row>
    <row r="201" spans="1:14" x14ac:dyDescent="0.25">
      <c r="A201" s="498"/>
      <c r="B201" s="498"/>
      <c r="C201" s="498"/>
      <c r="D201" s="498"/>
      <c r="E201" s="498"/>
      <c r="F201" s="458"/>
      <c r="G201" s="458"/>
      <c r="H201" s="498"/>
      <c r="I201" s="500"/>
      <c r="J201" s="498"/>
      <c r="K201" s="498"/>
      <c r="L201" s="498"/>
      <c r="M201" s="498"/>
      <c r="N201" s="548" t="str">
        <f t="shared" si="7"/>
        <v/>
      </c>
    </row>
    <row r="202" spans="1:14" x14ac:dyDescent="0.25">
      <c r="A202" s="498"/>
      <c r="B202" s="498"/>
      <c r="C202" s="498"/>
      <c r="D202" s="498"/>
      <c r="E202" s="498"/>
      <c r="F202" s="458"/>
      <c r="G202" s="458"/>
      <c r="H202" s="498"/>
      <c r="I202" s="500"/>
      <c r="J202" s="498"/>
      <c r="K202" s="498"/>
      <c r="L202" s="498"/>
      <c r="M202" s="498"/>
      <c r="N202" s="548" t="str">
        <f t="shared" si="7"/>
        <v/>
      </c>
    </row>
    <row r="203" spans="1:14" x14ac:dyDescent="0.25">
      <c r="A203" s="498"/>
      <c r="B203" s="498"/>
      <c r="C203" s="498"/>
      <c r="D203" s="498"/>
      <c r="E203" s="498"/>
      <c r="F203" s="458"/>
      <c r="G203" s="458"/>
      <c r="H203" s="498"/>
      <c r="I203" s="500"/>
      <c r="J203" s="498"/>
      <c r="K203" s="498"/>
      <c r="L203" s="498"/>
      <c r="M203" s="498"/>
      <c r="N203" s="548" t="str">
        <f t="shared" si="7"/>
        <v/>
      </c>
    </row>
    <row r="204" spans="1:14" x14ac:dyDescent="0.25">
      <c r="A204" s="498"/>
      <c r="B204" s="498"/>
      <c r="C204" s="498"/>
      <c r="D204" s="498"/>
      <c r="E204" s="498"/>
      <c r="F204" s="458"/>
      <c r="G204" s="458"/>
      <c r="H204" s="498"/>
      <c r="I204" s="500"/>
      <c r="J204" s="498"/>
      <c r="K204" s="498"/>
      <c r="L204" s="498"/>
      <c r="M204" s="498"/>
      <c r="N204" s="548" t="str">
        <f t="shared" si="7"/>
        <v/>
      </c>
    </row>
    <row r="205" spans="1:14" x14ac:dyDescent="0.25">
      <c r="A205" s="498"/>
      <c r="B205" s="498"/>
      <c r="C205" s="498"/>
      <c r="D205" s="498"/>
      <c r="E205" s="498"/>
      <c r="F205" s="458"/>
      <c r="G205" s="458"/>
      <c r="H205" s="498"/>
      <c r="I205" s="500"/>
      <c r="J205" s="498"/>
      <c r="K205" s="498"/>
      <c r="L205" s="498"/>
      <c r="M205" s="498"/>
      <c r="N205" s="548" t="str">
        <f t="shared" si="7"/>
        <v/>
      </c>
    </row>
    <row r="206" spans="1:14" x14ac:dyDescent="0.25">
      <c r="A206" s="498"/>
      <c r="B206" s="498"/>
      <c r="C206" s="498"/>
      <c r="D206" s="498"/>
      <c r="E206" s="498"/>
      <c r="F206" s="458"/>
      <c r="G206" s="458"/>
      <c r="H206" s="498"/>
      <c r="I206" s="500"/>
      <c r="J206" s="498"/>
      <c r="K206" s="498"/>
      <c r="L206" s="498"/>
      <c r="M206" s="498"/>
      <c r="N206" s="548" t="str">
        <f t="shared" si="7"/>
        <v/>
      </c>
    </row>
    <row r="207" spans="1:14" x14ac:dyDescent="0.25">
      <c r="A207" s="498"/>
      <c r="B207" s="498"/>
      <c r="C207" s="498"/>
      <c r="D207" s="498"/>
      <c r="E207" s="498"/>
      <c r="F207" s="458"/>
      <c r="G207" s="458"/>
      <c r="H207" s="498"/>
      <c r="I207" s="500"/>
      <c r="J207" s="498"/>
      <c r="K207" s="498"/>
      <c r="L207" s="498"/>
      <c r="M207" s="498"/>
      <c r="N207" s="497" t="str">
        <f t="shared" ref="N207:N210" si="8">IF(I207="","",N206+1)</f>
        <v/>
      </c>
    </row>
    <row r="208" spans="1:14" x14ac:dyDescent="0.25">
      <c r="A208" s="515"/>
      <c r="B208" s="515"/>
      <c r="C208" s="515"/>
      <c r="D208" s="515"/>
      <c r="E208" s="515"/>
      <c r="F208" s="516"/>
      <c r="G208" s="516"/>
      <c r="H208" s="515"/>
      <c r="I208" s="519"/>
      <c r="J208" s="515"/>
      <c r="K208" s="515"/>
      <c r="L208" s="498"/>
      <c r="M208" s="515"/>
      <c r="N208" s="497" t="str">
        <f t="shared" si="8"/>
        <v/>
      </c>
    </row>
    <row r="209" spans="6:14" x14ac:dyDescent="0.25">
      <c r="F209" s="6"/>
      <c r="G209" s="6"/>
      <c r="L209" s="498"/>
      <c r="N209" s="497" t="str">
        <f t="shared" si="8"/>
        <v/>
      </c>
    </row>
    <row r="210" spans="6:14" x14ac:dyDescent="0.25">
      <c r="F210" s="6"/>
      <c r="G210" s="6"/>
      <c r="L210" s="498"/>
      <c r="N210" s="497" t="str">
        <f t="shared" si="8"/>
        <v/>
      </c>
    </row>
    <row r="211" spans="6:14" x14ac:dyDescent="0.25">
      <c r="F211" s="6"/>
      <c r="G211" s="6"/>
    </row>
    <row r="212" spans="6:14" x14ac:dyDescent="0.25">
      <c r="F212" s="6"/>
      <c r="G212" s="6"/>
    </row>
    <row r="213" spans="6:14" x14ac:dyDescent="0.25">
      <c r="F213" s="6"/>
      <c r="G213" s="6"/>
    </row>
    <row r="214" spans="6:14" x14ac:dyDescent="0.25">
      <c r="F214" s="6"/>
      <c r="G214" s="6"/>
    </row>
    <row r="215" spans="6:14" x14ac:dyDescent="0.25">
      <c r="F215" s="6"/>
      <c r="G215" s="6"/>
    </row>
    <row r="216" spans="6:14" x14ac:dyDescent="0.25">
      <c r="F216" s="6"/>
      <c r="G216" s="6"/>
    </row>
    <row r="217" spans="6:14" x14ac:dyDescent="0.25">
      <c r="F217" s="6"/>
      <c r="G217" s="6"/>
    </row>
    <row r="218" spans="6:14" x14ac:dyDescent="0.25">
      <c r="F218" s="6"/>
      <c r="G218" s="6"/>
    </row>
    <row r="219" spans="6:14" x14ac:dyDescent="0.25">
      <c r="F219" s="6"/>
      <c r="G219" s="6"/>
    </row>
    <row r="220" spans="6:14" x14ac:dyDescent="0.25">
      <c r="F220" s="6"/>
      <c r="G220" s="6"/>
    </row>
    <row r="221" spans="6:14" x14ac:dyDescent="0.25">
      <c r="F221" s="6"/>
      <c r="G221" s="6"/>
    </row>
    <row r="222" spans="6:14" x14ac:dyDescent="0.25">
      <c r="F222" s="6"/>
      <c r="G222" s="6"/>
    </row>
    <row r="223" spans="6:14" x14ac:dyDescent="0.25">
      <c r="F223" s="6"/>
      <c r="G223" s="6"/>
    </row>
    <row r="224" spans="6:14" x14ac:dyDescent="0.25">
      <c r="F224" s="6"/>
      <c r="G224" s="6"/>
    </row>
    <row r="225" spans="6:7" x14ac:dyDescent="0.25">
      <c r="F225" s="6"/>
      <c r="G225" s="6"/>
    </row>
    <row r="226" spans="6:7" x14ac:dyDescent="0.25">
      <c r="F226" s="6"/>
      <c r="G226" s="6"/>
    </row>
    <row r="227" spans="6:7" x14ac:dyDescent="0.25">
      <c r="F227" s="6"/>
      <c r="G227" s="6"/>
    </row>
    <row r="228" spans="6:7" x14ac:dyDescent="0.25">
      <c r="F228" s="6"/>
      <c r="G228" s="6"/>
    </row>
    <row r="229" spans="6:7" x14ac:dyDescent="0.25">
      <c r="F229" s="6"/>
      <c r="G229" s="6"/>
    </row>
    <row r="230" spans="6:7" x14ac:dyDescent="0.25">
      <c r="F230" s="6"/>
      <c r="G230" s="6"/>
    </row>
    <row r="231" spans="6:7" x14ac:dyDescent="0.25">
      <c r="F231" s="6"/>
      <c r="G231" s="6"/>
    </row>
    <row r="232" spans="6:7" x14ac:dyDescent="0.25">
      <c r="F232" s="6"/>
      <c r="G232" s="6"/>
    </row>
    <row r="233" spans="6:7" x14ac:dyDescent="0.25">
      <c r="F233" s="6"/>
      <c r="G233" s="6"/>
    </row>
    <row r="234" spans="6:7" x14ac:dyDescent="0.25">
      <c r="F234" s="6"/>
      <c r="G234" s="6"/>
    </row>
    <row r="235" spans="6:7" x14ac:dyDescent="0.25">
      <c r="F235" s="6"/>
      <c r="G235" s="6"/>
    </row>
    <row r="236" spans="6:7" x14ac:dyDescent="0.25">
      <c r="F236" s="6"/>
      <c r="G236" s="6"/>
    </row>
    <row r="237" spans="6:7" x14ac:dyDescent="0.25">
      <c r="F237" s="6"/>
      <c r="G237" s="6"/>
    </row>
    <row r="238" spans="6:7" x14ac:dyDescent="0.25">
      <c r="F238" s="6"/>
      <c r="G238" s="6"/>
    </row>
    <row r="239" spans="6:7" x14ac:dyDescent="0.25">
      <c r="F239" s="6"/>
      <c r="G239" s="6"/>
    </row>
    <row r="240" spans="6:7" x14ac:dyDescent="0.25">
      <c r="F240" s="6"/>
      <c r="G240" s="6"/>
    </row>
    <row r="241" spans="6:7" x14ac:dyDescent="0.25">
      <c r="F241" s="6"/>
      <c r="G241" s="6"/>
    </row>
    <row r="242" spans="6:7" x14ac:dyDescent="0.25">
      <c r="F242" s="6"/>
      <c r="G242" s="6"/>
    </row>
    <row r="243" spans="6:7" x14ac:dyDescent="0.25">
      <c r="F243" s="6"/>
      <c r="G243" s="6"/>
    </row>
    <row r="244" spans="6:7" x14ac:dyDescent="0.25">
      <c r="F244" s="6"/>
      <c r="G244" s="6"/>
    </row>
    <row r="245" spans="6:7" x14ac:dyDescent="0.25">
      <c r="F245" s="6"/>
      <c r="G245" s="6"/>
    </row>
    <row r="246" spans="6:7" x14ac:dyDescent="0.25">
      <c r="F246" s="6"/>
      <c r="G246" s="6"/>
    </row>
    <row r="247" spans="6:7" x14ac:dyDescent="0.25">
      <c r="F247" s="6"/>
      <c r="G247" s="6"/>
    </row>
    <row r="248" spans="6:7" x14ac:dyDescent="0.25">
      <c r="F248" s="6"/>
      <c r="G248" s="6"/>
    </row>
    <row r="249" spans="6:7" x14ac:dyDescent="0.25">
      <c r="F249" s="6"/>
      <c r="G249" s="6"/>
    </row>
    <row r="250" spans="6:7" x14ac:dyDescent="0.25">
      <c r="F250" s="6"/>
      <c r="G250" s="6"/>
    </row>
    <row r="251" spans="6:7" x14ac:dyDescent="0.25">
      <c r="F251" s="6"/>
      <c r="G251" s="6"/>
    </row>
    <row r="252" spans="6:7" x14ac:dyDescent="0.25">
      <c r="F252" s="6"/>
      <c r="G252" s="6"/>
    </row>
    <row r="253" spans="6:7" x14ac:dyDescent="0.25">
      <c r="F253" s="6"/>
      <c r="G253" s="6"/>
    </row>
    <row r="254" spans="6:7" x14ac:dyDescent="0.25">
      <c r="F254" s="6"/>
      <c r="G254" s="6"/>
    </row>
    <row r="255" spans="6:7" x14ac:dyDescent="0.25">
      <c r="F255" s="6"/>
      <c r="G255" s="6"/>
    </row>
    <row r="256" spans="6:7" x14ac:dyDescent="0.25">
      <c r="F256" s="6"/>
      <c r="G256" s="6"/>
    </row>
    <row r="257" spans="6:7" x14ac:dyDescent="0.25">
      <c r="F257" s="6"/>
      <c r="G257" s="6"/>
    </row>
    <row r="258" spans="6:7" x14ac:dyDescent="0.25">
      <c r="F258" s="6"/>
      <c r="G258" s="6"/>
    </row>
    <row r="259" spans="6:7" x14ac:dyDescent="0.25">
      <c r="F259" s="6"/>
      <c r="G259" s="6"/>
    </row>
    <row r="260" spans="6:7" x14ac:dyDescent="0.25">
      <c r="F260" s="6"/>
      <c r="G260" s="6"/>
    </row>
    <row r="261" spans="6:7" x14ac:dyDescent="0.25">
      <c r="F261" s="6"/>
      <c r="G261" s="6"/>
    </row>
    <row r="262" spans="6:7" x14ac:dyDescent="0.25">
      <c r="F262" s="6"/>
      <c r="G262" s="6"/>
    </row>
    <row r="263" spans="6:7" x14ac:dyDescent="0.25">
      <c r="F263" s="6"/>
      <c r="G263" s="6"/>
    </row>
    <row r="264" spans="6:7" x14ac:dyDescent="0.25">
      <c r="F264" s="6"/>
      <c r="G264" s="6"/>
    </row>
    <row r="265" spans="6:7" x14ac:dyDescent="0.25">
      <c r="F265" s="6"/>
      <c r="G265" s="6"/>
    </row>
    <row r="266" spans="6:7" x14ac:dyDescent="0.25">
      <c r="F266" s="6"/>
      <c r="G266" s="6"/>
    </row>
    <row r="267" spans="6:7" x14ac:dyDescent="0.25">
      <c r="F267" s="6"/>
      <c r="G267" s="6"/>
    </row>
    <row r="268" spans="6:7" x14ac:dyDescent="0.25">
      <c r="F268" s="6"/>
      <c r="G268" s="6"/>
    </row>
    <row r="269" spans="6:7" x14ac:dyDescent="0.25">
      <c r="F269" s="6"/>
      <c r="G269" s="6"/>
    </row>
    <row r="270" spans="6:7" x14ac:dyDescent="0.25">
      <c r="F270" s="6"/>
      <c r="G270" s="6"/>
    </row>
    <row r="271" spans="6:7" x14ac:dyDescent="0.25">
      <c r="F271" s="6"/>
      <c r="G271" s="6"/>
    </row>
    <row r="272" spans="6:7" x14ac:dyDescent="0.25">
      <c r="F272" s="6"/>
      <c r="G272" s="6"/>
    </row>
    <row r="273" spans="6:7" x14ac:dyDescent="0.25">
      <c r="F273" s="6"/>
      <c r="G273" s="6"/>
    </row>
    <row r="274" spans="6:7" x14ac:dyDescent="0.25">
      <c r="F274" s="6"/>
      <c r="G274" s="6"/>
    </row>
    <row r="275" spans="6:7" x14ac:dyDescent="0.25">
      <c r="F275" s="6"/>
      <c r="G275" s="6"/>
    </row>
    <row r="276" spans="6:7" x14ac:dyDescent="0.25">
      <c r="F276" s="6"/>
      <c r="G276" s="6"/>
    </row>
    <row r="277" spans="6:7" x14ac:dyDescent="0.25">
      <c r="F277" s="6"/>
      <c r="G277" s="6"/>
    </row>
    <row r="278" spans="6:7" x14ac:dyDescent="0.25">
      <c r="F278" s="6"/>
      <c r="G278" s="6"/>
    </row>
    <row r="279" spans="6:7" x14ac:dyDescent="0.25">
      <c r="F279" s="6"/>
      <c r="G279" s="6"/>
    </row>
    <row r="280" spans="6:7" x14ac:dyDescent="0.25">
      <c r="F280" s="6"/>
      <c r="G280" s="6"/>
    </row>
    <row r="281" spans="6:7" x14ac:dyDescent="0.25">
      <c r="F281" s="6"/>
      <c r="G281" s="6"/>
    </row>
    <row r="282" spans="6:7" x14ac:dyDescent="0.25">
      <c r="F282" s="6"/>
      <c r="G282" s="6"/>
    </row>
    <row r="283" spans="6:7" x14ac:dyDescent="0.25">
      <c r="F283" s="6"/>
      <c r="G283" s="6"/>
    </row>
    <row r="284" spans="6:7" x14ac:dyDescent="0.25">
      <c r="F284" s="6"/>
      <c r="G284" s="6"/>
    </row>
    <row r="285" spans="6:7" x14ac:dyDescent="0.25">
      <c r="F285" s="6"/>
      <c r="G285" s="6"/>
    </row>
    <row r="286" spans="6:7" x14ac:dyDescent="0.25">
      <c r="F286" s="6"/>
      <c r="G286" s="6"/>
    </row>
    <row r="287" spans="6:7" x14ac:dyDescent="0.25">
      <c r="F287" s="6"/>
      <c r="G287" s="6"/>
    </row>
    <row r="288" spans="6:7" x14ac:dyDescent="0.25">
      <c r="F288" s="6"/>
      <c r="G288" s="6"/>
    </row>
    <row r="289" spans="6:7" x14ac:dyDescent="0.25">
      <c r="F289" s="6"/>
      <c r="G289" s="6"/>
    </row>
    <row r="290" spans="6:7" x14ac:dyDescent="0.25">
      <c r="F290" s="6"/>
      <c r="G290" s="6"/>
    </row>
    <row r="291" spans="6:7" x14ac:dyDescent="0.25">
      <c r="F291" s="6"/>
      <c r="G291" s="6"/>
    </row>
    <row r="292" spans="6:7" x14ac:dyDescent="0.25">
      <c r="F292" s="6"/>
      <c r="G292" s="6"/>
    </row>
    <row r="293" spans="6:7" x14ac:dyDescent="0.25">
      <c r="F293" s="6"/>
      <c r="G293" s="6"/>
    </row>
    <row r="294" spans="6:7" x14ac:dyDescent="0.25">
      <c r="F294" s="6"/>
      <c r="G294" s="6"/>
    </row>
    <row r="295" spans="6:7" x14ac:dyDescent="0.25">
      <c r="F295" s="6"/>
      <c r="G295" s="6"/>
    </row>
    <row r="296" spans="6:7" x14ac:dyDescent="0.25">
      <c r="F296" s="6"/>
      <c r="G296" s="6"/>
    </row>
    <row r="297" spans="6:7" x14ac:dyDescent="0.25">
      <c r="F297" s="6"/>
      <c r="G297" s="6"/>
    </row>
    <row r="298" spans="6:7" x14ac:dyDescent="0.25">
      <c r="F298" s="6"/>
      <c r="G298" s="6"/>
    </row>
    <row r="299" spans="6:7" x14ac:dyDescent="0.25">
      <c r="F299" s="6"/>
      <c r="G299" s="6"/>
    </row>
    <row r="300" spans="6:7" x14ac:dyDescent="0.25">
      <c r="F300" s="6"/>
      <c r="G300" s="6"/>
    </row>
    <row r="301" spans="6:7" x14ac:dyDescent="0.25">
      <c r="F301" s="6"/>
      <c r="G301" s="6"/>
    </row>
    <row r="302" spans="6:7" x14ac:dyDescent="0.25">
      <c r="F302" s="6"/>
      <c r="G302" s="6"/>
    </row>
    <row r="303" spans="6:7" x14ac:dyDescent="0.25">
      <c r="F303" s="6"/>
      <c r="G303" s="6"/>
    </row>
    <row r="304" spans="6:7" x14ac:dyDescent="0.25">
      <c r="F304" s="6"/>
      <c r="G304" s="6"/>
    </row>
    <row r="305" spans="6:7" x14ac:dyDescent="0.25">
      <c r="F305" s="6"/>
      <c r="G305" s="6"/>
    </row>
    <row r="306" spans="6:7" x14ac:dyDescent="0.25">
      <c r="F306" s="6"/>
      <c r="G306" s="6"/>
    </row>
    <row r="307" spans="6:7" x14ac:dyDescent="0.25">
      <c r="F307" s="6"/>
      <c r="G307" s="6"/>
    </row>
    <row r="308" spans="6:7" x14ac:dyDescent="0.25">
      <c r="F308" s="6"/>
      <c r="G308" s="6"/>
    </row>
    <row r="309" spans="6:7" x14ac:dyDescent="0.25">
      <c r="F309" s="6"/>
      <c r="G309" s="6"/>
    </row>
    <row r="310" spans="6:7" x14ac:dyDescent="0.25">
      <c r="F310" s="6"/>
      <c r="G310" s="6"/>
    </row>
    <row r="311" spans="6:7" x14ac:dyDescent="0.25">
      <c r="F311" s="6"/>
      <c r="G311" s="6"/>
    </row>
    <row r="312" spans="6:7" x14ac:dyDescent="0.25">
      <c r="F312" s="6"/>
      <c r="G312" s="6"/>
    </row>
    <row r="313" spans="6:7" x14ac:dyDescent="0.25">
      <c r="F313" s="6"/>
      <c r="G313" s="6"/>
    </row>
    <row r="314" spans="6:7" x14ac:dyDescent="0.25">
      <c r="F314" s="6"/>
      <c r="G314" s="6"/>
    </row>
    <row r="315" spans="6:7" x14ac:dyDescent="0.25">
      <c r="F315" s="6"/>
      <c r="G315" s="6"/>
    </row>
    <row r="316" spans="6:7" x14ac:dyDescent="0.25">
      <c r="F316" s="6"/>
      <c r="G316" s="6"/>
    </row>
    <row r="317" spans="6:7" x14ac:dyDescent="0.25">
      <c r="F317" s="6"/>
      <c r="G317" s="6"/>
    </row>
    <row r="318" spans="6:7" x14ac:dyDescent="0.25">
      <c r="F318" s="6"/>
      <c r="G318" s="6"/>
    </row>
    <row r="319" spans="6:7" x14ac:dyDescent="0.25">
      <c r="F319" s="6"/>
      <c r="G319" s="6"/>
    </row>
    <row r="320" spans="6:7" x14ac:dyDescent="0.25">
      <c r="F320" s="6"/>
      <c r="G320" s="6"/>
    </row>
    <row r="321" spans="6:7" x14ac:dyDescent="0.25">
      <c r="F321" s="6"/>
      <c r="G321" s="6"/>
    </row>
    <row r="322" spans="6:7" x14ac:dyDescent="0.25">
      <c r="F322" s="6"/>
      <c r="G322" s="6"/>
    </row>
    <row r="323" spans="6:7" x14ac:dyDescent="0.25">
      <c r="F323" s="6"/>
      <c r="G323" s="6"/>
    </row>
    <row r="324" spans="6:7" x14ac:dyDescent="0.25">
      <c r="F324" s="6"/>
      <c r="G324" s="6"/>
    </row>
    <row r="325" spans="6:7" x14ac:dyDescent="0.25">
      <c r="F325" s="6"/>
      <c r="G325" s="6"/>
    </row>
    <row r="326" spans="6:7" x14ac:dyDescent="0.25">
      <c r="F326" s="6"/>
      <c r="G326" s="6"/>
    </row>
    <row r="327" spans="6:7" x14ac:dyDescent="0.25">
      <c r="F327" s="6"/>
      <c r="G327" s="6"/>
    </row>
    <row r="328" spans="6:7" x14ac:dyDescent="0.25">
      <c r="F328" s="6"/>
      <c r="G328" s="6"/>
    </row>
    <row r="329" spans="6:7" x14ac:dyDescent="0.25">
      <c r="F329" s="6"/>
      <c r="G329" s="6"/>
    </row>
    <row r="330" spans="6:7" x14ac:dyDescent="0.25">
      <c r="F330" s="6"/>
      <c r="G330" s="6"/>
    </row>
    <row r="331" spans="6:7" x14ac:dyDescent="0.25">
      <c r="F331" s="6"/>
      <c r="G331" s="6"/>
    </row>
    <row r="332" spans="6:7" x14ac:dyDescent="0.25">
      <c r="F332" s="6"/>
      <c r="G332" s="6"/>
    </row>
    <row r="333" spans="6:7" x14ac:dyDescent="0.25">
      <c r="F333" s="6"/>
      <c r="G333" s="6"/>
    </row>
    <row r="334" spans="6:7" x14ac:dyDescent="0.25">
      <c r="F334" s="6"/>
      <c r="G334" s="6"/>
    </row>
    <row r="335" spans="6:7" x14ac:dyDescent="0.25">
      <c r="F335" s="6"/>
      <c r="G335" s="6"/>
    </row>
    <row r="336" spans="6:7" x14ac:dyDescent="0.25">
      <c r="F336" s="6"/>
      <c r="G336" s="6"/>
    </row>
    <row r="337" spans="6:7" x14ac:dyDescent="0.25">
      <c r="F337" s="6"/>
      <c r="G337" s="6"/>
    </row>
    <row r="338" spans="6:7" x14ac:dyDescent="0.25">
      <c r="F338" s="6"/>
      <c r="G338" s="6"/>
    </row>
    <row r="339" spans="6:7" x14ac:dyDescent="0.25">
      <c r="F339" s="6"/>
      <c r="G339" s="6"/>
    </row>
    <row r="340" spans="6:7" x14ac:dyDescent="0.25">
      <c r="F340" s="6"/>
      <c r="G340" s="6"/>
    </row>
    <row r="341" spans="6:7" x14ac:dyDescent="0.25">
      <c r="F341" s="6"/>
      <c r="G341" s="6"/>
    </row>
    <row r="342" spans="6:7" x14ac:dyDescent="0.25">
      <c r="F342" s="6"/>
      <c r="G342" s="6"/>
    </row>
    <row r="343" spans="6:7" x14ac:dyDescent="0.25">
      <c r="F343" s="6"/>
      <c r="G343" s="6"/>
    </row>
    <row r="344" spans="6:7" x14ac:dyDescent="0.25">
      <c r="F344" s="6"/>
      <c r="G344" s="6"/>
    </row>
    <row r="345" spans="6:7" x14ac:dyDescent="0.25">
      <c r="F345" s="6"/>
      <c r="G345" s="6"/>
    </row>
    <row r="346" spans="6:7" x14ac:dyDescent="0.25">
      <c r="F346" s="6"/>
      <c r="G346" s="6"/>
    </row>
    <row r="347" spans="6:7" x14ac:dyDescent="0.25">
      <c r="F347" s="6"/>
      <c r="G347" s="6"/>
    </row>
    <row r="348" spans="6:7" x14ac:dyDescent="0.25">
      <c r="F348" s="6"/>
      <c r="G348" s="6"/>
    </row>
    <row r="349" spans="6:7" x14ac:dyDescent="0.25">
      <c r="F349" s="6"/>
      <c r="G349" s="6"/>
    </row>
    <row r="350" spans="6:7" x14ac:dyDescent="0.25">
      <c r="F350" s="6"/>
      <c r="G350" s="6"/>
    </row>
    <row r="351" spans="6:7" x14ac:dyDescent="0.25">
      <c r="F351" s="6"/>
      <c r="G351" s="6"/>
    </row>
    <row r="352" spans="6:7" x14ac:dyDescent="0.25">
      <c r="F352" s="6"/>
      <c r="G352" s="6"/>
    </row>
    <row r="353" spans="6:7" x14ac:dyDescent="0.25">
      <c r="F353" s="6"/>
      <c r="G353" s="6"/>
    </row>
    <row r="354" spans="6:7" x14ac:dyDescent="0.25">
      <c r="F354" s="6"/>
      <c r="G354" s="6"/>
    </row>
    <row r="355" spans="6:7" x14ac:dyDescent="0.25">
      <c r="F355" s="6"/>
      <c r="G355" s="6"/>
    </row>
    <row r="356" spans="6:7" x14ac:dyDescent="0.25">
      <c r="F356" s="6"/>
      <c r="G356" s="6"/>
    </row>
    <row r="357" spans="6:7" x14ac:dyDescent="0.25">
      <c r="F357" s="6"/>
      <c r="G357" s="6"/>
    </row>
    <row r="358" spans="6:7" x14ac:dyDescent="0.25">
      <c r="F358" s="6"/>
      <c r="G358" s="6"/>
    </row>
    <row r="359" spans="6:7" x14ac:dyDescent="0.25">
      <c r="F359" s="6"/>
      <c r="G359" s="6"/>
    </row>
    <row r="360" spans="6:7" x14ac:dyDescent="0.25">
      <c r="F360" s="6"/>
      <c r="G360" s="6"/>
    </row>
    <row r="361" spans="6:7" x14ac:dyDescent="0.25">
      <c r="F361" s="6"/>
      <c r="G361" s="6"/>
    </row>
    <row r="362" spans="6:7" x14ac:dyDescent="0.25">
      <c r="F362" s="6"/>
      <c r="G362" s="6"/>
    </row>
    <row r="363" spans="6:7" x14ac:dyDescent="0.25">
      <c r="F363" s="6"/>
      <c r="G363" s="6"/>
    </row>
    <row r="364" spans="6:7" x14ac:dyDescent="0.25">
      <c r="F364" s="6"/>
      <c r="G364" s="6"/>
    </row>
    <row r="365" spans="6:7" x14ac:dyDescent="0.25">
      <c r="F365" s="6"/>
      <c r="G365" s="6"/>
    </row>
    <row r="366" spans="6:7" x14ac:dyDescent="0.25">
      <c r="F366" s="6"/>
      <c r="G366" s="6"/>
    </row>
    <row r="367" spans="6:7" x14ac:dyDescent="0.25">
      <c r="F367" s="6"/>
      <c r="G367" s="6"/>
    </row>
    <row r="368" spans="6:7" x14ac:dyDescent="0.25">
      <c r="F368" s="6"/>
      <c r="G368" s="6"/>
    </row>
    <row r="369" spans="6:7" x14ac:dyDescent="0.25">
      <c r="F369" s="6"/>
      <c r="G369" s="6"/>
    </row>
    <row r="370" spans="6:7" x14ac:dyDescent="0.25">
      <c r="F370" s="6"/>
      <c r="G370" s="6"/>
    </row>
    <row r="371" spans="6:7" x14ac:dyDescent="0.25">
      <c r="F371" s="6"/>
      <c r="G371" s="6"/>
    </row>
    <row r="372" spans="6:7" x14ac:dyDescent="0.25">
      <c r="F372" s="6"/>
      <c r="G372" s="6"/>
    </row>
    <row r="373" spans="6:7" x14ac:dyDescent="0.25">
      <c r="F373" s="6"/>
      <c r="G373" s="6"/>
    </row>
    <row r="374" spans="6:7" x14ac:dyDescent="0.25">
      <c r="F374" s="6"/>
      <c r="G374" s="6"/>
    </row>
    <row r="375" spans="6:7" x14ac:dyDescent="0.25">
      <c r="F375" s="6"/>
      <c r="G375" s="6"/>
    </row>
    <row r="376" spans="6:7" x14ac:dyDescent="0.25">
      <c r="F376" s="6"/>
      <c r="G376" s="6"/>
    </row>
    <row r="377" spans="6:7" x14ac:dyDescent="0.25">
      <c r="F377" s="6"/>
      <c r="G377" s="6"/>
    </row>
    <row r="378" spans="6:7" x14ac:dyDescent="0.25">
      <c r="F378" s="6"/>
      <c r="G378" s="6"/>
    </row>
    <row r="379" spans="6:7" x14ac:dyDescent="0.25">
      <c r="F379" s="6"/>
      <c r="G379" s="6"/>
    </row>
    <row r="380" spans="6:7" x14ac:dyDescent="0.25">
      <c r="F380" s="6"/>
      <c r="G380" s="6"/>
    </row>
    <row r="381" spans="6:7" x14ac:dyDescent="0.25">
      <c r="F381" s="6"/>
      <c r="G381" s="6"/>
    </row>
    <row r="382" spans="6:7" x14ac:dyDescent="0.25">
      <c r="F382" s="6"/>
      <c r="G382" s="6"/>
    </row>
    <row r="383" spans="6:7" x14ac:dyDescent="0.25">
      <c r="F383" s="6"/>
      <c r="G383" s="6"/>
    </row>
    <row r="384" spans="6:7" x14ac:dyDescent="0.25">
      <c r="F384" s="6"/>
      <c r="G384" s="6"/>
    </row>
    <row r="385" spans="6:7" x14ac:dyDescent="0.25">
      <c r="F385" s="6"/>
      <c r="G385" s="6"/>
    </row>
    <row r="386" spans="6:7" x14ac:dyDescent="0.25">
      <c r="F386" s="6"/>
      <c r="G386" s="6"/>
    </row>
    <row r="387" spans="6:7" x14ac:dyDescent="0.25">
      <c r="F387" s="6"/>
      <c r="G387" s="6"/>
    </row>
    <row r="388" spans="6:7" x14ac:dyDescent="0.25">
      <c r="F388" s="6"/>
      <c r="G388" s="6"/>
    </row>
    <row r="389" spans="6:7" x14ac:dyDescent="0.25">
      <c r="F389" s="6"/>
      <c r="G389" s="6"/>
    </row>
    <row r="390" spans="6:7" x14ac:dyDescent="0.25">
      <c r="F390" s="6"/>
      <c r="G390" s="6"/>
    </row>
    <row r="391" spans="6:7" x14ac:dyDescent="0.25">
      <c r="F391" s="6"/>
      <c r="G391" s="6"/>
    </row>
    <row r="392" spans="6:7" x14ac:dyDescent="0.25">
      <c r="F392" s="6"/>
      <c r="G392" s="6"/>
    </row>
    <row r="393" spans="6:7" x14ac:dyDescent="0.25">
      <c r="F393" s="6"/>
      <c r="G393" s="6"/>
    </row>
    <row r="394" spans="6:7" x14ac:dyDescent="0.25">
      <c r="F394" s="6"/>
      <c r="G394" s="6"/>
    </row>
    <row r="395" spans="6:7" x14ac:dyDescent="0.25">
      <c r="F395" s="6"/>
      <c r="G395" s="6"/>
    </row>
    <row r="396" spans="6:7" x14ac:dyDescent="0.25">
      <c r="F396" s="6"/>
      <c r="G396" s="6"/>
    </row>
    <row r="397" spans="6:7" x14ac:dyDescent="0.25">
      <c r="F397" s="6"/>
      <c r="G397" s="6"/>
    </row>
    <row r="398" spans="6:7" x14ac:dyDescent="0.25">
      <c r="F398" s="6"/>
      <c r="G398" s="6"/>
    </row>
    <row r="399" spans="6:7" x14ac:dyDescent="0.25">
      <c r="F399" s="6"/>
      <c r="G399" s="6"/>
    </row>
    <row r="400" spans="6:7" x14ac:dyDescent="0.25">
      <c r="F400" s="6"/>
      <c r="G400" s="6"/>
    </row>
    <row r="401" spans="6:7" x14ac:dyDescent="0.25">
      <c r="F401" s="6"/>
      <c r="G401" s="6"/>
    </row>
    <row r="402" spans="6:7" x14ac:dyDescent="0.25">
      <c r="F402" s="6"/>
      <c r="G402" s="6"/>
    </row>
    <row r="403" spans="6:7" x14ac:dyDescent="0.25">
      <c r="F403" s="6"/>
      <c r="G403" s="6"/>
    </row>
    <row r="404" spans="6:7" x14ac:dyDescent="0.25">
      <c r="F404" s="6"/>
      <c r="G404" s="6"/>
    </row>
    <row r="405" spans="6:7" x14ac:dyDescent="0.25">
      <c r="F405" s="6"/>
      <c r="G405" s="6"/>
    </row>
    <row r="406" spans="6:7" x14ac:dyDescent="0.25">
      <c r="F406" s="6"/>
      <c r="G406" s="6"/>
    </row>
    <row r="407" spans="6:7" x14ac:dyDescent="0.25">
      <c r="F407" s="6"/>
      <c r="G407" s="6"/>
    </row>
    <row r="408" spans="6:7" x14ac:dyDescent="0.25">
      <c r="F408" s="6"/>
      <c r="G408" s="6"/>
    </row>
    <row r="409" spans="6:7" x14ac:dyDescent="0.25">
      <c r="F409" s="6"/>
      <c r="G409" s="6"/>
    </row>
    <row r="410" spans="6:7" x14ac:dyDescent="0.25">
      <c r="F410" s="6"/>
      <c r="G410" s="6"/>
    </row>
    <row r="411" spans="6:7" x14ac:dyDescent="0.25">
      <c r="F411" s="6"/>
      <c r="G411" s="6"/>
    </row>
    <row r="412" spans="6:7" x14ac:dyDescent="0.25">
      <c r="F412" s="6"/>
      <c r="G412" s="6"/>
    </row>
    <row r="413" spans="6:7" x14ac:dyDescent="0.25">
      <c r="F413" s="6"/>
      <c r="G413" s="6"/>
    </row>
    <row r="414" spans="6:7" x14ac:dyDescent="0.25">
      <c r="F414" s="6"/>
      <c r="G414" s="6"/>
    </row>
    <row r="415" spans="6:7" x14ac:dyDescent="0.25">
      <c r="F415" s="6"/>
      <c r="G415" s="6"/>
    </row>
    <row r="416" spans="6:7" x14ac:dyDescent="0.25">
      <c r="F416" s="6"/>
      <c r="G416" s="6"/>
    </row>
    <row r="417" spans="6:7" x14ac:dyDescent="0.25">
      <c r="F417" s="6"/>
      <c r="G417" s="6"/>
    </row>
    <row r="418" spans="6:7" x14ac:dyDescent="0.25">
      <c r="F418" s="6"/>
      <c r="G418" s="6"/>
    </row>
    <row r="419" spans="6:7" x14ac:dyDescent="0.25">
      <c r="F419" s="6"/>
      <c r="G419" s="6"/>
    </row>
    <row r="420" spans="6:7" x14ac:dyDescent="0.25">
      <c r="F420" s="6"/>
      <c r="G420" s="6"/>
    </row>
    <row r="421" spans="6:7" x14ac:dyDescent="0.25">
      <c r="F421" s="6"/>
      <c r="G421" s="6"/>
    </row>
    <row r="422" spans="6:7" x14ac:dyDescent="0.25">
      <c r="F422" s="6"/>
      <c r="G422" s="6"/>
    </row>
    <row r="423" spans="6:7" x14ac:dyDescent="0.25">
      <c r="F423" s="6"/>
      <c r="G423" s="6"/>
    </row>
    <row r="424" spans="6:7" x14ac:dyDescent="0.25">
      <c r="F424" s="6"/>
      <c r="G424" s="6"/>
    </row>
    <row r="425" spans="6:7" x14ac:dyDescent="0.25">
      <c r="F425" s="6"/>
      <c r="G425" s="6"/>
    </row>
    <row r="426" spans="6:7" x14ac:dyDescent="0.25">
      <c r="F426" s="6"/>
      <c r="G426" s="6"/>
    </row>
    <row r="427" spans="6:7" x14ac:dyDescent="0.25">
      <c r="F427" s="6"/>
      <c r="G427" s="6"/>
    </row>
    <row r="428" spans="6:7" x14ac:dyDescent="0.25">
      <c r="F428" s="6"/>
      <c r="G428" s="6"/>
    </row>
    <row r="429" spans="6:7" x14ac:dyDescent="0.25">
      <c r="F429" s="6"/>
      <c r="G429" s="6"/>
    </row>
    <row r="430" spans="6:7" x14ac:dyDescent="0.25">
      <c r="F430" s="6"/>
      <c r="G430" s="6"/>
    </row>
    <row r="431" spans="6:7" x14ac:dyDescent="0.25">
      <c r="F431" s="6"/>
      <c r="G431" s="6"/>
    </row>
    <row r="432" spans="6:7" x14ac:dyDescent="0.25">
      <c r="F432" s="6"/>
      <c r="G432" s="6"/>
    </row>
    <row r="433" spans="6:7" x14ac:dyDescent="0.25">
      <c r="F433" s="6"/>
      <c r="G433" s="6"/>
    </row>
    <row r="434" spans="6:7" x14ac:dyDescent="0.25">
      <c r="F434" s="6"/>
      <c r="G434" s="6"/>
    </row>
    <row r="435" spans="6:7" x14ac:dyDescent="0.25">
      <c r="F435" s="6"/>
      <c r="G435" s="6"/>
    </row>
    <row r="436" spans="6:7" x14ac:dyDescent="0.25">
      <c r="F436" s="6"/>
      <c r="G436" s="6"/>
    </row>
    <row r="437" spans="6:7" x14ac:dyDescent="0.25">
      <c r="F437" s="6"/>
      <c r="G437" s="6"/>
    </row>
    <row r="438" spans="6:7" x14ac:dyDescent="0.25">
      <c r="F438" s="6"/>
      <c r="G438" s="6"/>
    </row>
    <row r="439" spans="6:7" x14ac:dyDescent="0.25">
      <c r="F439" s="6"/>
      <c r="G439" s="6"/>
    </row>
    <row r="440" spans="6:7" x14ac:dyDescent="0.25">
      <c r="F440" s="6"/>
      <c r="G440" s="6"/>
    </row>
    <row r="441" spans="6:7" x14ac:dyDescent="0.25">
      <c r="F441" s="6"/>
      <c r="G441" s="6"/>
    </row>
    <row r="442" spans="6:7" x14ac:dyDescent="0.25">
      <c r="F442" s="6"/>
      <c r="G442" s="6"/>
    </row>
    <row r="443" spans="6:7" x14ac:dyDescent="0.25">
      <c r="F443" s="6"/>
      <c r="G443" s="6"/>
    </row>
    <row r="444" spans="6:7" x14ac:dyDescent="0.25">
      <c r="F444" s="6"/>
      <c r="G444" s="6"/>
    </row>
    <row r="445" spans="6:7" x14ac:dyDescent="0.25">
      <c r="F445" s="6"/>
      <c r="G445" s="6"/>
    </row>
    <row r="446" spans="6:7" x14ac:dyDescent="0.25">
      <c r="F446" s="6"/>
      <c r="G446" s="6"/>
    </row>
    <row r="447" spans="6:7" x14ac:dyDescent="0.25">
      <c r="F447" s="6"/>
      <c r="G447" s="6"/>
    </row>
    <row r="448" spans="6:7" x14ac:dyDescent="0.25">
      <c r="F448" s="6"/>
      <c r="G448" s="6"/>
    </row>
    <row r="449" spans="6:7" x14ac:dyDescent="0.25">
      <c r="F449" s="6"/>
      <c r="G449" s="6"/>
    </row>
    <row r="450" spans="6:7" x14ac:dyDescent="0.25">
      <c r="F450" s="6"/>
      <c r="G450" s="6"/>
    </row>
    <row r="451" spans="6:7" x14ac:dyDescent="0.25">
      <c r="F451" s="6"/>
      <c r="G451" s="6"/>
    </row>
    <row r="452" spans="6:7" x14ac:dyDescent="0.25">
      <c r="F452" s="6"/>
      <c r="G452" s="6"/>
    </row>
    <row r="453" spans="6:7" x14ac:dyDescent="0.25">
      <c r="F453" s="6"/>
      <c r="G453" s="6"/>
    </row>
    <row r="454" spans="6:7" x14ac:dyDescent="0.25">
      <c r="F454" s="6"/>
      <c r="G454" s="6"/>
    </row>
    <row r="455" spans="6:7" x14ac:dyDescent="0.25">
      <c r="F455" s="6"/>
      <c r="G455" s="6"/>
    </row>
    <row r="456" spans="6:7" x14ac:dyDescent="0.25">
      <c r="F456" s="6"/>
      <c r="G456" s="6"/>
    </row>
    <row r="457" spans="6:7" x14ac:dyDescent="0.25">
      <c r="F457" s="6"/>
      <c r="G457" s="6"/>
    </row>
    <row r="458" spans="6:7" x14ac:dyDescent="0.25">
      <c r="F458" s="6"/>
      <c r="G458" s="6"/>
    </row>
    <row r="459" spans="6:7" x14ac:dyDescent="0.25">
      <c r="F459" s="6"/>
      <c r="G459" s="6"/>
    </row>
    <row r="460" spans="6:7" x14ac:dyDescent="0.25">
      <c r="F460" s="6"/>
      <c r="G460" s="6"/>
    </row>
    <row r="461" spans="6:7" x14ac:dyDescent="0.25">
      <c r="F461" s="6"/>
      <c r="G461" s="6"/>
    </row>
    <row r="462" spans="6:7" x14ac:dyDescent="0.25">
      <c r="F462" s="6"/>
      <c r="G462" s="6"/>
    </row>
    <row r="463" spans="6:7" x14ac:dyDescent="0.25">
      <c r="F463" s="6"/>
      <c r="G463" s="6"/>
    </row>
    <row r="464" spans="6:7" x14ac:dyDescent="0.25">
      <c r="F464" s="6"/>
      <c r="G464" s="6"/>
    </row>
    <row r="465" spans="6:7" x14ac:dyDescent="0.25">
      <c r="F465" s="6"/>
      <c r="G465" s="6"/>
    </row>
    <row r="466" spans="6:7" x14ac:dyDescent="0.25">
      <c r="F466" s="6"/>
      <c r="G466" s="6"/>
    </row>
    <row r="467" spans="6:7" x14ac:dyDescent="0.25">
      <c r="F467" s="6"/>
      <c r="G467" s="6"/>
    </row>
    <row r="468" spans="6:7" x14ac:dyDescent="0.25">
      <c r="F468" s="6"/>
      <c r="G468" s="6"/>
    </row>
  </sheetData>
  <mergeCells count="1">
    <mergeCell ref="A1:K1"/>
  </mergeCells>
  <conditionalFormatting sqref="L4:L210">
    <cfRule type="containsText" dxfId="28" priority="2" operator="containsText" text="VRAI">
      <formula>NOT(ISERROR(SEARCH("VRAI",L4)))</formula>
    </cfRule>
  </conditionalFormatting>
  <conditionalFormatting sqref="L4:L210">
    <cfRule type="containsText" dxfId="27" priority="1" operator="containsText" text="FAUX">
      <formula>NOT(ISERROR(SEARCH("FAUX",L4)))</formula>
    </cfRule>
  </conditionalFormatting>
  <dataValidations count="1">
    <dataValidation type="list" allowBlank="1" showInputMessage="1" showErrorMessage="1" sqref="Q24:Q129" xr:uid="{E1B11BAB-9FDD-4BF6-8014-9C638EE4CDC4}">
      <formula1>Liste_banque</formula1>
    </dataValidation>
  </dataValidations>
  <printOptions horizontalCentered="1" verticalCentered="1"/>
  <pageMargins left="0" right="0" top="0" bottom="0" header="0.31496062992125984" footer="0.31496062992125984"/>
  <pageSetup paperSize="9" scale="80" orientation="landscape" horizontalDpi="4294967293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45645-B6A1-4397-84F5-A4E7A4F07D5A}">
  <sheetPr codeName="Feuil27"/>
  <dimension ref="D8:K18"/>
  <sheetViews>
    <sheetView workbookViewId="0">
      <selection activeCell="E14" sqref="E14"/>
    </sheetView>
  </sheetViews>
  <sheetFormatPr baseColWidth="10" defaultRowHeight="15" x14ac:dyDescent="0.25"/>
  <cols>
    <col min="4" max="4" width="19" bestFit="1" customWidth="1"/>
    <col min="5" max="5" width="11.42578125" style="553"/>
  </cols>
  <sheetData>
    <row r="8" spans="4:11" x14ac:dyDescent="0.25">
      <c r="D8" s="497"/>
      <c r="E8" s="552"/>
    </row>
    <row r="9" spans="4:11" x14ac:dyDescent="0.25">
      <c r="D9" t="s">
        <v>1888</v>
      </c>
      <c r="E9" s="553">
        <f>SUMIFS((remise_en_banque!F$5:F$218),(remise_en_banque!B$5:B$218),"Buvette club")</f>
        <v>1190.7900000000002</v>
      </c>
    </row>
    <row r="10" spans="4:11" x14ac:dyDescent="0.25">
      <c r="D10" t="s">
        <v>1889</v>
      </c>
      <c r="E10" s="553">
        <f>SUMIFS((remise_en_banque!F$5:F$218),(remise_en_banque!B$5:B$218),"commande matériel")</f>
        <v>115.91000000000001</v>
      </c>
    </row>
    <row r="11" spans="4:11" x14ac:dyDescent="0.25">
      <c r="D11" t="s">
        <v>1895</v>
      </c>
      <c r="E11" s="553">
        <f>SUMIFS((remise_en_banque!F$5:F$218),(remise_en_banque!B$5:B$218),"Tournoi féminin")</f>
        <v>0</v>
      </c>
    </row>
    <row r="12" spans="4:11" x14ac:dyDescent="0.25">
      <c r="D12" t="s">
        <v>1896</v>
      </c>
      <c r="E12" s="553">
        <f>SUMIFS((remise_en_banque!F$5:F$218),(remise_en_banque!B$5:B$218),"Indiv")</f>
        <v>0</v>
      </c>
    </row>
    <row r="13" spans="4:11" x14ac:dyDescent="0.25">
      <c r="D13" t="s">
        <v>1897</v>
      </c>
      <c r="E13" s="553">
        <f>SUMIFS((remise_en_banque!F$5:F$218),(remise_en_banque!B$5:B$218),"interclubs")</f>
        <v>0</v>
      </c>
    </row>
    <row r="14" spans="4:11" x14ac:dyDescent="0.25">
      <c r="D14" t="s">
        <v>1890</v>
      </c>
      <c r="E14" s="553">
        <f>SUMIFS((remise_en_banque!F$5:F$218),(remise_en_banque!B$5:B$218),"Suvetement club")</f>
        <v>41.23</v>
      </c>
      <c r="K14" s="553">
        <f>SUM(E9:E18)</f>
        <v>3375.42</v>
      </c>
    </row>
    <row r="15" spans="4:11" x14ac:dyDescent="0.25">
      <c r="D15" t="s">
        <v>1891</v>
      </c>
      <c r="E15" s="553">
        <f>SUMIFS((remise_en_banque!F$5:F$218),(remise_en_banque!B$5:B$218),"Tee shirt club")</f>
        <v>80</v>
      </c>
    </row>
    <row r="16" spans="4:11" x14ac:dyDescent="0.25">
      <c r="D16" t="s">
        <v>1892</v>
      </c>
      <c r="E16" s="553">
        <f>SUMIFS((remise_en_banque!F$5:F$218),(remise_en_banque!B$5:B$218),"Tournoi 24 H")</f>
        <v>1096.5</v>
      </c>
    </row>
    <row r="17" spans="4:5" x14ac:dyDescent="0.25">
      <c r="D17" t="s">
        <v>1893</v>
      </c>
      <c r="E17" s="553">
        <f>SUMIFS((remise_en_banque!F$5:F$218),(remise_en_banque!B$5:B$218),"Nuit des chercheurs")</f>
        <v>350.99</v>
      </c>
    </row>
    <row r="18" spans="4:5" x14ac:dyDescent="0.25">
      <c r="D18" t="s">
        <v>1898</v>
      </c>
      <c r="E18" s="553">
        <f>SUMIFS((remise_en_banque!F$5:F$218),(remise_en_banque!B$5:B$218),"Partenariat")</f>
        <v>500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CE1B9-FC36-4108-BB7E-E9BCA0C13363}">
  <sheetPr codeName="Feuil10">
    <tabColor rgb="FF00B0F0"/>
  </sheetPr>
  <dimension ref="A1"/>
  <sheetViews>
    <sheetView showGridLines="0"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133B7E-0941-49AB-8F7E-AF6FE12B1D74}">
  <sheetPr codeName="Feuil25">
    <tabColor rgb="FF00B0F0"/>
  </sheetPr>
  <dimension ref="A2:K33"/>
  <sheetViews>
    <sheetView topLeftCell="A10" workbookViewId="0">
      <selection activeCell="G24" sqref="G24"/>
    </sheetView>
  </sheetViews>
  <sheetFormatPr baseColWidth="10" defaultRowHeight="15" x14ac:dyDescent="0.25"/>
  <cols>
    <col min="1" max="1" width="24" customWidth="1"/>
    <col min="2" max="2" width="15.28515625" bestFit="1" customWidth="1"/>
    <col min="3" max="3" width="8" bestFit="1" customWidth="1"/>
    <col min="4" max="4" width="6.28515625" customWidth="1"/>
    <col min="7" max="7" width="21.42578125" customWidth="1"/>
    <col min="8" max="8" width="14.28515625" bestFit="1" customWidth="1"/>
    <col min="10" max="10" width="19" customWidth="1"/>
  </cols>
  <sheetData>
    <row r="2" spans="1:11" ht="33.75" x14ac:dyDescent="0.5">
      <c r="A2" s="600" t="s">
        <v>1974</v>
      </c>
      <c r="B2" s="601"/>
      <c r="C2" s="601"/>
      <c r="F2" s="541" t="s">
        <v>1928</v>
      </c>
      <c r="G2" s="597" t="str">
        <f>VLOOKUP(B4,BDD_licencies!A4:AN289,3,0)</f>
        <v>ESSAI</v>
      </c>
      <c r="H2" s="597"/>
      <c r="I2" s="542" t="s">
        <v>238</v>
      </c>
      <c r="J2" s="543" t="str">
        <f>VLOOKUP(B4,BDD_licencies!A4:AN289,5,0)</f>
        <v>Azerty</v>
      </c>
    </row>
    <row r="3" spans="1:11" x14ac:dyDescent="0.25">
      <c r="A3" t="s">
        <v>1949</v>
      </c>
      <c r="F3" t="s">
        <v>285</v>
      </c>
      <c r="G3" s="598" t="str">
        <f>VLOOKUP(B4,BDD_licencies!A4:AN289,9,0)</f>
        <v>13 rue curiale</v>
      </c>
      <c r="H3" s="598"/>
      <c r="I3" s="598"/>
      <c r="J3" s="599"/>
    </row>
    <row r="4" spans="1:11" x14ac:dyDescent="0.25">
      <c r="A4" t="s">
        <v>1924</v>
      </c>
      <c r="B4" s="539" t="s">
        <v>1975</v>
      </c>
    </row>
    <row r="5" spans="1:11" x14ac:dyDescent="0.25">
      <c r="A5" t="s">
        <v>1950</v>
      </c>
      <c r="F5" t="s">
        <v>1929</v>
      </c>
      <c r="G5" s="544" t="str">
        <f>VLOOKUP(B4,BDD_licencies!A4:AN289,11,0)</f>
        <v>21240</v>
      </c>
      <c r="I5" t="s">
        <v>241</v>
      </c>
      <c r="J5" s="544" t="str">
        <f>VLOOKUP(B4,BDD_licencies!A4:AN289,13,0)</f>
        <v>TALANT</v>
      </c>
    </row>
    <row r="6" spans="1:11" x14ac:dyDescent="0.25">
      <c r="A6" t="s">
        <v>1815</v>
      </c>
      <c r="B6" s="560" t="s">
        <v>1993</v>
      </c>
      <c r="C6" s="104" t="str">
        <f>IF(B6="","",VLOOKUP(B6,Feuil1!A3:D70,4,0))</f>
        <v>2112702</v>
      </c>
    </row>
    <row r="7" spans="1:11" x14ac:dyDescent="0.25">
      <c r="F7" t="s">
        <v>1930</v>
      </c>
      <c r="G7" s="609" t="str">
        <f>VLOOKUP(B4,BDD_licencies!A4:AN289,14,0)</f>
        <v>philippegirard07@gmail.com</v>
      </c>
      <c r="H7" s="610"/>
      <c r="I7" s="610"/>
      <c r="J7" s="611"/>
    </row>
    <row r="9" spans="1:11" x14ac:dyDescent="0.25">
      <c r="F9" t="s">
        <v>1931</v>
      </c>
      <c r="H9" s="55" t="str">
        <f>VLOOKUP(B4,BDD_licencies!A4:AN289,15,0)</f>
        <v>0612377277</v>
      </c>
    </row>
    <row r="10" spans="1:11" x14ac:dyDescent="0.25">
      <c r="F10" t="s">
        <v>1932</v>
      </c>
      <c r="H10" s="55" t="str">
        <f>VLOOKUP(B4,BDD_licencies!A4:AN289,16,0)</f>
        <v>0000000000</v>
      </c>
    </row>
    <row r="12" spans="1:11" ht="15.75" customHeight="1" x14ac:dyDescent="0.25">
      <c r="G12" s="602" t="s">
        <v>1976</v>
      </c>
      <c r="H12" s="603"/>
      <c r="I12" s="604"/>
    </row>
    <row r="13" spans="1:11" ht="15.75" customHeight="1" x14ac:dyDescent="0.25">
      <c r="G13" s="605"/>
      <c r="H13" s="606"/>
      <c r="I13" s="607"/>
    </row>
    <row r="14" spans="1:11" ht="15.75" customHeight="1" x14ac:dyDescent="0.25"/>
    <row r="15" spans="1:11" ht="15.75" customHeight="1" x14ac:dyDescent="0.25">
      <c r="E15" s="608" t="s">
        <v>1977</v>
      </c>
      <c r="F15" s="608"/>
      <c r="G15" s="556" t="str">
        <f>VLOOKUP(B4,BDD_licencies!A4:AN289,20,0)</f>
        <v>50</v>
      </c>
      <c r="J15" s="556" t="s">
        <v>1979</v>
      </c>
      <c r="K15" s="556" t="str">
        <f>VLOOKUP(B4,BDD_licencies!A4:AN289,21,0)</f>
        <v>100</v>
      </c>
    </row>
    <row r="16" spans="1:11" ht="15.75" customHeight="1" x14ac:dyDescent="0.25">
      <c r="E16" s="608" t="s">
        <v>260</v>
      </c>
      <c r="F16" s="608"/>
      <c r="G16" s="556" t="str">
        <f>VLOOKUP(B4,BDD_licencies!A4:AN289,22,0)</f>
        <v>20</v>
      </c>
      <c r="J16" s="556" t="s">
        <v>261</v>
      </c>
      <c r="K16" s="556" t="str">
        <f>VLOOKUP(B4,BDD_licencies!A4:AN289,23,0)</f>
        <v>10</v>
      </c>
    </row>
    <row r="18" spans="4:11" ht="23.25" customHeight="1" x14ac:dyDescent="0.25">
      <c r="G18" s="602" t="s">
        <v>1933</v>
      </c>
      <c r="H18" s="603"/>
      <c r="I18" s="604"/>
      <c r="J18" s="57" t="s">
        <v>1934</v>
      </c>
      <c r="K18" s="6" t="str">
        <f>VLOOKUP(B4,BDD_licencies!A4:AN289,18,0)</f>
        <v>180</v>
      </c>
    </row>
    <row r="19" spans="4:11" ht="23.25" customHeight="1" x14ac:dyDescent="0.25">
      <c r="D19" s="109"/>
      <c r="G19" s="605"/>
      <c r="H19" s="606"/>
      <c r="I19" s="607"/>
      <c r="J19" s="57" t="s">
        <v>1951</v>
      </c>
      <c r="K19" s="559">
        <f>IF(G25=0,"",K18-G25-K25-G31-K31)</f>
        <v>0</v>
      </c>
    </row>
    <row r="20" spans="4:11" x14ac:dyDescent="0.25">
      <c r="D20" s="109"/>
    </row>
    <row r="21" spans="4:11" x14ac:dyDescent="0.25">
      <c r="E21" s="601" t="s">
        <v>1935</v>
      </c>
      <c r="F21" s="601"/>
      <c r="G21" s="296" t="str">
        <f>VLOOKUP(B4,BDD_licencies!A4:AN289,19,0)</f>
        <v>Traditionnel</v>
      </c>
      <c r="H21" s="601" t="s">
        <v>1936</v>
      </c>
      <c r="I21" s="601"/>
      <c r="J21" s="545" t="str">
        <f>B4</f>
        <v>123456</v>
      </c>
      <c r="K21" s="540"/>
    </row>
    <row r="23" spans="4:11" x14ac:dyDescent="0.25">
      <c r="E23" s="601" t="s">
        <v>1937</v>
      </c>
      <c r="F23" s="601"/>
      <c r="G23" s="563" t="str">
        <f>VLOOKUP(B4,BDD_licencies!A4:AN289,25,0)</f>
        <v>Cheque</v>
      </c>
      <c r="J23" t="s">
        <v>277</v>
      </c>
      <c r="K23" t="str">
        <f>VLOOKUP(B4,BDD_licencies!A4:AN289,30,0)</f>
        <v>Espece</v>
      </c>
    </row>
    <row r="24" spans="4:11" x14ac:dyDescent="0.25">
      <c r="E24" s="601" t="s">
        <v>1938</v>
      </c>
      <c r="F24" s="601"/>
      <c r="G24" s="564" t="str">
        <f>VLOOKUP(B4,BDD_licencies!A4:AN289,26,0)</f>
        <v>123</v>
      </c>
      <c r="J24" t="s">
        <v>1939</v>
      </c>
      <c r="K24" s="327" t="str">
        <f>VLOOKUP(B4,BDD_licencies!A4:AN289,31,0)</f>
        <v/>
      </c>
    </row>
    <row r="25" spans="4:11" x14ac:dyDescent="0.25">
      <c r="E25" s="601" t="s">
        <v>1785</v>
      </c>
      <c r="F25" s="601"/>
      <c r="G25" s="565" t="str">
        <f>VLOOKUP(B4,BDD_licencies!A4:AN289,27,0)</f>
        <v>100</v>
      </c>
      <c r="J25" t="s">
        <v>1785</v>
      </c>
      <c r="K25" s="561" t="str">
        <f>VLOOKUP(B4,BDD_licencies!A4:AN289,32,0)</f>
        <v>40</v>
      </c>
    </row>
    <row r="26" spans="4:11" x14ac:dyDescent="0.25">
      <c r="E26" s="601" t="s">
        <v>1940</v>
      </c>
      <c r="F26" s="601"/>
      <c r="G26" s="566" t="str">
        <f>VLOOKUP(B4,BDD_licencies!A4:AN289,28,0)</f>
        <v/>
      </c>
      <c r="J26" t="s">
        <v>1941</v>
      </c>
      <c r="K26" s="23" t="str">
        <f>VLOOKUP(B4,BDD_licencies!A4:AN289,33,0)</f>
        <v/>
      </c>
    </row>
    <row r="27" spans="4:11" x14ac:dyDescent="0.25">
      <c r="E27" s="601" t="s">
        <v>1942</v>
      </c>
      <c r="F27" s="601"/>
      <c r="G27" s="566" t="str">
        <f>VLOOKUP(B4,BDD_licencies!A4:AN289,29,0)</f>
        <v/>
      </c>
      <c r="J27" t="s">
        <v>1943</v>
      </c>
      <c r="K27" s="23" t="str">
        <f>VLOOKUP(B4,BDD_licencies!A4:AN289,34,0)</f>
        <v/>
      </c>
    </row>
    <row r="29" spans="4:11" x14ac:dyDescent="0.25">
      <c r="E29" s="601" t="s">
        <v>1937</v>
      </c>
      <c r="F29" s="601"/>
      <c r="G29" s="554" t="str">
        <f>VLOOKUP(B4,BDD_licencies!A4:AN289,35,0)</f>
        <v>Cheques vacances</v>
      </c>
      <c r="K29" s="546"/>
    </row>
    <row r="30" spans="4:11" x14ac:dyDescent="0.25">
      <c r="E30" s="601" t="s">
        <v>1938</v>
      </c>
      <c r="F30" s="601"/>
      <c r="G30" s="327" t="str">
        <f>VLOOKUP(B4,BDD_licencies!A4:AN289,36,0)</f>
        <v>123</v>
      </c>
    </row>
    <row r="31" spans="4:11" ht="15" customHeight="1" x14ac:dyDescent="0.25">
      <c r="E31" s="601" t="s">
        <v>1785</v>
      </c>
      <c r="F31" s="601"/>
      <c r="G31" s="562" t="str">
        <f>VLOOKUP(B4,BDD_licencies!A4:AN289,37,0)</f>
        <v>40</v>
      </c>
      <c r="K31" s="561"/>
    </row>
    <row r="32" spans="4:11" ht="15" customHeight="1" x14ac:dyDescent="0.25">
      <c r="E32" s="601" t="s">
        <v>1940</v>
      </c>
      <c r="F32" s="601"/>
      <c r="G32" s="54" t="str">
        <f>VLOOKUP(B4,BDD_licencies!A4:AN289,38,0)</f>
        <v/>
      </c>
      <c r="K32" s="23"/>
    </row>
    <row r="33" spans="5:11" x14ac:dyDescent="0.25">
      <c r="E33" s="601" t="s">
        <v>1942</v>
      </c>
      <c r="F33" s="601"/>
      <c r="G33" s="54" t="str">
        <f>VLOOKUP(B4,BDD_licencies!A4:AN289,39,0)</f>
        <v/>
      </c>
      <c r="K33" s="23"/>
    </row>
  </sheetData>
  <mergeCells count="20">
    <mergeCell ref="G18:I19"/>
    <mergeCell ref="G7:J7"/>
    <mergeCell ref="E33:F33"/>
    <mergeCell ref="E21:F21"/>
    <mergeCell ref="H21:I21"/>
    <mergeCell ref="E23:F23"/>
    <mergeCell ref="E24:F24"/>
    <mergeCell ref="E25:F25"/>
    <mergeCell ref="E26:F26"/>
    <mergeCell ref="E27:F27"/>
    <mergeCell ref="E29:F29"/>
    <mergeCell ref="E30:F30"/>
    <mergeCell ref="E31:F31"/>
    <mergeCell ref="E32:F32"/>
    <mergeCell ref="E16:F16"/>
    <mergeCell ref="G2:H2"/>
    <mergeCell ref="G3:J3"/>
    <mergeCell ref="A2:C2"/>
    <mergeCell ref="G12:I13"/>
    <mergeCell ref="E15:F15"/>
  </mergeCells>
  <conditionalFormatting sqref="G2">
    <cfRule type="expression" dxfId="26" priority="2">
      <formula>$K$19=0</formula>
    </cfRule>
    <cfRule type="expression" dxfId="25" priority="3">
      <formula>$K$19&lt;$K$18</formula>
    </cfRule>
  </conditionalFormatting>
  <conditionalFormatting sqref="K19">
    <cfRule type="expression" dxfId="24" priority="1">
      <formula>$K$19&gt;0</formula>
    </cfRule>
  </conditionalFormatting>
  <printOptions verticalCentered="1"/>
  <pageMargins left="0" right="0" top="0.74803149606299213" bottom="0.74803149606299213" header="0.31496062992125984" footer="0.31496062992125984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231F482-91F7-4996-9C98-D773D4BDEBA7}">
          <x14:formula1>
            <xm:f>Feuil1!$A$3:$A$200</xm:f>
          </x14:formula1>
          <xm:sqref>B6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C79617-8A95-402B-8D9B-A57A36EF5C57}">
  <sheetPr codeName="Feuil9">
    <tabColor rgb="FF00B0F0"/>
  </sheetPr>
  <dimension ref="A1:AO869"/>
  <sheetViews>
    <sheetView workbookViewId="0">
      <pane ySplit="3" topLeftCell="A4" activePane="bottomLeft" state="frozen"/>
      <selection pane="bottomLeft" activeCell="F1" sqref="F1"/>
    </sheetView>
  </sheetViews>
  <sheetFormatPr baseColWidth="10" defaultRowHeight="15" x14ac:dyDescent="0.25"/>
  <cols>
    <col min="1" max="1" width="10.42578125" style="9" customWidth="1"/>
    <col min="2" max="2" width="19.140625" style="48" hidden="1" customWidth="1"/>
    <col min="3" max="3" width="19.5703125" style="9" customWidth="1"/>
    <col min="4" max="4" width="14.28515625" style="9" hidden="1" customWidth="1"/>
    <col min="5" max="5" width="14.28515625" style="9" customWidth="1"/>
    <col min="6" max="6" width="28.85546875" style="9" bestFit="1" customWidth="1"/>
    <col min="7" max="7" width="12.28515625" style="9" customWidth="1"/>
    <col min="8" max="8" width="8.85546875" style="9" bestFit="1" customWidth="1"/>
    <col min="9" max="9" width="34.28515625" style="9" customWidth="1"/>
    <col min="10" max="10" width="16.7109375" style="9" customWidth="1"/>
    <col min="11" max="11" width="13.7109375" style="9" customWidth="1"/>
    <col min="12" max="12" width="11.42578125" style="9" hidden="1" customWidth="1"/>
    <col min="13" max="13" width="19.42578125" style="9" bestFit="1" customWidth="1"/>
    <col min="14" max="14" width="32.42578125" style="9" bestFit="1" customWidth="1"/>
    <col min="15" max="16" width="13.28515625" style="9" bestFit="1" customWidth="1"/>
    <col min="17" max="17" width="14.140625" style="9" bestFit="1" customWidth="1"/>
    <col min="18" max="18" width="15" style="9" customWidth="1"/>
    <col min="19" max="19" width="13.5703125" style="9" bestFit="1" customWidth="1"/>
    <col min="20" max="20" width="11.28515625" style="9" customWidth="1"/>
    <col min="21" max="21" width="11.42578125" style="9" customWidth="1"/>
    <col min="22" max="22" width="12.5703125" style="9" customWidth="1"/>
    <col min="23" max="23" width="11.42578125" style="9"/>
    <col min="24" max="24" width="13.140625" style="9" customWidth="1"/>
    <col min="25" max="25" width="13" style="9" customWidth="1"/>
    <col min="26" max="27" width="11.42578125" style="9"/>
    <col min="28" max="28" width="16.7109375" style="9" customWidth="1"/>
    <col min="29" max="29" width="17.42578125" style="9" customWidth="1"/>
    <col min="30" max="30" width="17" style="9" customWidth="1"/>
    <col min="31" max="31" width="18" style="9" customWidth="1"/>
    <col min="32" max="32" width="11.42578125" style="9"/>
    <col min="33" max="33" width="17.140625" style="9" customWidth="1"/>
    <col min="34" max="34" width="17.5703125" style="9" customWidth="1"/>
    <col min="35" max="35" width="17.42578125" style="9" customWidth="1"/>
    <col min="36" max="36" width="17.28515625" style="9" customWidth="1"/>
    <col min="37" max="37" width="15.28515625" style="9" bestFit="1" customWidth="1"/>
    <col min="38" max="38" width="17.5703125" style="9" customWidth="1"/>
    <col min="39" max="39" width="20.28515625" style="9" customWidth="1"/>
    <col min="40" max="41" width="17" style="9" customWidth="1"/>
    <col min="42" max="16384" width="11.42578125" style="9"/>
  </cols>
  <sheetData>
    <row r="1" spans="1:41" ht="78" customHeight="1" x14ac:dyDescent="0.25">
      <c r="D1" s="537"/>
      <c r="E1" s="537"/>
      <c r="F1" s="537"/>
      <c r="G1" s="537"/>
      <c r="H1" s="48"/>
      <c r="I1" s="537"/>
      <c r="J1" s="537"/>
      <c r="K1" s="48"/>
      <c r="L1" s="537"/>
      <c r="M1" s="537"/>
      <c r="U1" s="612" t="s">
        <v>263</v>
      </c>
      <c r="V1" s="612"/>
      <c r="W1" s="612"/>
      <c r="X1" s="52"/>
      <c r="Y1" s="613" t="s">
        <v>264</v>
      </c>
      <c r="Z1" s="613"/>
      <c r="AA1" s="613"/>
      <c r="AB1" s="613"/>
      <c r="AC1" s="613"/>
      <c r="AD1" s="613" t="s">
        <v>265</v>
      </c>
      <c r="AE1" s="613"/>
      <c r="AF1" s="613"/>
      <c r="AG1" s="613"/>
      <c r="AH1" s="613"/>
      <c r="AI1" s="613" t="s">
        <v>266</v>
      </c>
      <c r="AJ1" s="613"/>
      <c r="AK1" s="613"/>
      <c r="AL1" s="613"/>
      <c r="AM1" s="613"/>
      <c r="AN1" s="53"/>
      <c r="AO1" s="53"/>
    </row>
    <row r="2" spans="1:41" s="554" customFormat="1" ht="12" customHeight="1" x14ac:dyDescent="0.25">
      <c r="A2" s="554">
        <v>1</v>
      </c>
      <c r="B2" s="48" t="s">
        <v>1925</v>
      </c>
      <c r="C2" s="554">
        <v>3</v>
      </c>
      <c r="D2" s="554">
        <v>4</v>
      </c>
      <c r="E2" s="48" t="s">
        <v>1973</v>
      </c>
      <c r="F2" s="554">
        <v>6</v>
      </c>
      <c r="G2" s="554">
        <v>7</v>
      </c>
      <c r="H2" s="48" t="s">
        <v>1926</v>
      </c>
      <c r="I2" s="554">
        <v>9</v>
      </c>
      <c r="J2" s="554">
        <v>10</v>
      </c>
      <c r="K2" s="48" t="s">
        <v>1927</v>
      </c>
      <c r="L2" s="554">
        <v>12</v>
      </c>
      <c r="M2" s="554">
        <v>13</v>
      </c>
      <c r="N2" s="554">
        <v>14</v>
      </c>
      <c r="O2" s="554">
        <v>15</v>
      </c>
      <c r="P2" s="554">
        <v>16</v>
      </c>
      <c r="Q2" s="554">
        <v>17</v>
      </c>
      <c r="R2" s="554">
        <v>18</v>
      </c>
      <c r="S2" s="554">
        <v>19</v>
      </c>
      <c r="T2" s="554">
        <v>20</v>
      </c>
      <c r="U2" s="558">
        <v>21</v>
      </c>
      <c r="V2" s="558">
        <v>22</v>
      </c>
      <c r="W2" s="558">
        <v>23</v>
      </c>
      <c r="X2" s="558">
        <v>24</v>
      </c>
      <c r="Y2" s="558">
        <v>25</v>
      </c>
      <c r="Z2" s="558">
        <v>26</v>
      </c>
      <c r="AA2" s="558">
        <v>27</v>
      </c>
      <c r="AB2" s="558">
        <v>28</v>
      </c>
      <c r="AC2" s="558">
        <v>29</v>
      </c>
      <c r="AD2" s="558">
        <v>30</v>
      </c>
      <c r="AE2" s="558">
        <v>31</v>
      </c>
      <c r="AF2" s="558">
        <v>32</v>
      </c>
      <c r="AG2" s="558">
        <v>33</v>
      </c>
      <c r="AH2" s="558">
        <v>34</v>
      </c>
      <c r="AI2" s="558">
        <v>35</v>
      </c>
      <c r="AJ2" s="558">
        <v>36</v>
      </c>
      <c r="AK2" s="558">
        <v>37</v>
      </c>
      <c r="AL2" s="558">
        <v>38</v>
      </c>
      <c r="AM2" s="558">
        <v>39</v>
      </c>
      <c r="AN2" s="555"/>
      <c r="AO2" s="555"/>
    </row>
    <row r="3" spans="1:41" s="46" customFormat="1" ht="62.25" customHeight="1" x14ac:dyDescent="0.25">
      <c r="A3" s="47" t="s">
        <v>272</v>
      </c>
      <c r="B3" s="46" t="s">
        <v>237</v>
      </c>
      <c r="D3" s="46" t="s">
        <v>238</v>
      </c>
      <c r="F3" s="46" t="s">
        <v>273</v>
      </c>
      <c r="G3" s="47" t="s">
        <v>271</v>
      </c>
      <c r="H3" s="46" t="s">
        <v>234</v>
      </c>
      <c r="I3" s="46" t="s">
        <v>239</v>
      </c>
      <c r="K3" s="46" t="s">
        <v>240</v>
      </c>
      <c r="L3" s="46" t="s">
        <v>275</v>
      </c>
      <c r="M3" s="46" t="s">
        <v>241</v>
      </c>
      <c r="N3" s="46" t="s">
        <v>278</v>
      </c>
      <c r="O3" s="47" t="s">
        <v>257</v>
      </c>
      <c r="P3" s="47" t="s">
        <v>259</v>
      </c>
      <c r="Q3" s="46" t="s">
        <v>276</v>
      </c>
      <c r="R3" s="47" t="s">
        <v>279</v>
      </c>
      <c r="S3" s="47" t="s">
        <v>1948</v>
      </c>
      <c r="T3" s="47" t="s">
        <v>1978</v>
      </c>
      <c r="U3" s="46" t="s">
        <v>258</v>
      </c>
      <c r="V3" s="47" t="s">
        <v>260</v>
      </c>
      <c r="W3" s="46" t="s">
        <v>261</v>
      </c>
      <c r="X3" s="47" t="s">
        <v>262</v>
      </c>
      <c r="Y3" s="47" t="s">
        <v>277</v>
      </c>
      <c r="Z3" s="46" t="s">
        <v>267</v>
      </c>
      <c r="AA3" s="46" t="s">
        <v>268</v>
      </c>
      <c r="AB3" s="47" t="s">
        <v>269</v>
      </c>
      <c r="AC3" s="47" t="s">
        <v>270</v>
      </c>
      <c r="AD3" s="47" t="s">
        <v>277</v>
      </c>
      <c r="AE3" s="46" t="s">
        <v>267</v>
      </c>
      <c r="AF3" s="46" t="s">
        <v>268</v>
      </c>
      <c r="AG3" s="47" t="s">
        <v>269</v>
      </c>
      <c r="AH3" s="47" t="s">
        <v>270</v>
      </c>
      <c r="AI3" s="47" t="s">
        <v>277</v>
      </c>
      <c r="AJ3" s="46" t="s">
        <v>267</v>
      </c>
      <c r="AK3" s="46" t="s">
        <v>268</v>
      </c>
      <c r="AL3" s="47" t="s">
        <v>269</v>
      </c>
      <c r="AM3" s="47" t="s">
        <v>270</v>
      </c>
      <c r="AN3" s="47"/>
      <c r="AO3" s="47"/>
    </row>
    <row r="4" spans="1:41" x14ac:dyDescent="0.25">
      <c r="A4" s="411" t="s">
        <v>1598</v>
      </c>
      <c r="B4" s="412" t="s">
        <v>1599</v>
      </c>
      <c r="C4" s="413" t="str">
        <f t="shared" ref="C4:C35" si="0">UPPER(B4)</f>
        <v>ACHAB</v>
      </c>
      <c r="D4" s="412" t="s">
        <v>1600</v>
      </c>
      <c r="E4" s="470" t="str">
        <f t="shared" ref="E4:E35" si="1">PROPER(D4)</f>
        <v>Khalil</v>
      </c>
      <c r="F4" s="471" t="str">
        <f t="shared" ref="F4:F35" si="2">CONCATENATE(C4," ",E4)</f>
        <v>ACHAB Khalil</v>
      </c>
      <c r="G4" s="54"/>
      <c r="I4"/>
      <c r="J4"/>
      <c r="K4"/>
      <c r="L4"/>
      <c r="M4" s="9" t="str">
        <f t="shared" ref="M4:M35" si="3">UPPER(L4)</f>
        <v/>
      </c>
      <c r="N4"/>
      <c r="O4" s="55"/>
      <c r="P4" s="55"/>
      <c r="X4" s="9" t="str">
        <f>IF(U4="","",U4+V4+W4+T4)</f>
        <v/>
      </c>
    </row>
    <row r="5" spans="1:41" x14ac:dyDescent="0.25">
      <c r="A5" s="411" t="s">
        <v>1647</v>
      </c>
      <c r="B5" s="412" t="s">
        <v>1669</v>
      </c>
      <c r="C5" s="413" t="str">
        <f t="shared" si="0"/>
        <v>ALEXANDRE MARTIN</v>
      </c>
      <c r="D5" s="412" t="s">
        <v>1670</v>
      </c>
      <c r="E5" s="470" t="str">
        <f t="shared" si="1"/>
        <v>Julien</v>
      </c>
      <c r="F5" s="471" t="str">
        <f t="shared" si="2"/>
        <v>ALEXANDRE MARTIN Julien</v>
      </c>
      <c r="G5" s="54"/>
      <c r="I5"/>
      <c r="J5"/>
      <c r="K5"/>
      <c r="L5"/>
      <c r="M5" s="538" t="str">
        <f t="shared" si="3"/>
        <v/>
      </c>
      <c r="N5"/>
      <c r="O5" s="55"/>
      <c r="P5" s="55"/>
      <c r="X5" s="557" t="str">
        <f t="shared" ref="X5:X68" si="4">IF(U5="","",U5+V5+W5+T5)</f>
        <v/>
      </c>
    </row>
    <row r="6" spans="1:41" x14ac:dyDescent="0.25">
      <c r="A6" s="414" t="s">
        <v>1698</v>
      </c>
      <c r="B6" s="412" t="s">
        <v>1699</v>
      </c>
      <c r="C6" s="413" t="str">
        <f t="shared" si="0"/>
        <v>ALIBERT-VALAIRE</v>
      </c>
      <c r="D6" s="412" t="s">
        <v>1620</v>
      </c>
      <c r="E6" s="470" t="str">
        <f t="shared" si="1"/>
        <v>Liam</v>
      </c>
      <c r="F6" s="471" t="str">
        <f t="shared" si="2"/>
        <v>ALIBERT-VALAIRE Liam</v>
      </c>
      <c r="G6" s="54"/>
      <c r="I6"/>
      <c r="J6"/>
      <c r="K6"/>
      <c r="L6"/>
      <c r="M6" s="538" t="str">
        <f t="shared" si="3"/>
        <v/>
      </c>
      <c r="N6"/>
      <c r="O6" s="55"/>
      <c r="P6" s="55"/>
      <c r="X6" s="557" t="str">
        <f t="shared" si="4"/>
        <v/>
      </c>
    </row>
    <row r="7" spans="1:41" x14ac:dyDescent="0.25">
      <c r="A7" s="411" t="s">
        <v>1711</v>
      </c>
      <c r="B7" s="412" t="s">
        <v>1731</v>
      </c>
      <c r="C7" s="413" t="str">
        <f t="shared" si="0"/>
        <v>ALTHEIM</v>
      </c>
      <c r="D7" s="412" t="s">
        <v>1732</v>
      </c>
      <c r="E7" s="470" t="str">
        <f t="shared" si="1"/>
        <v>Bernhard</v>
      </c>
      <c r="F7" s="471" t="str">
        <f t="shared" si="2"/>
        <v>ALTHEIM Bernhard</v>
      </c>
      <c r="G7" s="54"/>
      <c r="I7"/>
      <c r="J7"/>
      <c r="K7"/>
      <c r="L7"/>
      <c r="M7" s="538" t="str">
        <f t="shared" si="3"/>
        <v/>
      </c>
      <c r="N7"/>
      <c r="O7" s="55"/>
      <c r="P7" s="55"/>
      <c r="X7" s="557" t="str">
        <f t="shared" si="4"/>
        <v/>
      </c>
    </row>
    <row r="8" spans="1:41" x14ac:dyDescent="0.25">
      <c r="A8" s="411" t="s">
        <v>1714</v>
      </c>
      <c r="B8" s="412" t="s">
        <v>1736</v>
      </c>
      <c r="C8" s="413" t="str">
        <f t="shared" si="0"/>
        <v>AMIOT</v>
      </c>
      <c r="D8" s="412" t="s">
        <v>1737</v>
      </c>
      <c r="E8" s="470" t="str">
        <f t="shared" si="1"/>
        <v>Christophe</v>
      </c>
      <c r="F8" s="471" t="str">
        <f t="shared" si="2"/>
        <v>AMIOT Christophe</v>
      </c>
      <c r="G8" s="54"/>
      <c r="I8"/>
      <c r="J8"/>
      <c r="K8"/>
      <c r="L8"/>
      <c r="M8" s="538" t="str">
        <f t="shared" si="3"/>
        <v/>
      </c>
      <c r="N8"/>
      <c r="O8" s="55"/>
      <c r="P8" s="55"/>
      <c r="X8" s="557" t="str">
        <f t="shared" si="4"/>
        <v/>
      </c>
    </row>
    <row r="9" spans="1:41" x14ac:dyDescent="0.25">
      <c r="A9" s="414" t="s">
        <v>1649</v>
      </c>
      <c r="B9" s="412" t="s">
        <v>1673</v>
      </c>
      <c r="C9" s="413" t="str">
        <f t="shared" si="0"/>
        <v>BABIN</v>
      </c>
      <c r="D9" s="412" t="s">
        <v>1674</v>
      </c>
      <c r="E9" s="470" t="str">
        <f t="shared" si="1"/>
        <v>Emile</v>
      </c>
      <c r="F9" s="471" t="str">
        <f t="shared" si="2"/>
        <v>BABIN Emile</v>
      </c>
      <c r="G9" s="54"/>
      <c r="I9"/>
      <c r="J9"/>
      <c r="K9"/>
      <c r="L9"/>
      <c r="M9" s="538" t="str">
        <f t="shared" si="3"/>
        <v/>
      </c>
      <c r="N9"/>
      <c r="O9" s="55"/>
      <c r="P9" s="55"/>
      <c r="X9" s="557" t="str">
        <f t="shared" si="4"/>
        <v/>
      </c>
    </row>
    <row r="10" spans="1:41" x14ac:dyDescent="0.25">
      <c r="A10" s="411" t="s">
        <v>1640</v>
      </c>
      <c r="B10" s="412" t="s">
        <v>1639</v>
      </c>
      <c r="C10" s="413" t="str">
        <f t="shared" si="0"/>
        <v>BAPTISTE</v>
      </c>
      <c r="D10" s="412" t="s">
        <v>1638</v>
      </c>
      <c r="E10" s="470" t="str">
        <f t="shared" si="1"/>
        <v>Antonin</v>
      </c>
      <c r="F10" s="471" t="str">
        <f t="shared" si="2"/>
        <v>BAPTISTE Antonin</v>
      </c>
      <c r="G10" s="54"/>
      <c r="I10"/>
      <c r="J10"/>
      <c r="K10"/>
      <c r="L10"/>
      <c r="M10" s="538" t="str">
        <f t="shared" si="3"/>
        <v/>
      </c>
      <c r="N10"/>
      <c r="O10" s="55"/>
      <c r="P10" s="55"/>
      <c r="X10" s="557" t="str">
        <f t="shared" si="4"/>
        <v/>
      </c>
    </row>
    <row r="11" spans="1:41" x14ac:dyDescent="0.25">
      <c r="A11" s="411" t="s">
        <v>1586</v>
      </c>
      <c r="B11" s="412" t="s">
        <v>1584</v>
      </c>
      <c r="C11" s="413" t="str">
        <f t="shared" si="0"/>
        <v>BARBIERI</v>
      </c>
      <c r="D11" s="412" t="s">
        <v>1585</v>
      </c>
      <c r="E11" s="470" t="str">
        <f t="shared" si="1"/>
        <v>Gilbert</v>
      </c>
      <c r="F11" s="471" t="str">
        <f t="shared" si="2"/>
        <v>BARBIERI Gilbert</v>
      </c>
      <c r="G11" s="54"/>
      <c r="I11"/>
      <c r="J11"/>
      <c r="K11"/>
      <c r="L11"/>
      <c r="M11" s="538" t="str">
        <f t="shared" si="3"/>
        <v/>
      </c>
      <c r="N11"/>
      <c r="O11" s="55"/>
      <c r="P11" s="55"/>
      <c r="R11" s="9">
        <v>159</v>
      </c>
      <c r="X11" s="557" t="str">
        <f t="shared" si="4"/>
        <v/>
      </c>
    </row>
    <row r="12" spans="1:41" x14ac:dyDescent="0.25">
      <c r="A12" s="411" t="s">
        <v>1692</v>
      </c>
      <c r="B12" s="412" t="s">
        <v>1693</v>
      </c>
      <c r="C12" s="413" t="str">
        <f t="shared" si="0"/>
        <v>BEAU</v>
      </c>
      <c r="D12" s="412" t="s">
        <v>1694</v>
      </c>
      <c r="E12" s="470" t="str">
        <f t="shared" si="1"/>
        <v>Valentino</v>
      </c>
      <c r="F12" s="471" t="str">
        <f t="shared" si="2"/>
        <v>BEAU Valentino</v>
      </c>
      <c r="G12" s="54"/>
      <c r="I12"/>
      <c r="J12"/>
      <c r="K12"/>
      <c r="L12"/>
      <c r="M12" s="538" t="str">
        <f t="shared" si="3"/>
        <v/>
      </c>
      <c r="N12"/>
      <c r="O12" s="55"/>
      <c r="P12" s="55"/>
      <c r="X12" s="557" t="str">
        <f t="shared" si="4"/>
        <v/>
      </c>
    </row>
    <row r="13" spans="1:41" x14ac:dyDescent="0.25">
      <c r="A13" s="411" t="s">
        <v>1722</v>
      </c>
      <c r="B13" s="412" t="s">
        <v>1750</v>
      </c>
      <c r="C13" s="413" t="str">
        <f t="shared" si="0"/>
        <v>BELOT</v>
      </c>
      <c r="D13" s="412" t="s">
        <v>1751</v>
      </c>
      <c r="E13" s="470" t="str">
        <f t="shared" si="1"/>
        <v>Ivan</v>
      </c>
      <c r="F13" s="471" t="str">
        <f t="shared" si="2"/>
        <v>BELOT Ivan</v>
      </c>
      <c r="G13" s="54"/>
      <c r="I13"/>
      <c r="J13"/>
      <c r="K13"/>
      <c r="L13"/>
      <c r="M13" s="538" t="str">
        <f t="shared" si="3"/>
        <v/>
      </c>
      <c r="N13"/>
      <c r="O13" s="55"/>
      <c r="P13" s="55"/>
      <c r="X13" s="557" t="str">
        <f t="shared" si="4"/>
        <v/>
      </c>
    </row>
    <row r="14" spans="1:41" x14ac:dyDescent="0.25">
      <c r="A14" s="411" t="s">
        <v>1721</v>
      </c>
      <c r="B14" s="412" t="s">
        <v>1748</v>
      </c>
      <c r="C14" s="413" t="str">
        <f t="shared" si="0"/>
        <v>BRAYE</v>
      </c>
      <c r="D14" s="412" t="s">
        <v>1749</v>
      </c>
      <c r="E14" s="470" t="str">
        <f t="shared" si="1"/>
        <v>Frederic</v>
      </c>
      <c r="F14" s="471" t="str">
        <f t="shared" si="2"/>
        <v>BRAYE Frederic</v>
      </c>
      <c r="G14" s="54"/>
      <c r="I14"/>
      <c r="J14"/>
      <c r="K14"/>
      <c r="L14"/>
      <c r="M14" s="538" t="str">
        <f t="shared" si="3"/>
        <v/>
      </c>
      <c r="N14"/>
      <c r="O14" s="55"/>
      <c r="P14" s="55"/>
      <c r="X14" s="557" t="str">
        <f t="shared" si="4"/>
        <v/>
      </c>
    </row>
    <row r="15" spans="1:41" x14ac:dyDescent="0.25">
      <c r="A15" s="411" t="s">
        <v>1593</v>
      </c>
      <c r="B15" s="412" t="s">
        <v>1615</v>
      </c>
      <c r="C15" s="413" t="str">
        <f t="shared" si="0"/>
        <v>BRYAN</v>
      </c>
      <c r="D15" s="412" t="s">
        <v>1616</v>
      </c>
      <c r="E15" s="470" t="str">
        <f t="shared" si="1"/>
        <v>Andy</v>
      </c>
      <c r="F15" s="471" t="str">
        <f t="shared" si="2"/>
        <v>BRYAN Andy</v>
      </c>
      <c r="G15" s="54"/>
      <c r="I15"/>
      <c r="J15"/>
      <c r="K15"/>
      <c r="L15"/>
      <c r="M15" s="538" t="str">
        <f t="shared" si="3"/>
        <v/>
      </c>
      <c r="N15"/>
      <c r="O15" s="55"/>
      <c r="P15" s="55"/>
      <c r="X15" s="557" t="str">
        <f t="shared" si="4"/>
        <v/>
      </c>
    </row>
    <row r="16" spans="1:41" x14ac:dyDescent="0.25">
      <c r="A16" s="411" t="s">
        <v>1653</v>
      </c>
      <c r="B16" s="412" t="s">
        <v>1681</v>
      </c>
      <c r="C16" s="413" t="str">
        <f t="shared" si="0"/>
        <v>BUSSIDAN</v>
      </c>
      <c r="D16" s="412" t="s">
        <v>1682</v>
      </c>
      <c r="E16" s="470" t="str">
        <f t="shared" si="1"/>
        <v>Gaspard</v>
      </c>
      <c r="F16" s="471" t="str">
        <f t="shared" si="2"/>
        <v>BUSSIDAN Gaspard</v>
      </c>
      <c r="G16" s="54"/>
      <c r="I16"/>
      <c r="J16"/>
      <c r="K16"/>
      <c r="L16"/>
      <c r="M16" s="538" t="str">
        <f t="shared" si="3"/>
        <v/>
      </c>
      <c r="N16"/>
      <c r="O16" s="55"/>
      <c r="P16" s="55"/>
      <c r="X16" s="557" t="str">
        <f t="shared" si="4"/>
        <v/>
      </c>
    </row>
    <row r="17" spans="1:39" x14ac:dyDescent="0.25">
      <c r="A17" s="414" t="s">
        <v>1713</v>
      </c>
      <c r="B17" s="412" t="s">
        <v>1706</v>
      </c>
      <c r="C17" s="413" t="str">
        <f t="shared" si="0"/>
        <v>CAIGNOL</v>
      </c>
      <c r="D17" s="412" t="s">
        <v>1735</v>
      </c>
      <c r="E17" s="470" t="str">
        <f t="shared" si="1"/>
        <v>Cathy</v>
      </c>
      <c r="F17" s="471" t="str">
        <f t="shared" si="2"/>
        <v>CAIGNOL Cathy</v>
      </c>
      <c r="G17" s="54" t="s">
        <v>274</v>
      </c>
      <c r="H17" s="9" t="s">
        <v>274</v>
      </c>
      <c r="I17" t="s">
        <v>274</v>
      </c>
      <c r="J17"/>
      <c r="K17" t="s">
        <v>274</v>
      </c>
      <c r="L17" t="s">
        <v>274</v>
      </c>
      <c r="M17" s="538" t="str">
        <f t="shared" si="3"/>
        <v/>
      </c>
      <c r="N17" t="s">
        <v>274</v>
      </c>
      <c r="O17" s="55" t="s">
        <v>274</v>
      </c>
      <c r="P17" s="55" t="s">
        <v>274</v>
      </c>
      <c r="Q17" s="9" t="s">
        <v>274</v>
      </c>
      <c r="R17" s="9" t="s">
        <v>274</v>
      </c>
      <c r="U17" s="9" t="s">
        <v>274</v>
      </c>
      <c r="V17" s="9" t="s">
        <v>274</v>
      </c>
      <c r="W17" s="9" t="s">
        <v>274</v>
      </c>
      <c r="X17" s="557" t="str">
        <f t="shared" si="4"/>
        <v/>
      </c>
      <c r="Y17" s="9" t="s">
        <v>274</v>
      </c>
      <c r="Z17" s="9" t="s">
        <v>274</v>
      </c>
      <c r="AA17" s="9" t="s">
        <v>274</v>
      </c>
      <c r="AB17" s="9" t="s">
        <v>274</v>
      </c>
      <c r="AC17" s="9" t="s">
        <v>274</v>
      </c>
      <c r="AD17" s="9" t="s">
        <v>274</v>
      </c>
      <c r="AE17" s="9" t="s">
        <v>274</v>
      </c>
      <c r="AF17" s="9" t="s">
        <v>274</v>
      </c>
      <c r="AG17" s="9" t="s">
        <v>274</v>
      </c>
      <c r="AH17" s="9" t="s">
        <v>274</v>
      </c>
      <c r="AI17" s="9" t="s">
        <v>274</v>
      </c>
      <c r="AJ17" s="9" t="s">
        <v>274</v>
      </c>
      <c r="AK17" s="9" t="s">
        <v>274</v>
      </c>
      <c r="AL17" s="9" t="s">
        <v>274</v>
      </c>
      <c r="AM17" s="9" t="s">
        <v>274</v>
      </c>
    </row>
    <row r="18" spans="1:39" x14ac:dyDescent="0.25">
      <c r="A18" s="411" t="s">
        <v>1707</v>
      </c>
      <c r="B18" s="412" t="s">
        <v>1706</v>
      </c>
      <c r="C18" s="413" t="str">
        <f t="shared" si="0"/>
        <v>CAIGNOL</v>
      </c>
      <c r="D18" s="412" t="s">
        <v>1705</v>
      </c>
      <c r="E18" s="470" t="str">
        <f t="shared" si="1"/>
        <v>Patrick</v>
      </c>
      <c r="F18" s="471" t="str">
        <f t="shared" si="2"/>
        <v>CAIGNOL Patrick</v>
      </c>
      <c r="G18" s="54" t="s">
        <v>274</v>
      </c>
      <c r="H18" s="9" t="s">
        <v>274</v>
      </c>
      <c r="I18" t="s">
        <v>274</v>
      </c>
      <c r="J18"/>
      <c r="K18" t="s">
        <v>274</v>
      </c>
      <c r="L18" t="s">
        <v>274</v>
      </c>
      <c r="M18" s="538" t="str">
        <f t="shared" si="3"/>
        <v/>
      </c>
      <c r="N18" t="s">
        <v>274</v>
      </c>
      <c r="O18" s="55" t="s">
        <v>274</v>
      </c>
      <c r="P18" s="55" t="s">
        <v>274</v>
      </c>
      <c r="Q18" s="9" t="s">
        <v>274</v>
      </c>
      <c r="R18" s="9" t="s">
        <v>274</v>
      </c>
      <c r="U18" s="9" t="s">
        <v>274</v>
      </c>
      <c r="V18" s="9" t="s">
        <v>274</v>
      </c>
      <c r="W18" s="9" t="s">
        <v>274</v>
      </c>
      <c r="X18" s="557" t="str">
        <f t="shared" si="4"/>
        <v/>
      </c>
      <c r="Y18" s="9" t="s">
        <v>274</v>
      </c>
      <c r="Z18" s="9" t="s">
        <v>274</v>
      </c>
      <c r="AA18" s="9" t="s">
        <v>274</v>
      </c>
      <c r="AB18" s="9" t="s">
        <v>274</v>
      </c>
      <c r="AC18" s="9" t="s">
        <v>274</v>
      </c>
      <c r="AD18" s="9" t="s">
        <v>274</v>
      </c>
      <c r="AE18" s="9" t="s">
        <v>274</v>
      </c>
      <c r="AF18" s="9" t="s">
        <v>274</v>
      </c>
      <c r="AG18" s="9" t="s">
        <v>274</v>
      </c>
      <c r="AH18" s="9" t="s">
        <v>274</v>
      </c>
      <c r="AI18" s="9" t="s">
        <v>274</v>
      </c>
      <c r="AJ18" s="9" t="s">
        <v>274</v>
      </c>
      <c r="AK18" s="9" t="s">
        <v>274</v>
      </c>
      <c r="AL18" s="9" t="s">
        <v>274</v>
      </c>
      <c r="AM18" s="9" t="s">
        <v>274</v>
      </c>
    </row>
    <row r="19" spans="1:39" x14ac:dyDescent="0.25">
      <c r="A19" s="411" t="s">
        <v>1710</v>
      </c>
      <c r="B19" s="412" t="s">
        <v>1709</v>
      </c>
      <c r="C19" s="413" t="str">
        <f t="shared" si="0"/>
        <v>CHAAR</v>
      </c>
      <c r="D19" s="412" t="s">
        <v>1708</v>
      </c>
      <c r="E19" s="470" t="str">
        <f t="shared" si="1"/>
        <v>Hicham</v>
      </c>
      <c r="F19" s="471" t="str">
        <f t="shared" si="2"/>
        <v>CHAAR Hicham</v>
      </c>
      <c r="G19" s="54" t="s">
        <v>274</v>
      </c>
      <c r="H19" s="9" t="s">
        <v>274</v>
      </c>
      <c r="I19" t="s">
        <v>274</v>
      </c>
      <c r="J19"/>
      <c r="K19" t="s">
        <v>274</v>
      </c>
      <c r="L19" t="s">
        <v>274</v>
      </c>
      <c r="M19" s="538" t="str">
        <f t="shared" si="3"/>
        <v/>
      </c>
      <c r="N19" t="s">
        <v>274</v>
      </c>
      <c r="O19" s="55" t="s">
        <v>274</v>
      </c>
      <c r="P19" s="55" t="s">
        <v>274</v>
      </c>
      <c r="Q19" s="9" t="s">
        <v>274</v>
      </c>
      <c r="R19" s="9" t="s">
        <v>274</v>
      </c>
      <c r="U19" s="9" t="s">
        <v>274</v>
      </c>
      <c r="V19" s="9" t="s">
        <v>274</v>
      </c>
      <c r="W19" s="9" t="s">
        <v>274</v>
      </c>
      <c r="X19" s="557" t="str">
        <f t="shared" si="4"/>
        <v/>
      </c>
      <c r="Y19" s="9" t="s">
        <v>274</v>
      </c>
      <c r="Z19" s="9" t="s">
        <v>274</v>
      </c>
      <c r="AA19" s="9" t="s">
        <v>274</v>
      </c>
      <c r="AB19" s="9" t="s">
        <v>274</v>
      </c>
      <c r="AC19" s="9" t="s">
        <v>274</v>
      </c>
      <c r="AD19" s="9" t="s">
        <v>274</v>
      </c>
      <c r="AE19" s="9" t="s">
        <v>274</v>
      </c>
      <c r="AF19" s="9" t="s">
        <v>274</v>
      </c>
      <c r="AG19" s="9" t="s">
        <v>274</v>
      </c>
      <c r="AH19" s="9" t="s">
        <v>274</v>
      </c>
      <c r="AI19" s="9" t="s">
        <v>274</v>
      </c>
      <c r="AJ19" s="9" t="s">
        <v>274</v>
      </c>
      <c r="AK19" s="9" t="s">
        <v>274</v>
      </c>
      <c r="AL19" s="9" t="s">
        <v>274</v>
      </c>
      <c r="AM19" s="9" t="s">
        <v>274</v>
      </c>
    </row>
    <row r="20" spans="1:39" x14ac:dyDescent="0.25">
      <c r="A20" s="414" t="s">
        <v>1644</v>
      </c>
      <c r="B20" s="412" t="s">
        <v>1664</v>
      </c>
      <c r="C20" s="413" t="str">
        <f t="shared" si="0"/>
        <v>CHABANNE</v>
      </c>
      <c r="D20" s="412" t="s">
        <v>1626</v>
      </c>
      <c r="E20" s="470" t="str">
        <f t="shared" si="1"/>
        <v>Maxime</v>
      </c>
      <c r="F20" s="471" t="str">
        <f t="shared" si="2"/>
        <v>CHABANNE Maxime</v>
      </c>
      <c r="G20" s="54" t="s">
        <v>274</v>
      </c>
      <c r="H20" s="9" t="s">
        <v>274</v>
      </c>
      <c r="I20" t="s">
        <v>274</v>
      </c>
      <c r="J20"/>
      <c r="K20" t="s">
        <v>274</v>
      </c>
      <c r="L20" t="s">
        <v>274</v>
      </c>
      <c r="M20" s="538" t="str">
        <f t="shared" si="3"/>
        <v/>
      </c>
      <c r="N20" t="s">
        <v>274</v>
      </c>
      <c r="O20" s="55" t="s">
        <v>274</v>
      </c>
      <c r="P20" s="55" t="s">
        <v>274</v>
      </c>
      <c r="Q20" s="9" t="s">
        <v>274</v>
      </c>
      <c r="R20" s="9" t="s">
        <v>274</v>
      </c>
      <c r="U20" s="9" t="s">
        <v>274</v>
      </c>
      <c r="V20" s="9" t="s">
        <v>274</v>
      </c>
      <c r="W20" s="9" t="s">
        <v>274</v>
      </c>
      <c r="X20" s="557" t="str">
        <f t="shared" si="4"/>
        <v/>
      </c>
      <c r="Y20" s="9" t="s">
        <v>274</v>
      </c>
      <c r="Z20" s="9" t="s">
        <v>274</v>
      </c>
      <c r="AA20" s="9" t="s">
        <v>274</v>
      </c>
      <c r="AB20" s="9" t="s">
        <v>274</v>
      </c>
      <c r="AC20" s="9" t="s">
        <v>274</v>
      </c>
      <c r="AD20" s="9" t="s">
        <v>274</v>
      </c>
      <c r="AE20" s="9" t="s">
        <v>274</v>
      </c>
      <c r="AF20" s="9" t="s">
        <v>274</v>
      </c>
      <c r="AG20" s="9" t="s">
        <v>274</v>
      </c>
      <c r="AH20" s="9" t="s">
        <v>274</v>
      </c>
      <c r="AI20" s="9" t="s">
        <v>274</v>
      </c>
      <c r="AJ20" s="9" t="s">
        <v>274</v>
      </c>
      <c r="AK20" s="9" t="s">
        <v>274</v>
      </c>
      <c r="AL20" s="9" t="s">
        <v>274</v>
      </c>
      <c r="AM20" s="9" t="s">
        <v>274</v>
      </c>
    </row>
    <row r="21" spans="1:39" x14ac:dyDescent="0.25">
      <c r="A21" s="411" t="s">
        <v>1629</v>
      </c>
      <c r="B21" s="412" t="s">
        <v>1627</v>
      </c>
      <c r="C21" s="413" t="str">
        <f t="shared" si="0"/>
        <v>CHAROTTE</v>
      </c>
      <c r="D21" s="412" t="s">
        <v>1626</v>
      </c>
      <c r="E21" s="470" t="str">
        <f t="shared" si="1"/>
        <v>Maxime</v>
      </c>
      <c r="F21" s="471" t="str">
        <f t="shared" si="2"/>
        <v>CHAROTTE Maxime</v>
      </c>
      <c r="G21" s="54" t="s">
        <v>274</v>
      </c>
      <c r="H21" s="9" t="s">
        <v>274</v>
      </c>
      <c r="I21" t="s">
        <v>274</v>
      </c>
      <c r="J21"/>
      <c r="K21" t="s">
        <v>274</v>
      </c>
      <c r="L21" t="s">
        <v>274</v>
      </c>
      <c r="M21" s="538" t="str">
        <f t="shared" si="3"/>
        <v/>
      </c>
      <c r="N21" t="s">
        <v>274</v>
      </c>
      <c r="O21" s="55" t="s">
        <v>274</v>
      </c>
      <c r="P21" s="55" t="s">
        <v>274</v>
      </c>
      <c r="Q21" s="9" t="s">
        <v>274</v>
      </c>
      <c r="R21" s="9" t="s">
        <v>274</v>
      </c>
      <c r="U21" s="9" t="s">
        <v>274</v>
      </c>
      <c r="V21" s="9" t="s">
        <v>274</v>
      </c>
      <c r="W21" s="9" t="s">
        <v>274</v>
      </c>
      <c r="X21" s="557" t="str">
        <f t="shared" si="4"/>
        <v/>
      </c>
      <c r="Y21" s="9" t="s">
        <v>274</v>
      </c>
      <c r="Z21" s="9" t="s">
        <v>274</v>
      </c>
      <c r="AA21" s="9" t="s">
        <v>274</v>
      </c>
      <c r="AB21" s="9" t="s">
        <v>274</v>
      </c>
      <c r="AC21" s="9" t="s">
        <v>274</v>
      </c>
      <c r="AD21" s="9" t="s">
        <v>274</v>
      </c>
      <c r="AE21" s="9" t="s">
        <v>274</v>
      </c>
      <c r="AF21" s="9" t="s">
        <v>274</v>
      </c>
      <c r="AG21" s="9" t="s">
        <v>274</v>
      </c>
      <c r="AH21" s="9" t="s">
        <v>274</v>
      </c>
      <c r="AI21" s="9" t="s">
        <v>274</v>
      </c>
      <c r="AJ21" s="9" t="s">
        <v>274</v>
      </c>
      <c r="AK21" s="9" t="s">
        <v>274</v>
      </c>
      <c r="AL21" s="9" t="s">
        <v>274</v>
      </c>
      <c r="AM21" s="9" t="s">
        <v>274</v>
      </c>
    </row>
    <row r="22" spans="1:39" x14ac:dyDescent="0.25">
      <c r="A22" s="411" t="s">
        <v>1728</v>
      </c>
      <c r="B22" s="412" t="s">
        <v>1761</v>
      </c>
      <c r="C22" s="413" t="str">
        <f t="shared" si="0"/>
        <v xml:space="preserve">CLEMENT </v>
      </c>
      <c r="D22" s="412" t="s">
        <v>1762</v>
      </c>
      <c r="E22" s="470" t="str">
        <f t="shared" si="1"/>
        <v>Serge</v>
      </c>
      <c r="F22" s="471" t="str">
        <f t="shared" si="2"/>
        <v>CLEMENT  Serge</v>
      </c>
      <c r="G22" s="54" t="s">
        <v>274</v>
      </c>
      <c r="H22" s="9" t="s">
        <v>274</v>
      </c>
      <c r="I22" t="s">
        <v>274</v>
      </c>
      <c r="J22"/>
      <c r="K22" t="s">
        <v>274</v>
      </c>
      <c r="L22" t="s">
        <v>274</v>
      </c>
      <c r="M22" s="538" t="str">
        <f t="shared" si="3"/>
        <v/>
      </c>
      <c r="N22" t="s">
        <v>274</v>
      </c>
      <c r="O22" s="55" t="s">
        <v>274</v>
      </c>
      <c r="P22" s="55" t="s">
        <v>274</v>
      </c>
      <c r="Q22" s="9" t="s">
        <v>274</v>
      </c>
      <c r="R22" s="9" t="s">
        <v>274</v>
      </c>
      <c r="U22" s="9" t="s">
        <v>274</v>
      </c>
      <c r="V22" s="9" t="s">
        <v>274</v>
      </c>
      <c r="W22" s="9" t="s">
        <v>274</v>
      </c>
      <c r="X22" s="557" t="str">
        <f t="shared" si="4"/>
        <v/>
      </c>
      <c r="Y22" s="9" t="s">
        <v>274</v>
      </c>
      <c r="Z22" s="9" t="s">
        <v>274</v>
      </c>
      <c r="AA22" s="9" t="s">
        <v>274</v>
      </c>
      <c r="AB22" s="9" t="s">
        <v>274</v>
      </c>
      <c r="AC22" s="9" t="s">
        <v>274</v>
      </c>
      <c r="AD22" s="9" t="s">
        <v>274</v>
      </c>
      <c r="AE22" s="9" t="s">
        <v>274</v>
      </c>
      <c r="AF22" s="9" t="s">
        <v>274</v>
      </c>
      <c r="AG22" s="9" t="s">
        <v>274</v>
      </c>
      <c r="AH22" s="9" t="s">
        <v>274</v>
      </c>
      <c r="AI22" s="9" t="s">
        <v>274</v>
      </c>
      <c r="AJ22" s="9" t="s">
        <v>274</v>
      </c>
      <c r="AK22" s="9" t="s">
        <v>274</v>
      </c>
      <c r="AL22" s="9" t="s">
        <v>274</v>
      </c>
      <c r="AM22" s="9" t="s">
        <v>274</v>
      </c>
    </row>
    <row r="23" spans="1:39" x14ac:dyDescent="0.25">
      <c r="A23" s="411" t="s">
        <v>1642</v>
      </c>
      <c r="B23" s="412" t="s">
        <v>1661</v>
      </c>
      <c r="C23" s="413" t="str">
        <f t="shared" si="0"/>
        <v>CLUZEL</v>
      </c>
      <c r="D23" s="412" t="s">
        <v>1638</v>
      </c>
      <c r="E23" s="470" t="str">
        <f t="shared" si="1"/>
        <v>Antonin</v>
      </c>
      <c r="F23" s="471" t="str">
        <f t="shared" si="2"/>
        <v>CLUZEL Antonin</v>
      </c>
      <c r="G23" s="54"/>
      <c r="I23"/>
      <c r="J23"/>
      <c r="K23"/>
      <c r="L23"/>
      <c r="M23" s="538" t="str">
        <f t="shared" si="3"/>
        <v/>
      </c>
      <c r="N23"/>
      <c r="O23" s="55"/>
      <c r="P23" s="55"/>
      <c r="X23" s="557" t="str">
        <f t="shared" si="4"/>
        <v/>
      </c>
    </row>
    <row r="24" spans="1:39" x14ac:dyDescent="0.25">
      <c r="A24" s="411" t="s">
        <v>1715</v>
      </c>
      <c r="B24" s="412" t="s">
        <v>1738</v>
      </c>
      <c r="C24" s="413" t="str">
        <f t="shared" si="0"/>
        <v>COLIN</v>
      </c>
      <c r="D24" s="412" t="s">
        <v>1589</v>
      </c>
      <c r="E24" s="470" t="str">
        <f t="shared" si="1"/>
        <v>Christian</v>
      </c>
      <c r="F24" s="471" t="str">
        <f t="shared" si="2"/>
        <v>COLIN Christian</v>
      </c>
      <c r="G24" s="54"/>
      <c r="I24"/>
      <c r="J24"/>
      <c r="K24"/>
      <c r="L24"/>
      <c r="M24" s="538" t="str">
        <f t="shared" si="3"/>
        <v/>
      </c>
      <c r="N24"/>
      <c r="O24" s="55"/>
      <c r="P24" s="55"/>
      <c r="X24" s="557" t="str">
        <f t="shared" si="4"/>
        <v/>
      </c>
    </row>
    <row r="25" spans="1:39" x14ac:dyDescent="0.25">
      <c r="A25" s="411" t="s">
        <v>1726</v>
      </c>
      <c r="B25" s="412" t="s">
        <v>1757</v>
      </c>
      <c r="C25" s="413" t="str">
        <f t="shared" si="0"/>
        <v>DELEBARRE</v>
      </c>
      <c r="D25" s="412" t="s">
        <v>1758</v>
      </c>
      <c r="E25" s="470" t="str">
        <f t="shared" si="1"/>
        <v>Marie Christine</v>
      </c>
      <c r="F25" s="471" t="str">
        <f t="shared" si="2"/>
        <v>DELEBARRE Marie Christine</v>
      </c>
      <c r="G25" s="54"/>
      <c r="I25"/>
      <c r="J25"/>
      <c r="K25"/>
      <c r="L25"/>
      <c r="M25" s="538" t="str">
        <f t="shared" si="3"/>
        <v/>
      </c>
      <c r="N25"/>
      <c r="O25" s="55"/>
      <c r="P25" s="55"/>
      <c r="X25" s="557" t="str">
        <f t="shared" si="4"/>
        <v/>
      </c>
    </row>
    <row r="26" spans="1:39" x14ac:dyDescent="0.25">
      <c r="A26" s="411" t="s">
        <v>1838</v>
      </c>
      <c r="B26" s="412" t="s">
        <v>304</v>
      </c>
      <c r="C26" s="413" t="str">
        <f t="shared" si="0"/>
        <v>DIJON</v>
      </c>
      <c r="D26" s="412" t="s">
        <v>1963</v>
      </c>
      <c r="E26" s="470" t="str">
        <f t="shared" si="1"/>
        <v>Tt</v>
      </c>
      <c r="F26" s="471" t="str">
        <f t="shared" si="2"/>
        <v>DIJON Tt</v>
      </c>
      <c r="G26" s="54" t="s">
        <v>274</v>
      </c>
      <c r="H26" s="9" t="s">
        <v>274</v>
      </c>
      <c r="I26"/>
      <c r="J26" t="s">
        <v>274</v>
      </c>
      <c r="K26" t="s">
        <v>274</v>
      </c>
      <c r="L26"/>
      <c r="M26" s="538" t="str">
        <f t="shared" si="3"/>
        <v/>
      </c>
      <c r="N26" t="s">
        <v>274</v>
      </c>
      <c r="O26" s="55" t="s">
        <v>274</v>
      </c>
      <c r="P26" s="55" t="s">
        <v>274</v>
      </c>
      <c r="Q26" s="9" t="s">
        <v>274</v>
      </c>
      <c r="T26" s="9" t="s">
        <v>274</v>
      </c>
      <c r="U26" s="9" t="s">
        <v>274</v>
      </c>
      <c r="V26" s="9" t="s">
        <v>274</v>
      </c>
      <c r="X26" s="557" t="str">
        <f t="shared" si="4"/>
        <v/>
      </c>
      <c r="Y26" s="9" t="s">
        <v>274</v>
      </c>
      <c r="Z26" s="9" t="s">
        <v>274</v>
      </c>
      <c r="AA26" s="9" t="s">
        <v>274</v>
      </c>
      <c r="AB26" s="9" t="s">
        <v>274</v>
      </c>
      <c r="AC26" s="9" t="s">
        <v>274</v>
      </c>
      <c r="AD26" s="9" t="s">
        <v>274</v>
      </c>
      <c r="AE26" s="9" t="s">
        <v>274</v>
      </c>
      <c r="AF26" s="9" t="s">
        <v>274</v>
      </c>
      <c r="AG26" s="9" t="s">
        <v>274</v>
      </c>
      <c r="AH26" s="9" t="s">
        <v>274</v>
      </c>
      <c r="AI26" s="9" t="s">
        <v>274</v>
      </c>
      <c r="AJ26" s="9" t="s">
        <v>274</v>
      </c>
      <c r="AK26" s="9" t="s">
        <v>274</v>
      </c>
      <c r="AL26" s="9" t="s">
        <v>274</v>
      </c>
    </row>
    <row r="27" spans="1:39" x14ac:dyDescent="0.25">
      <c r="A27" s="411" t="s">
        <v>1645</v>
      </c>
      <c r="B27" s="412" t="s">
        <v>1665</v>
      </c>
      <c r="C27" s="413" t="str">
        <f t="shared" si="0"/>
        <v>DOMERGUE</v>
      </c>
      <c r="D27" s="412" t="s">
        <v>1666</v>
      </c>
      <c r="E27" s="470" t="str">
        <f t="shared" si="1"/>
        <v>Guilhem</v>
      </c>
      <c r="F27" s="471" t="str">
        <f t="shared" si="2"/>
        <v>DOMERGUE Guilhem</v>
      </c>
      <c r="G27" s="54"/>
      <c r="I27"/>
      <c r="J27"/>
      <c r="K27"/>
      <c r="L27"/>
      <c r="M27" s="538" t="str">
        <f t="shared" si="3"/>
        <v/>
      </c>
      <c r="N27"/>
      <c r="O27" s="55"/>
      <c r="P27" s="55"/>
      <c r="X27" s="557" t="str">
        <f t="shared" si="4"/>
        <v/>
      </c>
    </row>
    <row r="28" spans="1:39" x14ac:dyDescent="0.25">
      <c r="A28" s="411" t="s">
        <v>1646</v>
      </c>
      <c r="B28" s="412" t="s">
        <v>1667</v>
      </c>
      <c r="C28" s="413" t="str">
        <f t="shared" si="0"/>
        <v>FAIVRE</v>
      </c>
      <c r="D28" s="412" t="s">
        <v>1668</v>
      </c>
      <c r="E28" s="470" t="str">
        <f t="shared" si="1"/>
        <v>Gabin</v>
      </c>
      <c r="F28" s="471" t="str">
        <f t="shared" si="2"/>
        <v>FAIVRE Gabin</v>
      </c>
      <c r="G28" s="54"/>
      <c r="I28"/>
      <c r="J28"/>
      <c r="K28"/>
      <c r="L28"/>
      <c r="M28" s="538" t="str">
        <f t="shared" si="3"/>
        <v/>
      </c>
      <c r="N28"/>
      <c r="O28" s="55"/>
      <c r="P28" s="55"/>
      <c r="X28" s="557" t="str">
        <f t="shared" si="4"/>
        <v/>
      </c>
    </row>
    <row r="29" spans="1:39" x14ac:dyDescent="0.25">
      <c r="A29" s="411" t="s">
        <v>1654</v>
      </c>
      <c r="B29" s="412" t="s">
        <v>1621</v>
      </c>
      <c r="C29" s="413" t="str">
        <f t="shared" si="0"/>
        <v>FLEURAT-LESSARD</v>
      </c>
      <c r="D29" s="412" t="s">
        <v>1683</v>
      </c>
      <c r="E29" s="470" t="str">
        <f t="shared" si="1"/>
        <v>Arthur</v>
      </c>
      <c r="F29" s="471" t="str">
        <f t="shared" si="2"/>
        <v>FLEURAT-LESSARD Arthur</v>
      </c>
      <c r="G29" s="54"/>
      <c r="I29"/>
      <c r="J29"/>
      <c r="K29"/>
      <c r="L29"/>
      <c r="M29" s="538" t="str">
        <f t="shared" si="3"/>
        <v/>
      </c>
      <c r="N29"/>
      <c r="O29" s="55"/>
      <c r="P29" s="55"/>
      <c r="X29" s="557" t="str">
        <f t="shared" si="4"/>
        <v/>
      </c>
    </row>
    <row r="30" spans="1:39" x14ac:dyDescent="0.25">
      <c r="A30" s="411" t="s">
        <v>1612</v>
      </c>
      <c r="B30" s="412" t="s">
        <v>1621</v>
      </c>
      <c r="C30" s="413" t="str">
        <f t="shared" si="0"/>
        <v>FLEURAT-LESSARD</v>
      </c>
      <c r="D30" s="412" t="s">
        <v>1622</v>
      </c>
      <c r="E30" s="470" t="str">
        <f t="shared" si="1"/>
        <v>Louise</v>
      </c>
      <c r="F30" s="471" t="str">
        <f t="shared" si="2"/>
        <v>FLEURAT-LESSARD Louise</v>
      </c>
      <c r="G30" s="54"/>
      <c r="I30"/>
      <c r="J30"/>
      <c r="K30"/>
      <c r="L30"/>
      <c r="M30" s="538" t="str">
        <f t="shared" si="3"/>
        <v/>
      </c>
      <c r="N30"/>
      <c r="O30" s="55"/>
      <c r="P30" s="55"/>
      <c r="X30" s="557" t="str">
        <f t="shared" si="4"/>
        <v/>
      </c>
    </row>
    <row r="31" spans="1:39" x14ac:dyDescent="0.25">
      <c r="A31" s="414" t="s">
        <v>1725</v>
      </c>
      <c r="B31" s="412" t="s">
        <v>1755</v>
      </c>
      <c r="C31" s="413" t="str">
        <f t="shared" si="0"/>
        <v>GERAUD</v>
      </c>
      <c r="D31" s="412" t="s">
        <v>1756</v>
      </c>
      <c r="E31" s="470" t="str">
        <f t="shared" si="1"/>
        <v>Xavier</v>
      </c>
      <c r="F31" s="471" t="str">
        <f t="shared" si="2"/>
        <v>GERAUD Xavier</v>
      </c>
      <c r="G31" s="54"/>
      <c r="I31"/>
      <c r="J31"/>
      <c r="K31"/>
      <c r="L31"/>
      <c r="M31" s="538" t="str">
        <f t="shared" si="3"/>
        <v/>
      </c>
      <c r="N31"/>
      <c r="O31" s="55"/>
      <c r="P31" s="55"/>
      <c r="X31" s="557" t="str">
        <f t="shared" si="4"/>
        <v/>
      </c>
    </row>
    <row r="32" spans="1:39" x14ac:dyDescent="0.25">
      <c r="A32" s="414" t="s">
        <v>1634</v>
      </c>
      <c r="B32" s="412" t="s">
        <v>1633</v>
      </c>
      <c r="C32" s="413" t="str">
        <f t="shared" si="0"/>
        <v>GIERCZAK GALLE</v>
      </c>
      <c r="D32" s="412" t="s">
        <v>1632</v>
      </c>
      <c r="E32" s="470" t="str">
        <f t="shared" si="1"/>
        <v>Tristan</v>
      </c>
      <c r="F32" s="471" t="str">
        <f t="shared" si="2"/>
        <v>GIERCZAK GALLE Tristan</v>
      </c>
      <c r="G32" s="54"/>
      <c r="I32"/>
      <c r="J32"/>
      <c r="K32"/>
      <c r="L32"/>
      <c r="M32" s="538" t="str">
        <f t="shared" si="3"/>
        <v/>
      </c>
      <c r="N32"/>
      <c r="O32" s="55"/>
      <c r="P32" s="55"/>
      <c r="X32" s="557" t="str">
        <f t="shared" si="4"/>
        <v/>
      </c>
    </row>
    <row r="33" spans="1:39" x14ac:dyDescent="0.25">
      <c r="A33" s="411" t="s">
        <v>1720</v>
      </c>
      <c r="B33" s="412" t="s">
        <v>1746</v>
      </c>
      <c r="C33" s="413" t="str">
        <f t="shared" si="0"/>
        <v>GIRARD</v>
      </c>
      <c r="D33" s="412" t="s">
        <v>1747</v>
      </c>
      <c r="E33" s="470" t="str">
        <f t="shared" si="1"/>
        <v>Philippe</v>
      </c>
      <c r="F33" s="471" t="str">
        <f t="shared" si="2"/>
        <v>GIRARD Philippe</v>
      </c>
      <c r="G33" s="54">
        <v>24612</v>
      </c>
      <c r="H33" s="9" t="s">
        <v>1969</v>
      </c>
      <c r="I33" t="s">
        <v>1944</v>
      </c>
      <c r="J33"/>
      <c r="K33">
        <v>21240</v>
      </c>
      <c r="L33" t="s">
        <v>1945</v>
      </c>
      <c r="M33" s="538" t="str">
        <f t="shared" si="3"/>
        <v>TALANT</v>
      </c>
      <c r="N33" s="547" t="s">
        <v>1946</v>
      </c>
      <c r="O33" s="55"/>
      <c r="P33" s="55">
        <v>612377277</v>
      </c>
      <c r="Q33" s="9" t="s">
        <v>1947</v>
      </c>
      <c r="R33" s="9">
        <v>184</v>
      </c>
      <c r="S33" s="9" t="s">
        <v>1972</v>
      </c>
      <c r="X33" s="557" t="str">
        <f t="shared" si="4"/>
        <v/>
      </c>
      <c r="AA33" s="9">
        <v>150</v>
      </c>
      <c r="AB33" s="554"/>
      <c r="AC33" s="554"/>
    </row>
    <row r="34" spans="1:39" x14ac:dyDescent="0.25">
      <c r="A34" s="411" t="s">
        <v>1967</v>
      </c>
      <c r="B34" s="412" t="s">
        <v>1746</v>
      </c>
      <c r="C34" s="413" t="str">
        <f t="shared" si="0"/>
        <v>GIRARD</v>
      </c>
      <c r="D34" s="412" t="s">
        <v>1968</v>
      </c>
      <c r="E34" s="470" t="str">
        <f t="shared" si="1"/>
        <v>Thomas</v>
      </c>
      <c r="F34" s="471" t="str">
        <f t="shared" si="2"/>
        <v>GIRARD Thomas</v>
      </c>
      <c r="G34" s="54">
        <v>36249</v>
      </c>
      <c r="H34" s="9" t="s">
        <v>1969</v>
      </c>
      <c r="I34" t="s">
        <v>1944</v>
      </c>
      <c r="J34"/>
      <c r="K34">
        <v>21240</v>
      </c>
      <c r="L34" t="s">
        <v>1970</v>
      </c>
      <c r="M34" s="538" t="str">
        <f t="shared" si="3"/>
        <v>TALANT</v>
      </c>
      <c r="N34" s="547" t="s">
        <v>1971</v>
      </c>
      <c r="O34" s="55"/>
      <c r="P34" s="55">
        <v>695545314</v>
      </c>
      <c r="Q34" s="9" t="s">
        <v>249</v>
      </c>
      <c r="R34" s="9">
        <v>325</v>
      </c>
      <c r="S34" s="9" t="s">
        <v>1972</v>
      </c>
      <c r="T34" s="9">
        <v>150</v>
      </c>
      <c r="U34" s="9">
        <v>50</v>
      </c>
      <c r="V34" s="9">
        <v>100</v>
      </c>
      <c r="W34" s="9">
        <v>25</v>
      </c>
      <c r="X34" s="557">
        <f t="shared" si="4"/>
        <v>325</v>
      </c>
      <c r="Y34" s="9" t="s">
        <v>245</v>
      </c>
      <c r="Z34" s="9">
        <v>1235</v>
      </c>
      <c r="AA34" s="9">
        <v>184</v>
      </c>
      <c r="AB34" s="54">
        <v>43344</v>
      </c>
      <c r="AC34" s="54">
        <v>43739</v>
      </c>
    </row>
    <row r="35" spans="1:39" x14ac:dyDescent="0.25">
      <c r="A35" s="411" t="s">
        <v>1831</v>
      </c>
      <c r="B35" s="412" t="s">
        <v>1832</v>
      </c>
      <c r="C35" s="413" t="str">
        <f t="shared" si="0"/>
        <v>GUILLEMIER</v>
      </c>
      <c r="D35" s="412" t="s">
        <v>1833</v>
      </c>
      <c r="E35" s="470" t="str">
        <f t="shared" si="1"/>
        <v>Antoine</v>
      </c>
      <c r="F35" s="471" t="str">
        <f t="shared" si="2"/>
        <v>GUILLEMIER Antoine</v>
      </c>
      <c r="G35" s="54"/>
      <c r="I35"/>
      <c r="J35"/>
      <c r="K35"/>
      <c r="L35"/>
      <c r="M35" s="538" t="str">
        <f t="shared" si="3"/>
        <v/>
      </c>
      <c r="N35"/>
      <c r="O35" s="55"/>
      <c r="P35" s="55"/>
      <c r="X35" s="557" t="str">
        <f t="shared" si="4"/>
        <v/>
      </c>
    </row>
    <row r="36" spans="1:39" x14ac:dyDescent="0.25">
      <c r="A36" s="414" t="s">
        <v>1724</v>
      </c>
      <c r="B36" s="412" t="s">
        <v>1754</v>
      </c>
      <c r="C36" s="413" t="str">
        <f t="shared" ref="C36:C67" si="5">UPPER(B36)</f>
        <v>HARATYK</v>
      </c>
      <c r="D36" s="412" t="s">
        <v>1747</v>
      </c>
      <c r="E36" s="470" t="str">
        <f t="shared" ref="E36:E67" si="6">PROPER(D36)</f>
        <v>Philippe</v>
      </c>
      <c r="F36" s="471" t="str">
        <f t="shared" ref="F36:F67" si="7">CONCATENATE(C36," ",E36)</f>
        <v>HARATYK Philippe</v>
      </c>
      <c r="G36" s="54"/>
      <c r="I36"/>
      <c r="J36"/>
      <c r="K36"/>
      <c r="L36"/>
      <c r="M36" s="538" t="str">
        <f t="shared" ref="M36:M67" si="8">UPPER(L36)</f>
        <v/>
      </c>
      <c r="N36"/>
      <c r="O36" s="55"/>
      <c r="P36" s="55"/>
      <c r="X36" s="557" t="str">
        <f t="shared" si="4"/>
        <v/>
      </c>
    </row>
    <row r="37" spans="1:39" x14ac:dyDescent="0.25">
      <c r="A37" s="411" t="s">
        <v>1727</v>
      </c>
      <c r="B37" s="412" t="s">
        <v>1759</v>
      </c>
      <c r="C37" s="413" t="str">
        <f t="shared" si="5"/>
        <v>HARBULOT</v>
      </c>
      <c r="D37" s="412" t="s">
        <v>1760</v>
      </c>
      <c r="E37" s="470" t="str">
        <f t="shared" si="6"/>
        <v>Francis</v>
      </c>
      <c r="F37" s="471" t="str">
        <f t="shared" si="7"/>
        <v>HARBULOT Francis</v>
      </c>
      <c r="G37" s="54"/>
      <c r="I37"/>
      <c r="J37"/>
      <c r="K37"/>
      <c r="L37"/>
      <c r="M37" s="538" t="str">
        <f t="shared" si="8"/>
        <v/>
      </c>
      <c r="N37"/>
      <c r="O37" s="55"/>
      <c r="P37" s="55"/>
      <c r="X37" s="557" t="str">
        <f t="shared" si="4"/>
        <v/>
      </c>
    </row>
    <row r="38" spans="1:39" x14ac:dyDescent="0.25">
      <c r="A38" s="414" t="s">
        <v>1718</v>
      </c>
      <c r="B38" s="412" t="s">
        <v>1742</v>
      </c>
      <c r="C38" s="413" t="str">
        <f t="shared" si="5"/>
        <v>HARDY</v>
      </c>
      <c r="D38" s="412" t="s">
        <v>1743</v>
      </c>
      <c r="E38" s="470" t="str">
        <f t="shared" si="6"/>
        <v>Jerome</v>
      </c>
      <c r="F38" s="471" t="str">
        <f t="shared" si="7"/>
        <v>HARDY Jerome</v>
      </c>
      <c r="G38" s="54"/>
      <c r="I38"/>
      <c r="J38"/>
      <c r="K38"/>
      <c r="L38"/>
      <c r="M38" s="538" t="str">
        <f t="shared" si="8"/>
        <v/>
      </c>
      <c r="N38"/>
      <c r="O38" s="55"/>
      <c r="P38" s="55"/>
      <c r="X38" s="557" t="str">
        <f t="shared" si="4"/>
        <v/>
      </c>
    </row>
    <row r="39" spans="1:39" x14ac:dyDescent="0.25">
      <c r="A39" s="411" t="s">
        <v>1652</v>
      </c>
      <c r="B39" s="412" t="s">
        <v>1679</v>
      </c>
      <c r="C39" s="413" t="str">
        <f t="shared" si="5"/>
        <v xml:space="preserve">JACQUEMIN </v>
      </c>
      <c r="D39" s="412" t="s">
        <v>1680</v>
      </c>
      <c r="E39" s="470" t="str">
        <f t="shared" si="6"/>
        <v>Mael</v>
      </c>
      <c r="F39" s="471" t="str">
        <f t="shared" si="7"/>
        <v>JACQUEMIN  Mael</v>
      </c>
      <c r="G39" s="54"/>
      <c r="I39"/>
      <c r="J39"/>
      <c r="K39"/>
      <c r="L39"/>
      <c r="M39" s="538" t="str">
        <f t="shared" si="8"/>
        <v/>
      </c>
      <c r="N39"/>
      <c r="O39" s="55"/>
      <c r="P39" s="55"/>
      <c r="X39" s="557" t="str">
        <f t="shared" si="4"/>
        <v/>
      </c>
    </row>
    <row r="40" spans="1:39" x14ac:dyDescent="0.25">
      <c r="A40" s="411" t="s">
        <v>1648</v>
      </c>
      <c r="B40" s="412" t="s">
        <v>1671</v>
      </c>
      <c r="C40" s="413" t="str">
        <f t="shared" si="5"/>
        <v>JANNIAUD</v>
      </c>
      <c r="D40" s="412" t="s">
        <v>1672</v>
      </c>
      <c r="E40" s="470" t="str">
        <f t="shared" si="6"/>
        <v>Nicolas</v>
      </c>
      <c r="F40" s="471" t="str">
        <f t="shared" si="7"/>
        <v>JANNIAUD Nicolas</v>
      </c>
      <c r="G40" s="54"/>
      <c r="I40"/>
      <c r="J40"/>
      <c r="K40"/>
      <c r="L40"/>
      <c r="M40" s="538" t="str">
        <f t="shared" si="8"/>
        <v/>
      </c>
      <c r="N40"/>
      <c r="O40" s="55"/>
      <c r="P40" s="55"/>
      <c r="X40" s="557" t="str">
        <f t="shared" si="4"/>
        <v/>
      </c>
    </row>
    <row r="41" spans="1:39" x14ac:dyDescent="0.25">
      <c r="A41" s="411" t="s">
        <v>1704</v>
      </c>
      <c r="B41" s="412" t="s">
        <v>1703</v>
      </c>
      <c r="C41" s="413" t="str">
        <f t="shared" si="5"/>
        <v>JOLY</v>
      </c>
      <c r="D41" s="412" t="s">
        <v>1702</v>
      </c>
      <c r="E41" s="470" t="str">
        <f t="shared" si="6"/>
        <v>Lenny</v>
      </c>
      <c r="F41" s="471" t="str">
        <f t="shared" si="7"/>
        <v>JOLY Lenny</v>
      </c>
      <c r="G41" s="54"/>
      <c r="I41"/>
      <c r="J41"/>
      <c r="K41"/>
      <c r="L41"/>
      <c r="M41" s="538" t="str">
        <f t="shared" si="8"/>
        <v/>
      </c>
      <c r="N41"/>
      <c r="O41" s="55"/>
      <c r="P41" s="55"/>
      <c r="X41" s="557" t="str">
        <f t="shared" si="4"/>
        <v/>
      </c>
    </row>
    <row r="42" spans="1:39" x14ac:dyDescent="0.25">
      <c r="A42" s="411" t="s">
        <v>1867</v>
      </c>
      <c r="B42" s="412" t="s">
        <v>1868</v>
      </c>
      <c r="C42" s="413" t="str">
        <f t="shared" si="5"/>
        <v>LACAGNE</v>
      </c>
      <c r="D42" s="412" t="s">
        <v>1869</v>
      </c>
      <c r="E42" s="470" t="str">
        <f t="shared" si="6"/>
        <v>Pierrette</v>
      </c>
      <c r="F42" s="471" t="str">
        <f t="shared" si="7"/>
        <v>LACAGNE Pierrette</v>
      </c>
      <c r="G42" s="54"/>
      <c r="I42"/>
      <c r="J42"/>
      <c r="K42"/>
      <c r="L42"/>
      <c r="M42" s="538" t="str">
        <f t="shared" si="8"/>
        <v/>
      </c>
      <c r="N42"/>
      <c r="O42" s="55"/>
      <c r="P42" s="55"/>
      <c r="X42" s="557" t="str">
        <f t="shared" si="4"/>
        <v/>
      </c>
    </row>
    <row r="43" spans="1:39" x14ac:dyDescent="0.25">
      <c r="A43" s="411" t="s">
        <v>1723</v>
      </c>
      <c r="B43" s="412" t="s">
        <v>1752</v>
      </c>
      <c r="C43" s="413" t="str">
        <f t="shared" si="5"/>
        <v>LAHOUCINE</v>
      </c>
      <c r="D43" s="412" t="s">
        <v>1753</v>
      </c>
      <c r="E43" s="470" t="str">
        <f t="shared" si="6"/>
        <v>Dominique</v>
      </c>
      <c r="F43" s="471" t="str">
        <f t="shared" si="7"/>
        <v>LAHOUCINE Dominique</v>
      </c>
      <c r="G43" s="54"/>
      <c r="I43"/>
      <c r="J43"/>
      <c r="K43"/>
      <c r="L43"/>
      <c r="M43" s="538" t="str">
        <f t="shared" si="8"/>
        <v/>
      </c>
      <c r="N43"/>
      <c r="O43" s="55"/>
      <c r="P43" s="55"/>
      <c r="X43" s="557" t="str">
        <f t="shared" si="4"/>
        <v/>
      </c>
    </row>
    <row r="44" spans="1:39" x14ac:dyDescent="0.25">
      <c r="A44" s="411" t="s">
        <v>1587</v>
      </c>
      <c r="B44" s="412" t="s">
        <v>1588</v>
      </c>
      <c r="C44" s="413" t="str">
        <f t="shared" si="5"/>
        <v>LAPARADE</v>
      </c>
      <c r="D44" s="412" t="s">
        <v>1589</v>
      </c>
      <c r="E44" s="470" t="str">
        <f t="shared" si="6"/>
        <v>Christian</v>
      </c>
      <c r="F44" s="471" t="str">
        <f t="shared" si="7"/>
        <v>LAPARADE Christian</v>
      </c>
      <c r="G44" s="54"/>
      <c r="I44"/>
      <c r="J44"/>
      <c r="K44"/>
      <c r="L44"/>
      <c r="M44" s="538" t="str">
        <f t="shared" si="8"/>
        <v/>
      </c>
      <c r="N44"/>
      <c r="O44" s="55"/>
      <c r="P44" s="55"/>
      <c r="X44" s="557" t="str">
        <f t="shared" si="4"/>
        <v/>
      </c>
    </row>
    <row r="45" spans="1:39" x14ac:dyDescent="0.25">
      <c r="A45" s="414" t="s">
        <v>1643</v>
      </c>
      <c r="B45" s="412" t="s">
        <v>1662</v>
      </c>
      <c r="C45" s="413" t="str">
        <f t="shared" si="5"/>
        <v>LATOUR</v>
      </c>
      <c r="D45" s="412" t="s">
        <v>1663</v>
      </c>
      <c r="E45" s="470" t="str">
        <f t="shared" si="6"/>
        <v>Logan</v>
      </c>
      <c r="F45" s="471" t="str">
        <f t="shared" si="7"/>
        <v>LATOUR Logan</v>
      </c>
      <c r="G45" s="54"/>
      <c r="I45"/>
      <c r="J45"/>
      <c r="K45"/>
      <c r="L45"/>
      <c r="M45" s="538" t="str">
        <f t="shared" si="8"/>
        <v/>
      </c>
      <c r="N45"/>
      <c r="O45" s="55"/>
      <c r="P45" s="55"/>
      <c r="X45" s="557" t="str">
        <f t="shared" si="4"/>
        <v/>
      </c>
    </row>
    <row r="46" spans="1:39" x14ac:dyDescent="0.25">
      <c r="A46" s="414" t="s">
        <v>1591</v>
      </c>
      <c r="B46" s="412" t="s">
        <v>1610</v>
      </c>
      <c r="C46" s="413" t="str">
        <f t="shared" si="5"/>
        <v>LEGRAND</v>
      </c>
      <c r="D46" s="412" t="s">
        <v>1611</v>
      </c>
      <c r="E46" s="470" t="str">
        <f t="shared" si="6"/>
        <v>Campbell</v>
      </c>
      <c r="F46" s="471" t="str">
        <f t="shared" si="7"/>
        <v>LEGRAND Campbell</v>
      </c>
      <c r="G46" s="54"/>
      <c r="I46"/>
      <c r="J46"/>
      <c r="K46"/>
      <c r="L46"/>
      <c r="M46" s="538" t="str">
        <f t="shared" si="8"/>
        <v/>
      </c>
      <c r="N46"/>
      <c r="O46" s="55"/>
      <c r="P46" s="55"/>
      <c r="X46" s="557" t="str">
        <f t="shared" si="4"/>
        <v/>
      </c>
    </row>
    <row r="47" spans="1:39" x14ac:dyDescent="0.25">
      <c r="A47" s="411" t="s">
        <v>1625</v>
      </c>
      <c r="B47" s="412" t="s">
        <v>1624</v>
      </c>
      <c r="C47" s="413" t="str">
        <f t="shared" si="5"/>
        <v>LEVAULT</v>
      </c>
      <c r="D47" s="412" t="s">
        <v>1623</v>
      </c>
      <c r="E47" s="470" t="str">
        <f t="shared" si="6"/>
        <v>Pierre</v>
      </c>
      <c r="F47" s="471" t="str">
        <f t="shared" si="7"/>
        <v>LEVAULT Pierre</v>
      </c>
      <c r="G47" s="54" t="s">
        <v>274</v>
      </c>
      <c r="H47" s="9" t="s">
        <v>274</v>
      </c>
      <c r="I47" t="s">
        <v>274</v>
      </c>
      <c r="J47"/>
      <c r="K47" t="s">
        <v>274</v>
      </c>
      <c r="L47" t="s">
        <v>274</v>
      </c>
      <c r="M47" s="538" t="str">
        <f t="shared" si="8"/>
        <v/>
      </c>
      <c r="N47" t="s">
        <v>274</v>
      </c>
      <c r="O47" s="55" t="s">
        <v>274</v>
      </c>
      <c r="P47" s="55" t="s">
        <v>274</v>
      </c>
      <c r="Q47" s="9" t="s">
        <v>274</v>
      </c>
      <c r="R47" s="9" t="s">
        <v>274</v>
      </c>
      <c r="U47" s="9" t="s">
        <v>274</v>
      </c>
      <c r="V47" s="9" t="s">
        <v>274</v>
      </c>
      <c r="W47" s="9" t="s">
        <v>274</v>
      </c>
      <c r="X47" s="557" t="str">
        <f t="shared" si="4"/>
        <v/>
      </c>
      <c r="Y47" s="9" t="s">
        <v>274</v>
      </c>
      <c r="Z47" s="9" t="s">
        <v>274</v>
      </c>
      <c r="AA47" s="9" t="s">
        <v>274</v>
      </c>
      <c r="AB47" s="9" t="s">
        <v>274</v>
      </c>
      <c r="AC47" s="9" t="s">
        <v>274</v>
      </c>
      <c r="AD47" s="9" t="s">
        <v>274</v>
      </c>
      <c r="AE47" s="9" t="s">
        <v>274</v>
      </c>
      <c r="AF47" s="9" t="s">
        <v>274</v>
      </c>
      <c r="AG47" s="9" t="s">
        <v>274</v>
      </c>
      <c r="AH47" s="9" t="s">
        <v>274</v>
      </c>
      <c r="AI47" s="9" t="s">
        <v>274</v>
      </c>
      <c r="AJ47" s="9" t="s">
        <v>274</v>
      </c>
      <c r="AK47" s="9" t="s">
        <v>274</v>
      </c>
      <c r="AL47" s="9" t="s">
        <v>274</v>
      </c>
      <c r="AM47" s="9" t="s">
        <v>274</v>
      </c>
    </row>
    <row r="48" spans="1:39" x14ac:dyDescent="0.25">
      <c r="A48" s="414" t="s">
        <v>1628</v>
      </c>
      <c r="B48" s="412" t="s">
        <v>1631</v>
      </c>
      <c r="C48" s="413" t="str">
        <f t="shared" si="5"/>
        <v>LORIOT</v>
      </c>
      <c r="D48" s="412" t="s">
        <v>1630</v>
      </c>
      <c r="E48" s="470" t="str">
        <f t="shared" si="6"/>
        <v>Sarah</v>
      </c>
      <c r="F48" s="471" t="str">
        <f t="shared" si="7"/>
        <v>LORIOT Sarah</v>
      </c>
      <c r="G48" s="54" t="s">
        <v>274</v>
      </c>
      <c r="H48" s="9" t="s">
        <v>274</v>
      </c>
      <c r="I48" t="s">
        <v>274</v>
      </c>
      <c r="J48"/>
      <c r="K48" t="s">
        <v>274</v>
      </c>
      <c r="L48" t="s">
        <v>274</v>
      </c>
      <c r="M48" s="538" t="str">
        <f t="shared" si="8"/>
        <v/>
      </c>
      <c r="N48" t="s">
        <v>274</v>
      </c>
      <c r="O48" s="55" t="s">
        <v>274</v>
      </c>
      <c r="P48" s="55" t="s">
        <v>274</v>
      </c>
      <c r="Q48" s="9" t="s">
        <v>274</v>
      </c>
      <c r="R48" s="9" t="s">
        <v>274</v>
      </c>
      <c r="U48" s="9" t="s">
        <v>274</v>
      </c>
      <c r="V48" s="9" t="s">
        <v>274</v>
      </c>
      <c r="W48" s="9" t="s">
        <v>274</v>
      </c>
      <c r="X48" s="557" t="str">
        <f t="shared" si="4"/>
        <v/>
      </c>
      <c r="Y48" s="9" t="s">
        <v>274</v>
      </c>
      <c r="Z48" s="9" t="s">
        <v>274</v>
      </c>
      <c r="AA48" s="9" t="s">
        <v>274</v>
      </c>
      <c r="AB48" s="9" t="s">
        <v>274</v>
      </c>
      <c r="AC48" s="9" t="s">
        <v>274</v>
      </c>
      <c r="AD48" s="9" t="s">
        <v>274</v>
      </c>
      <c r="AE48" s="9" t="s">
        <v>274</v>
      </c>
      <c r="AF48" s="9" t="s">
        <v>274</v>
      </c>
      <c r="AG48" s="9" t="s">
        <v>274</v>
      </c>
      <c r="AH48" s="9" t="s">
        <v>274</v>
      </c>
      <c r="AI48" s="9" t="s">
        <v>274</v>
      </c>
      <c r="AJ48" s="9" t="s">
        <v>274</v>
      </c>
      <c r="AK48" s="9" t="s">
        <v>274</v>
      </c>
      <c r="AL48" s="9" t="s">
        <v>274</v>
      </c>
      <c r="AM48" s="9" t="s">
        <v>274</v>
      </c>
    </row>
    <row r="49" spans="1:39" x14ac:dyDescent="0.25">
      <c r="A49" s="411" t="s">
        <v>1590</v>
      </c>
      <c r="B49" s="412" t="s">
        <v>1608</v>
      </c>
      <c r="C49" s="413" t="str">
        <f t="shared" si="5"/>
        <v>MASSART</v>
      </c>
      <c r="D49" s="412" t="s">
        <v>1609</v>
      </c>
      <c r="E49" s="470" t="str">
        <f t="shared" si="6"/>
        <v>Jean Pierre</v>
      </c>
      <c r="F49" s="471" t="str">
        <f t="shared" si="7"/>
        <v>MASSART Jean Pierre</v>
      </c>
      <c r="G49" s="54" t="s">
        <v>274</v>
      </c>
      <c r="H49" s="9" t="s">
        <v>274</v>
      </c>
      <c r="I49" t="s">
        <v>274</v>
      </c>
      <c r="J49"/>
      <c r="K49" t="s">
        <v>274</v>
      </c>
      <c r="L49" t="s">
        <v>274</v>
      </c>
      <c r="M49" s="538" t="str">
        <f t="shared" si="8"/>
        <v/>
      </c>
      <c r="N49" t="s">
        <v>274</v>
      </c>
      <c r="O49" s="55" t="s">
        <v>274</v>
      </c>
      <c r="P49" s="55" t="s">
        <v>274</v>
      </c>
      <c r="Q49" s="9" t="s">
        <v>274</v>
      </c>
      <c r="R49" s="9" t="s">
        <v>274</v>
      </c>
      <c r="U49" s="9" t="s">
        <v>274</v>
      </c>
      <c r="V49" s="9" t="s">
        <v>274</v>
      </c>
      <c r="W49" s="9" t="s">
        <v>274</v>
      </c>
      <c r="X49" s="557" t="str">
        <f t="shared" si="4"/>
        <v/>
      </c>
      <c r="Y49" s="9" t="s">
        <v>274</v>
      </c>
      <c r="Z49" s="9" t="s">
        <v>274</v>
      </c>
      <c r="AA49" s="9" t="s">
        <v>274</v>
      </c>
      <c r="AB49" s="9" t="s">
        <v>274</v>
      </c>
      <c r="AC49" s="9" t="s">
        <v>274</v>
      </c>
      <c r="AD49" s="9" t="s">
        <v>274</v>
      </c>
      <c r="AE49" s="9" t="s">
        <v>274</v>
      </c>
      <c r="AF49" s="9" t="s">
        <v>274</v>
      </c>
      <c r="AG49" s="9" t="s">
        <v>274</v>
      </c>
      <c r="AH49" s="9" t="s">
        <v>274</v>
      </c>
      <c r="AI49" s="9" t="s">
        <v>274</v>
      </c>
      <c r="AJ49" s="9" t="s">
        <v>274</v>
      </c>
      <c r="AK49" s="9" t="s">
        <v>274</v>
      </c>
      <c r="AL49" s="9" t="s">
        <v>274</v>
      </c>
      <c r="AM49" s="9" t="s">
        <v>274</v>
      </c>
    </row>
    <row r="50" spans="1:39" x14ac:dyDescent="0.25">
      <c r="A50" s="414" t="s">
        <v>1656</v>
      </c>
      <c r="B50" s="412" t="s">
        <v>1686</v>
      </c>
      <c r="C50" s="413" t="str">
        <f t="shared" si="5"/>
        <v>MERITTE</v>
      </c>
      <c r="D50" s="412" t="s">
        <v>1687</v>
      </c>
      <c r="E50" s="470" t="str">
        <f t="shared" si="6"/>
        <v>Camille</v>
      </c>
      <c r="F50" s="471" t="str">
        <f t="shared" si="7"/>
        <v>MERITTE Camille</v>
      </c>
      <c r="G50" s="54" t="s">
        <v>274</v>
      </c>
      <c r="H50" s="9" t="s">
        <v>274</v>
      </c>
      <c r="I50" t="s">
        <v>274</v>
      </c>
      <c r="J50"/>
      <c r="K50" t="s">
        <v>274</v>
      </c>
      <c r="L50" t="s">
        <v>274</v>
      </c>
      <c r="M50" s="538" t="str">
        <f t="shared" si="8"/>
        <v/>
      </c>
      <c r="N50" t="s">
        <v>274</v>
      </c>
      <c r="O50" s="55" t="s">
        <v>274</v>
      </c>
      <c r="P50" s="55" t="s">
        <v>274</v>
      </c>
      <c r="Q50" s="9" t="s">
        <v>274</v>
      </c>
      <c r="R50" s="9" t="s">
        <v>274</v>
      </c>
      <c r="U50" s="9" t="s">
        <v>274</v>
      </c>
      <c r="V50" s="9" t="s">
        <v>274</v>
      </c>
      <c r="W50" s="9" t="s">
        <v>274</v>
      </c>
      <c r="X50" s="557" t="str">
        <f t="shared" si="4"/>
        <v/>
      </c>
      <c r="Y50" s="9" t="s">
        <v>274</v>
      </c>
      <c r="Z50" s="9" t="s">
        <v>274</v>
      </c>
      <c r="AA50" s="9" t="s">
        <v>274</v>
      </c>
      <c r="AB50" s="9" t="s">
        <v>274</v>
      </c>
      <c r="AC50" s="9" t="s">
        <v>274</v>
      </c>
      <c r="AD50" s="9" t="s">
        <v>274</v>
      </c>
      <c r="AE50" s="9" t="s">
        <v>274</v>
      </c>
      <c r="AF50" s="9" t="s">
        <v>274</v>
      </c>
      <c r="AG50" s="9" t="s">
        <v>274</v>
      </c>
      <c r="AH50" s="9" t="s">
        <v>274</v>
      </c>
      <c r="AI50" s="9" t="s">
        <v>274</v>
      </c>
      <c r="AJ50" s="9" t="s">
        <v>274</v>
      </c>
      <c r="AK50" s="9" t="s">
        <v>274</v>
      </c>
      <c r="AL50" s="9" t="s">
        <v>274</v>
      </c>
      <c r="AM50" s="9" t="s">
        <v>274</v>
      </c>
    </row>
    <row r="51" spans="1:39" x14ac:dyDescent="0.25">
      <c r="A51" s="411" t="s">
        <v>1637</v>
      </c>
      <c r="B51" s="412" t="s">
        <v>1636</v>
      </c>
      <c r="C51" s="413" t="str">
        <f t="shared" si="5"/>
        <v>MIZGALSKA</v>
      </c>
      <c r="D51" s="412" t="s">
        <v>1635</v>
      </c>
      <c r="E51" s="470" t="str">
        <f t="shared" si="6"/>
        <v>Chloe</v>
      </c>
      <c r="F51" s="471" t="str">
        <f t="shared" si="7"/>
        <v>MIZGALSKA Chloe</v>
      </c>
      <c r="G51" s="54"/>
      <c r="I51"/>
      <c r="J51"/>
      <c r="K51"/>
      <c r="L51"/>
      <c r="M51" s="538" t="str">
        <f t="shared" si="8"/>
        <v/>
      </c>
      <c r="N51"/>
      <c r="O51" s="55"/>
      <c r="P51" s="55"/>
      <c r="X51" s="557" t="str">
        <f t="shared" si="4"/>
        <v/>
      </c>
    </row>
    <row r="52" spans="1:39" x14ac:dyDescent="0.25">
      <c r="A52" s="411" t="s">
        <v>1717</v>
      </c>
      <c r="B52" s="412" t="s">
        <v>1740</v>
      </c>
      <c r="C52" s="413" t="str">
        <f t="shared" si="5"/>
        <v>MORLON</v>
      </c>
      <c r="D52" s="412" t="s">
        <v>1741</v>
      </c>
      <c r="E52" s="470" t="str">
        <f t="shared" si="6"/>
        <v>Francois</v>
      </c>
      <c r="F52" s="471" t="str">
        <f t="shared" si="7"/>
        <v>MORLON Francois</v>
      </c>
      <c r="G52" s="54"/>
      <c r="I52"/>
      <c r="J52"/>
      <c r="K52"/>
      <c r="L52"/>
      <c r="M52" s="538" t="str">
        <f t="shared" si="8"/>
        <v/>
      </c>
      <c r="N52"/>
      <c r="O52" s="55"/>
      <c r="P52" s="55"/>
      <c r="X52" s="557" t="str">
        <f t="shared" si="4"/>
        <v/>
      </c>
    </row>
    <row r="53" spans="1:39" x14ac:dyDescent="0.25">
      <c r="A53" s="411" t="s">
        <v>1695</v>
      </c>
      <c r="B53" s="412" t="s">
        <v>1696</v>
      </c>
      <c r="C53" s="413" t="str">
        <f t="shared" si="5"/>
        <v>NAUD</v>
      </c>
      <c r="D53" s="412" t="s">
        <v>1697</v>
      </c>
      <c r="E53" s="470" t="str">
        <f t="shared" si="6"/>
        <v>Adrien</v>
      </c>
      <c r="F53" s="471" t="str">
        <f t="shared" si="7"/>
        <v>NAUD Adrien</v>
      </c>
      <c r="G53" s="54"/>
      <c r="I53"/>
      <c r="J53"/>
      <c r="K53"/>
      <c r="L53"/>
      <c r="M53" s="538" t="str">
        <f t="shared" si="8"/>
        <v/>
      </c>
      <c r="N53"/>
      <c r="O53" s="55"/>
      <c r="P53" s="55"/>
      <c r="X53" s="557" t="str">
        <f t="shared" si="4"/>
        <v/>
      </c>
    </row>
    <row r="54" spans="1:39" x14ac:dyDescent="0.25">
      <c r="A54" s="411" t="s">
        <v>1729</v>
      </c>
      <c r="B54" s="412" t="s">
        <v>1763</v>
      </c>
      <c r="C54" s="413" t="str">
        <f t="shared" si="5"/>
        <v>ORSATTI</v>
      </c>
      <c r="D54" s="412" t="s">
        <v>1764</v>
      </c>
      <c r="E54" s="470" t="str">
        <f t="shared" si="6"/>
        <v xml:space="preserve">Valentin </v>
      </c>
      <c r="F54" s="471" t="str">
        <f t="shared" si="7"/>
        <v xml:space="preserve">ORSATTI Valentin </v>
      </c>
      <c r="G54" s="54"/>
      <c r="I54"/>
      <c r="J54"/>
      <c r="K54"/>
      <c r="L54"/>
      <c r="M54" s="538" t="str">
        <f t="shared" si="8"/>
        <v/>
      </c>
      <c r="N54"/>
      <c r="O54" s="55"/>
      <c r="P54" s="55"/>
      <c r="X54" s="557" t="str">
        <f t="shared" si="4"/>
        <v/>
      </c>
    </row>
    <row r="55" spans="1:39" x14ac:dyDescent="0.25">
      <c r="A55" s="414" t="s">
        <v>1730</v>
      </c>
      <c r="B55" s="412" t="s">
        <v>1765</v>
      </c>
      <c r="C55" s="413" t="str">
        <f t="shared" si="5"/>
        <v>PANNECOUKE</v>
      </c>
      <c r="D55" s="412" t="s">
        <v>1623</v>
      </c>
      <c r="E55" s="470" t="str">
        <f t="shared" si="6"/>
        <v>Pierre</v>
      </c>
      <c r="F55" s="471" t="str">
        <f t="shared" si="7"/>
        <v>PANNECOUKE Pierre</v>
      </c>
      <c r="G55" s="54"/>
      <c r="I55"/>
      <c r="J55"/>
      <c r="K55"/>
      <c r="L55"/>
      <c r="M55" s="538" t="str">
        <f t="shared" si="8"/>
        <v/>
      </c>
      <c r="N55"/>
      <c r="O55" s="55"/>
      <c r="P55" s="55"/>
      <c r="X55" s="557" t="str">
        <f t="shared" si="4"/>
        <v/>
      </c>
    </row>
    <row r="56" spans="1:39" x14ac:dyDescent="0.25">
      <c r="A56" s="411" t="s">
        <v>1594</v>
      </c>
      <c r="B56" s="412" t="s">
        <v>1617</v>
      </c>
      <c r="C56" s="413" t="str">
        <f t="shared" si="5"/>
        <v>PINEAU</v>
      </c>
      <c r="D56" s="412" t="s">
        <v>1618</v>
      </c>
      <c r="E56" s="470" t="str">
        <f t="shared" si="6"/>
        <v>Ethan</v>
      </c>
      <c r="F56" s="471" t="str">
        <f t="shared" si="7"/>
        <v>PINEAU Ethan</v>
      </c>
      <c r="G56" s="54"/>
      <c r="I56"/>
      <c r="J56"/>
      <c r="K56"/>
      <c r="L56"/>
      <c r="M56" s="538" t="str">
        <f t="shared" si="8"/>
        <v/>
      </c>
      <c r="N56"/>
      <c r="O56" s="55"/>
      <c r="P56" s="55"/>
      <c r="X56" s="557" t="str">
        <f t="shared" si="4"/>
        <v/>
      </c>
    </row>
    <row r="57" spans="1:39" x14ac:dyDescent="0.25">
      <c r="A57" s="414" t="s">
        <v>1700</v>
      </c>
      <c r="B57" s="412" t="s">
        <v>1617</v>
      </c>
      <c r="C57" s="413" t="str">
        <f t="shared" si="5"/>
        <v>PINEAU</v>
      </c>
      <c r="D57" s="412" t="s">
        <v>1701</v>
      </c>
      <c r="E57" s="470" t="str">
        <f t="shared" si="6"/>
        <v>Yael</v>
      </c>
      <c r="F57" s="471" t="str">
        <f t="shared" si="7"/>
        <v>PINEAU Yael</v>
      </c>
      <c r="G57" s="54"/>
      <c r="I57"/>
      <c r="J57"/>
      <c r="K57"/>
      <c r="L57"/>
      <c r="M57" s="538" t="str">
        <f t="shared" si="8"/>
        <v/>
      </c>
      <c r="N57"/>
      <c r="O57" s="55"/>
      <c r="P57" s="55"/>
      <c r="X57" s="557" t="str">
        <f t="shared" si="4"/>
        <v/>
      </c>
    </row>
    <row r="58" spans="1:39" x14ac:dyDescent="0.25">
      <c r="A58" s="414" t="s">
        <v>1655</v>
      </c>
      <c r="B58" s="412" t="s">
        <v>1684</v>
      </c>
      <c r="C58" s="413" t="str">
        <f t="shared" si="5"/>
        <v>PRETESACQUE</v>
      </c>
      <c r="D58" s="412" t="s">
        <v>1685</v>
      </c>
      <c r="E58" s="470" t="str">
        <f t="shared" si="6"/>
        <v xml:space="preserve">Leo </v>
      </c>
      <c r="F58" s="471" t="str">
        <f t="shared" si="7"/>
        <v xml:space="preserve">PRETESACQUE Leo </v>
      </c>
      <c r="G58" s="54"/>
      <c r="I58"/>
      <c r="J58"/>
      <c r="K58"/>
      <c r="L58"/>
      <c r="M58" s="538" t="str">
        <f t="shared" si="8"/>
        <v/>
      </c>
      <c r="N58"/>
      <c r="O58" s="55"/>
      <c r="P58" s="55"/>
      <c r="X58" s="557" t="str">
        <f t="shared" si="4"/>
        <v/>
      </c>
    </row>
    <row r="59" spans="1:39" x14ac:dyDescent="0.25">
      <c r="A59" s="414" t="s">
        <v>1650</v>
      </c>
      <c r="B59" s="412" t="s">
        <v>1675</v>
      </c>
      <c r="C59" s="413" t="str">
        <f t="shared" si="5"/>
        <v>QUIEVY</v>
      </c>
      <c r="D59" s="412" t="s">
        <v>1676</v>
      </c>
      <c r="E59" s="470" t="str">
        <f t="shared" si="6"/>
        <v>Leopold</v>
      </c>
      <c r="F59" s="471" t="str">
        <f t="shared" si="7"/>
        <v>QUIEVY Leopold</v>
      </c>
      <c r="G59" s="54"/>
      <c r="I59"/>
      <c r="J59"/>
      <c r="K59"/>
      <c r="L59"/>
      <c r="M59" s="538" t="str">
        <f t="shared" si="8"/>
        <v/>
      </c>
      <c r="N59"/>
      <c r="O59" s="55"/>
      <c r="P59" s="55"/>
      <c r="X59" s="557" t="str">
        <f t="shared" si="4"/>
        <v/>
      </c>
    </row>
    <row r="60" spans="1:39" x14ac:dyDescent="0.25">
      <c r="A60" s="411" t="s">
        <v>1657</v>
      </c>
      <c r="B60" s="412" t="s">
        <v>1688</v>
      </c>
      <c r="C60" s="413" t="str">
        <f t="shared" si="5"/>
        <v>RICHARD</v>
      </c>
      <c r="D60" s="412" t="s">
        <v>1689</v>
      </c>
      <c r="E60" s="470" t="str">
        <f t="shared" si="6"/>
        <v>Maxence</v>
      </c>
      <c r="F60" s="471" t="str">
        <f t="shared" si="7"/>
        <v>RICHARD Maxence</v>
      </c>
      <c r="G60" s="54"/>
      <c r="I60"/>
      <c r="J60"/>
      <c r="K60"/>
      <c r="L60"/>
      <c r="M60" s="538" t="str">
        <f t="shared" si="8"/>
        <v/>
      </c>
      <c r="N60"/>
      <c r="O60" s="55"/>
      <c r="P60" s="55"/>
      <c r="X60" s="557" t="str">
        <f t="shared" si="4"/>
        <v/>
      </c>
    </row>
    <row r="61" spans="1:39" x14ac:dyDescent="0.25">
      <c r="A61" s="414" t="s">
        <v>1719</v>
      </c>
      <c r="B61" s="412" t="s">
        <v>1744</v>
      </c>
      <c r="C61" s="413" t="str">
        <f t="shared" si="5"/>
        <v>RIVIERE</v>
      </c>
      <c r="D61" s="412" t="s">
        <v>1745</v>
      </c>
      <c r="E61" s="470" t="str">
        <f t="shared" si="6"/>
        <v>Lionel</v>
      </c>
      <c r="F61" s="471" t="str">
        <f t="shared" si="7"/>
        <v>RIVIERE Lionel</v>
      </c>
      <c r="G61" s="54"/>
      <c r="I61"/>
      <c r="J61"/>
      <c r="K61"/>
      <c r="L61"/>
      <c r="M61" s="538" t="str">
        <f t="shared" si="8"/>
        <v/>
      </c>
      <c r="N61"/>
      <c r="O61" s="55"/>
      <c r="P61" s="55"/>
      <c r="X61" s="557" t="str">
        <f t="shared" si="4"/>
        <v/>
      </c>
    </row>
    <row r="62" spans="1:39" x14ac:dyDescent="0.25">
      <c r="A62" s="411" t="s">
        <v>1658</v>
      </c>
      <c r="B62" s="412" t="s">
        <v>1690</v>
      </c>
      <c r="C62" s="413" t="str">
        <f t="shared" si="5"/>
        <v>SARTORI</v>
      </c>
      <c r="D62" s="412" t="s">
        <v>1691</v>
      </c>
      <c r="E62" s="470" t="str">
        <f t="shared" si="6"/>
        <v>Lucas</v>
      </c>
      <c r="F62" s="471" t="str">
        <f t="shared" si="7"/>
        <v>SARTORI Lucas</v>
      </c>
      <c r="G62" s="54"/>
      <c r="I62"/>
      <c r="J62"/>
      <c r="K62"/>
      <c r="L62"/>
      <c r="M62" s="538" t="str">
        <f t="shared" si="8"/>
        <v/>
      </c>
      <c r="N62"/>
      <c r="O62" s="55"/>
      <c r="P62" s="55"/>
      <c r="X62" s="557" t="str">
        <f t="shared" si="4"/>
        <v/>
      </c>
    </row>
    <row r="63" spans="1:39" x14ac:dyDescent="0.25">
      <c r="A63" s="411" t="s">
        <v>1651</v>
      </c>
      <c r="B63" s="412" t="s">
        <v>1677</v>
      </c>
      <c r="C63" s="413" t="str">
        <f t="shared" si="5"/>
        <v>SIMON</v>
      </c>
      <c r="D63" s="412" t="s">
        <v>1678</v>
      </c>
      <c r="E63" s="470" t="str">
        <f t="shared" si="6"/>
        <v>Paul</v>
      </c>
      <c r="F63" s="471" t="str">
        <f t="shared" si="7"/>
        <v>SIMON Paul</v>
      </c>
      <c r="G63" s="54"/>
      <c r="I63"/>
      <c r="J63"/>
      <c r="K63"/>
      <c r="L63"/>
      <c r="M63" s="538" t="str">
        <f t="shared" si="8"/>
        <v/>
      </c>
      <c r="N63"/>
      <c r="O63" s="55"/>
      <c r="P63" s="55"/>
      <c r="X63" s="557" t="str">
        <f t="shared" si="4"/>
        <v/>
      </c>
    </row>
    <row r="64" spans="1:39" x14ac:dyDescent="0.25">
      <c r="A64" s="411" t="s">
        <v>1716</v>
      </c>
      <c r="B64" s="412" t="s">
        <v>1739</v>
      </c>
      <c r="C64" s="413" t="str">
        <f t="shared" si="5"/>
        <v>TAILLANDIER</v>
      </c>
      <c r="D64" s="412" t="s">
        <v>1589</v>
      </c>
      <c r="E64" s="470" t="str">
        <f t="shared" si="6"/>
        <v>Christian</v>
      </c>
      <c r="F64" s="471" t="str">
        <f t="shared" si="7"/>
        <v>TAILLANDIER Christian</v>
      </c>
      <c r="G64" s="54"/>
      <c r="I64"/>
      <c r="J64"/>
      <c r="K64"/>
      <c r="L64"/>
      <c r="M64" s="538" t="str">
        <f t="shared" si="8"/>
        <v/>
      </c>
      <c r="N64"/>
      <c r="O64" s="55"/>
      <c r="P64" s="55"/>
      <c r="X64" s="557" t="str">
        <f t="shared" si="4"/>
        <v/>
      </c>
    </row>
    <row r="65" spans="1:39" x14ac:dyDescent="0.25">
      <c r="A65" s="411" t="s">
        <v>1641</v>
      </c>
      <c r="B65" s="412" t="s">
        <v>1659</v>
      </c>
      <c r="C65" s="413" t="str">
        <f t="shared" si="5"/>
        <v>TILLIER</v>
      </c>
      <c r="D65" s="412" t="s">
        <v>1660</v>
      </c>
      <c r="E65" s="470" t="str">
        <f t="shared" si="6"/>
        <v>Eleonore</v>
      </c>
      <c r="F65" s="471" t="str">
        <f t="shared" si="7"/>
        <v>TILLIER Eleonore</v>
      </c>
      <c r="G65" s="54"/>
      <c r="I65"/>
      <c r="J65"/>
      <c r="K65"/>
      <c r="L65"/>
      <c r="M65" s="538" t="str">
        <f t="shared" si="8"/>
        <v/>
      </c>
      <c r="N65"/>
      <c r="O65" s="55"/>
      <c r="P65" s="55"/>
      <c r="X65" s="557" t="str">
        <f t="shared" si="4"/>
        <v/>
      </c>
    </row>
    <row r="66" spans="1:39" x14ac:dyDescent="0.25">
      <c r="A66" s="411" t="s">
        <v>1605</v>
      </c>
      <c r="B66" s="412" t="s">
        <v>1606</v>
      </c>
      <c r="C66" s="413" t="str">
        <f t="shared" si="5"/>
        <v>TOURTE</v>
      </c>
      <c r="D66" s="412" t="s">
        <v>1607</v>
      </c>
      <c r="E66" s="470" t="str">
        <f t="shared" si="6"/>
        <v>Noa</v>
      </c>
      <c r="F66" s="471" t="str">
        <f t="shared" si="7"/>
        <v>TOURTE Noa</v>
      </c>
      <c r="G66" s="54"/>
      <c r="I66"/>
      <c r="J66"/>
      <c r="K66"/>
      <c r="L66"/>
      <c r="M66" s="538" t="str">
        <f t="shared" si="8"/>
        <v/>
      </c>
      <c r="N66"/>
      <c r="O66" s="55"/>
      <c r="P66" s="55"/>
      <c r="X66" s="557" t="str">
        <f t="shared" si="4"/>
        <v/>
      </c>
    </row>
    <row r="67" spans="1:39" x14ac:dyDescent="0.25">
      <c r="A67" s="414" t="s">
        <v>1597</v>
      </c>
      <c r="B67" s="412" t="s">
        <v>1601</v>
      </c>
      <c r="C67" s="413" t="str">
        <f t="shared" si="5"/>
        <v>VANHAMME</v>
      </c>
      <c r="D67" s="412" t="s">
        <v>1602</v>
      </c>
      <c r="E67" s="470" t="str">
        <f t="shared" si="6"/>
        <v>Thom</v>
      </c>
      <c r="F67" s="471" t="str">
        <f t="shared" si="7"/>
        <v>VANHAMME Thom</v>
      </c>
      <c r="G67" s="54"/>
      <c r="I67"/>
      <c r="J67"/>
      <c r="K67"/>
      <c r="L67"/>
      <c r="M67" s="538" t="str">
        <f t="shared" si="8"/>
        <v/>
      </c>
      <c r="N67"/>
      <c r="O67" s="55"/>
      <c r="P67" s="55"/>
      <c r="X67" s="557" t="str">
        <f t="shared" si="4"/>
        <v/>
      </c>
    </row>
    <row r="68" spans="1:39" x14ac:dyDescent="0.25">
      <c r="A68" s="414" t="s">
        <v>1712</v>
      </c>
      <c r="B68" s="412" t="s">
        <v>1733</v>
      </c>
      <c r="C68" s="413" t="str">
        <f t="shared" ref="C68:C72" si="9">UPPER(B68)</f>
        <v>VAVASSEUR</v>
      </c>
      <c r="D68" s="412" t="s">
        <v>1734</v>
      </c>
      <c r="E68" s="470" t="str">
        <f t="shared" ref="E68:E72" si="10">PROPER(D68)</f>
        <v>Eric</v>
      </c>
      <c r="F68" s="471" t="str">
        <f t="shared" ref="F68:F72" si="11">CONCATENATE(C68," ",E68)</f>
        <v>VAVASSEUR Eric</v>
      </c>
      <c r="G68" s="54"/>
      <c r="I68"/>
      <c r="J68"/>
      <c r="K68"/>
      <c r="L68"/>
      <c r="M68" s="538" t="str">
        <f t="shared" ref="M68:M72" si="12">UPPER(L68)</f>
        <v/>
      </c>
      <c r="N68"/>
      <c r="O68" s="55"/>
      <c r="P68" s="55"/>
      <c r="X68" s="557" t="str">
        <f t="shared" si="4"/>
        <v/>
      </c>
      <c r="AB68" s="554"/>
      <c r="AC68" s="554"/>
    </row>
    <row r="69" spans="1:39" x14ac:dyDescent="0.25">
      <c r="A69" s="411" t="s">
        <v>1595</v>
      </c>
      <c r="B69" s="412" t="s">
        <v>1619</v>
      </c>
      <c r="C69" s="413" t="str">
        <f t="shared" si="9"/>
        <v>VIEILLY</v>
      </c>
      <c r="D69" s="412" t="s">
        <v>1620</v>
      </c>
      <c r="E69" s="470" t="str">
        <f t="shared" si="10"/>
        <v>Liam</v>
      </c>
      <c r="F69" s="471" t="str">
        <f t="shared" si="11"/>
        <v>VIEILLY Liam</v>
      </c>
      <c r="G69" s="54"/>
      <c r="I69"/>
      <c r="J69"/>
      <c r="K69"/>
      <c r="L69"/>
      <c r="M69" s="538" t="str">
        <f t="shared" si="12"/>
        <v/>
      </c>
      <c r="N69"/>
      <c r="O69" s="55"/>
      <c r="P69" s="55"/>
      <c r="X69" s="557" t="str">
        <f t="shared" ref="X69:X124" si="13">IF(U69="","",U69+V69+W69+T69)</f>
        <v/>
      </c>
    </row>
    <row r="70" spans="1:39" x14ac:dyDescent="0.25">
      <c r="A70" s="414" t="s">
        <v>1592</v>
      </c>
      <c r="B70" s="412" t="s">
        <v>1613</v>
      </c>
      <c r="C70" s="413" t="str">
        <f t="shared" si="9"/>
        <v>VINETTE</v>
      </c>
      <c r="D70" s="412" t="s">
        <v>1614</v>
      </c>
      <c r="E70" s="470" t="str">
        <f t="shared" si="10"/>
        <v>Wesley</v>
      </c>
      <c r="F70" s="471" t="str">
        <f t="shared" si="11"/>
        <v>VINETTE Wesley</v>
      </c>
      <c r="G70" s="54"/>
      <c r="I70"/>
      <c r="J70"/>
      <c r="K70"/>
      <c r="L70"/>
      <c r="M70" s="538" t="str">
        <f t="shared" si="12"/>
        <v/>
      </c>
      <c r="N70"/>
      <c r="O70" s="55"/>
      <c r="P70" s="55"/>
      <c r="X70" s="557" t="str">
        <f t="shared" si="13"/>
        <v/>
      </c>
    </row>
    <row r="71" spans="1:39" x14ac:dyDescent="0.25">
      <c r="A71" s="414" t="s">
        <v>1596</v>
      </c>
      <c r="B71" s="412" t="s">
        <v>1603</v>
      </c>
      <c r="C71" s="413" t="str">
        <f t="shared" si="9"/>
        <v>VUILLIER</v>
      </c>
      <c r="D71" s="412" t="s">
        <v>1604</v>
      </c>
      <c r="E71" s="470" t="str">
        <f t="shared" si="10"/>
        <v>Gabriel</v>
      </c>
      <c r="F71" s="471" t="str">
        <f t="shared" si="11"/>
        <v>VUILLIER Gabriel</v>
      </c>
      <c r="G71" s="54"/>
      <c r="I71"/>
      <c r="J71"/>
      <c r="K71"/>
      <c r="L71"/>
      <c r="M71" s="538" t="str">
        <f t="shared" si="12"/>
        <v/>
      </c>
      <c r="N71"/>
      <c r="O71" s="55"/>
      <c r="P71" s="55"/>
      <c r="X71" s="557" t="str">
        <f t="shared" si="13"/>
        <v/>
      </c>
    </row>
    <row r="72" spans="1:39" x14ac:dyDescent="0.25">
      <c r="A72" s="414" t="s">
        <v>1810</v>
      </c>
      <c r="B72" s="412" t="s">
        <v>1808</v>
      </c>
      <c r="C72" s="413" t="str">
        <f t="shared" si="9"/>
        <v>YVRAY</v>
      </c>
      <c r="D72" s="412" t="s">
        <v>1809</v>
      </c>
      <c r="E72" s="470" t="str">
        <f t="shared" si="10"/>
        <v>Yann</v>
      </c>
      <c r="F72" s="471" t="str">
        <f t="shared" si="11"/>
        <v>YVRAY Yann</v>
      </c>
      <c r="G72" s="54"/>
      <c r="H72" s="554"/>
      <c r="I72"/>
      <c r="J72"/>
      <c r="K72"/>
      <c r="L72"/>
      <c r="M72" s="554" t="str">
        <f t="shared" si="12"/>
        <v/>
      </c>
      <c r="N72"/>
      <c r="O72" s="55"/>
      <c r="P72" s="55"/>
      <c r="Q72" s="554"/>
      <c r="R72" s="554"/>
      <c r="S72" s="554"/>
      <c r="T72" s="554"/>
      <c r="U72" s="554"/>
      <c r="V72" s="554"/>
      <c r="W72" s="554"/>
      <c r="X72" s="557" t="str">
        <f t="shared" si="13"/>
        <v/>
      </c>
      <c r="Y72" s="554"/>
      <c r="Z72" s="554"/>
      <c r="AA72" s="554"/>
      <c r="AB72" s="554"/>
      <c r="AC72" s="554"/>
      <c r="AD72" s="554"/>
      <c r="AE72" s="554"/>
      <c r="AF72" s="554"/>
      <c r="AG72" s="554"/>
      <c r="AH72" s="554"/>
      <c r="AI72" s="554"/>
      <c r="AJ72" s="554"/>
      <c r="AK72" s="554"/>
      <c r="AL72" s="554"/>
    </row>
    <row r="73" spans="1:39" x14ac:dyDescent="0.25">
      <c r="A73" s="414" t="s">
        <v>1975</v>
      </c>
      <c r="B73" s="412" t="s">
        <v>1983</v>
      </c>
      <c r="C73" s="413" t="str">
        <f t="shared" ref="C73:C87" si="14">UPPER(B73)</f>
        <v>ESSAI</v>
      </c>
      <c r="D73" s="412" t="s">
        <v>1986</v>
      </c>
      <c r="E73" s="470" t="str">
        <f t="shared" ref="E73:E120" si="15">PROPER(D73)</f>
        <v>Azerty</v>
      </c>
      <c r="F73" s="471" t="str">
        <f t="shared" ref="F73:F120" si="16">CONCATENATE(C73," ",E73)</f>
        <v>ESSAI Azerty</v>
      </c>
      <c r="G73" s="54" t="s">
        <v>1982</v>
      </c>
      <c r="H73" s="9" t="s">
        <v>235</v>
      </c>
      <c r="I73" t="s">
        <v>1944</v>
      </c>
      <c r="J73"/>
      <c r="K73" t="s">
        <v>1981</v>
      </c>
      <c r="L73" t="s">
        <v>1945</v>
      </c>
      <c r="M73" s="538" t="str">
        <f t="shared" ref="M73:M120" si="17">UPPER(L73)</f>
        <v>TALANT</v>
      </c>
      <c r="N73" t="s">
        <v>1946</v>
      </c>
      <c r="O73" s="55" t="s">
        <v>1980</v>
      </c>
      <c r="P73" s="55" t="s">
        <v>1988</v>
      </c>
      <c r="Q73" s="9" t="s">
        <v>248</v>
      </c>
      <c r="R73" s="9" t="s">
        <v>1987</v>
      </c>
      <c r="S73" s="9" t="s">
        <v>256</v>
      </c>
      <c r="T73" s="9" t="s">
        <v>1992</v>
      </c>
      <c r="U73" s="9" t="s">
        <v>1985</v>
      </c>
      <c r="V73" s="9" t="s">
        <v>1990</v>
      </c>
      <c r="W73" s="9" t="s">
        <v>1991</v>
      </c>
      <c r="X73" s="557">
        <f t="shared" si="13"/>
        <v>180</v>
      </c>
      <c r="Y73" s="9" t="s">
        <v>245</v>
      </c>
      <c r="Z73" s="9" t="s">
        <v>1984</v>
      </c>
      <c r="AA73" s="9" t="s">
        <v>1985</v>
      </c>
      <c r="AB73" s="9" t="s">
        <v>274</v>
      </c>
      <c r="AC73" s="9" t="s">
        <v>274</v>
      </c>
      <c r="AD73" s="9" t="s">
        <v>246</v>
      </c>
      <c r="AE73" s="9" t="s">
        <v>274</v>
      </c>
      <c r="AF73" s="9" t="s">
        <v>1989</v>
      </c>
      <c r="AG73" s="9" t="s">
        <v>274</v>
      </c>
      <c r="AH73" s="9" t="s">
        <v>274</v>
      </c>
      <c r="AI73" s="9" t="s">
        <v>1899</v>
      </c>
      <c r="AJ73" s="9" t="s">
        <v>1984</v>
      </c>
      <c r="AK73" s="9" t="s">
        <v>1989</v>
      </c>
      <c r="AL73" s="9" t="s">
        <v>274</v>
      </c>
      <c r="AM73" s="9" t="s">
        <v>274</v>
      </c>
    </row>
    <row r="74" spans="1:39" x14ac:dyDescent="0.25">
      <c r="A74" s="414"/>
      <c r="B74" s="412"/>
      <c r="C74" s="413" t="str">
        <f t="shared" si="14"/>
        <v/>
      </c>
      <c r="D74" s="412"/>
      <c r="E74" s="470" t="str">
        <f t="shared" si="15"/>
        <v/>
      </c>
      <c r="F74" s="471" t="str">
        <f t="shared" si="16"/>
        <v xml:space="preserve"> </v>
      </c>
      <c r="G74" s="54"/>
      <c r="I74"/>
      <c r="J74"/>
      <c r="K74"/>
      <c r="L74"/>
      <c r="M74" s="538" t="str">
        <f t="shared" si="17"/>
        <v/>
      </c>
      <c r="N74"/>
      <c r="O74" s="55"/>
      <c r="P74" s="55"/>
      <c r="X74" s="557" t="str">
        <f t="shared" si="13"/>
        <v/>
      </c>
    </row>
    <row r="75" spans="1:39" x14ac:dyDescent="0.25">
      <c r="A75" s="411"/>
      <c r="B75" s="412"/>
      <c r="C75" s="413" t="str">
        <f t="shared" si="14"/>
        <v/>
      </c>
      <c r="D75" s="412"/>
      <c r="E75" s="470" t="str">
        <f t="shared" si="15"/>
        <v/>
      </c>
      <c r="F75" s="471" t="str">
        <f t="shared" si="16"/>
        <v xml:space="preserve"> </v>
      </c>
      <c r="G75" s="54"/>
      <c r="I75"/>
      <c r="J75"/>
      <c r="K75"/>
      <c r="L75"/>
      <c r="M75" s="538" t="str">
        <f t="shared" si="17"/>
        <v/>
      </c>
      <c r="N75"/>
      <c r="O75" s="55"/>
      <c r="P75" s="55"/>
      <c r="X75" s="557" t="str">
        <f t="shared" si="13"/>
        <v/>
      </c>
    </row>
    <row r="76" spans="1:39" x14ac:dyDescent="0.25">
      <c r="A76" s="411"/>
      <c r="B76" s="412"/>
      <c r="C76" s="413" t="str">
        <f t="shared" si="14"/>
        <v/>
      </c>
      <c r="D76" s="412"/>
      <c r="E76" s="470" t="str">
        <f t="shared" si="15"/>
        <v/>
      </c>
      <c r="F76" s="471" t="str">
        <f t="shared" si="16"/>
        <v xml:space="preserve"> </v>
      </c>
      <c r="G76" s="54"/>
      <c r="I76"/>
      <c r="J76"/>
      <c r="K76"/>
      <c r="L76"/>
      <c r="M76" s="538" t="str">
        <f t="shared" si="17"/>
        <v/>
      </c>
      <c r="N76"/>
      <c r="O76" s="55"/>
      <c r="P76" s="55"/>
      <c r="X76" s="557" t="str">
        <f t="shared" si="13"/>
        <v/>
      </c>
    </row>
    <row r="77" spans="1:39" x14ac:dyDescent="0.25">
      <c r="A77" s="411"/>
      <c r="B77" s="412"/>
      <c r="C77" s="413" t="str">
        <f t="shared" si="14"/>
        <v/>
      </c>
      <c r="D77" s="412"/>
      <c r="E77" s="470" t="str">
        <f t="shared" si="15"/>
        <v/>
      </c>
      <c r="F77" s="471" t="str">
        <f t="shared" si="16"/>
        <v xml:space="preserve"> </v>
      </c>
      <c r="G77" s="54"/>
      <c r="I77"/>
      <c r="J77"/>
      <c r="K77"/>
      <c r="L77"/>
      <c r="M77" s="538" t="str">
        <f t="shared" si="17"/>
        <v/>
      </c>
      <c r="N77"/>
      <c r="O77" s="55"/>
      <c r="P77" s="55"/>
      <c r="X77" s="557" t="str">
        <f t="shared" si="13"/>
        <v/>
      </c>
    </row>
    <row r="78" spans="1:39" x14ac:dyDescent="0.25">
      <c r="A78" s="411"/>
      <c r="B78" s="412"/>
      <c r="C78" s="413" t="str">
        <f t="shared" si="14"/>
        <v/>
      </c>
      <c r="D78" s="412"/>
      <c r="E78" s="470" t="str">
        <f t="shared" si="15"/>
        <v/>
      </c>
      <c r="F78" s="471" t="str">
        <f t="shared" si="16"/>
        <v xml:space="preserve"> </v>
      </c>
      <c r="G78" s="54"/>
      <c r="I78"/>
      <c r="J78"/>
      <c r="K78"/>
      <c r="L78"/>
      <c r="M78" s="538" t="str">
        <f t="shared" si="17"/>
        <v/>
      </c>
      <c r="N78"/>
      <c r="O78" s="55"/>
      <c r="P78" s="55"/>
      <c r="X78" s="557" t="str">
        <f t="shared" si="13"/>
        <v/>
      </c>
    </row>
    <row r="79" spans="1:39" x14ac:dyDescent="0.25">
      <c r="A79" s="414"/>
      <c r="B79" s="412"/>
      <c r="C79" s="413" t="str">
        <f t="shared" si="14"/>
        <v/>
      </c>
      <c r="D79" s="412"/>
      <c r="E79" s="470" t="str">
        <f t="shared" si="15"/>
        <v/>
      </c>
      <c r="F79" s="471" t="str">
        <f t="shared" si="16"/>
        <v xml:space="preserve"> </v>
      </c>
      <c r="G79" s="54"/>
      <c r="I79"/>
      <c r="J79"/>
      <c r="K79"/>
      <c r="L79"/>
      <c r="M79" s="538" t="str">
        <f t="shared" si="17"/>
        <v/>
      </c>
      <c r="N79"/>
      <c r="O79" s="55"/>
      <c r="P79" s="55"/>
      <c r="X79" s="557" t="str">
        <f t="shared" si="13"/>
        <v/>
      </c>
    </row>
    <row r="80" spans="1:39" x14ac:dyDescent="0.25">
      <c r="A80" s="414"/>
      <c r="B80" s="412"/>
      <c r="C80" s="413" t="str">
        <f t="shared" si="14"/>
        <v/>
      </c>
      <c r="D80" s="412"/>
      <c r="E80" s="470" t="str">
        <f t="shared" si="15"/>
        <v/>
      </c>
      <c r="F80" s="471" t="str">
        <f t="shared" si="16"/>
        <v xml:space="preserve"> </v>
      </c>
      <c r="G80" s="54"/>
      <c r="I80"/>
      <c r="J80"/>
      <c r="K80"/>
      <c r="L80"/>
      <c r="M80" s="538" t="str">
        <f t="shared" si="17"/>
        <v/>
      </c>
      <c r="N80"/>
      <c r="O80" s="55"/>
      <c r="P80" s="55"/>
      <c r="X80" s="557" t="str">
        <f t="shared" si="13"/>
        <v/>
      </c>
    </row>
    <row r="81" spans="1:24" x14ac:dyDescent="0.25">
      <c r="A81" s="411"/>
      <c r="B81" s="412"/>
      <c r="C81" s="413" t="str">
        <f t="shared" si="14"/>
        <v/>
      </c>
      <c r="D81" s="412"/>
      <c r="E81" s="470" t="str">
        <f t="shared" si="15"/>
        <v/>
      </c>
      <c r="F81" s="471" t="str">
        <f t="shared" si="16"/>
        <v xml:space="preserve"> </v>
      </c>
      <c r="G81" s="54"/>
      <c r="I81"/>
      <c r="J81"/>
      <c r="K81"/>
      <c r="L81"/>
      <c r="M81" s="538" t="str">
        <f t="shared" si="17"/>
        <v/>
      </c>
      <c r="N81"/>
      <c r="O81" s="55"/>
      <c r="P81" s="55"/>
      <c r="X81" s="557" t="str">
        <f t="shared" si="13"/>
        <v/>
      </c>
    </row>
    <row r="82" spans="1:24" x14ac:dyDescent="0.25">
      <c r="A82" s="411"/>
      <c r="B82" s="412"/>
      <c r="C82" s="413" t="str">
        <f t="shared" si="14"/>
        <v/>
      </c>
      <c r="D82" s="412"/>
      <c r="E82" s="470" t="str">
        <f t="shared" si="15"/>
        <v/>
      </c>
      <c r="F82" s="471" t="str">
        <f t="shared" si="16"/>
        <v xml:space="preserve"> </v>
      </c>
      <c r="G82" s="54"/>
      <c r="I82"/>
      <c r="J82"/>
      <c r="K82"/>
      <c r="L82"/>
      <c r="M82" s="538" t="str">
        <f t="shared" si="17"/>
        <v/>
      </c>
      <c r="N82"/>
      <c r="O82" s="55"/>
      <c r="P82" s="55"/>
      <c r="X82" s="557" t="str">
        <f t="shared" si="13"/>
        <v/>
      </c>
    </row>
    <row r="83" spans="1:24" x14ac:dyDescent="0.25">
      <c r="A83" s="411"/>
      <c r="B83" s="412"/>
      <c r="C83" s="413" t="str">
        <f t="shared" si="14"/>
        <v/>
      </c>
      <c r="D83" s="412"/>
      <c r="E83" s="470" t="str">
        <f t="shared" si="15"/>
        <v/>
      </c>
      <c r="F83" s="471" t="str">
        <f t="shared" si="16"/>
        <v xml:space="preserve"> </v>
      </c>
      <c r="G83" s="54"/>
      <c r="I83"/>
      <c r="J83"/>
      <c r="K83"/>
      <c r="L83"/>
      <c r="M83" s="538" t="str">
        <f t="shared" si="17"/>
        <v/>
      </c>
      <c r="N83"/>
      <c r="O83" s="55"/>
      <c r="P83" s="55"/>
      <c r="X83" s="557" t="str">
        <f t="shared" si="13"/>
        <v/>
      </c>
    </row>
    <row r="84" spans="1:24" x14ac:dyDescent="0.25">
      <c r="A84" s="411"/>
      <c r="B84" s="412"/>
      <c r="C84" s="413" t="str">
        <f t="shared" si="14"/>
        <v/>
      </c>
      <c r="D84" s="412"/>
      <c r="E84" s="470" t="str">
        <f t="shared" si="15"/>
        <v/>
      </c>
      <c r="F84" s="471" t="str">
        <f t="shared" si="16"/>
        <v xml:space="preserve"> </v>
      </c>
      <c r="G84" s="54"/>
      <c r="I84"/>
      <c r="J84"/>
      <c r="K84"/>
      <c r="L84"/>
      <c r="M84" s="538" t="str">
        <f t="shared" si="17"/>
        <v/>
      </c>
      <c r="N84"/>
      <c r="O84" s="55"/>
      <c r="P84" s="55"/>
      <c r="X84" s="557" t="str">
        <f t="shared" si="13"/>
        <v/>
      </c>
    </row>
    <row r="85" spans="1:24" x14ac:dyDescent="0.25">
      <c r="A85" s="414"/>
      <c r="B85" s="412"/>
      <c r="C85" s="413" t="str">
        <f t="shared" si="14"/>
        <v/>
      </c>
      <c r="D85" s="412"/>
      <c r="E85" s="470" t="str">
        <f t="shared" si="15"/>
        <v/>
      </c>
      <c r="F85" s="471" t="str">
        <f t="shared" si="16"/>
        <v xml:space="preserve"> </v>
      </c>
      <c r="G85" s="54"/>
      <c r="I85"/>
      <c r="J85"/>
      <c r="K85"/>
      <c r="L85"/>
      <c r="M85" s="538" t="str">
        <f t="shared" si="17"/>
        <v/>
      </c>
      <c r="N85"/>
      <c r="O85" s="55"/>
      <c r="P85" s="55"/>
      <c r="X85" s="557" t="str">
        <f t="shared" si="13"/>
        <v/>
      </c>
    </row>
    <row r="86" spans="1:24" x14ac:dyDescent="0.25">
      <c r="A86" s="414"/>
      <c r="B86" s="412"/>
      <c r="C86" s="413" t="str">
        <f t="shared" si="14"/>
        <v/>
      </c>
      <c r="D86" s="412"/>
      <c r="E86" s="470" t="str">
        <f t="shared" si="15"/>
        <v/>
      </c>
      <c r="F86" s="471" t="str">
        <f t="shared" si="16"/>
        <v xml:space="preserve"> </v>
      </c>
      <c r="G86" s="54"/>
      <c r="I86"/>
      <c r="J86"/>
      <c r="K86"/>
      <c r="L86"/>
      <c r="M86" s="538" t="str">
        <f t="shared" si="17"/>
        <v/>
      </c>
      <c r="N86"/>
      <c r="O86" s="55"/>
      <c r="P86" s="55"/>
      <c r="X86" s="557" t="str">
        <f t="shared" si="13"/>
        <v/>
      </c>
    </row>
    <row r="87" spans="1:24" x14ac:dyDescent="0.25">
      <c r="A87" s="411"/>
      <c r="B87" s="412"/>
      <c r="C87" s="413" t="str">
        <f t="shared" si="14"/>
        <v/>
      </c>
      <c r="D87" s="412"/>
      <c r="E87" s="470" t="str">
        <f t="shared" si="15"/>
        <v/>
      </c>
      <c r="F87" s="471" t="str">
        <f t="shared" si="16"/>
        <v xml:space="preserve"> </v>
      </c>
      <c r="G87" s="54"/>
      <c r="I87"/>
      <c r="J87"/>
      <c r="K87"/>
      <c r="L87"/>
      <c r="M87" s="538" t="str">
        <f t="shared" si="17"/>
        <v/>
      </c>
      <c r="N87"/>
      <c r="O87" s="55"/>
      <c r="P87" s="55"/>
      <c r="X87" s="557" t="str">
        <f t="shared" si="13"/>
        <v/>
      </c>
    </row>
    <row r="88" spans="1:24" x14ac:dyDescent="0.25">
      <c r="A88" s="411"/>
      <c r="B88" s="412"/>
      <c r="C88" s="413" t="str">
        <f t="shared" ref="C88:C97" si="18">UPPER(B88)</f>
        <v/>
      </c>
      <c r="D88" s="412"/>
      <c r="E88" s="470" t="str">
        <f t="shared" si="15"/>
        <v/>
      </c>
      <c r="F88" s="471" t="str">
        <f t="shared" si="16"/>
        <v xml:space="preserve"> </v>
      </c>
      <c r="G88" s="54"/>
      <c r="I88"/>
      <c r="J88"/>
      <c r="K88"/>
      <c r="L88"/>
      <c r="M88" s="538" t="str">
        <f t="shared" si="17"/>
        <v/>
      </c>
      <c r="N88"/>
      <c r="O88" s="55"/>
      <c r="P88" s="55"/>
      <c r="X88" s="557" t="str">
        <f t="shared" si="13"/>
        <v/>
      </c>
    </row>
    <row r="89" spans="1:24" x14ac:dyDescent="0.25">
      <c r="A89" s="411"/>
      <c r="B89" s="412"/>
      <c r="C89" s="413" t="str">
        <f t="shared" si="18"/>
        <v/>
      </c>
      <c r="D89" s="412"/>
      <c r="E89" s="470" t="str">
        <f t="shared" si="15"/>
        <v/>
      </c>
      <c r="F89" s="471" t="str">
        <f t="shared" si="16"/>
        <v xml:space="preserve"> </v>
      </c>
      <c r="G89" s="54"/>
      <c r="I89"/>
      <c r="J89"/>
      <c r="K89"/>
      <c r="L89"/>
      <c r="M89" s="538" t="str">
        <f t="shared" si="17"/>
        <v/>
      </c>
      <c r="N89"/>
      <c r="O89" s="55"/>
      <c r="P89" s="55"/>
      <c r="X89" s="557" t="str">
        <f t="shared" si="13"/>
        <v/>
      </c>
    </row>
    <row r="90" spans="1:24" x14ac:dyDescent="0.25">
      <c r="A90" s="411"/>
      <c r="B90" s="412"/>
      <c r="C90" s="413" t="str">
        <f t="shared" si="18"/>
        <v/>
      </c>
      <c r="D90" s="412"/>
      <c r="E90" s="470" t="str">
        <f t="shared" si="15"/>
        <v/>
      </c>
      <c r="F90" s="471" t="str">
        <f t="shared" si="16"/>
        <v xml:space="preserve"> </v>
      </c>
      <c r="G90" s="54"/>
      <c r="I90"/>
      <c r="J90"/>
      <c r="K90"/>
      <c r="L90"/>
      <c r="M90" s="538" t="str">
        <f t="shared" si="17"/>
        <v/>
      </c>
      <c r="N90"/>
      <c r="O90" s="55"/>
      <c r="P90" s="55"/>
      <c r="X90" s="557" t="str">
        <f t="shared" si="13"/>
        <v/>
      </c>
    </row>
    <row r="91" spans="1:24" x14ac:dyDescent="0.25">
      <c r="A91" s="414"/>
      <c r="B91" s="412"/>
      <c r="C91" s="413" t="str">
        <f t="shared" si="18"/>
        <v/>
      </c>
      <c r="D91" s="412"/>
      <c r="E91" s="470" t="str">
        <f t="shared" si="15"/>
        <v/>
      </c>
      <c r="F91" s="471" t="str">
        <f t="shared" si="16"/>
        <v xml:space="preserve"> </v>
      </c>
      <c r="G91" s="54"/>
      <c r="I91"/>
      <c r="J91"/>
      <c r="K91"/>
      <c r="L91"/>
      <c r="M91" s="538" t="str">
        <f t="shared" si="17"/>
        <v/>
      </c>
      <c r="N91"/>
      <c r="O91" s="55"/>
      <c r="P91" s="55"/>
      <c r="X91" s="557" t="str">
        <f t="shared" si="13"/>
        <v/>
      </c>
    </row>
    <row r="92" spans="1:24" x14ac:dyDescent="0.25">
      <c r="A92" s="414"/>
      <c r="B92" s="412"/>
      <c r="C92" s="413" t="str">
        <f t="shared" si="18"/>
        <v/>
      </c>
      <c r="D92" s="412"/>
      <c r="E92" s="470" t="str">
        <f t="shared" si="15"/>
        <v/>
      </c>
      <c r="F92" s="471" t="str">
        <f t="shared" si="16"/>
        <v xml:space="preserve"> </v>
      </c>
      <c r="G92" s="54"/>
      <c r="I92"/>
      <c r="J92"/>
      <c r="K92"/>
      <c r="L92"/>
      <c r="M92" s="538" t="str">
        <f t="shared" si="17"/>
        <v/>
      </c>
      <c r="N92"/>
      <c r="O92" s="55"/>
      <c r="P92" s="55"/>
      <c r="X92" s="557" t="str">
        <f t="shared" si="13"/>
        <v/>
      </c>
    </row>
    <row r="93" spans="1:24" x14ac:dyDescent="0.25">
      <c r="A93" s="411"/>
      <c r="B93" s="412"/>
      <c r="C93" s="413" t="str">
        <f t="shared" si="18"/>
        <v/>
      </c>
      <c r="D93" s="412"/>
      <c r="E93" s="470" t="str">
        <f t="shared" si="15"/>
        <v/>
      </c>
      <c r="F93" s="471" t="str">
        <f t="shared" si="16"/>
        <v xml:space="preserve"> </v>
      </c>
      <c r="G93" s="54"/>
      <c r="I93"/>
      <c r="J93"/>
      <c r="K93"/>
      <c r="L93"/>
      <c r="M93" s="538" t="str">
        <f t="shared" si="17"/>
        <v/>
      </c>
      <c r="N93"/>
      <c r="O93" s="55"/>
      <c r="P93" s="55"/>
      <c r="X93" s="557" t="str">
        <f t="shared" si="13"/>
        <v/>
      </c>
    </row>
    <row r="94" spans="1:24" x14ac:dyDescent="0.25">
      <c r="A94" s="411"/>
      <c r="B94" s="412"/>
      <c r="C94" s="413" t="str">
        <f t="shared" si="18"/>
        <v/>
      </c>
      <c r="D94" s="412"/>
      <c r="E94" s="470" t="str">
        <f t="shared" si="15"/>
        <v/>
      </c>
      <c r="F94" s="471" t="str">
        <f t="shared" si="16"/>
        <v xml:space="preserve"> </v>
      </c>
      <c r="G94" s="54"/>
      <c r="I94"/>
      <c r="J94"/>
      <c r="K94"/>
      <c r="L94"/>
      <c r="M94" s="538" t="str">
        <f t="shared" si="17"/>
        <v/>
      </c>
      <c r="N94"/>
      <c r="O94" s="55"/>
      <c r="P94" s="55"/>
      <c r="X94" s="557" t="str">
        <f t="shared" si="13"/>
        <v/>
      </c>
    </row>
    <row r="95" spans="1:24" x14ac:dyDescent="0.25">
      <c r="A95" s="411"/>
      <c r="B95" s="412"/>
      <c r="C95" s="413" t="str">
        <f t="shared" si="18"/>
        <v/>
      </c>
      <c r="D95" s="412"/>
      <c r="E95" s="470" t="str">
        <f t="shared" si="15"/>
        <v/>
      </c>
      <c r="F95" s="471" t="str">
        <f t="shared" si="16"/>
        <v xml:space="preserve"> </v>
      </c>
      <c r="G95" s="54"/>
      <c r="I95"/>
      <c r="J95"/>
      <c r="K95"/>
      <c r="L95"/>
      <c r="M95" s="538" t="str">
        <f t="shared" si="17"/>
        <v/>
      </c>
      <c r="N95"/>
      <c r="O95" s="55"/>
      <c r="P95" s="55"/>
      <c r="X95" s="557" t="str">
        <f t="shared" si="13"/>
        <v/>
      </c>
    </row>
    <row r="96" spans="1:24" x14ac:dyDescent="0.25">
      <c r="A96" s="411"/>
      <c r="B96" s="412"/>
      <c r="C96" s="413" t="str">
        <f t="shared" si="18"/>
        <v/>
      </c>
      <c r="D96" s="412"/>
      <c r="E96" s="470" t="str">
        <f t="shared" si="15"/>
        <v/>
      </c>
      <c r="F96" s="471" t="str">
        <f t="shared" si="16"/>
        <v xml:space="preserve"> </v>
      </c>
      <c r="G96" s="54"/>
      <c r="I96"/>
      <c r="J96"/>
      <c r="K96"/>
      <c r="L96"/>
      <c r="M96" s="538" t="str">
        <f t="shared" si="17"/>
        <v/>
      </c>
      <c r="N96"/>
      <c r="O96" s="55"/>
      <c r="P96" s="55"/>
      <c r="X96" s="557" t="str">
        <f t="shared" si="13"/>
        <v/>
      </c>
    </row>
    <row r="97" spans="1:24" x14ac:dyDescent="0.25">
      <c r="A97" s="414"/>
      <c r="B97" s="412"/>
      <c r="C97" s="413" t="str">
        <f t="shared" si="18"/>
        <v/>
      </c>
      <c r="D97" s="412"/>
      <c r="E97" s="470" t="str">
        <f t="shared" si="15"/>
        <v/>
      </c>
      <c r="F97" s="471" t="str">
        <f t="shared" si="16"/>
        <v xml:space="preserve"> </v>
      </c>
      <c r="G97" s="54"/>
      <c r="I97"/>
      <c r="J97"/>
      <c r="K97"/>
      <c r="L97"/>
      <c r="M97" s="538" t="str">
        <f t="shared" si="17"/>
        <v/>
      </c>
      <c r="N97"/>
      <c r="O97" s="55"/>
      <c r="P97" s="55"/>
      <c r="X97" s="557" t="str">
        <f t="shared" si="13"/>
        <v/>
      </c>
    </row>
    <row r="98" spans="1:24" x14ac:dyDescent="0.25">
      <c r="A98" s="414"/>
      <c r="B98" s="412"/>
      <c r="C98" s="413" t="str">
        <f t="shared" ref="C98:C110" si="19">UPPER(B98)</f>
        <v/>
      </c>
      <c r="D98" s="412"/>
      <c r="E98" s="470" t="str">
        <f t="shared" si="15"/>
        <v/>
      </c>
      <c r="F98" s="471" t="str">
        <f t="shared" si="16"/>
        <v xml:space="preserve"> </v>
      </c>
      <c r="M98" s="538" t="str">
        <f t="shared" si="17"/>
        <v/>
      </c>
      <c r="X98" s="557" t="str">
        <f t="shared" si="13"/>
        <v/>
      </c>
    </row>
    <row r="99" spans="1:24" x14ac:dyDescent="0.25">
      <c r="A99" s="411"/>
      <c r="B99" s="412"/>
      <c r="C99" s="413" t="str">
        <f t="shared" si="19"/>
        <v/>
      </c>
      <c r="D99" s="412"/>
      <c r="E99" s="470" t="str">
        <f t="shared" si="15"/>
        <v/>
      </c>
      <c r="F99" s="471" t="str">
        <f t="shared" si="16"/>
        <v xml:space="preserve"> </v>
      </c>
      <c r="M99" s="538" t="str">
        <f t="shared" si="17"/>
        <v/>
      </c>
      <c r="X99" s="557" t="str">
        <f t="shared" si="13"/>
        <v/>
      </c>
    </row>
    <row r="100" spans="1:24" x14ac:dyDescent="0.25">
      <c r="A100" s="411"/>
      <c r="B100" s="412"/>
      <c r="C100" s="413" t="str">
        <f t="shared" si="19"/>
        <v/>
      </c>
      <c r="D100" s="412"/>
      <c r="E100" s="470" t="str">
        <f t="shared" si="15"/>
        <v/>
      </c>
      <c r="F100" s="471" t="str">
        <f t="shared" si="16"/>
        <v xml:space="preserve"> </v>
      </c>
      <c r="M100" s="538" t="str">
        <f t="shared" si="17"/>
        <v/>
      </c>
      <c r="X100" s="557" t="str">
        <f t="shared" si="13"/>
        <v/>
      </c>
    </row>
    <row r="101" spans="1:24" x14ac:dyDescent="0.25">
      <c r="A101" s="411"/>
      <c r="B101" s="412"/>
      <c r="C101" s="413" t="str">
        <f t="shared" si="19"/>
        <v/>
      </c>
      <c r="D101" s="412"/>
      <c r="E101" s="470" t="str">
        <f t="shared" si="15"/>
        <v/>
      </c>
      <c r="F101" s="471" t="str">
        <f t="shared" si="16"/>
        <v xml:space="preserve"> </v>
      </c>
      <c r="M101" s="538" t="str">
        <f t="shared" si="17"/>
        <v/>
      </c>
      <c r="X101" s="557" t="str">
        <f t="shared" si="13"/>
        <v/>
      </c>
    </row>
    <row r="102" spans="1:24" x14ac:dyDescent="0.25">
      <c r="A102" s="411"/>
      <c r="B102" s="412"/>
      <c r="C102" s="413" t="str">
        <f t="shared" si="19"/>
        <v/>
      </c>
      <c r="D102" s="412"/>
      <c r="E102" s="470" t="str">
        <f t="shared" si="15"/>
        <v/>
      </c>
      <c r="F102" s="471" t="str">
        <f t="shared" si="16"/>
        <v xml:space="preserve"> </v>
      </c>
      <c r="M102" s="538" t="str">
        <f t="shared" si="17"/>
        <v/>
      </c>
      <c r="X102" s="557" t="str">
        <f t="shared" si="13"/>
        <v/>
      </c>
    </row>
    <row r="103" spans="1:24" x14ac:dyDescent="0.25">
      <c r="A103" s="414"/>
      <c r="B103" s="412"/>
      <c r="C103" s="413" t="str">
        <f t="shared" si="19"/>
        <v/>
      </c>
      <c r="D103" s="412"/>
      <c r="E103" s="470" t="str">
        <f t="shared" si="15"/>
        <v/>
      </c>
      <c r="F103" s="471" t="str">
        <f t="shared" si="16"/>
        <v xml:space="preserve"> </v>
      </c>
      <c r="M103" s="538" t="str">
        <f t="shared" si="17"/>
        <v/>
      </c>
      <c r="X103" s="557" t="str">
        <f t="shared" si="13"/>
        <v/>
      </c>
    </row>
    <row r="104" spans="1:24" x14ac:dyDescent="0.25">
      <c r="A104" s="414"/>
      <c r="B104" s="412"/>
      <c r="C104" s="413" t="str">
        <f t="shared" si="19"/>
        <v/>
      </c>
      <c r="D104" s="412"/>
      <c r="E104" s="470" t="str">
        <f t="shared" si="15"/>
        <v/>
      </c>
      <c r="F104" s="471" t="str">
        <f t="shared" si="16"/>
        <v xml:space="preserve"> </v>
      </c>
      <c r="M104" s="538" t="str">
        <f t="shared" si="17"/>
        <v/>
      </c>
      <c r="X104" s="557" t="str">
        <f t="shared" si="13"/>
        <v/>
      </c>
    </row>
    <row r="105" spans="1:24" x14ac:dyDescent="0.25">
      <c r="A105" s="411"/>
      <c r="B105" s="412"/>
      <c r="C105" s="413" t="str">
        <f t="shared" si="19"/>
        <v/>
      </c>
      <c r="D105" s="412"/>
      <c r="E105" s="470" t="str">
        <f t="shared" si="15"/>
        <v/>
      </c>
      <c r="F105" s="471" t="str">
        <f t="shared" si="16"/>
        <v xml:space="preserve"> </v>
      </c>
      <c r="M105" s="538" t="str">
        <f t="shared" si="17"/>
        <v/>
      </c>
      <c r="X105" s="557" t="str">
        <f t="shared" si="13"/>
        <v/>
      </c>
    </row>
    <row r="106" spans="1:24" x14ac:dyDescent="0.25">
      <c r="A106" s="411"/>
      <c r="B106" s="412"/>
      <c r="C106" s="413" t="str">
        <f t="shared" si="19"/>
        <v/>
      </c>
      <c r="D106" s="412"/>
      <c r="E106" s="470" t="str">
        <f t="shared" si="15"/>
        <v/>
      </c>
      <c r="F106" s="471" t="str">
        <f t="shared" si="16"/>
        <v xml:space="preserve"> </v>
      </c>
      <c r="M106" s="538" t="str">
        <f t="shared" si="17"/>
        <v/>
      </c>
      <c r="X106" s="557" t="str">
        <f t="shared" si="13"/>
        <v/>
      </c>
    </row>
    <row r="107" spans="1:24" x14ac:dyDescent="0.25">
      <c r="A107" s="411"/>
      <c r="B107" s="412"/>
      <c r="C107" s="413" t="str">
        <f t="shared" si="19"/>
        <v/>
      </c>
      <c r="D107" s="412"/>
      <c r="E107" s="470" t="str">
        <f t="shared" si="15"/>
        <v/>
      </c>
      <c r="F107" s="471" t="str">
        <f t="shared" si="16"/>
        <v xml:space="preserve"> </v>
      </c>
      <c r="M107" s="538" t="str">
        <f t="shared" si="17"/>
        <v/>
      </c>
      <c r="X107" s="557" t="str">
        <f t="shared" si="13"/>
        <v/>
      </c>
    </row>
    <row r="108" spans="1:24" x14ac:dyDescent="0.25">
      <c r="A108" s="411"/>
      <c r="B108" s="412"/>
      <c r="C108" s="413" t="str">
        <f t="shared" si="19"/>
        <v/>
      </c>
      <c r="D108" s="412"/>
      <c r="E108" s="470" t="str">
        <f t="shared" si="15"/>
        <v/>
      </c>
      <c r="F108" s="471" t="str">
        <f t="shared" si="16"/>
        <v xml:space="preserve"> </v>
      </c>
      <c r="M108" s="538" t="str">
        <f t="shared" si="17"/>
        <v/>
      </c>
      <c r="X108" s="557" t="str">
        <f t="shared" si="13"/>
        <v/>
      </c>
    </row>
    <row r="109" spans="1:24" x14ac:dyDescent="0.25">
      <c r="A109" s="414"/>
      <c r="B109" s="412"/>
      <c r="C109" s="413" t="str">
        <f t="shared" si="19"/>
        <v/>
      </c>
      <c r="D109" s="412"/>
      <c r="E109" s="470" t="str">
        <f t="shared" si="15"/>
        <v/>
      </c>
      <c r="F109" s="471" t="str">
        <f t="shared" si="16"/>
        <v xml:space="preserve"> </v>
      </c>
      <c r="M109" s="538" t="str">
        <f t="shared" si="17"/>
        <v/>
      </c>
      <c r="X109" s="557" t="str">
        <f t="shared" si="13"/>
        <v/>
      </c>
    </row>
    <row r="110" spans="1:24" x14ac:dyDescent="0.25">
      <c r="A110" s="414"/>
      <c r="B110" s="412"/>
      <c r="C110" s="413" t="str">
        <f t="shared" si="19"/>
        <v/>
      </c>
      <c r="D110" s="412"/>
      <c r="E110" s="470" t="str">
        <f t="shared" si="15"/>
        <v/>
      </c>
      <c r="F110" s="471" t="str">
        <f t="shared" si="16"/>
        <v xml:space="preserve"> </v>
      </c>
      <c r="M110" s="538" t="str">
        <f t="shared" si="17"/>
        <v/>
      </c>
      <c r="X110" s="557" t="str">
        <f t="shared" si="13"/>
        <v/>
      </c>
    </row>
    <row r="111" spans="1:24" x14ac:dyDescent="0.25">
      <c r="A111" s="411"/>
      <c r="B111" s="412"/>
      <c r="C111" s="413" t="str">
        <f t="shared" ref="C111:C174" si="20">UPPER(B111)</f>
        <v/>
      </c>
      <c r="D111" s="412"/>
      <c r="E111" s="470" t="str">
        <f t="shared" si="15"/>
        <v/>
      </c>
      <c r="F111" s="471" t="str">
        <f t="shared" si="16"/>
        <v xml:space="preserve"> </v>
      </c>
      <c r="M111" s="538" t="str">
        <f t="shared" si="17"/>
        <v/>
      </c>
      <c r="X111" s="557" t="str">
        <f t="shared" si="13"/>
        <v/>
      </c>
    </row>
    <row r="112" spans="1:24" x14ac:dyDescent="0.25">
      <c r="A112" s="411"/>
      <c r="B112" s="412"/>
      <c r="C112" s="413" t="str">
        <f t="shared" si="20"/>
        <v/>
      </c>
      <c r="D112" s="412"/>
      <c r="E112" s="470" t="str">
        <f t="shared" si="15"/>
        <v/>
      </c>
      <c r="F112" s="471" t="str">
        <f t="shared" si="16"/>
        <v xml:space="preserve"> </v>
      </c>
      <c r="M112" s="538" t="str">
        <f t="shared" si="17"/>
        <v/>
      </c>
      <c r="X112" s="557" t="str">
        <f t="shared" si="13"/>
        <v/>
      </c>
    </row>
    <row r="113" spans="1:24" x14ac:dyDescent="0.25">
      <c r="A113" s="411"/>
      <c r="B113" s="412"/>
      <c r="C113" s="413" t="str">
        <f t="shared" si="20"/>
        <v/>
      </c>
      <c r="D113" s="412"/>
      <c r="E113" s="470" t="str">
        <f t="shared" si="15"/>
        <v/>
      </c>
      <c r="F113" s="471" t="str">
        <f t="shared" si="16"/>
        <v xml:space="preserve"> </v>
      </c>
      <c r="M113" s="538" t="str">
        <f t="shared" si="17"/>
        <v/>
      </c>
      <c r="X113" s="557" t="str">
        <f t="shared" si="13"/>
        <v/>
      </c>
    </row>
    <row r="114" spans="1:24" x14ac:dyDescent="0.25">
      <c r="A114" s="411"/>
      <c r="B114" s="412"/>
      <c r="C114" s="413" t="str">
        <f t="shared" si="20"/>
        <v/>
      </c>
      <c r="D114" s="412"/>
      <c r="E114" s="470" t="str">
        <f t="shared" si="15"/>
        <v/>
      </c>
      <c r="F114" s="471" t="str">
        <f t="shared" si="16"/>
        <v xml:space="preserve"> </v>
      </c>
      <c r="M114" s="538" t="str">
        <f t="shared" si="17"/>
        <v/>
      </c>
      <c r="X114" s="557" t="str">
        <f t="shared" si="13"/>
        <v/>
      </c>
    </row>
    <row r="115" spans="1:24" x14ac:dyDescent="0.25">
      <c r="A115" s="414"/>
      <c r="B115" s="412"/>
      <c r="C115" s="413" t="str">
        <f t="shared" si="20"/>
        <v/>
      </c>
      <c r="D115" s="412"/>
      <c r="E115" s="470" t="str">
        <f t="shared" si="15"/>
        <v/>
      </c>
      <c r="F115" s="471" t="str">
        <f t="shared" si="16"/>
        <v xml:space="preserve"> </v>
      </c>
      <c r="M115" s="538" t="str">
        <f t="shared" si="17"/>
        <v/>
      </c>
      <c r="X115" s="557" t="str">
        <f t="shared" si="13"/>
        <v/>
      </c>
    </row>
    <row r="116" spans="1:24" x14ac:dyDescent="0.25">
      <c r="A116" s="414"/>
      <c r="B116" s="412"/>
      <c r="C116" s="413" t="str">
        <f t="shared" si="20"/>
        <v/>
      </c>
      <c r="D116" s="412"/>
      <c r="E116" s="470" t="str">
        <f t="shared" si="15"/>
        <v/>
      </c>
      <c r="F116" s="471" t="str">
        <f t="shared" si="16"/>
        <v xml:space="preserve"> </v>
      </c>
      <c r="M116" s="538" t="str">
        <f t="shared" si="17"/>
        <v/>
      </c>
      <c r="X116" s="557" t="str">
        <f t="shared" si="13"/>
        <v/>
      </c>
    </row>
    <row r="117" spans="1:24" x14ac:dyDescent="0.25">
      <c r="A117" s="411"/>
      <c r="B117" s="412"/>
      <c r="C117" s="413" t="str">
        <f t="shared" si="20"/>
        <v/>
      </c>
      <c r="D117" s="412"/>
      <c r="E117" s="470" t="str">
        <f t="shared" si="15"/>
        <v/>
      </c>
      <c r="F117" s="471" t="str">
        <f t="shared" si="16"/>
        <v xml:space="preserve"> </v>
      </c>
      <c r="M117" s="538" t="str">
        <f t="shared" si="17"/>
        <v/>
      </c>
      <c r="X117" s="557" t="str">
        <f t="shared" si="13"/>
        <v/>
      </c>
    </row>
    <row r="118" spans="1:24" x14ac:dyDescent="0.25">
      <c r="A118" s="411"/>
      <c r="B118" s="412"/>
      <c r="C118" s="413" t="str">
        <f t="shared" si="20"/>
        <v/>
      </c>
      <c r="D118" s="412"/>
      <c r="E118" s="470" t="str">
        <f t="shared" si="15"/>
        <v/>
      </c>
      <c r="F118" s="471" t="str">
        <f t="shared" si="16"/>
        <v xml:space="preserve"> </v>
      </c>
      <c r="M118" s="538" t="str">
        <f t="shared" si="17"/>
        <v/>
      </c>
      <c r="X118" s="557" t="str">
        <f t="shared" si="13"/>
        <v/>
      </c>
    </row>
    <row r="119" spans="1:24" x14ac:dyDescent="0.25">
      <c r="A119" s="411"/>
      <c r="B119" s="412"/>
      <c r="C119" s="413" t="str">
        <f t="shared" si="20"/>
        <v/>
      </c>
      <c r="D119" s="412"/>
      <c r="E119" s="470" t="str">
        <f t="shared" si="15"/>
        <v/>
      </c>
      <c r="F119" s="471" t="str">
        <f t="shared" si="16"/>
        <v xml:space="preserve"> </v>
      </c>
      <c r="M119" s="538" t="str">
        <f t="shared" si="17"/>
        <v/>
      </c>
      <c r="X119" s="557" t="str">
        <f t="shared" si="13"/>
        <v/>
      </c>
    </row>
    <row r="120" spans="1:24" x14ac:dyDescent="0.25">
      <c r="A120" s="411"/>
      <c r="B120" s="412"/>
      <c r="C120" s="413" t="str">
        <f t="shared" si="20"/>
        <v/>
      </c>
      <c r="D120" s="412"/>
      <c r="E120" s="470" t="str">
        <f t="shared" si="15"/>
        <v/>
      </c>
      <c r="F120" s="471" t="str">
        <f t="shared" si="16"/>
        <v xml:space="preserve"> </v>
      </c>
      <c r="M120" s="538" t="str">
        <f t="shared" si="17"/>
        <v/>
      </c>
      <c r="X120" s="557" t="str">
        <f t="shared" si="13"/>
        <v/>
      </c>
    </row>
    <row r="121" spans="1:24" x14ac:dyDescent="0.25">
      <c r="A121" s="414"/>
      <c r="B121" s="412"/>
      <c r="C121" s="413" t="str">
        <f t="shared" si="20"/>
        <v/>
      </c>
      <c r="D121" s="412"/>
      <c r="E121" s="470" t="str">
        <f t="shared" ref="E121:E184" si="21">PROPER(D121)</f>
        <v/>
      </c>
      <c r="F121" s="471" t="str">
        <f t="shared" ref="F121:F184" si="22">CONCATENATE(C121," ",E121)</f>
        <v xml:space="preserve"> </v>
      </c>
      <c r="M121" s="538" t="str">
        <f t="shared" ref="M121:M184" si="23">UPPER(L121)</f>
        <v/>
      </c>
      <c r="X121" s="557" t="str">
        <f t="shared" si="13"/>
        <v/>
      </c>
    </row>
    <row r="122" spans="1:24" x14ac:dyDescent="0.25">
      <c r="A122" s="414"/>
      <c r="B122" s="412"/>
      <c r="C122" s="413" t="str">
        <f t="shared" si="20"/>
        <v/>
      </c>
      <c r="D122" s="412"/>
      <c r="E122" s="470" t="str">
        <f t="shared" si="21"/>
        <v/>
      </c>
      <c r="F122" s="471" t="str">
        <f t="shared" si="22"/>
        <v xml:space="preserve"> </v>
      </c>
      <c r="M122" s="538" t="str">
        <f t="shared" si="23"/>
        <v/>
      </c>
      <c r="X122" s="557" t="str">
        <f t="shared" si="13"/>
        <v/>
      </c>
    </row>
    <row r="123" spans="1:24" x14ac:dyDescent="0.25">
      <c r="A123" s="411"/>
      <c r="B123" s="412"/>
      <c r="C123" s="413" t="str">
        <f t="shared" si="20"/>
        <v/>
      </c>
      <c r="D123" s="412"/>
      <c r="E123" s="470" t="str">
        <f t="shared" si="21"/>
        <v/>
      </c>
      <c r="F123" s="471" t="str">
        <f t="shared" si="22"/>
        <v xml:space="preserve"> </v>
      </c>
      <c r="M123" s="538" t="str">
        <f t="shared" si="23"/>
        <v/>
      </c>
      <c r="X123" s="557" t="str">
        <f t="shared" si="13"/>
        <v/>
      </c>
    </row>
    <row r="124" spans="1:24" x14ac:dyDescent="0.25">
      <c r="A124" s="411"/>
      <c r="B124" s="412"/>
      <c r="C124" s="413" t="str">
        <f t="shared" si="20"/>
        <v/>
      </c>
      <c r="D124" s="412"/>
      <c r="E124" s="470" t="str">
        <f t="shared" si="21"/>
        <v/>
      </c>
      <c r="F124" s="471" t="str">
        <f t="shared" si="22"/>
        <v xml:space="preserve"> </v>
      </c>
      <c r="M124" s="538" t="str">
        <f t="shared" si="23"/>
        <v/>
      </c>
      <c r="X124" s="557" t="str">
        <f t="shared" si="13"/>
        <v/>
      </c>
    </row>
    <row r="125" spans="1:24" x14ac:dyDescent="0.25">
      <c r="A125" s="411"/>
      <c r="B125" s="412"/>
      <c r="C125" s="413" t="str">
        <f t="shared" si="20"/>
        <v/>
      </c>
      <c r="D125" s="412"/>
      <c r="E125" s="470" t="str">
        <f t="shared" si="21"/>
        <v/>
      </c>
      <c r="F125" s="471" t="str">
        <f t="shared" si="22"/>
        <v xml:space="preserve"> </v>
      </c>
      <c r="M125" s="538" t="str">
        <f t="shared" si="23"/>
        <v/>
      </c>
      <c r="X125" s="557" t="str">
        <f t="shared" ref="X125:X188" si="24">IF(U125="","",U125+V125+W125+T125)</f>
        <v/>
      </c>
    </row>
    <row r="126" spans="1:24" x14ac:dyDescent="0.25">
      <c r="A126" s="411"/>
      <c r="B126" s="412"/>
      <c r="C126" s="413" t="str">
        <f t="shared" si="20"/>
        <v/>
      </c>
      <c r="D126" s="412"/>
      <c r="E126" s="470" t="str">
        <f t="shared" si="21"/>
        <v/>
      </c>
      <c r="F126" s="471" t="str">
        <f t="shared" si="22"/>
        <v xml:space="preserve"> </v>
      </c>
      <c r="M126" s="538" t="str">
        <f t="shared" si="23"/>
        <v/>
      </c>
      <c r="X126" s="557" t="str">
        <f t="shared" si="24"/>
        <v/>
      </c>
    </row>
    <row r="127" spans="1:24" x14ac:dyDescent="0.25">
      <c r="A127" s="414"/>
      <c r="B127" s="412"/>
      <c r="C127" s="413" t="str">
        <f t="shared" si="20"/>
        <v/>
      </c>
      <c r="D127" s="412"/>
      <c r="E127" s="470" t="str">
        <f t="shared" si="21"/>
        <v/>
      </c>
      <c r="F127" s="471" t="str">
        <f t="shared" si="22"/>
        <v xml:space="preserve"> </v>
      </c>
      <c r="M127" s="538" t="str">
        <f t="shared" si="23"/>
        <v/>
      </c>
      <c r="X127" s="557" t="str">
        <f t="shared" si="24"/>
        <v/>
      </c>
    </row>
    <row r="128" spans="1:24" x14ac:dyDescent="0.25">
      <c r="A128" s="414"/>
      <c r="B128" s="412"/>
      <c r="C128" s="413" t="str">
        <f t="shared" si="20"/>
        <v/>
      </c>
      <c r="D128" s="412"/>
      <c r="E128" s="470" t="str">
        <f t="shared" si="21"/>
        <v/>
      </c>
      <c r="F128" s="471" t="str">
        <f t="shared" si="22"/>
        <v xml:space="preserve"> </v>
      </c>
      <c r="M128" s="538" t="str">
        <f t="shared" si="23"/>
        <v/>
      </c>
      <c r="X128" s="557" t="str">
        <f t="shared" si="24"/>
        <v/>
      </c>
    </row>
    <row r="129" spans="1:24" x14ac:dyDescent="0.25">
      <c r="A129" s="411"/>
      <c r="B129" s="412"/>
      <c r="C129" s="413" t="str">
        <f t="shared" si="20"/>
        <v/>
      </c>
      <c r="D129" s="412"/>
      <c r="E129" s="470" t="str">
        <f t="shared" si="21"/>
        <v/>
      </c>
      <c r="F129" s="471" t="str">
        <f t="shared" si="22"/>
        <v xml:space="preserve"> </v>
      </c>
      <c r="M129" s="538" t="str">
        <f t="shared" si="23"/>
        <v/>
      </c>
      <c r="X129" s="557" t="str">
        <f t="shared" si="24"/>
        <v/>
      </c>
    </row>
    <row r="130" spans="1:24" x14ac:dyDescent="0.25">
      <c r="A130" s="411"/>
      <c r="B130" s="412"/>
      <c r="C130" s="413" t="str">
        <f t="shared" si="20"/>
        <v/>
      </c>
      <c r="D130" s="412"/>
      <c r="E130" s="470" t="str">
        <f t="shared" si="21"/>
        <v/>
      </c>
      <c r="F130" s="471" t="str">
        <f t="shared" si="22"/>
        <v xml:space="preserve"> </v>
      </c>
      <c r="M130" s="538" t="str">
        <f t="shared" si="23"/>
        <v/>
      </c>
      <c r="X130" s="557" t="str">
        <f t="shared" si="24"/>
        <v/>
      </c>
    </row>
    <row r="131" spans="1:24" x14ac:dyDescent="0.25">
      <c r="A131" s="411"/>
      <c r="B131" s="412"/>
      <c r="C131" s="413" t="str">
        <f t="shared" si="20"/>
        <v/>
      </c>
      <c r="D131" s="412"/>
      <c r="E131" s="470" t="str">
        <f t="shared" si="21"/>
        <v/>
      </c>
      <c r="F131" s="471" t="str">
        <f t="shared" si="22"/>
        <v xml:space="preserve"> </v>
      </c>
      <c r="M131" s="538" t="str">
        <f t="shared" si="23"/>
        <v/>
      </c>
      <c r="X131" s="557" t="str">
        <f t="shared" si="24"/>
        <v/>
      </c>
    </row>
    <row r="132" spans="1:24" x14ac:dyDescent="0.25">
      <c r="A132" s="411"/>
      <c r="B132" s="412"/>
      <c r="C132" s="413" t="str">
        <f t="shared" si="20"/>
        <v/>
      </c>
      <c r="D132" s="412"/>
      <c r="E132" s="470" t="str">
        <f t="shared" si="21"/>
        <v/>
      </c>
      <c r="F132" s="471" t="str">
        <f t="shared" si="22"/>
        <v xml:space="preserve"> </v>
      </c>
      <c r="M132" s="538" t="str">
        <f t="shared" si="23"/>
        <v/>
      </c>
      <c r="X132" s="557" t="str">
        <f t="shared" si="24"/>
        <v/>
      </c>
    </row>
    <row r="133" spans="1:24" x14ac:dyDescent="0.25">
      <c r="A133" s="414"/>
      <c r="B133" s="412"/>
      <c r="C133" s="413" t="str">
        <f t="shared" si="20"/>
        <v/>
      </c>
      <c r="D133" s="412"/>
      <c r="E133" s="470" t="str">
        <f t="shared" si="21"/>
        <v/>
      </c>
      <c r="F133" s="471" t="str">
        <f t="shared" si="22"/>
        <v xml:space="preserve"> </v>
      </c>
      <c r="M133" s="538" t="str">
        <f t="shared" si="23"/>
        <v/>
      </c>
      <c r="X133" s="557" t="str">
        <f t="shared" si="24"/>
        <v/>
      </c>
    </row>
    <row r="134" spans="1:24" x14ac:dyDescent="0.25">
      <c r="A134" s="414"/>
      <c r="B134" s="412"/>
      <c r="C134" s="413" t="str">
        <f t="shared" si="20"/>
        <v/>
      </c>
      <c r="D134" s="412"/>
      <c r="E134" s="470" t="str">
        <f t="shared" si="21"/>
        <v/>
      </c>
      <c r="F134" s="471" t="str">
        <f t="shared" si="22"/>
        <v xml:space="preserve"> </v>
      </c>
      <c r="M134" s="538" t="str">
        <f t="shared" si="23"/>
        <v/>
      </c>
      <c r="X134" s="557" t="str">
        <f t="shared" si="24"/>
        <v/>
      </c>
    </row>
    <row r="135" spans="1:24" x14ac:dyDescent="0.25">
      <c r="A135" s="411"/>
      <c r="B135" s="412"/>
      <c r="C135" s="413" t="str">
        <f t="shared" si="20"/>
        <v/>
      </c>
      <c r="D135" s="412"/>
      <c r="E135" s="470" t="str">
        <f t="shared" si="21"/>
        <v/>
      </c>
      <c r="F135" s="471" t="str">
        <f t="shared" si="22"/>
        <v xml:space="preserve"> </v>
      </c>
      <c r="M135" s="538" t="str">
        <f t="shared" si="23"/>
        <v/>
      </c>
      <c r="X135" s="557" t="str">
        <f t="shared" si="24"/>
        <v/>
      </c>
    </row>
    <row r="136" spans="1:24" x14ac:dyDescent="0.25">
      <c r="A136" s="411"/>
      <c r="B136" s="412"/>
      <c r="C136" s="413" t="str">
        <f t="shared" si="20"/>
        <v/>
      </c>
      <c r="D136" s="412"/>
      <c r="E136" s="470" t="str">
        <f t="shared" si="21"/>
        <v/>
      </c>
      <c r="F136" s="471" t="str">
        <f t="shared" si="22"/>
        <v xml:space="preserve"> </v>
      </c>
      <c r="M136" s="538" t="str">
        <f t="shared" si="23"/>
        <v/>
      </c>
      <c r="X136" s="557" t="str">
        <f t="shared" si="24"/>
        <v/>
      </c>
    </row>
    <row r="137" spans="1:24" x14ac:dyDescent="0.25">
      <c r="A137" s="411"/>
      <c r="B137" s="412"/>
      <c r="C137" s="413" t="str">
        <f t="shared" si="20"/>
        <v/>
      </c>
      <c r="D137" s="412"/>
      <c r="E137" s="470" t="str">
        <f t="shared" si="21"/>
        <v/>
      </c>
      <c r="F137" s="471" t="str">
        <f t="shared" si="22"/>
        <v xml:space="preserve"> </v>
      </c>
      <c r="M137" s="538" t="str">
        <f t="shared" si="23"/>
        <v/>
      </c>
      <c r="X137" s="557" t="str">
        <f t="shared" si="24"/>
        <v/>
      </c>
    </row>
    <row r="138" spans="1:24" x14ac:dyDescent="0.25">
      <c r="A138" s="411"/>
      <c r="B138" s="412"/>
      <c r="C138" s="413" t="str">
        <f t="shared" si="20"/>
        <v/>
      </c>
      <c r="D138" s="412"/>
      <c r="E138" s="470" t="str">
        <f t="shared" si="21"/>
        <v/>
      </c>
      <c r="F138" s="471" t="str">
        <f t="shared" si="22"/>
        <v xml:space="preserve"> </v>
      </c>
      <c r="M138" s="538" t="str">
        <f t="shared" si="23"/>
        <v/>
      </c>
      <c r="X138" s="557" t="str">
        <f t="shared" si="24"/>
        <v/>
      </c>
    </row>
    <row r="139" spans="1:24" x14ac:dyDescent="0.25">
      <c r="A139" s="414"/>
      <c r="B139" s="412"/>
      <c r="C139" s="413" t="str">
        <f t="shared" si="20"/>
        <v/>
      </c>
      <c r="D139" s="412"/>
      <c r="E139" s="470" t="str">
        <f t="shared" si="21"/>
        <v/>
      </c>
      <c r="F139" s="471" t="str">
        <f t="shared" si="22"/>
        <v xml:space="preserve"> </v>
      </c>
      <c r="M139" s="538" t="str">
        <f t="shared" si="23"/>
        <v/>
      </c>
      <c r="X139" s="557" t="str">
        <f t="shared" si="24"/>
        <v/>
      </c>
    </row>
    <row r="140" spans="1:24" x14ac:dyDescent="0.25">
      <c r="A140" s="414"/>
      <c r="B140" s="412"/>
      <c r="C140" s="413" t="str">
        <f t="shared" si="20"/>
        <v/>
      </c>
      <c r="D140" s="412"/>
      <c r="E140" s="470" t="str">
        <f t="shared" si="21"/>
        <v/>
      </c>
      <c r="F140" s="471" t="str">
        <f t="shared" si="22"/>
        <v xml:space="preserve"> </v>
      </c>
      <c r="M140" s="538" t="str">
        <f t="shared" si="23"/>
        <v/>
      </c>
      <c r="X140" s="557" t="str">
        <f t="shared" si="24"/>
        <v/>
      </c>
    </row>
    <row r="141" spans="1:24" x14ac:dyDescent="0.25">
      <c r="A141" s="411"/>
      <c r="B141" s="412"/>
      <c r="C141" s="413" t="str">
        <f t="shared" si="20"/>
        <v/>
      </c>
      <c r="D141" s="412"/>
      <c r="E141" s="470" t="str">
        <f t="shared" si="21"/>
        <v/>
      </c>
      <c r="F141" s="471" t="str">
        <f t="shared" si="22"/>
        <v xml:space="preserve"> </v>
      </c>
      <c r="M141" s="538" t="str">
        <f t="shared" si="23"/>
        <v/>
      </c>
      <c r="X141" s="557" t="str">
        <f t="shared" si="24"/>
        <v/>
      </c>
    </row>
    <row r="142" spans="1:24" x14ac:dyDescent="0.25">
      <c r="A142" s="411"/>
      <c r="B142" s="412"/>
      <c r="C142" s="413" t="str">
        <f t="shared" si="20"/>
        <v/>
      </c>
      <c r="D142" s="412"/>
      <c r="E142" s="470" t="str">
        <f t="shared" si="21"/>
        <v/>
      </c>
      <c r="F142" s="471" t="str">
        <f t="shared" si="22"/>
        <v xml:space="preserve"> </v>
      </c>
      <c r="M142" s="538" t="str">
        <f t="shared" si="23"/>
        <v/>
      </c>
      <c r="X142" s="557" t="str">
        <f t="shared" si="24"/>
        <v/>
      </c>
    </row>
    <row r="143" spans="1:24" x14ac:dyDescent="0.25">
      <c r="A143" s="411"/>
      <c r="B143" s="412"/>
      <c r="C143" s="413" t="str">
        <f t="shared" si="20"/>
        <v/>
      </c>
      <c r="D143" s="412"/>
      <c r="E143" s="470" t="str">
        <f t="shared" si="21"/>
        <v/>
      </c>
      <c r="F143" s="471" t="str">
        <f t="shared" si="22"/>
        <v xml:space="preserve"> </v>
      </c>
      <c r="M143" s="538" t="str">
        <f t="shared" si="23"/>
        <v/>
      </c>
      <c r="X143" s="557" t="str">
        <f t="shared" si="24"/>
        <v/>
      </c>
    </row>
    <row r="144" spans="1:24" x14ac:dyDescent="0.25">
      <c r="A144" s="411"/>
      <c r="B144" s="412"/>
      <c r="C144" s="413" t="str">
        <f t="shared" si="20"/>
        <v/>
      </c>
      <c r="D144" s="412"/>
      <c r="E144" s="470" t="str">
        <f t="shared" si="21"/>
        <v/>
      </c>
      <c r="F144" s="471" t="str">
        <f t="shared" si="22"/>
        <v xml:space="preserve"> </v>
      </c>
      <c r="M144" s="538" t="str">
        <f t="shared" si="23"/>
        <v/>
      </c>
      <c r="X144" s="557" t="str">
        <f t="shared" si="24"/>
        <v/>
      </c>
    </row>
    <row r="145" spans="1:24" x14ac:dyDescent="0.25">
      <c r="A145" s="414"/>
      <c r="B145" s="412"/>
      <c r="C145" s="413" t="str">
        <f t="shared" si="20"/>
        <v/>
      </c>
      <c r="D145" s="412"/>
      <c r="E145" s="470" t="str">
        <f t="shared" si="21"/>
        <v/>
      </c>
      <c r="F145" s="471" t="str">
        <f t="shared" si="22"/>
        <v xml:space="preserve"> </v>
      </c>
      <c r="M145" s="538" t="str">
        <f t="shared" si="23"/>
        <v/>
      </c>
      <c r="X145" s="557" t="str">
        <f t="shared" si="24"/>
        <v/>
      </c>
    </row>
    <row r="146" spans="1:24" x14ac:dyDescent="0.25">
      <c r="A146" s="414"/>
      <c r="B146" s="412"/>
      <c r="C146" s="413" t="str">
        <f t="shared" si="20"/>
        <v/>
      </c>
      <c r="D146" s="412"/>
      <c r="E146" s="470" t="str">
        <f t="shared" si="21"/>
        <v/>
      </c>
      <c r="F146" s="471" t="str">
        <f t="shared" si="22"/>
        <v xml:space="preserve"> </v>
      </c>
      <c r="M146" s="538" t="str">
        <f t="shared" si="23"/>
        <v/>
      </c>
      <c r="X146" s="557" t="str">
        <f t="shared" si="24"/>
        <v/>
      </c>
    </row>
    <row r="147" spans="1:24" x14ac:dyDescent="0.25">
      <c r="A147" s="411"/>
      <c r="B147" s="412"/>
      <c r="C147" s="413" t="str">
        <f t="shared" si="20"/>
        <v/>
      </c>
      <c r="D147" s="412"/>
      <c r="E147" s="470" t="str">
        <f t="shared" si="21"/>
        <v/>
      </c>
      <c r="F147" s="471" t="str">
        <f t="shared" si="22"/>
        <v xml:space="preserve"> </v>
      </c>
      <c r="M147" s="538" t="str">
        <f t="shared" si="23"/>
        <v/>
      </c>
      <c r="X147" s="557" t="str">
        <f t="shared" si="24"/>
        <v/>
      </c>
    </row>
    <row r="148" spans="1:24" x14ac:dyDescent="0.25">
      <c r="A148" s="411"/>
      <c r="B148" s="412"/>
      <c r="C148" s="413" t="str">
        <f t="shared" si="20"/>
        <v/>
      </c>
      <c r="D148" s="412"/>
      <c r="E148" s="470" t="str">
        <f t="shared" si="21"/>
        <v/>
      </c>
      <c r="F148" s="471" t="str">
        <f t="shared" si="22"/>
        <v xml:space="preserve"> </v>
      </c>
      <c r="M148" s="538" t="str">
        <f t="shared" si="23"/>
        <v/>
      </c>
      <c r="X148" s="557" t="str">
        <f t="shared" si="24"/>
        <v/>
      </c>
    </row>
    <row r="149" spans="1:24" x14ac:dyDescent="0.25">
      <c r="A149" s="411"/>
      <c r="B149" s="412"/>
      <c r="C149" s="413" t="str">
        <f t="shared" si="20"/>
        <v/>
      </c>
      <c r="D149" s="412"/>
      <c r="E149" s="470" t="str">
        <f t="shared" si="21"/>
        <v/>
      </c>
      <c r="F149" s="471" t="str">
        <f t="shared" si="22"/>
        <v xml:space="preserve"> </v>
      </c>
      <c r="M149" s="538" t="str">
        <f t="shared" si="23"/>
        <v/>
      </c>
      <c r="X149" s="557" t="str">
        <f t="shared" si="24"/>
        <v/>
      </c>
    </row>
    <row r="150" spans="1:24" x14ac:dyDescent="0.25">
      <c r="A150" s="411"/>
      <c r="B150" s="412"/>
      <c r="C150" s="413" t="str">
        <f t="shared" si="20"/>
        <v/>
      </c>
      <c r="D150" s="412"/>
      <c r="E150" s="470" t="str">
        <f t="shared" si="21"/>
        <v/>
      </c>
      <c r="F150" s="471" t="str">
        <f t="shared" si="22"/>
        <v xml:space="preserve"> </v>
      </c>
      <c r="M150" s="538" t="str">
        <f t="shared" si="23"/>
        <v/>
      </c>
      <c r="X150" s="557" t="str">
        <f t="shared" si="24"/>
        <v/>
      </c>
    </row>
    <row r="151" spans="1:24" x14ac:dyDescent="0.25">
      <c r="A151" s="414"/>
      <c r="B151" s="412"/>
      <c r="C151" s="413" t="str">
        <f t="shared" si="20"/>
        <v/>
      </c>
      <c r="D151" s="412"/>
      <c r="E151" s="470" t="str">
        <f t="shared" si="21"/>
        <v/>
      </c>
      <c r="F151" s="471" t="str">
        <f t="shared" si="22"/>
        <v xml:space="preserve"> </v>
      </c>
      <c r="M151" s="538" t="str">
        <f t="shared" si="23"/>
        <v/>
      </c>
      <c r="X151" s="557" t="str">
        <f t="shared" si="24"/>
        <v/>
      </c>
    </row>
    <row r="152" spans="1:24" x14ac:dyDescent="0.25">
      <c r="A152" s="414"/>
      <c r="B152" s="412"/>
      <c r="C152" s="413" t="str">
        <f t="shared" si="20"/>
        <v/>
      </c>
      <c r="D152" s="412"/>
      <c r="E152" s="470" t="str">
        <f t="shared" si="21"/>
        <v/>
      </c>
      <c r="F152" s="471" t="str">
        <f t="shared" si="22"/>
        <v xml:space="preserve"> </v>
      </c>
      <c r="M152" s="538" t="str">
        <f t="shared" si="23"/>
        <v/>
      </c>
      <c r="X152" s="557" t="str">
        <f t="shared" si="24"/>
        <v/>
      </c>
    </row>
    <row r="153" spans="1:24" x14ac:dyDescent="0.25">
      <c r="A153" s="411"/>
      <c r="B153" s="412"/>
      <c r="C153" s="413" t="str">
        <f t="shared" si="20"/>
        <v/>
      </c>
      <c r="D153" s="412"/>
      <c r="E153" s="470" t="str">
        <f t="shared" si="21"/>
        <v/>
      </c>
      <c r="F153" s="471" t="str">
        <f t="shared" si="22"/>
        <v xml:space="preserve"> </v>
      </c>
      <c r="M153" s="538" t="str">
        <f t="shared" si="23"/>
        <v/>
      </c>
      <c r="X153" s="557" t="str">
        <f t="shared" si="24"/>
        <v/>
      </c>
    </row>
    <row r="154" spans="1:24" x14ac:dyDescent="0.25">
      <c r="A154" s="411"/>
      <c r="B154" s="412"/>
      <c r="C154" s="413" t="str">
        <f t="shared" si="20"/>
        <v/>
      </c>
      <c r="D154" s="412"/>
      <c r="E154" s="470" t="str">
        <f t="shared" si="21"/>
        <v/>
      </c>
      <c r="F154" s="471" t="str">
        <f t="shared" si="22"/>
        <v xml:space="preserve"> </v>
      </c>
      <c r="M154" s="538" t="str">
        <f t="shared" si="23"/>
        <v/>
      </c>
      <c r="X154" s="557" t="str">
        <f t="shared" si="24"/>
        <v/>
      </c>
    </row>
    <row r="155" spans="1:24" x14ac:dyDescent="0.25">
      <c r="A155" s="411"/>
      <c r="B155" s="412"/>
      <c r="C155" s="413" t="str">
        <f t="shared" si="20"/>
        <v/>
      </c>
      <c r="D155" s="412"/>
      <c r="E155" s="470" t="str">
        <f t="shared" si="21"/>
        <v/>
      </c>
      <c r="F155" s="471" t="str">
        <f t="shared" si="22"/>
        <v xml:space="preserve"> </v>
      </c>
      <c r="M155" s="538" t="str">
        <f t="shared" si="23"/>
        <v/>
      </c>
      <c r="X155" s="557" t="str">
        <f t="shared" si="24"/>
        <v/>
      </c>
    </row>
    <row r="156" spans="1:24" x14ac:dyDescent="0.25">
      <c r="A156" s="411"/>
      <c r="B156" s="412"/>
      <c r="C156" s="413" t="str">
        <f t="shared" si="20"/>
        <v/>
      </c>
      <c r="D156" s="412"/>
      <c r="E156" s="470" t="str">
        <f t="shared" si="21"/>
        <v/>
      </c>
      <c r="F156" s="471" t="str">
        <f t="shared" si="22"/>
        <v xml:space="preserve"> </v>
      </c>
      <c r="M156" s="538" t="str">
        <f t="shared" si="23"/>
        <v/>
      </c>
      <c r="X156" s="557" t="str">
        <f t="shared" si="24"/>
        <v/>
      </c>
    </row>
    <row r="157" spans="1:24" x14ac:dyDescent="0.25">
      <c r="A157" s="414"/>
      <c r="B157" s="412"/>
      <c r="C157" s="413" t="str">
        <f t="shared" si="20"/>
        <v/>
      </c>
      <c r="D157" s="412"/>
      <c r="E157" s="470" t="str">
        <f t="shared" si="21"/>
        <v/>
      </c>
      <c r="F157" s="471" t="str">
        <f t="shared" si="22"/>
        <v xml:space="preserve"> </v>
      </c>
      <c r="M157" s="538" t="str">
        <f t="shared" si="23"/>
        <v/>
      </c>
      <c r="X157" s="557" t="str">
        <f t="shared" si="24"/>
        <v/>
      </c>
    </row>
    <row r="158" spans="1:24" x14ac:dyDescent="0.25">
      <c r="A158" s="414"/>
      <c r="B158" s="412"/>
      <c r="C158" s="413" t="str">
        <f t="shared" si="20"/>
        <v/>
      </c>
      <c r="D158" s="412"/>
      <c r="E158" s="470" t="str">
        <f t="shared" si="21"/>
        <v/>
      </c>
      <c r="F158" s="471" t="str">
        <f t="shared" si="22"/>
        <v xml:space="preserve"> </v>
      </c>
      <c r="M158" s="538" t="str">
        <f t="shared" si="23"/>
        <v/>
      </c>
      <c r="X158" s="557" t="str">
        <f t="shared" si="24"/>
        <v/>
      </c>
    </row>
    <row r="159" spans="1:24" x14ac:dyDescent="0.25">
      <c r="A159" s="411"/>
      <c r="B159" s="412"/>
      <c r="C159" s="413" t="str">
        <f t="shared" si="20"/>
        <v/>
      </c>
      <c r="D159" s="412"/>
      <c r="E159" s="470" t="str">
        <f t="shared" si="21"/>
        <v/>
      </c>
      <c r="F159" s="471" t="str">
        <f t="shared" si="22"/>
        <v xml:space="preserve"> </v>
      </c>
      <c r="M159" s="538" t="str">
        <f t="shared" si="23"/>
        <v/>
      </c>
      <c r="X159" s="557" t="str">
        <f t="shared" si="24"/>
        <v/>
      </c>
    </row>
    <row r="160" spans="1:24" x14ac:dyDescent="0.25">
      <c r="A160" s="411"/>
      <c r="B160" s="412"/>
      <c r="C160" s="413" t="str">
        <f t="shared" si="20"/>
        <v/>
      </c>
      <c r="D160" s="412"/>
      <c r="E160" s="470" t="str">
        <f t="shared" si="21"/>
        <v/>
      </c>
      <c r="F160" s="471" t="str">
        <f t="shared" si="22"/>
        <v xml:space="preserve"> </v>
      </c>
      <c r="M160" s="538" t="str">
        <f t="shared" si="23"/>
        <v/>
      </c>
      <c r="X160" s="557" t="str">
        <f t="shared" si="24"/>
        <v/>
      </c>
    </row>
    <row r="161" spans="1:24" x14ac:dyDescent="0.25">
      <c r="A161" s="411"/>
      <c r="B161" s="412"/>
      <c r="C161" s="413" t="str">
        <f t="shared" si="20"/>
        <v/>
      </c>
      <c r="D161" s="412"/>
      <c r="E161" s="470" t="str">
        <f t="shared" si="21"/>
        <v/>
      </c>
      <c r="F161" s="471" t="str">
        <f t="shared" si="22"/>
        <v xml:space="preserve"> </v>
      </c>
      <c r="M161" s="538" t="str">
        <f t="shared" si="23"/>
        <v/>
      </c>
      <c r="X161" s="557" t="str">
        <f t="shared" si="24"/>
        <v/>
      </c>
    </row>
    <row r="162" spans="1:24" x14ac:dyDescent="0.25">
      <c r="A162" s="411"/>
      <c r="B162" s="412"/>
      <c r="C162" s="413" t="str">
        <f t="shared" si="20"/>
        <v/>
      </c>
      <c r="D162" s="412"/>
      <c r="E162" s="470" t="str">
        <f t="shared" si="21"/>
        <v/>
      </c>
      <c r="F162" s="471" t="str">
        <f t="shared" si="22"/>
        <v xml:space="preserve"> </v>
      </c>
      <c r="M162" s="538" t="str">
        <f t="shared" si="23"/>
        <v/>
      </c>
      <c r="X162" s="557" t="str">
        <f t="shared" si="24"/>
        <v/>
      </c>
    </row>
    <row r="163" spans="1:24" x14ac:dyDescent="0.25">
      <c r="A163" s="414"/>
      <c r="B163" s="412"/>
      <c r="C163" s="413" t="str">
        <f t="shared" si="20"/>
        <v/>
      </c>
      <c r="D163" s="412"/>
      <c r="E163" s="470" t="str">
        <f t="shared" si="21"/>
        <v/>
      </c>
      <c r="F163" s="471" t="str">
        <f t="shared" si="22"/>
        <v xml:space="preserve"> </v>
      </c>
      <c r="M163" s="538" t="str">
        <f t="shared" si="23"/>
        <v/>
      </c>
      <c r="X163" s="557" t="str">
        <f t="shared" si="24"/>
        <v/>
      </c>
    </row>
    <row r="164" spans="1:24" x14ac:dyDescent="0.25">
      <c r="A164" s="414"/>
      <c r="B164" s="412"/>
      <c r="C164" s="413" t="str">
        <f t="shared" si="20"/>
        <v/>
      </c>
      <c r="D164" s="412"/>
      <c r="E164" s="470" t="str">
        <f t="shared" si="21"/>
        <v/>
      </c>
      <c r="F164" s="471" t="str">
        <f t="shared" si="22"/>
        <v xml:space="preserve"> </v>
      </c>
      <c r="M164" s="538" t="str">
        <f t="shared" si="23"/>
        <v/>
      </c>
      <c r="X164" s="557" t="str">
        <f t="shared" si="24"/>
        <v/>
      </c>
    </row>
    <row r="165" spans="1:24" x14ac:dyDescent="0.25">
      <c r="A165" s="411"/>
      <c r="B165" s="412"/>
      <c r="C165" s="413" t="str">
        <f t="shared" si="20"/>
        <v/>
      </c>
      <c r="D165" s="412"/>
      <c r="E165" s="470" t="str">
        <f t="shared" si="21"/>
        <v/>
      </c>
      <c r="F165" s="471" t="str">
        <f t="shared" si="22"/>
        <v xml:space="preserve"> </v>
      </c>
      <c r="M165" s="538" t="str">
        <f t="shared" si="23"/>
        <v/>
      </c>
      <c r="X165" s="557" t="str">
        <f t="shared" si="24"/>
        <v/>
      </c>
    </row>
    <row r="166" spans="1:24" x14ac:dyDescent="0.25">
      <c r="A166" s="411"/>
      <c r="B166" s="412"/>
      <c r="C166" s="413" t="str">
        <f t="shared" si="20"/>
        <v/>
      </c>
      <c r="D166" s="412"/>
      <c r="E166" s="470" t="str">
        <f t="shared" si="21"/>
        <v/>
      </c>
      <c r="F166" s="471" t="str">
        <f t="shared" si="22"/>
        <v xml:space="preserve"> </v>
      </c>
      <c r="M166" s="538" t="str">
        <f t="shared" si="23"/>
        <v/>
      </c>
      <c r="X166" s="557" t="str">
        <f t="shared" si="24"/>
        <v/>
      </c>
    </row>
    <row r="167" spans="1:24" x14ac:dyDescent="0.25">
      <c r="A167" s="411"/>
      <c r="B167" s="412"/>
      <c r="C167" s="413" t="str">
        <f t="shared" si="20"/>
        <v/>
      </c>
      <c r="D167" s="412"/>
      <c r="E167" s="470" t="str">
        <f t="shared" si="21"/>
        <v/>
      </c>
      <c r="F167" s="471" t="str">
        <f t="shared" si="22"/>
        <v xml:space="preserve"> </v>
      </c>
      <c r="M167" s="538" t="str">
        <f t="shared" si="23"/>
        <v/>
      </c>
      <c r="X167" s="557" t="str">
        <f t="shared" si="24"/>
        <v/>
      </c>
    </row>
    <row r="168" spans="1:24" x14ac:dyDescent="0.25">
      <c r="A168" s="411"/>
      <c r="B168" s="412"/>
      <c r="C168" s="413" t="str">
        <f t="shared" si="20"/>
        <v/>
      </c>
      <c r="D168" s="412"/>
      <c r="E168" s="470" t="str">
        <f t="shared" si="21"/>
        <v/>
      </c>
      <c r="F168" s="471" t="str">
        <f t="shared" si="22"/>
        <v xml:space="preserve"> </v>
      </c>
      <c r="M168" s="538" t="str">
        <f t="shared" si="23"/>
        <v/>
      </c>
      <c r="X168" s="557" t="str">
        <f t="shared" si="24"/>
        <v/>
      </c>
    </row>
    <row r="169" spans="1:24" x14ac:dyDescent="0.25">
      <c r="A169" s="414"/>
      <c r="B169" s="412"/>
      <c r="C169" s="413" t="str">
        <f t="shared" si="20"/>
        <v/>
      </c>
      <c r="D169" s="412"/>
      <c r="E169" s="470" t="str">
        <f t="shared" si="21"/>
        <v/>
      </c>
      <c r="F169" s="471" t="str">
        <f t="shared" si="22"/>
        <v xml:space="preserve"> </v>
      </c>
      <c r="M169" s="538" t="str">
        <f t="shared" si="23"/>
        <v/>
      </c>
      <c r="X169" s="557" t="str">
        <f t="shared" si="24"/>
        <v/>
      </c>
    </row>
    <row r="170" spans="1:24" x14ac:dyDescent="0.25">
      <c r="A170" s="414"/>
      <c r="B170" s="412"/>
      <c r="C170" s="413" t="str">
        <f t="shared" si="20"/>
        <v/>
      </c>
      <c r="D170" s="412"/>
      <c r="E170" s="470" t="str">
        <f t="shared" si="21"/>
        <v/>
      </c>
      <c r="F170" s="471" t="str">
        <f t="shared" si="22"/>
        <v xml:space="preserve"> </v>
      </c>
      <c r="M170" s="538" t="str">
        <f t="shared" si="23"/>
        <v/>
      </c>
      <c r="X170" s="557" t="str">
        <f t="shared" si="24"/>
        <v/>
      </c>
    </row>
    <row r="171" spans="1:24" x14ac:dyDescent="0.25">
      <c r="A171" s="411"/>
      <c r="B171" s="412"/>
      <c r="C171" s="413" t="str">
        <f t="shared" si="20"/>
        <v/>
      </c>
      <c r="D171" s="412"/>
      <c r="E171" s="470" t="str">
        <f t="shared" si="21"/>
        <v/>
      </c>
      <c r="F171" s="471" t="str">
        <f t="shared" si="22"/>
        <v xml:space="preserve"> </v>
      </c>
      <c r="M171" s="538" t="str">
        <f t="shared" si="23"/>
        <v/>
      </c>
      <c r="X171" s="557" t="str">
        <f t="shared" si="24"/>
        <v/>
      </c>
    </row>
    <row r="172" spans="1:24" x14ac:dyDescent="0.25">
      <c r="A172" s="411"/>
      <c r="B172" s="412"/>
      <c r="C172" s="413" t="str">
        <f t="shared" si="20"/>
        <v/>
      </c>
      <c r="D172" s="412"/>
      <c r="E172" s="470" t="str">
        <f t="shared" si="21"/>
        <v/>
      </c>
      <c r="F172" s="471" t="str">
        <f t="shared" si="22"/>
        <v xml:space="preserve"> </v>
      </c>
      <c r="M172" s="538" t="str">
        <f t="shared" si="23"/>
        <v/>
      </c>
      <c r="X172" s="557" t="str">
        <f t="shared" si="24"/>
        <v/>
      </c>
    </row>
    <row r="173" spans="1:24" x14ac:dyDescent="0.25">
      <c r="A173" s="411"/>
      <c r="B173" s="412"/>
      <c r="C173" s="413" t="str">
        <f t="shared" si="20"/>
        <v/>
      </c>
      <c r="D173" s="412"/>
      <c r="E173" s="470" t="str">
        <f t="shared" si="21"/>
        <v/>
      </c>
      <c r="F173" s="471" t="str">
        <f t="shared" si="22"/>
        <v xml:space="preserve"> </v>
      </c>
      <c r="M173" s="538" t="str">
        <f t="shared" si="23"/>
        <v/>
      </c>
      <c r="X173" s="557" t="str">
        <f t="shared" si="24"/>
        <v/>
      </c>
    </row>
    <row r="174" spans="1:24" x14ac:dyDescent="0.25">
      <c r="A174" s="411"/>
      <c r="B174" s="412"/>
      <c r="C174" s="413" t="str">
        <f t="shared" si="20"/>
        <v/>
      </c>
      <c r="D174" s="412"/>
      <c r="E174" s="470" t="str">
        <f t="shared" si="21"/>
        <v/>
      </c>
      <c r="F174" s="471" t="str">
        <f t="shared" si="22"/>
        <v xml:space="preserve"> </v>
      </c>
      <c r="M174" s="538" t="str">
        <f t="shared" si="23"/>
        <v/>
      </c>
      <c r="X174" s="557" t="str">
        <f t="shared" si="24"/>
        <v/>
      </c>
    </row>
    <row r="175" spans="1:24" x14ac:dyDescent="0.25">
      <c r="A175" s="414"/>
      <c r="B175" s="412"/>
      <c r="C175" s="413" t="str">
        <f t="shared" ref="C175:C238" si="25">UPPER(B175)</f>
        <v/>
      </c>
      <c r="D175" s="412"/>
      <c r="E175" s="470" t="str">
        <f t="shared" si="21"/>
        <v/>
      </c>
      <c r="F175" s="471" t="str">
        <f t="shared" si="22"/>
        <v xml:space="preserve"> </v>
      </c>
      <c r="M175" s="538" t="str">
        <f t="shared" si="23"/>
        <v/>
      </c>
      <c r="X175" s="557" t="str">
        <f t="shared" si="24"/>
        <v/>
      </c>
    </row>
    <row r="176" spans="1:24" x14ac:dyDescent="0.25">
      <c r="A176" s="414"/>
      <c r="B176" s="412"/>
      <c r="C176" s="413" t="str">
        <f t="shared" si="25"/>
        <v/>
      </c>
      <c r="D176" s="412"/>
      <c r="E176" s="470" t="str">
        <f t="shared" si="21"/>
        <v/>
      </c>
      <c r="F176" s="471" t="str">
        <f t="shared" si="22"/>
        <v xml:space="preserve"> </v>
      </c>
      <c r="M176" s="538" t="str">
        <f t="shared" si="23"/>
        <v/>
      </c>
      <c r="X176" s="557" t="str">
        <f t="shared" si="24"/>
        <v/>
      </c>
    </row>
    <row r="177" spans="1:24" x14ac:dyDescent="0.25">
      <c r="A177" s="411"/>
      <c r="B177" s="412"/>
      <c r="C177" s="413" t="str">
        <f t="shared" si="25"/>
        <v/>
      </c>
      <c r="D177" s="412"/>
      <c r="E177" s="470" t="str">
        <f t="shared" si="21"/>
        <v/>
      </c>
      <c r="F177" s="471" t="str">
        <f t="shared" si="22"/>
        <v xml:space="preserve"> </v>
      </c>
      <c r="M177" s="538" t="str">
        <f t="shared" si="23"/>
        <v/>
      </c>
      <c r="X177" s="557" t="str">
        <f t="shared" si="24"/>
        <v/>
      </c>
    </row>
    <row r="178" spans="1:24" x14ac:dyDescent="0.25">
      <c r="A178" s="411"/>
      <c r="B178" s="412"/>
      <c r="C178" s="413" t="str">
        <f t="shared" si="25"/>
        <v/>
      </c>
      <c r="D178" s="412"/>
      <c r="E178" s="470" t="str">
        <f t="shared" si="21"/>
        <v/>
      </c>
      <c r="F178" s="471" t="str">
        <f t="shared" si="22"/>
        <v xml:space="preserve"> </v>
      </c>
      <c r="M178" s="538" t="str">
        <f t="shared" si="23"/>
        <v/>
      </c>
      <c r="X178" s="557" t="str">
        <f t="shared" si="24"/>
        <v/>
      </c>
    </row>
    <row r="179" spans="1:24" x14ac:dyDescent="0.25">
      <c r="A179" s="411"/>
      <c r="B179" s="412"/>
      <c r="C179" s="413" t="str">
        <f t="shared" si="25"/>
        <v/>
      </c>
      <c r="D179" s="412"/>
      <c r="E179" s="470" t="str">
        <f t="shared" si="21"/>
        <v/>
      </c>
      <c r="F179" s="471" t="str">
        <f t="shared" si="22"/>
        <v xml:space="preserve"> </v>
      </c>
      <c r="M179" s="538" t="str">
        <f t="shared" si="23"/>
        <v/>
      </c>
      <c r="X179" s="557" t="str">
        <f t="shared" si="24"/>
        <v/>
      </c>
    </row>
    <row r="180" spans="1:24" x14ac:dyDescent="0.25">
      <c r="A180" s="411"/>
      <c r="B180" s="412"/>
      <c r="C180" s="413" t="str">
        <f t="shared" si="25"/>
        <v/>
      </c>
      <c r="D180" s="412"/>
      <c r="E180" s="470" t="str">
        <f t="shared" si="21"/>
        <v/>
      </c>
      <c r="F180" s="471" t="str">
        <f t="shared" si="22"/>
        <v xml:space="preserve"> </v>
      </c>
      <c r="M180" s="538" t="str">
        <f t="shared" si="23"/>
        <v/>
      </c>
      <c r="X180" s="557" t="str">
        <f t="shared" si="24"/>
        <v/>
      </c>
    </row>
    <row r="181" spans="1:24" x14ac:dyDescent="0.25">
      <c r="A181" s="414"/>
      <c r="B181" s="412"/>
      <c r="C181" s="413" t="str">
        <f t="shared" si="25"/>
        <v/>
      </c>
      <c r="D181" s="412"/>
      <c r="E181" s="470" t="str">
        <f t="shared" si="21"/>
        <v/>
      </c>
      <c r="F181" s="471" t="str">
        <f t="shared" si="22"/>
        <v xml:space="preserve"> </v>
      </c>
      <c r="M181" s="538" t="str">
        <f t="shared" si="23"/>
        <v/>
      </c>
      <c r="X181" s="557" t="str">
        <f t="shared" si="24"/>
        <v/>
      </c>
    </row>
    <row r="182" spans="1:24" x14ac:dyDescent="0.25">
      <c r="A182" s="414"/>
      <c r="B182" s="412"/>
      <c r="C182" s="413" t="str">
        <f t="shared" si="25"/>
        <v/>
      </c>
      <c r="D182" s="412"/>
      <c r="E182" s="470" t="str">
        <f t="shared" si="21"/>
        <v/>
      </c>
      <c r="F182" s="471" t="str">
        <f t="shared" si="22"/>
        <v xml:space="preserve"> </v>
      </c>
      <c r="M182" s="538" t="str">
        <f t="shared" si="23"/>
        <v/>
      </c>
      <c r="X182" s="557" t="str">
        <f t="shared" si="24"/>
        <v/>
      </c>
    </row>
    <row r="183" spans="1:24" x14ac:dyDescent="0.25">
      <c r="A183" s="411"/>
      <c r="B183" s="412"/>
      <c r="C183" s="413" t="str">
        <f t="shared" si="25"/>
        <v/>
      </c>
      <c r="D183" s="412"/>
      <c r="E183" s="470" t="str">
        <f t="shared" si="21"/>
        <v/>
      </c>
      <c r="F183" s="471" t="str">
        <f t="shared" si="22"/>
        <v xml:space="preserve"> </v>
      </c>
      <c r="M183" s="538" t="str">
        <f t="shared" si="23"/>
        <v/>
      </c>
      <c r="X183" s="557" t="str">
        <f t="shared" si="24"/>
        <v/>
      </c>
    </row>
    <row r="184" spans="1:24" x14ac:dyDescent="0.25">
      <c r="A184" s="411"/>
      <c r="B184" s="412"/>
      <c r="C184" s="48" t="str">
        <f t="shared" si="25"/>
        <v/>
      </c>
      <c r="D184" s="412"/>
      <c r="E184" s="470" t="str">
        <f t="shared" si="21"/>
        <v/>
      </c>
      <c r="F184" s="471" t="str">
        <f t="shared" si="22"/>
        <v xml:space="preserve"> </v>
      </c>
      <c r="M184" s="538" t="str">
        <f t="shared" si="23"/>
        <v/>
      </c>
      <c r="X184" s="557" t="str">
        <f t="shared" si="24"/>
        <v/>
      </c>
    </row>
    <row r="185" spans="1:24" x14ac:dyDescent="0.25">
      <c r="A185" s="411"/>
      <c r="B185" s="412"/>
      <c r="C185" s="48" t="str">
        <f t="shared" si="25"/>
        <v/>
      </c>
      <c r="D185" s="412"/>
      <c r="E185" s="470" t="str">
        <f t="shared" ref="E185:E189" si="26">PROPER(D185)</f>
        <v/>
      </c>
      <c r="F185" s="471" t="str">
        <f t="shared" ref="F185:F216" si="27">CONCATENATE(C185," ",E185)</f>
        <v xml:space="preserve"> </v>
      </c>
      <c r="M185" s="538" t="str">
        <f t="shared" ref="M185:M248" si="28">UPPER(L185)</f>
        <v/>
      </c>
      <c r="X185" s="557" t="str">
        <f t="shared" si="24"/>
        <v/>
      </c>
    </row>
    <row r="186" spans="1:24" x14ac:dyDescent="0.25">
      <c r="A186" s="411"/>
      <c r="B186" s="412"/>
      <c r="C186" s="48" t="str">
        <f t="shared" si="25"/>
        <v/>
      </c>
      <c r="D186" s="412"/>
      <c r="E186" s="470" t="str">
        <f t="shared" si="26"/>
        <v/>
      </c>
      <c r="F186" s="471" t="str">
        <f t="shared" si="27"/>
        <v xml:space="preserve"> </v>
      </c>
      <c r="M186" s="538" t="str">
        <f t="shared" si="28"/>
        <v/>
      </c>
      <c r="X186" s="557" t="str">
        <f t="shared" si="24"/>
        <v/>
      </c>
    </row>
    <row r="187" spans="1:24" x14ac:dyDescent="0.25">
      <c r="A187" s="414"/>
      <c r="B187" s="412"/>
      <c r="C187" s="48" t="str">
        <f t="shared" si="25"/>
        <v/>
      </c>
      <c r="D187" s="412"/>
      <c r="E187" s="470" t="str">
        <f t="shared" si="26"/>
        <v/>
      </c>
      <c r="F187" s="471" t="str">
        <f t="shared" si="27"/>
        <v xml:space="preserve"> </v>
      </c>
      <c r="M187" s="538" t="str">
        <f t="shared" si="28"/>
        <v/>
      </c>
      <c r="X187" s="557" t="str">
        <f t="shared" si="24"/>
        <v/>
      </c>
    </row>
    <row r="188" spans="1:24" x14ac:dyDescent="0.25">
      <c r="A188" s="414"/>
      <c r="B188" s="412"/>
      <c r="C188" s="48" t="str">
        <f t="shared" si="25"/>
        <v/>
      </c>
      <c r="D188" s="412"/>
      <c r="E188" s="470" t="str">
        <f t="shared" si="26"/>
        <v/>
      </c>
      <c r="F188" s="471" t="str">
        <f t="shared" si="27"/>
        <v xml:space="preserve"> </v>
      </c>
      <c r="M188" s="538" t="str">
        <f t="shared" si="28"/>
        <v/>
      </c>
      <c r="X188" s="557" t="str">
        <f t="shared" si="24"/>
        <v/>
      </c>
    </row>
    <row r="189" spans="1:24" x14ac:dyDescent="0.25">
      <c r="A189" s="411"/>
      <c r="B189" s="412"/>
      <c r="C189" s="48" t="str">
        <f t="shared" si="25"/>
        <v/>
      </c>
      <c r="D189" s="412"/>
      <c r="E189" s="470" t="str">
        <f t="shared" si="26"/>
        <v/>
      </c>
      <c r="F189" s="471" t="str">
        <f t="shared" si="27"/>
        <v xml:space="preserve"> </v>
      </c>
      <c r="M189" s="538" t="str">
        <f t="shared" si="28"/>
        <v/>
      </c>
      <c r="X189" s="557" t="str">
        <f t="shared" ref="X189:X252" si="29">IF(U189="","",U189+V189+W189+T189)</f>
        <v/>
      </c>
    </row>
    <row r="190" spans="1:24" x14ac:dyDescent="0.25">
      <c r="A190" s="411"/>
      <c r="B190" s="412"/>
      <c r="C190" s="48" t="str">
        <f t="shared" si="25"/>
        <v/>
      </c>
      <c r="D190" s="412"/>
      <c r="E190" s="412"/>
      <c r="F190" s="471" t="str">
        <f t="shared" si="27"/>
        <v xml:space="preserve"> </v>
      </c>
      <c r="M190" s="538" t="str">
        <f t="shared" si="28"/>
        <v/>
      </c>
      <c r="X190" s="557" t="str">
        <f t="shared" si="29"/>
        <v/>
      </c>
    </row>
    <row r="191" spans="1:24" x14ac:dyDescent="0.25">
      <c r="A191" s="411"/>
      <c r="B191" s="412"/>
      <c r="C191" s="48" t="str">
        <f t="shared" si="25"/>
        <v/>
      </c>
      <c r="D191" s="412"/>
      <c r="E191" s="412"/>
      <c r="F191" s="471" t="str">
        <f t="shared" si="27"/>
        <v xml:space="preserve"> </v>
      </c>
      <c r="M191" s="538" t="str">
        <f t="shared" si="28"/>
        <v/>
      </c>
      <c r="X191" s="557" t="str">
        <f t="shared" si="29"/>
        <v/>
      </c>
    </row>
    <row r="192" spans="1:24" x14ac:dyDescent="0.25">
      <c r="A192" s="411"/>
      <c r="B192" s="412"/>
      <c r="C192" s="48" t="str">
        <f t="shared" si="25"/>
        <v/>
      </c>
      <c r="D192" s="412"/>
      <c r="E192" s="412"/>
      <c r="F192" s="471" t="str">
        <f t="shared" si="27"/>
        <v xml:space="preserve"> </v>
      </c>
      <c r="M192" s="538" t="str">
        <f t="shared" si="28"/>
        <v/>
      </c>
      <c r="X192" s="557" t="str">
        <f t="shared" si="29"/>
        <v/>
      </c>
    </row>
    <row r="193" spans="1:24" x14ac:dyDescent="0.25">
      <c r="A193" s="414"/>
      <c r="B193" s="412"/>
      <c r="C193" s="48" t="str">
        <f t="shared" si="25"/>
        <v/>
      </c>
      <c r="D193" s="412"/>
      <c r="E193" s="412"/>
      <c r="F193" s="471" t="str">
        <f t="shared" si="27"/>
        <v xml:space="preserve"> </v>
      </c>
      <c r="M193" s="538" t="str">
        <f t="shared" si="28"/>
        <v/>
      </c>
      <c r="X193" s="557" t="str">
        <f t="shared" si="29"/>
        <v/>
      </c>
    </row>
    <row r="194" spans="1:24" x14ac:dyDescent="0.25">
      <c r="A194" s="414"/>
      <c r="B194" s="412"/>
      <c r="C194" s="48" t="str">
        <f t="shared" si="25"/>
        <v/>
      </c>
      <c r="D194" s="412"/>
      <c r="E194" s="412"/>
      <c r="F194" s="471" t="str">
        <f t="shared" si="27"/>
        <v xml:space="preserve"> </v>
      </c>
      <c r="M194" s="538" t="str">
        <f t="shared" si="28"/>
        <v/>
      </c>
      <c r="X194" s="557" t="str">
        <f t="shared" si="29"/>
        <v/>
      </c>
    </row>
    <row r="195" spans="1:24" x14ac:dyDescent="0.25">
      <c r="A195" s="411"/>
      <c r="B195" s="412"/>
      <c r="C195" s="48" t="str">
        <f t="shared" si="25"/>
        <v/>
      </c>
      <c r="D195" s="412"/>
      <c r="E195" s="412"/>
      <c r="F195" s="471" t="str">
        <f t="shared" si="27"/>
        <v xml:space="preserve"> </v>
      </c>
      <c r="M195" s="538" t="str">
        <f t="shared" si="28"/>
        <v/>
      </c>
      <c r="X195" s="557" t="str">
        <f t="shared" si="29"/>
        <v/>
      </c>
    </row>
    <row r="196" spans="1:24" x14ac:dyDescent="0.25">
      <c r="A196" s="411"/>
      <c r="B196" s="412"/>
      <c r="C196" s="48" t="str">
        <f t="shared" si="25"/>
        <v/>
      </c>
      <c r="D196" s="412"/>
      <c r="E196" s="412"/>
      <c r="F196" s="471" t="str">
        <f t="shared" si="27"/>
        <v xml:space="preserve"> </v>
      </c>
      <c r="M196" s="538" t="str">
        <f t="shared" si="28"/>
        <v/>
      </c>
      <c r="X196" s="557" t="str">
        <f t="shared" si="29"/>
        <v/>
      </c>
    </row>
    <row r="197" spans="1:24" x14ac:dyDescent="0.25">
      <c r="A197" s="411"/>
      <c r="B197" s="412"/>
      <c r="C197" s="48" t="str">
        <f t="shared" si="25"/>
        <v/>
      </c>
      <c r="D197" s="412"/>
      <c r="E197" s="412"/>
      <c r="F197" s="471" t="str">
        <f t="shared" si="27"/>
        <v xml:space="preserve"> </v>
      </c>
      <c r="M197" s="538" t="str">
        <f t="shared" si="28"/>
        <v/>
      </c>
      <c r="X197" s="557" t="str">
        <f t="shared" si="29"/>
        <v/>
      </c>
    </row>
    <row r="198" spans="1:24" x14ac:dyDescent="0.25">
      <c r="A198" s="411"/>
      <c r="B198" s="412"/>
      <c r="C198" s="48" t="str">
        <f t="shared" si="25"/>
        <v/>
      </c>
      <c r="D198" s="412"/>
      <c r="E198" s="412"/>
      <c r="F198" s="471" t="str">
        <f t="shared" si="27"/>
        <v xml:space="preserve"> </v>
      </c>
      <c r="M198" s="538" t="str">
        <f t="shared" si="28"/>
        <v/>
      </c>
      <c r="X198" s="557" t="str">
        <f t="shared" si="29"/>
        <v/>
      </c>
    </row>
    <row r="199" spans="1:24" x14ac:dyDescent="0.25">
      <c r="A199" s="414"/>
      <c r="B199" s="412"/>
      <c r="C199" s="48" t="str">
        <f t="shared" si="25"/>
        <v/>
      </c>
      <c r="D199" s="412"/>
      <c r="E199" s="412"/>
      <c r="F199" s="471" t="str">
        <f t="shared" si="27"/>
        <v xml:space="preserve"> </v>
      </c>
      <c r="M199" s="538" t="str">
        <f t="shared" si="28"/>
        <v/>
      </c>
      <c r="X199" s="557" t="str">
        <f t="shared" si="29"/>
        <v/>
      </c>
    </row>
    <row r="200" spans="1:24" x14ac:dyDescent="0.25">
      <c r="A200" s="414"/>
      <c r="B200" s="412"/>
      <c r="C200" s="48" t="str">
        <f t="shared" si="25"/>
        <v/>
      </c>
      <c r="D200" s="412"/>
      <c r="E200" s="412"/>
      <c r="F200" s="471" t="str">
        <f t="shared" si="27"/>
        <v xml:space="preserve"> </v>
      </c>
      <c r="M200" s="538" t="str">
        <f t="shared" si="28"/>
        <v/>
      </c>
      <c r="X200" s="557" t="str">
        <f t="shared" si="29"/>
        <v/>
      </c>
    </row>
    <row r="201" spans="1:24" x14ac:dyDescent="0.25">
      <c r="A201" s="411"/>
      <c r="B201" s="412"/>
      <c r="C201" s="48" t="str">
        <f t="shared" si="25"/>
        <v/>
      </c>
      <c r="D201" s="412"/>
      <c r="E201" s="412"/>
      <c r="F201" s="471" t="str">
        <f t="shared" si="27"/>
        <v xml:space="preserve"> </v>
      </c>
      <c r="M201" s="538" t="str">
        <f t="shared" si="28"/>
        <v/>
      </c>
      <c r="X201" s="557" t="str">
        <f t="shared" si="29"/>
        <v/>
      </c>
    </row>
    <row r="202" spans="1:24" x14ac:dyDescent="0.25">
      <c r="A202" s="411"/>
      <c r="B202" s="412"/>
      <c r="C202" s="48" t="str">
        <f t="shared" si="25"/>
        <v/>
      </c>
      <c r="D202" s="412"/>
      <c r="E202" s="412"/>
      <c r="F202" s="471" t="str">
        <f t="shared" si="27"/>
        <v xml:space="preserve"> </v>
      </c>
      <c r="M202" s="538" t="str">
        <f t="shared" si="28"/>
        <v/>
      </c>
      <c r="X202" s="557" t="str">
        <f t="shared" si="29"/>
        <v/>
      </c>
    </row>
    <row r="203" spans="1:24" x14ac:dyDescent="0.25">
      <c r="A203" s="411"/>
      <c r="B203" s="412"/>
      <c r="C203" s="48" t="str">
        <f t="shared" si="25"/>
        <v/>
      </c>
      <c r="D203" s="412"/>
      <c r="E203" s="412"/>
      <c r="F203" s="471" t="str">
        <f t="shared" si="27"/>
        <v xml:space="preserve"> </v>
      </c>
      <c r="M203" s="538" t="str">
        <f t="shared" si="28"/>
        <v/>
      </c>
      <c r="X203" s="557" t="str">
        <f t="shared" si="29"/>
        <v/>
      </c>
    </row>
    <row r="204" spans="1:24" x14ac:dyDescent="0.25">
      <c r="A204" s="411"/>
      <c r="B204" s="412"/>
      <c r="C204" s="48" t="str">
        <f t="shared" si="25"/>
        <v/>
      </c>
      <c r="D204" s="412"/>
      <c r="E204" s="412"/>
      <c r="F204" s="471" t="str">
        <f t="shared" si="27"/>
        <v xml:space="preserve"> </v>
      </c>
      <c r="M204" s="538" t="str">
        <f t="shared" si="28"/>
        <v/>
      </c>
      <c r="X204" s="557" t="str">
        <f t="shared" si="29"/>
        <v/>
      </c>
    </row>
    <row r="205" spans="1:24" x14ac:dyDescent="0.25">
      <c r="A205" s="414"/>
      <c r="B205" s="412"/>
      <c r="C205" s="48" t="str">
        <f t="shared" si="25"/>
        <v/>
      </c>
      <c r="D205" s="412"/>
      <c r="E205" s="412"/>
      <c r="F205" s="471" t="str">
        <f t="shared" si="27"/>
        <v xml:space="preserve"> </v>
      </c>
      <c r="M205" s="538" t="str">
        <f t="shared" si="28"/>
        <v/>
      </c>
      <c r="X205" s="557" t="str">
        <f t="shared" si="29"/>
        <v/>
      </c>
    </row>
    <row r="206" spans="1:24" x14ac:dyDescent="0.25">
      <c r="A206" s="414"/>
      <c r="B206" s="412"/>
      <c r="C206" s="48" t="str">
        <f t="shared" si="25"/>
        <v/>
      </c>
      <c r="D206" s="412"/>
      <c r="E206" s="412"/>
      <c r="F206" s="471" t="str">
        <f t="shared" si="27"/>
        <v xml:space="preserve"> </v>
      </c>
      <c r="M206" s="538" t="str">
        <f t="shared" si="28"/>
        <v/>
      </c>
      <c r="X206" s="557" t="str">
        <f t="shared" si="29"/>
        <v/>
      </c>
    </row>
    <row r="207" spans="1:24" x14ac:dyDescent="0.25">
      <c r="A207" s="411"/>
      <c r="B207" s="412"/>
      <c r="C207" s="48" t="str">
        <f t="shared" si="25"/>
        <v/>
      </c>
      <c r="D207" s="412"/>
      <c r="E207" s="412"/>
      <c r="F207" s="471" t="str">
        <f t="shared" si="27"/>
        <v xml:space="preserve"> </v>
      </c>
      <c r="M207" s="538" t="str">
        <f t="shared" si="28"/>
        <v/>
      </c>
      <c r="X207" s="557" t="str">
        <f t="shared" si="29"/>
        <v/>
      </c>
    </row>
    <row r="208" spans="1:24" x14ac:dyDescent="0.25">
      <c r="A208" s="411"/>
      <c r="B208" s="412"/>
      <c r="C208" s="48" t="str">
        <f t="shared" si="25"/>
        <v/>
      </c>
      <c r="D208" s="412"/>
      <c r="E208" s="412"/>
      <c r="F208" s="471" t="str">
        <f t="shared" si="27"/>
        <v xml:space="preserve"> </v>
      </c>
      <c r="M208" s="538" t="str">
        <f t="shared" si="28"/>
        <v/>
      </c>
      <c r="X208" s="557" t="str">
        <f t="shared" si="29"/>
        <v/>
      </c>
    </row>
    <row r="209" spans="1:24" x14ac:dyDescent="0.25">
      <c r="A209" s="411"/>
      <c r="B209" s="412"/>
      <c r="C209" s="48" t="str">
        <f t="shared" si="25"/>
        <v/>
      </c>
      <c r="D209" s="412"/>
      <c r="E209" s="412"/>
      <c r="F209" s="471" t="str">
        <f t="shared" si="27"/>
        <v xml:space="preserve"> </v>
      </c>
      <c r="M209" s="538" t="str">
        <f t="shared" si="28"/>
        <v/>
      </c>
      <c r="X209" s="557" t="str">
        <f t="shared" si="29"/>
        <v/>
      </c>
    </row>
    <row r="210" spans="1:24" x14ac:dyDescent="0.25">
      <c r="A210" s="411"/>
      <c r="B210" s="412"/>
      <c r="C210" s="48" t="str">
        <f t="shared" si="25"/>
        <v/>
      </c>
      <c r="D210" s="412"/>
      <c r="E210" s="412"/>
      <c r="F210" s="471" t="str">
        <f t="shared" si="27"/>
        <v xml:space="preserve"> </v>
      </c>
      <c r="M210" s="538" t="str">
        <f t="shared" si="28"/>
        <v/>
      </c>
      <c r="X210" s="557" t="str">
        <f t="shared" si="29"/>
        <v/>
      </c>
    </row>
    <row r="211" spans="1:24" x14ac:dyDescent="0.25">
      <c r="A211" s="414"/>
      <c r="B211" s="412"/>
      <c r="C211" s="48" t="str">
        <f t="shared" si="25"/>
        <v/>
      </c>
      <c r="D211" s="412"/>
      <c r="E211" s="412"/>
      <c r="F211" s="471" t="str">
        <f t="shared" si="27"/>
        <v xml:space="preserve"> </v>
      </c>
      <c r="M211" s="538" t="str">
        <f t="shared" si="28"/>
        <v/>
      </c>
      <c r="X211" s="557" t="str">
        <f t="shared" si="29"/>
        <v/>
      </c>
    </row>
    <row r="212" spans="1:24" x14ac:dyDescent="0.25">
      <c r="A212" s="414"/>
      <c r="B212" s="412"/>
      <c r="C212" s="48" t="str">
        <f t="shared" si="25"/>
        <v/>
      </c>
      <c r="D212" s="412"/>
      <c r="E212" s="412"/>
      <c r="F212" s="471" t="str">
        <f t="shared" si="27"/>
        <v xml:space="preserve"> </v>
      </c>
      <c r="M212" s="538" t="str">
        <f t="shared" si="28"/>
        <v/>
      </c>
      <c r="X212" s="557" t="str">
        <f t="shared" si="29"/>
        <v/>
      </c>
    </row>
    <row r="213" spans="1:24" x14ac:dyDescent="0.25">
      <c r="A213" s="411"/>
      <c r="B213" s="412"/>
      <c r="C213" s="48" t="str">
        <f t="shared" si="25"/>
        <v/>
      </c>
      <c r="D213" s="412"/>
      <c r="E213" s="412"/>
      <c r="F213" s="471" t="str">
        <f t="shared" si="27"/>
        <v xml:space="preserve"> </v>
      </c>
      <c r="M213" s="538" t="str">
        <f t="shared" si="28"/>
        <v/>
      </c>
      <c r="X213" s="557" t="str">
        <f t="shared" si="29"/>
        <v/>
      </c>
    </row>
    <row r="214" spans="1:24" x14ac:dyDescent="0.25">
      <c r="A214" s="411"/>
      <c r="B214" s="412"/>
      <c r="C214" s="48" t="str">
        <f t="shared" si="25"/>
        <v/>
      </c>
      <c r="D214" s="412"/>
      <c r="E214" s="412"/>
      <c r="F214" s="471" t="str">
        <f t="shared" si="27"/>
        <v xml:space="preserve"> </v>
      </c>
      <c r="M214" s="538" t="str">
        <f t="shared" si="28"/>
        <v/>
      </c>
      <c r="X214" s="557" t="str">
        <f t="shared" si="29"/>
        <v/>
      </c>
    </row>
    <row r="215" spans="1:24" x14ac:dyDescent="0.25">
      <c r="A215" s="411"/>
      <c r="B215" s="412"/>
      <c r="C215" s="48" t="str">
        <f t="shared" si="25"/>
        <v/>
      </c>
      <c r="D215" s="412"/>
      <c r="E215" s="412"/>
      <c r="F215" s="471" t="str">
        <f t="shared" si="27"/>
        <v xml:space="preserve"> </v>
      </c>
      <c r="M215" s="538" t="str">
        <f t="shared" si="28"/>
        <v/>
      </c>
      <c r="X215" s="557" t="str">
        <f t="shared" si="29"/>
        <v/>
      </c>
    </row>
    <row r="216" spans="1:24" x14ac:dyDescent="0.25">
      <c r="A216" s="411"/>
      <c r="B216" s="412"/>
      <c r="C216" s="48" t="str">
        <f t="shared" si="25"/>
        <v/>
      </c>
      <c r="D216" s="412"/>
      <c r="E216" s="412"/>
      <c r="F216" s="471" t="str">
        <f t="shared" si="27"/>
        <v xml:space="preserve"> </v>
      </c>
      <c r="M216" s="538" t="str">
        <f t="shared" si="28"/>
        <v/>
      </c>
      <c r="X216" s="557" t="str">
        <f t="shared" si="29"/>
        <v/>
      </c>
    </row>
    <row r="217" spans="1:24" x14ac:dyDescent="0.25">
      <c r="A217" s="414"/>
      <c r="B217" s="412"/>
      <c r="C217" s="48" t="str">
        <f t="shared" si="25"/>
        <v/>
      </c>
      <c r="D217" s="412"/>
      <c r="E217" s="412"/>
      <c r="F217" s="48" t="str">
        <f t="shared" ref="F217:F247" si="30">CONCATENATE(C217," ",D217)</f>
        <v xml:space="preserve"> </v>
      </c>
      <c r="M217" s="538" t="str">
        <f t="shared" si="28"/>
        <v/>
      </c>
      <c r="X217" s="557" t="str">
        <f t="shared" si="29"/>
        <v/>
      </c>
    </row>
    <row r="218" spans="1:24" x14ac:dyDescent="0.25">
      <c r="A218" s="414"/>
      <c r="B218" s="412"/>
      <c r="C218" s="48" t="str">
        <f t="shared" si="25"/>
        <v/>
      </c>
      <c r="D218" s="412"/>
      <c r="E218" s="412"/>
      <c r="F218" s="48" t="str">
        <f t="shared" si="30"/>
        <v xml:space="preserve"> </v>
      </c>
      <c r="M218" s="538" t="str">
        <f t="shared" si="28"/>
        <v/>
      </c>
      <c r="X218" s="557" t="str">
        <f t="shared" si="29"/>
        <v/>
      </c>
    </row>
    <row r="219" spans="1:24" x14ac:dyDescent="0.25">
      <c r="A219" s="411"/>
      <c r="B219" s="412"/>
      <c r="C219" s="48" t="str">
        <f t="shared" si="25"/>
        <v/>
      </c>
      <c r="D219" s="412"/>
      <c r="E219" s="412"/>
      <c r="F219" s="48" t="str">
        <f t="shared" si="30"/>
        <v xml:space="preserve"> </v>
      </c>
      <c r="M219" s="538" t="str">
        <f t="shared" si="28"/>
        <v/>
      </c>
      <c r="X219" s="557" t="str">
        <f t="shared" si="29"/>
        <v/>
      </c>
    </row>
    <row r="220" spans="1:24" x14ac:dyDescent="0.25">
      <c r="A220" s="411"/>
      <c r="B220" s="412"/>
      <c r="C220" s="48" t="str">
        <f t="shared" si="25"/>
        <v/>
      </c>
      <c r="D220" s="412"/>
      <c r="E220" s="412"/>
      <c r="F220" s="48" t="str">
        <f t="shared" si="30"/>
        <v xml:space="preserve"> </v>
      </c>
      <c r="M220" s="538" t="str">
        <f t="shared" si="28"/>
        <v/>
      </c>
      <c r="X220" s="557" t="str">
        <f t="shared" si="29"/>
        <v/>
      </c>
    </row>
    <row r="221" spans="1:24" x14ac:dyDescent="0.25">
      <c r="A221" s="411"/>
      <c r="B221" s="412"/>
      <c r="C221" s="48" t="str">
        <f t="shared" si="25"/>
        <v/>
      </c>
      <c r="D221" s="412"/>
      <c r="E221" s="412"/>
      <c r="F221" s="48" t="str">
        <f t="shared" si="30"/>
        <v xml:space="preserve"> </v>
      </c>
      <c r="M221" s="538" t="str">
        <f t="shared" si="28"/>
        <v/>
      </c>
      <c r="X221" s="557" t="str">
        <f t="shared" si="29"/>
        <v/>
      </c>
    </row>
    <row r="222" spans="1:24" x14ac:dyDescent="0.25">
      <c r="A222" s="411"/>
      <c r="B222" s="412"/>
      <c r="C222" s="48" t="str">
        <f t="shared" si="25"/>
        <v/>
      </c>
      <c r="D222" s="412"/>
      <c r="E222" s="412"/>
      <c r="F222" s="48" t="str">
        <f t="shared" si="30"/>
        <v xml:space="preserve"> </v>
      </c>
      <c r="M222" s="538" t="str">
        <f t="shared" si="28"/>
        <v/>
      </c>
      <c r="X222" s="557" t="str">
        <f t="shared" si="29"/>
        <v/>
      </c>
    </row>
    <row r="223" spans="1:24" x14ac:dyDescent="0.25">
      <c r="A223" s="414"/>
      <c r="B223" s="412"/>
      <c r="C223" s="48" t="str">
        <f t="shared" si="25"/>
        <v/>
      </c>
      <c r="D223" s="412"/>
      <c r="E223" s="412"/>
      <c r="F223" s="48" t="str">
        <f t="shared" si="30"/>
        <v xml:space="preserve"> </v>
      </c>
      <c r="M223" s="538" t="str">
        <f t="shared" si="28"/>
        <v/>
      </c>
      <c r="X223" s="557" t="str">
        <f t="shared" si="29"/>
        <v/>
      </c>
    </row>
    <row r="224" spans="1:24" x14ac:dyDescent="0.25">
      <c r="A224" s="414"/>
      <c r="B224" s="412"/>
      <c r="C224" s="48" t="str">
        <f t="shared" si="25"/>
        <v/>
      </c>
      <c r="D224" s="412"/>
      <c r="E224" s="412"/>
      <c r="F224" s="48" t="str">
        <f t="shared" si="30"/>
        <v xml:space="preserve"> </v>
      </c>
      <c r="M224" s="538" t="str">
        <f t="shared" si="28"/>
        <v/>
      </c>
      <c r="X224" s="557" t="str">
        <f t="shared" si="29"/>
        <v/>
      </c>
    </row>
    <row r="225" spans="1:24" x14ac:dyDescent="0.25">
      <c r="A225" s="411"/>
      <c r="B225" s="412"/>
      <c r="C225" s="48" t="str">
        <f t="shared" si="25"/>
        <v/>
      </c>
      <c r="D225" s="412"/>
      <c r="E225" s="412"/>
      <c r="F225" s="48" t="str">
        <f t="shared" si="30"/>
        <v xml:space="preserve"> </v>
      </c>
      <c r="M225" s="538" t="str">
        <f t="shared" si="28"/>
        <v/>
      </c>
      <c r="X225" s="557" t="str">
        <f t="shared" si="29"/>
        <v/>
      </c>
    </row>
    <row r="226" spans="1:24" x14ac:dyDescent="0.25">
      <c r="A226" s="411"/>
      <c r="B226" s="412"/>
      <c r="C226" s="48" t="str">
        <f t="shared" si="25"/>
        <v/>
      </c>
      <c r="D226" s="412"/>
      <c r="E226" s="412"/>
      <c r="F226" s="48" t="str">
        <f t="shared" si="30"/>
        <v xml:space="preserve"> </v>
      </c>
      <c r="M226" s="538" t="str">
        <f t="shared" si="28"/>
        <v/>
      </c>
      <c r="X226" s="557" t="str">
        <f t="shared" si="29"/>
        <v/>
      </c>
    </row>
    <row r="227" spans="1:24" x14ac:dyDescent="0.25">
      <c r="A227" s="411"/>
      <c r="B227" s="412"/>
      <c r="C227" s="48" t="str">
        <f t="shared" si="25"/>
        <v/>
      </c>
      <c r="D227" s="412"/>
      <c r="E227" s="412"/>
      <c r="F227" s="48" t="str">
        <f t="shared" si="30"/>
        <v xml:space="preserve"> </v>
      </c>
      <c r="M227" s="538" t="str">
        <f t="shared" si="28"/>
        <v/>
      </c>
      <c r="X227" s="557" t="str">
        <f t="shared" si="29"/>
        <v/>
      </c>
    </row>
    <row r="228" spans="1:24" x14ac:dyDescent="0.25">
      <c r="A228" s="411"/>
      <c r="B228" s="412"/>
      <c r="C228" s="48" t="str">
        <f t="shared" si="25"/>
        <v/>
      </c>
      <c r="D228" s="412"/>
      <c r="E228" s="412"/>
      <c r="F228" s="48" t="str">
        <f t="shared" si="30"/>
        <v xml:space="preserve"> </v>
      </c>
      <c r="M228" s="538" t="str">
        <f t="shared" si="28"/>
        <v/>
      </c>
      <c r="X228" s="557" t="str">
        <f t="shared" si="29"/>
        <v/>
      </c>
    </row>
    <row r="229" spans="1:24" x14ac:dyDescent="0.25">
      <c r="A229" s="414"/>
      <c r="B229" s="412"/>
      <c r="C229" s="48" t="str">
        <f t="shared" si="25"/>
        <v/>
      </c>
      <c r="D229" s="412"/>
      <c r="E229" s="412"/>
      <c r="F229" s="48" t="str">
        <f t="shared" si="30"/>
        <v xml:space="preserve"> </v>
      </c>
      <c r="M229" s="538" t="str">
        <f t="shared" si="28"/>
        <v/>
      </c>
      <c r="X229" s="557" t="str">
        <f t="shared" si="29"/>
        <v/>
      </c>
    </row>
    <row r="230" spans="1:24" x14ac:dyDescent="0.25">
      <c r="A230" s="414"/>
      <c r="B230" s="412"/>
      <c r="C230" s="48" t="str">
        <f t="shared" si="25"/>
        <v/>
      </c>
      <c r="D230" s="412"/>
      <c r="E230" s="412"/>
      <c r="F230" s="48" t="str">
        <f t="shared" si="30"/>
        <v xml:space="preserve"> </v>
      </c>
      <c r="M230" s="538" t="str">
        <f t="shared" si="28"/>
        <v/>
      </c>
      <c r="X230" s="557" t="str">
        <f t="shared" si="29"/>
        <v/>
      </c>
    </row>
    <row r="231" spans="1:24" x14ac:dyDescent="0.25">
      <c r="A231" s="411"/>
      <c r="B231" s="412"/>
      <c r="C231" s="48" t="str">
        <f t="shared" si="25"/>
        <v/>
      </c>
      <c r="D231" s="412"/>
      <c r="E231" s="412"/>
      <c r="F231" s="48" t="str">
        <f t="shared" si="30"/>
        <v xml:space="preserve"> </v>
      </c>
      <c r="M231" s="538" t="str">
        <f t="shared" si="28"/>
        <v/>
      </c>
      <c r="X231" s="557" t="str">
        <f t="shared" si="29"/>
        <v/>
      </c>
    </row>
    <row r="232" spans="1:24" x14ac:dyDescent="0.25">
      <c r="A232" s="411"/>
      <c r="B232" s="412"/>
      <c r="C232" s="48" t="str">
        <f t="shared" si="25"/>
        <v/>
      </c>
      <c r="D232" s="412"/>
      <c r="E232" s="412"/>
      <c r="F232" s="48" t="str">
        <f t="shared" si="30"/>
        <v xml:space="preserve"> </v>
      </c>
      <c r="M232" s="538" t="str">
        <f t="shared" si="28"/>
        <v/>
      </c>
      <c r="X232" s="557" t="str">
        <f t="shared" si="29"/>
        <v/>
      </c>
    </row>
    <row r="233" spans="1:24" x14ac:dyDescent="0.25">
      <c r="A233" s="411"/>
      <c r="B233" s="412"/>
      <c r="C233" s="48" t="str">
        <f t="shared" si="25"/>
        <v/>
      </c>
      <c r="D233" s="412"/>
      <c r="E233" s="412"/>
      <c r="F233" s="48" t="str">
        <f t="shared" si="30"/>
        <v xml:space="preserve"> </v>
      </c>
      <c r="M233" s="538" t="str">
        <f t="shared" si="28"/>
        <v/>
      </c>
      <c r="X233" s="557" t="str">
        <f t="shared" si="29"/>
        <v/>
      </c>
    </row>
    <row r="234" spans="1:24" x14ac:dyDescent="0.25">
      <c r="A234" s="411"/>
      <c r="B234" s="412"/>
      <c r="C234" s="48" t="str">
        <f t="shared" si="25"/>
        <v/>
      </c>
      <c r="D234" s="412"/>
      <c r="E234" s="412"/>
      <c r="F234" s="48" t="str">
        <f t="shared" si="30"/>
        <v xml:space="preserve"> </v>
      </c>
      <c r="M234" s="538" t="str">
        <f t="shared" si="28"/>
        <v/>
      </c>
      <c r="X234" s="557" t="str">
        <f t="shared" si="29"/>
        <v/>
      </c>
    </row>
    <row r="235" spans="1:24" x14ac:dyDescent="0.25">
      <c r="A235" s="414"/>
      <c r="B235" s="412"/>
      <c r="C235" s="48" t="str">
        <f t="shared" si="25"/>
        <v/>
      </c>
      <c r="D235" s="412"/>
      <c r="E235" s="412"/>
      <c r="F235" s="48" t="str">
        <f t="shared" si="30"/>
        <v xml:space="preserve"> </v>
      </c>
      <c r="M235" s="538" t="str">
        <f t="shared" si="28"/>
        <v/>
      </c>
      <c r="X235" s="557" t="str">
        <f t="shared" si="29"/>
        <v/>
      </c>
    </row>
    <row r="236" spans="1:24" x14ac:dyDescent="0.25">
      <c r="A236" s="414"/>
      <c r="B236" s="412"/>
      <c r="C236" s="48" t="str">
        <f t="shared" si="25"/>
        <v/>
      </c>
      <c r="D236" s="412"/>
      <c r="E236" s="412"/>
      <c r="F236" s="48" t="str">
        <f t="shared" si="30"/>
        <v xml:space="preserve"> </v>
      </c>
      <c r="M236" s="538" t="str">
        <f t="shared" si="28"/>
        <v/>
      </c>
      <c r="X236" s="557" t="str">
        <f t="shared" si="29"/>
        <v/>
      </c>
    </row>
    <row r="237" spans="1:24" x14ac:dyDescent="0.25">
      <c r="A237" s="411"/>
      <c r="B237" s="412"/>
      <c r="C237" s="48" t="str">
        <f t="shared" si="25"/>
        <v/>
      </c>
      <c r="D237" s="412"/>
      <c r="E237" s="412"/>
      <c r="F237" s="48" t="str">
        <f t="shared" si="30"/>
        <v xml:space="preserve"> </v>
      </c>
      <c r="M237" s="538" t="str">
        <f t="shared" si="28"/>
        <v/>
      </c>
      <c r="X237" s="557" t="str">
        <f t="shared" si="29"/>
        <v/>
      </c>
    </row>
    <row r="238" spans="1:24" x14ac:dyDescent="0.25">
      <c r="A238" s="411"/>
      <c r="B238" s="412"/>
      <c r="C238" s="48" t="str">
        <f t="shared" si="25"/>
        <v/>
      </c>
      <c r="D238" s="412"/>
      <c r="E238" s="412"/>
      <c r="F238" s="48" t="str">
        <f t="shared" si="30"/>
        <v xml:space="preserve"> </v>
      </c>
      <c r="M238" s="538" t="str">
        <f t="shared" si="28"/>
        <v/>
      </c>
      <c r="X238" s="557" t="str">
        <f t="shared" si="29"/>
        <v/>
      </c>
    </row>
    <row r="239" spans="1:24" x14ac:dyDescent="0.25">
      <c r="A239" s="411"/>
      <c r="B239" s="412"/>
      <c r="C239" s="48" t="str">
        <f t="shared" ref="C239:C302" si="31">UPPER(B239)</f>
        <v/>
      </c>
      <c r="D239" s="412"/>
      <c r="E239" s="412"/>
      <c r="F239" s="48" t="str">
        <f t="shared" si="30"/>
        <v xml:space="preserve"> </v>
      </c>
      <c r="M239" s="538" t="str">
        <f t="shared" si="28"/>
        <v/>
      </c>
      <c r="X239" s="557" t="str">
        <f t="shared" si="29"/>
        <v/>
      </c>
    </row>
    <row r="240" spans="1:24" x14ac:dyDescent="0.25">
      <c r="A240" s="411"/>
      <c r="B240" s="412"/>
      <c r="C240" s="48" t="str">
        <f t="shared" si="31"/>
        <v/>
      </c>
      <c r="D240" s="412"/>
      <c r="E240" s="412"/>
      <c r="F240" s="48" t="str">
        <f t="shared" si="30"/>
        <v xml:space="preserve"> </v>
      </c>
      <c r="M240" s="538" t="str">
        <f t="shared" si="28"/>
        <v/>
      </c>
      <c r="X240" s="557" t="str">
        <f t="shared" si="29"/>
        <v/>
      </c>
    </row>
    <row r="241" spans="1:24" x14ac:dyDescent="0.25">
      <c r="A241" s="414"/>
      <c r="B241" s="412"/>
      <c r="C241" s="48" t="str">
        <f t="shared" si="31"/>
        <v/>
      </c>
      <c r="D241" s="412"/>
      <c r="E241" s="412"/>
      <c r="F241" s="48" t="str">
        <f t="shared" si="30"/>
        <v xml:space="preserve"> </v>
      </c>
      <c r="M241" s="538" t="str">
        <f t="shared" si="28"/>
        <v/>
      </c>
      <c r="X241" s="557" t="str">
        <f t="shared" si="29"/>
        <v/>
      </c>
    </row>
    <row r="242" spans="1:24" x14ac:dyDescent="0.25">
      <c r="A242" s="414"/>
      <c r="B242" s="412"/>
      <c r="C242" s="48" t="str">
        <f t="shared" si="31"/>
        <v/>
      </c>
      <c r="D242" s="412"/>
      <c r="E242" s="412"/>
      <c r="F242" s="48" t="str">
        <f t="shared" si="30"/>
        <v xml:space="preserve"> </v>
      </c>
      <c r="M242" s="538" t="str">
        <f t="shared" si="28"/>
        <v/>
      </c>
      <c r="X242" s="557" t="str">
        <f t="shared" si="29"/>
        <v/>
      </c>
    </row>
    <row r="243" spans="1:24" x14ac:dyDescent="0.25">
      <c r="A243" s="411"/>
      <c r="B243" s="412"/>
      <c r="C243" s="48" t="str">
        <f t="shared" si="31"/>
        <v/>
      </c>
      <c r="D243" s="412"/>
      <c r="E243" s="412"/>
      <c r="F243" s="48" t="str">
        <f t="shared" si="30"/>
        <v xml:space="preserve"> </v>
      </c>
      <c r="M243" s="538" t="str">
        <f t="shared" si="28"/>
        <v/>
      </c>
      <c r="X243" s="557" t="str">
        <f t="shared" si="29"/>
        <v/>
      </c>
    </row>
    <row r="244" spans="1:24" x14ac:dyDescent="0.25">
      <c r="A244" s="411"/>
      <c r="B244" s="412"/>
      <c r="C244" s="48" t="str">
        <f t="shared" si="31"/>
        <v/>
      </c>
      <c r="D244" s="412"/>
      <c r="E244" s="412"/>
      <c r="F244" s="48" t="str">
        <f t="shared" si="30"/>
        <v xml:space="preserve"> </v>
      </c>
      <c r="M244" s="538" t="str">
        <f t="shared" si="28"/>
        <v/>
      </c>
      <c r="X244" s="557" t="str">
        <f t="shared" si="29"/>
        <v/>
      </c>
    </row>
    <row r="245" spans="1:24" x14ac:dyDescent="0.25">
      <c r="A245" s="411"/>
      <c r="B245" s="412"/>
      <c r="C245" s="48" t="str">
        <f t="shared" si="31"/>
        <v/>
      </c>
      <c r="D245" s="412"/>
      <c r="E245" s="412"/>
      <c r="F245" s="48" t="str">
        <f t="shared" si="30"/>
        <v xml:space="preserve"> </v>
      </c>
      <c r="M245" s="538" t="str">
        <f t="shared" si="28"/>
        <v/>
      </c>
      <c r="X245" s="557" t="str">
        <f t="shared" si="29"/>
        <v/>
      </c>
    </row>
    <row r="246" spans="1:24" x14ac:dyDescent="0.25">
      <c r="A246" s="411"/>
      <c r="B246" s="412"/>
      <c r="C246" s="48" t="str">
        <f t="shared" si="31"/>
        <v/>
      </c>
      <c r="D246" s="412"/>
      <c r="E246" s="412"/>
      <c r="F246" s="48" t="str">
        <f t="shared" si="30"/>
        <v xml:space="preserve"> </v>
      </c>
      <c r="M246" s="538" t="str">
        <f t="shared" si="28"/>
        <v/>
      </c>
      <c r="X246" s="557" t="str">
        <f t="shared" si="29"/>
        <v/>
      </c>
    </row>
    <row r="247" spans="1:24" x14ac:dyDescent="0.25">
      <c r="A247" s="414"/>
      <c r="B247" s="412"/>
      <c r="C247" s="48" t="str">
        <f t="shared" si="31"/>
        <v/>
      </c>
      <c r="D247" s="412"/>
      <c r="E247" s="412"/>
      <c r="F247" s="48" t="str">
        <f t="shared" si="30"/>
        <v xml:space="preserve"> </v>
      </c>
      <c r="M247" s="538" t="str">
        <f t="shared" si="28"/>
        <v/>
      </c>
      <c r="X247" s="557" t="str">
        <f t="shared" si="29"/>
        <v/>
      </c>
    </row>
    <row r="248" spans="1:24" x14ac:dyDescent="0.25">
      <c r="A248" s="414"/>
      <c r="B248" s="412"/>
      <c r="C248" s="48" t="str">
        <f t="shared" si="31"/>
        <v/>
      </c>
      <c r="D248" s="412"/>
      <c r="E248" s="412"/>
      <c r="F248" s="48" t="str">
        <f t="shared" ref="F248:F311" si="32">CONCATENATE(C248," ",D248)</f>
        <v xml:space="preserve"> </v>
      </c>
      <c r="M248" s="538" t="str">
        <f t="shared" si="28"/>
        <v/>
      </c>
      <c r="X248" s="557" t="str">
        <f t="shared" si="29"/>
        <v/>
      </c>
    </row>
    <row r="249" spans="1:24" x14ac:dyDescent="0.25">
      <c r="A249" s="411"/>
      <c r="B249" s="412"/>
      <c r="C249" s="48" t="str">
        <f t="shared" si="31"/>
        <v/>
      </c>
      <c r="D249" s="412"/>
      <c r="E249" s="412"/>
      <c r="F249" s="48" t="str">
        <f t="shared" si="32"/>
        <v xml:space="preserve"> </v>
      </c>
      <c r="M249" s="538" t="str">
        <f t="shared" ref="M249:M279" si="33">UPPER(L249)</f>
        <v/>
      </c>
      <c r="X249" s="557" t="str">
        <f t="shared" si="29"/>
        <v/>
      </c>
    </row>
    <row r="250" spans="1:24" x14ac:dyDescent="0.25">
      <c r="A250" s="411"/>
      <c r="B250" s="412"/>
      <c r="C250" s="48" t="str">
        <f t="shared" si="31"/>
        <v/>
      </c>
      <c r="D250" s="412"/>
      <c r="E250" s="412"/>
      <c r="F250" s="48" t="str">
        <f t="shared" si="32"/>
        <v xml:space="preserve"> </v>
      </c>
      <c r="M250" s="538" t="str">
        <f t="shared" si="33"/>
        <v/>
      </c>
      <c r="X250" s="557" t="str">
        <f t="shared" si="29"/>
        <v/>
      </c>
    </row>
    <row r="251" spans="1:24" x14ac:dyDescent="0.25">
      <c r="A251" s="411"/>
      <c r="B251" s="412"/>
      <c r="C251" s="48" t="str">
        <f t="shared" si="31"/>
        <v/>
      </c>
      <c r="D251" s="412"/>
      <c r="E251" s="412"/>
      <c r="F251" s="48" t="str">
        <f t="shared" si="32"/>
        <v xml:space="preserve"> </v>
      </c>
      <c r="M251" s="538" t="str">
        <f t="shared" si="33"/>
        <v/>
      </c>
      <c r="X251" s="557" t="str">
        <f t="shared" si="29"/>
        <v/>
      </c>
    </row>
    <row r="252" spans="1:24" x14ac:dyDescent="0.25">
      <c r="A252" s="411"/>
      <c r="B252" s="412"/>
      <c r="C252" s="48" t="str">
        <f t="shared" si="31"/>
        <v/>
      </c>
      <c r="D252" s="412"/>
      <c r="E252" s="412"/>
      <c r="F252" s="48" t="str">
        <f t="shared" si="32"/>
        <v xml:space="preserve"> </v>
      </c>
      <c r="M252" s="538" t="str">
        <f t="shared" si="33"/>
        <v/>
      </c>
      <c r="X252" s="557" t="str">
        <f t="shared" si="29"/>
        <v/>
      </c>
    </row>
    <row r="253" spans="1:24" x14ac:dyDescent="0.25">
      <c r="A253" s="414"/>
      <c r="B253" s="412"/>
      <c r="C253" s="48" t="str">
        <f t="shared" si="31"/>
        <v/>
      </c>
      <c r="D253" s="412"/>
      <c r="E253" s="412"/>
      <c r="F253" s="48" t="str">
        <f t="shared" si="32"/>
        <v xml:space="preserve"> </v>
      </c>
      <c r="M253" s="538" t="str">
        <f t="shared" si="33"/>
        <v/>
      </c>
      <c r="X253" s="557" t="str">
        <f t="shared" ref="X253:X316" si="34">IF(U253="","",U253+V253+W253+T253)</f>
        <v/>
      </c>
    </row>
    <row r="254" spans="1:24" x14ac:dyDescent="0.25">
      <c r="A254" s="414"/>
      <c r="B254" s="412"/>
      <c r="C254" s="48" t="str">
        <f t="shared" si="31"/>
        <v/>
      </c>
      <c r="D254" s="412"/>
      <c r="E254" s="412"/>
      <c r="F254" s="48" t="str">
        <f t="shared" si="32"/>
        <v xml:space="preserve"> </v>
      </c>
      <c r="M254" s="538" t="str">
        <f t="shared" si="33"/>
        <v/>
      </c>
      <c r="X254" s="557" t="str">
        <f t="shared" si="34"/>
        <v/>
      </c>
    </row>
    <row r="255" spans="1:24" x14ac:dyDescent="0.25">
      <c r="A255" s="411"/>
      <c r="B255" s="412"/>
      <c r="C255" s="48" t="str">
        <f t="shared" si="31"/>
        <v/>
      </c>
      <c r="D255" s="412"/>
      <c r="E255" s="412"/>
      <c r="F255" s="48" t="str">
        <f t="shared" si="32"/>
        <v xml:space="preserve"> </v>
      </c>
      <c r="M255" s="538" t="str">
        <f t="shared" si="33"/>
        <v/>
      </c>
      <c r="X255" s="557" t="str">
        <f t="shared" si="34"/>
        <v/>
      </c>
    </row>
    <row r="256" spans="1:24" x14ac:dyDescent="0.25">
      <c r="A256" s="411"/>
      <c r="B256" s="412"/>
      <c r="C256" s="48" t="str">
        <f t="shared" si="31"/>
        <v/>
      </c>
      <c r="D256" s="412"/>
      <c r="E256" s="412"/>
      <c r="F256" s="48" t="str">
        <f t="shared" si="32"/>
        <v xml:space="preserve"> </v>
      </c>
      <c r="M256" s="538" t="str">
        <f t="shared" si="33"/>
        <v/>
      </c>
      <c r="X256" s="557" t="str">
        <f t="shared" si="34"/>
        <v/>
      </c>
    </row>
    <row r="257" spans="1:24" x14ac:dyDescent="0.25">
      <c r="A257" s="411"/>
      <c r="B257" s="412"/>
      <c r="C257" s="48" t="str">
        <f t="shared" si="31"/>
        <v/>
      </c>
      <c r="D257" s="412"/>
      <c r="E257" s="412"/>
      <c r="F257" s="48" t="str">
        <f t="shared" si="32"/>
        <v xml:space="preserve"> </v>
      </c>
      <c r="M257" s="538" t="str">
        <f t="shared" si="33"/>
        <v/>
      </c>
      <c r="X257" s="557" t="str">
        <f t="shared" si="34"/>
        <v/>
      </c>
    </row>
    <row r="258" spans="1:24" x14ac:dyDescent="0.25">
      <c r="A258" s="411"/>
      <c r="B258" s="412"/>
      <c r="C258" s="48" t="str">
        <f t="shared" si="31"/>
        <v/>
      </c>
      <c r="D258" s="412"/>
      <c r="E258" s="412"/>
      <c r="F258" s="48" t="str">
        <f t="shared" si="32"/>
        <v xml:space="preserve"> </v>
      </c>
      <c r="M258" s="538" t="str">
        <f t="shared" si="33"/>
        <v/>
      </c>
      <c r="X258" s="557" t="str">
        <f t="shared" si="34"/>
        <v/>
      </c>
    </row>
    <row r="259" spans="1:24" x14ac:dyDescent="0.25">
      <c r="A259" s="414"/>
      <c r="B259" s="412"/>
      <c r="C259" s="48" t="str">
        <f t="shared" si="31"/>
        <v/>
      </c>
      <c r="D259" s="412"/>
      <c r="E259" s="412"/>
      <c r="F259" s="48" t="str">
        <f t="shared" si="32"/>
        <v xml:space="preserve"> </v>
      </c>
      <c r="M259" s="538" t="str">
        <f t="shared" si="33"/>
        <v/>
      </c>
      <c r="X259" s="557" t="str">
        <f t="shared" si="34"/>
        <v/>
      </c>
    </row>
    <row r="260" spans="1:24" x14ac:dyDescent="0.25">
      <c r="A260" s="414"/>
      <c r="B260" s="412"/>
      <c r="C260" s="48" t="str">
        <f t="shared" si="31"/>
        <v/>
      </c>
      <c r="D260" s="412"/>
      <c r="E260" s="412"/>
      <c r="F260" s="48" t="str">
        <f t="shared" si="32"/>
        <v xml:space="preserve"> </v>
      </c>
      <c r="M260" s="538" t="str">
        <f t="shared" si="33"/>
        <v/>
      </c>
      <c r="O260" s="9" t="str">
        <f t="shared" ref="O260:O297" si="35">UPPER(N260)</f>
        <v/>
      </c>
      <c r="X260" s="557" t="str">
        <f t="shared" si="34"/>
        <v/>
      </c>
    </row>
    <row r="261" spans="1:24" x14ac:dyDescent="0.25">
      <c r="A261" s="411"/>
      <c r="B261" s="412"/>
      <c r="C261" s="48" t="str">
        <f t="shared" si="31"/>
        <v/>
      </c>
      <c r="D261" s="412"/>
      <c r="E261" s="412"/>
      <c r="F261" s="48" t="str">
        <f t="shared" si="32"/>
        <v xml:space="preserve"> </v>
      </c>
      <c r="M261" s="538" t="str">
        <f t="shared" si="33"/>
        <v/>
      </c>
      <c r="O261" s="9" t="str">
        <f t="shared" si="35"/>
        <v/>
      </c>
      <c r="X261" s="557" t="str">
        <f t="shared" si="34"/>
        <v/>
      </c>
    </row>
    <row r="262" spans="1:24" x14ac:dyDescent="0.25">
      <c r="A262" s="411"/>
      <c r="B262" s="412"/>
      <c r="C262" s="48" t="str">
        <f t="shared" si="31"/>
        <v/>
      </c>
      <c r="D262" s="412"/>
      <c r="E262" s="412"/>
      <c r="F262" s="48" t="str">
        <f t="shared" si="32"/>
        <v xml:space="preserve"> </v>
      </c>
      <c r="M262" s="538" t="str">
        <f t="shared" si="33"/>
        <v/>
      </c>
      <c r="O262" s="9" t="str">
        <f t="shared" si="35"/>
        <v/>
      </c>
      <c r="X262" s="557" t="str">
        <f t="shared" si="34"/>
        <v/>
      </c>
    </row>
    <row r="263" spans="1:24" x14ac:dyDescent="0.25">
      <c r="A263" s="411"/>
      <c r="B263" s="412"/>
      <c r="C263" s="48" t="str">
        <f t="shared" si="31"/>
        <v/>
      </c>
      <c r="D263" s="412"/>
      <c r="E263" s="412"/>
      <c r="F263" s="48" t="str">
        <f t="shared" si="32"/>
        <v xml:space="preserve"> </v>
      </c>
      <c r="M263" s="538" t="str">
        <f t="shared" si="33"/>
        <v/>
      </c>
      <c r="O263" s="9" t="str">
        <f t="shared" si="35"/>
        <v/>
      </c>
      <c r="X263" s="557" t="str">
        <f t="shared" si="34"/>
        <v/>
      </c>
    </row>
    <row r="264" spans="1:24" x14ac:dyDescent="0.25">
      <c r="A264" s="411"/>
      <c r="B264" s="412"/>
      <c r="C264" s="48" t="str">
        <f t="shared" si="31"/>
        <v/>
      </c>
      <c r="D264" s="412"/>
      <c r="E264" s="412"/>
      <c r="F264" s="48" t="str">
        <f t="shared" si="32"/>
        <v xml:space="preserve"> </v>
      </c>
      <c r="M264" s="538" t="str">
        <f t="shared" si="33"/>
        <v/>
      </c>
      <c r="O264" s="9" t="str">
        <f t="shared" si="35"/>
        <v/>
      </c>
      <c r="X264" s="557" t="str">
        <f t="shared" si="34"/>
        <v/>
      </c>
    </row>
    <row r="265" spans="1:24" x14ac:dyDescent="0.25">
      <c r="A265" s="414"/>
      <c r="B265" s="412"/>
      <c r="C265" s="48" t="str">
        <f t="shared" si="31"/>
        <v/>
      </c>
      <c r="D265" s="412"/>
      <c r="E265" s="412"/>
      <c r="F265" s="48" t="str">
        <f t="shared" si="32"/>
        <v xml:space="preserve"> </v>
      </c>
      <c r="M265" s="538" t="str">
        <f t="shared" si="33"/>
        <v/>
      </c>
      <c r="O265" s="9" t="str">
        <f t="shared" si="35"/>
        <v/>
      </c>
      <c r="X265" s="557" t="str">
        <f t="shared" si="34"/>
        <v/>
      </c>
    </row>
    <row r="266" spans="1:24" x14ac:dyDescent="0.25">
      <c r="A266" s="414"/>
      <c r="B266" s="412"/>
      <c r="C266" s="48" t="str">
        <f t="shared" si="31"/>
        <v/>
      </c>
      <c r="D266" s="412"/>
      <c r="E266" s="412"/>
      <c r="F266" s="48" t="str">
        <f t="shared" si="32"/>
        <v xml:space="preserve"> </v>
      </c>
      <c r="M266" s="538" t="str">
        <f t="shared" si="33"/>
        <v/>
      </c>
      <c r="O266" s="9" t="str">
        <f t="shared" si="35"/>
        <v/>
      </c>
      <c r="X266" s="557" t="str">
        <f t="shared" si="34"/>
        <v/>
      </c>
    </row>
    <row r="267" spans="1:24" x14ac:dyDescent="0.25">
      <c r="A267" s="411"/>
      <c r="B267" s="412"/>
      <c r="C267" s="48" t="str">
        <f t="shared" si="31"/>
        <v/>
      </c>
      <c r="D267" s="412"/>
      <c r="E267" s="412"/>
      <c r="F267" s="48" t="str">
        <f t="shared" si="32"/>
        <v xml:space="preserve"> </v>
      </c>
      <c r="M267" s="538" t="str">
        <f t="shared" si="33"/>
        <v/>
      </c>
      <c r="O267" s="9" t="str">
        <f t="shared" si="35"/>
        <v/>
      </c>
      <c r="X267" s="557" t="str">
        <f t="shared" si="34"/>
        <v/>
      </c>
    </row>
    <row r="268" spans="1:24" x14ac:dyDescent="0.25">
      <c r="A268" s="411"/>
      <c r="B268" s="412"/>
      <c r="C268" s="48" t="str">
        <f t="shared" si="31"/>
        <v/>
      </c>
      <c r="D268" s="412"/>
      <c r="E268" s="412"/>
      <c r="F268" s="48" t="str">
        <f t="shared" si="32"/>
        <v xml:space="preserve"> </v>
      </c>
      <c r="M268" s="538" t="str">
        <f t="shared" si="33"/>
        <v/>
      </c>
      <c r="O268" s="9" t="str">
        <f t="shared" si="35"/>
        <v/>
      </c>
      <c r="X268" s="557" t="str">
        <f t="shared" si="34"/>
        <v/>
      </c>
    </row>
    <row r="269" spans="1:24" x14ac:dyDescent="0.25">
      <c r="A269" s="411"/>
      <c r="B269" s="412"/>
      <c r="C269" s="48" t="str">
        <f t="shared" si="31"/>
        <v/>
      </c>
      <c r="D269" s="412"/>
      <c r="E269" s="412"/>
      <c r="F269" s="48" t="str">
        <f t="shared" si="32"/>
        <v xml:space="preserve"> </v>
      </c>
      <c r="M269" s="538" t="str">
        <f t="shared" si="33"/>
        <v/>
      </c>
      <c r="O269" s="9" t="str">
        <f t="shared" si="35"/>
        <v/>
      </c>
      <c r="X269" s="557" t="str">
        <f t="shared" si="34"/>
        <v/>
      </c>
    </row>
    <row r="270" spans="1:24" x14ac:dyDescent="0.25">
      <c r="A270" s="411"/>
      <c r="B270" s="412"/>
      <c r="C270" s="48" t="str">
        <f t="shared" si="31"/>
        <v/>
      </c>
      <c r="D270" s="412"/>
      <c r="E270" s="412"/>
      <c r="F270" s="48" t="str">
        <f t="shared" si="32"/>
        <v xml:space="preserve"> </v>
      </c>
      <c r="M270" s="538" t="str">
        <f t="shared" si="33"/>
        <v/>
      </c>
      <c r="O270" s="9" t="str">
        <f t="shared" si="35"/>
        <v/>
      </c>
      <c r="X270" s="557" t="str">
        <f t="shared" si="34"/>
        <v/>
      </c>
    </row>
    <row r="271" spans="1:24" x14ac:dyDescent="0.25">
      <c r="A271" s="414"/>
      <c r="B271" s="412"/>
      <c r="C271" s="48" t="str">
        <f t="shared" si="31"/>
        <v/>
      </c>
      <c r="D271" s="412"/>
      <c r="E271" s="412"/>
      <c r="F271" s="48" t="str">
        <f t="shared" si="32"/>
        <v xml:space="preserve"> </v>
      </c>
      <c r="M271" s="538" t="str">
        <f t="shared" si="33"/>
        <v/>
      </c>
      <c r="O271" s="9" t="str">
        <f t="shared" si="35"/>
        <v/>
      </c>
      <c r="X271" s="557" t="str">
        <f t="shared" si="34"/>
        <v/>
      </c>
    </row>
    <row r="272" spans="1:24" x14ac:dyDescent="0.25">
      <c r="A272" s="414"/>
      <c r="B272" s="412"/>
      <c r="C272" s="48" t="str">
        <f t="shared" si="31"/>
        <v/>
      </c>
      <c r="D272" s="412"/>
      <c r="E272" s="412"/>
      <c r="F272" s="48" t="str">
        <f t="shared" si="32"/>
        <v xml:space="preserve"> </v>
      </c>
      <c r="M272" s="538" t="str">
        <f t="shared" si="33"/>
        <v/>
      </c>
      <c r="O272" s="9" t="str">
        <f t="shared" si="35"/>
        <v/>
      </c>
      <c r="X272" s="557" t="str">
        <f t="shared" si="34"/>
        <v/>
      </c>
    </row>
    <row r="273" spans="1:24" x14ac:dyDescent="0.25">
      <c r="A273" s="411"/>
      <c r="B273" s="412"/>
      <c r="C273" s="48" t="str">
        <f t="shared" si="31"/>
        <v/>
      </c>
      <c r="D273" s="412"/>
      <c r="E273" s="412"/>
      <c r="F273" s="48" t="str">
        <f t="shared" si="32"/>
        <v xml:space="preserve"> </v>
      </c>
      <c r="M273" s="538" t="str">
        <f t="shared" si="33"/>
        <v/>
      </c>
      <c r="O273" s="9" t="str">
        <f t="shared" si="35"/>
        <v/>
      </c>
      <c r="X273" s="557" t="str">
        <f t="shared" si="34"/>
        <v/>
      </c>
    </row>
    <row r="274" spans="1:24" x14ac:dyDescent="0.25">
      <c r="A274" s="411"/>
      <c r="B274" s="412"/>
      <c r="C274" s="48" t="str">
        <f t="shared" si="31"/>
        <v/>
      </c>
      <c r="D274" s="412"/>
      <c r="E274" s="412"/>
      <c r="F274" s="48" t="str">
        <f t="shared" si="32"/>
        <v xml:space="preserve"> </v>
      </c>
      <c r="M274" s="538" t="str">
        <f t="shared" si="33"/>
        <v/>
      </c>
      <c r="O274" s="9" t="str">
        <f t="shared" si="35"/>
        <v/>
      </c>
      <c r="X274" s="557" t="str">
        <f t="shared" si="34"/>
        <v/>
      </c>
    </row>
    <row r="275" spans="1:24" x14ac:dyDescent="0.25">
      <c r="A275" s="411"/>
      <c r="B275" s="412"/>
      <c r="C275" s="48" t="str">
        <f t="shared" si="31"/>
        <v/>
      </c>
      <c r="D275" s="412"/>
      <c r="E275" s="412"/>
      <c r="F275" s="48" t="str">
        <f t="shared" si="32"/>
        <v xml:space="preserve"> </v>
      </c>
      <c r="M275" s="538" t="str">
        <f t="shared" si="33"/>
        <v/>
      </c>
      <c r="O275" s="9" t="str">
        <f t="shared" si="35"/>
        <v/>
      </c>
      <c r="X275" s="557" t="str">
        <f t="shared" si="34"/>
        <v/>
      </c>
    </row>
    <row r="276" spans="1:24" x14ac:dyDescent="0.25">
      <c r="A276" s="411"/>
      <c r="B276" s="412"/>
      <c r="C276" s="48" t="str">
        <f t="shared" si="31"/>
        <v/>
      </c>
      <c r="D276" s="412"/>
      <c r="E276" s="412"/>
      <c r="F276" s="48" t="str">
        <f t="shared" si="32"/>
        <v xml:space="preserve"> </v>
      </c>
      <c r="M276" s="538" t="str">
        <f t="shared" si="33"/>
        <v/>
      </c>
      <c r="O276" s="9" t="str">
        <f t="shared" si="35"/>
        <v/>
      </c>
      <c r="X276" s="557" t="str">
        <f t="shared" si="34"/>
        <v/>
      </c>
    </row>
    <row r="277" spans="1:24" x14ac:dyDescent="0.25">
      <c r="A277" s="414"/>
      <c r="B277" s="412"/>
      <c r="C277" s="48" t="str">
        <f t="shared" si="31"/>
        <v/>
      </c>
      <c r="D277" s="412"/>
      <c r="E277" s="412"/>
      <c r="F277" s="48" t="str">
        <f t="shared" si="32"/>
        <v xml:space="preserve"> </v>
      </c>
      <c r="M277" s="538" t="str">
        <f t="shared" si="33"/>
        <v/>
      </c>
      <c r="O277" s="9" t="str">
        <f t="shared" si="35"/>
        <v/>
      </c>
      <c r="X277" s="557" t="str">
        <f t="shared" si="34"/>
        <v/>
      </c>
    </row>
    <row r="278" spans="1:24" x14ac:dyDescent="0.25">
      <c r="A278" s="414"/>
      <c r="B278" s="412"/>
      <c r="C278" s="48" t="str">
        <f t="shared" si="31"/>
        <v/>
      </c>
      <c r="D278" s="412"/>
      <c r="E278" s="412"/>
      <c r="F278" s="48" t="str">
        <f t="shared" si="32"/>
        <v xml:space="preserve"> </v>
      </c>
      <c r="M278" s="538" t="str">
        <f t="shared" si="33"/>
        <v/>
      </c>
      <c r="O278" s="9" t="str">
        <f t="shared" si="35"/>
        <v/>
      </c>
      <c r="X278" s="557" t="str">
        <f t="shared" si="34"/>
        <v/>
      </c>
    </row>
    <row r="279" spans="1:24" x14ac:dyDescent="0.25">
      <c r="A279" s="411"/>
      <c r="B279" s="412"/>
      <c r="C279" s="48" t="str">
        <f t="shared" si="31"/>
        <v/>
      </c>
      <c r="D279" s="412"/>
      <c r="E279" s="412"/>
      <c r="F279" s="48" t="str">
        <f t="shared" si="32"/>
        <v xml:space="preserve"> </v>
      </c>
      <c r="M279" s="538" t="str">
        <f t="shared" si="33"/>
        <v/>
      </c>
      <c r="O279" s="9" t="str">
        <f t="shared" si="35"/>
        <v/>
      </c>
      <c r="X279" s="557" t="str">
        <f t="shared" si="34"/>
        <v/>
      </c>
    </row>
    <row r="280" spans="1:24" x14ac:dyDescent="0.25">
      <c r="A280" s="411"/>
      <c r="B280" s="412"/>
      <c r="C280" s="48" t="str">
        <f t="shared" si="31"/>
        <v/>
      </c>
      <c r="D280" s="412"/>
      <c r="E280" s="412"/>
      <c r="F280" s="48" t="str">
        <f t="shared" si="32"/>
        <v xml:space="preserve"> </v>
      </c>
      <c r="M280" s="9" t="str">
        <f t="shared" ref="M280:M307" si="36">UPPER(L280)</f>
        <v/>
      </c>
      <c r="O280" s="9" t="str">
        <f t="shared" si="35"/>
        <v/>
      </c>
      <c r="X280" s="557" t="str">
        <f t="shared" si="34"/>
        <v/>
      </c>
    </row>
    <row r="281" spans="1:24" x14ac:dyDescent="0.25">
      <c r="A281" s="411"/>
      <c r="B281" s="412"/>
      <c r="C281" s="48" t="str">
        <f t="shared" si="31"/>
        <v/>
      </c>
      <c r="D281" s="412"/>
      <c r="E281" s="412"/>
      <c r="F281" s="48" t="str">
        <f t="shared" si="32"/>
        <v xml:space="preserve"> </v>
      </c>
      <c r="M281" s="9" t="str">
        <f t="shared" si="36"/>
        <v/>
      </c>
      <c r="O281" s="9" t="str">
        <f t="shared" si="35"/>
        <v/>
      </c>
      <c r="X281" s="557" t="str">
        <f t="shared" si="34"/>
        <v/>
      </c>
    </row>
    <row r="282" spans="1:24" x14ac:dyDescent="0.25">
      <c r="A282" s="411"/>
      <c r="B282" s="412"/>
      <c r="C282" s="48" t="str">
        <f t="shared" si="31"/>
        <v/>
      </c>
      <c r="D282" s="412"/>
      <c r="E282" s="412"/>
      <c r="F282" s="48" t="str">
        <f t="shared" si="32"/>
        <v xml:space="preserve"> </v>
      </c>
      <c r="M282" s="9" t="str">
        <f t="shared" si="36"/>
        <v/>
      </c>
      <c r="O282" s="9" t="str">
        <f t="shared" si="35"/>
        <v/>
      </c>
      <c r="X282" s="557" t="str">
        <f t="shared" si="34"/>
        <v/>
      </c>
    </row>
    <row r="283" spans="1:24" x14ac:dyDescent="0.25">
      <c r="A283" s="414"/>
      <c r="B283" s="412"/>
      <c r="C283" s="48" t="str">
        <f t="shared" si="31"/>
        <v/>
      </c>
      <c r="D283" s="412"/>
      <c r="E283" s="412"/>
      <c r="F283" s="48" t="str">
        <f t="shared" si="32"/>
        <v xml:space="preserve"> </v>
      </c>
      <c r="M283" s="9" t="str">
        <f t="shared" si="36"/>
        <v/>
      </c>
      <c r="O283" s="9" t="str">
        <f t="shared" si="35"/>
        <v/>
      </c>
      <c r="X283" s="557" t="str">
        <f t="shared" si="34"/>
        <v/>
      </c>
    </row>
    <row r="284" spans="1:24" x14ac:dyDescent="0.25">
      <c r="A284" s="414"/>
      <c r="B284" s="412"/>
      <c r="C284" s="48" t="str">
        <f t="shared" si="31"/>
        <v/>
      </c>
      <c r="D284" s="412"/>
      <c r="E284" s="412"/>
      <c r="F284" s="48" t="str">
        <f t="shared" si="32"/>
        <v xml:space="preserve"> </v>
      </c>
      <c r="M284" s="9" t="str">
        <f t="shared" si="36"/>
        <v/>
      </c>
      <c r="O284" s="9" t="str">
        <f t="shared" si="35"/>
        <v/>
      </c>
      <c r="X284" s="557" t="str">
        <f t="shared" si="34"/>
        <v/>
      </c>
    </row>
    <row r="285" spans="1:24" x14ac:dyDescent="0.25">
      <c r="A285" s="411"/>
      <c r="B285" s="412"/>
      <c r="C285" s="48" t="str">
        <f t="shared" si="31"/>
        <v/>
      </c>
      <c r="D285" s="412"/>
      <c r="E285" s="412"/>
      <c r="F285" s="48" t="str">
        <f t="shared" si="32"/>
        <v xml:space="preserve"> </v>
      </c>
      <c r="M285" s="9" t="str">
        <f t="shared" si="36"/>
        <v/>
      </c>
      <c r="O285" s="9" t="str">
        <f t="shared" si="35"/>
        <v/>
      </c>
      <c r="X285" s="557" t="str">
        <f t="shared" si="34"/>
        <v/>
      </c>
    </row>
    <row r="286" spans="1:24" x14ac:dyDescent="0.25">
      <c r="A286" s="411"/>
      <c r="B286" s="412"/>
      <c r="C286" s="48" t="str">
        <f t="shared" si="31"/>
        <v/>
      </c>
      <c r="D286" s="412"/>
      <c r="E286" s="412"/>
      <c r="F286" s="48" t="str">
        <f t="shared" si="32"/>
        <v xml:space="preserve"> </v>
      </c>
      <c r="M286" s="9" t="str">
        <f t="shared" si="36"/>
        <v/>
      </c>
      <c r="O286" s="9" t="str">
        <f t="shared" si="35"/>
        <v/>
      </c>
      <c r="X286" s="557" t="str">
        <f t="shared" si="34"/>
        <v/>
      </c>
    </row>
    <row r="287" spans="1:24" x14ac:dyDescent="0.25">
      <c r="A287" s="411"/>
      <c r="B287" s="412"/>
      <c r="C287" s="48" t="str">
        <f t="shared" si="31"/>
        <v/>
      </c>
      <c r="D287" s="412"/>
      <c r="E287" s="412"/>
      <c r="F287" s="48" t="str">
        <f t="shared" si="32"/>
        <v xml:space="preserve"> </v>
      </c>
      <c r="M287" s="9" t="str">
        <f t="shared" si="36"/>
        <v/>
      </c>
      <c r="O287" s="9" t="str">
        <f t="shared" si="35"/>
        <v/>
      </c>
      <c r="X287" s="557" t="str">
        <f t="shared" si="34"/>
        <v/>
      </c>
    </row>
    <row r="288" spans="1:24" x14ac:dyDescent="0.25">
      <c r="A288" s="411"/>
      <c r="B288" s="412"/>
      <c r="C288" s="48" t="str">
        <f t="shared" si="31"/>
        <v/>
      </c>
      <c r="D288" s="412"/>
      <c r="E288" s="412"/>
      <c r="F288" s="48" t="str">
        <f t="shared" si="32"/>
        <v xml:space="preserve"> </v>
      </c>
      <c r="M288" s="9" t="str">
        <f t="shared" si="36"/>
        <v/>
      </c>
      <c r="O288" s="9" t="str">
        <f t="shared" si="35"/>
        <v/>
      </c>
      <c r="X288" s="557" t="str">
        <f t="shared" si="34"/>
        <v/>
      </c>
    </row>
    <row r="289" spans="1:24" x14ac:dyDescent="0.25">
      <c r="A289" s="414"/>
      <c r="B289" s="412"/>
      <c r="C289" s="48" t="str">
        <f t="shared" si="31"/>
        <v/>
      </c>
      <c r="D289" s="412"/>
      <c r="E289" s="412"/>
      <c r="F289" s="48" t="str">
        <f t="shared" si="32"/>
        <v xml:space="preserve"> </v>
      </c>
      <c r="M289" s="9" t="str">
        <f t="shared" si="36"/>
        <v/>
      </c>
      <c r="O289" s="9" t="str">
        <f t="shared" si="35"/>
        <v/>
      </c>
      <c r="X289" s="557" t="str">
        <f t="shared" si="34"/>
        <v/>
      </c>
    </row>
    <row r="290" spans="1:24" x14ac:dyDescent="0.25">
      <c r="A290" s="414"/>
      <c r="B290" s="412"/>
      <c r="C290" s="48" t="str">
        <f t="shared" si="31"/>
        <v/>
      </c>
      <c r="D290" s="412"/>
      <c r="E290" s="412"/>
      <c r="F290" s="48" t="str">
        <f t="shared" si="32"/>
        <v xml:space="preserve"> </v>
      </c>
      <c r="M290" s="9" t="str">
        <f t="shared" si="36"/>
        <v/>
      </c>
      <c r="O290" s="9" t="str">
        <f t="shared" si="35"/>
        <v/>
      </c>
      <c r="X290" s="557" t="str">
        <f t="shared" si="34"/>
        <v/>
      </c>
    </row>
    <row r="291" spans="1:24" x14ac:dyDescent="0.25">
      <c r="A291" s="411"/>
      <c r="B291" s="412"/>
      <c r="C291" s="48" t="str">
        <f t="shared" si="31"/>
        <v/>
      </c>
      <c r="D291" s="412"/>
      <c r="E291" s="412"/>
      <c r="F291" s="48" t="str">
        <f t="shared" si="32"/>
        <v xml:space="preserve"> </v>
      </c>
      <c r="M291" s="9" t="str">
        <f t="shared" si="36"/>
        <v/>
      </c>
      <c r="O291" s="9" t="str">
        <f t="shared" si="35"/>
        <v/>
      </c>
      <c r="X291" s="557" t="str">
        <f t="shared" si="34"/>
        <v/>
      </c>
    </row>
    <row r="292" spans="1:24" x14ac:dyDescent="0.25">
      <c r="A292" s="411"/>
      <c r="B292" s="412"/>
      <c r="C292" s="48" t="str">
        <f t="shared" si="31"/>
        <v/>
      </c>
      <c r="D292" s="412"/>
      <c r="E292" s="412"/>
      <c r="F292" s="48" t="str">
        <f t="shared" si="32"/>
        <v xml:space="preserve"> </v>
      </c>
      <c r="M292" s="9" t="str">
        <f t="shared" si="36"/>
        <v/>
      </c>
      <c r="O292" s="9" t="str">
        <f t="shared" si="35"/>
        <v/>
      </c>
      <c r="X292" s="557" t="str">
        <f t="shared" si="34"/>
        <v/>
      </c>
    </row>
    <row r="293" spans="1:24" x14ac:dyDescent="0.25">
      <c r="A293" s="411"/>
      <c r="B293" s="412"/>
      <c r="C293" s="48" t="str">
        <f t="shared" si="31"/>
        <v/>
      </c>
      <c r="D293" s="412"/>
      <c r="E293" s="412"/>
      <c r="F293" s="48" t="str">
        <f t="shared" si="32"/>
        <v xml:space="preserve"> </v>
      </c>
      <c r="M293" s="9" t="str">
        <f t="shared" si="36"/>
        <v/>
      </c>
      <c r="O293" s="9" t="str">
        <f t="shared" si="35"/>
        <v/>
      </c>
      <c r="X293" s="557" t="str">
        <f t="shared" si="34"/>
        <v/>
      </c>
    </row>
    <row r="294" spans="1:24" x14ac:dyDescent="0.25">
      <c r="A294" s="411"/>
      <c r="B294" s="412"/>
      <c r="C294" s="48" t="str">
        <f t="shared" si="31"/>
        <v/>
      </c>
      <c r="D294" s="412"/>
      <c r="E294" s="412"/>
      <c r="F294" s="48" t="str">
        <f t="shared" si="32"/>
        <v xml:space="preserve"> </v>
      </c>
      <c r="M294" s="9" t="str">
        <f t="shared" si="36"/>
        <v/>
      </c>
      <c r="O294" s="9" t="str">
        <f t="shared" si="35"/>
        <v/>
      </c>
      <c r="X294" s="557" t="str">
        <f t="shared" si="34"/>
        <v/>
      </c>
    </row>
    <row r="295" spans="1:24" x14ac:dyDescent="0.25">
      <c r="A295" s="414"/>
      <c r="B295" s="412"/>
      <c r="C295" s="48" t="str">
        <f t="shared" si="31"/>
        <v/>
      </c>
      <c r="D295" s="412"/>
      <c r="E295" s="412"/>
      <c r="F295" s="48" t="str">
        <f t="shared" si="32"/>
        <v xml:space="preserve"> </v>
      </c>
      <c r="M295" s="9" t="str">
        <f t="shared" si="36"/>
        <v/>
      </c>
      <c r="O295" s="9" t="str">
        <f t="shared" si="35"/>
        <v/>
      </c>
      <c r="X295" s="557" t="str">
        <f t="shared" si="34"/>
        <v/>
      </c>
    </row>
    <row r="296" spans="1:24" x14ac:dyDescent="0.25">
      <c r="A296" s="414"/>
      <c r="B296" s="412"/>
      <c r="C296" s="48" t="str">
        <f t="shared" si="31"/>
        <v/>
      </c>
      <c r="D296" s="412"/>
      <c r="E296" s="412"/>
      <c r="F296" s="48" t="str">
        <f t="shared" si="32"/>
        <v xml:space="preserve"> </v>
      </c>
      <c r="M296" s="9" t="str">
        <f t="shared" si="36"/>
        <v/>
      </c>
      <c r="O296" s="9" t="str">
        <f t="shared" si="35"/>
        <v/>
      </c>
      <c r="X296" s="557" t="str">
        <f t="shared" si="34"/>
        <v/>
      </c>
    </row>
    <row r="297" spans="1:24" x14ac:dyDescent="0.25">
      <c r="A297" s="411"/>
      <c r="B297" s="412"/>
      <c r="C297" s="48" t="str">
        <f t="shared" si="31"/>
        <v/>
      </c>
      <c r="D297" s="412"/>
      <c r="E297" s="412"/>
      <c r="F297" s="48" t="str">
        <f t="shared" si="32"/>
        <v xml:space="preserve"> </v>
      </c>
      <c r="M297" s="9" t="str">
        <f t="shared" si="36"/>
        <v/>
      </c>
      <c r="O297" s="9" t="str">
        <f t="shared" si="35"/>
        <v/>
      </c>
      <c r="X297" s="557" t="str">
        <f t="shared" si="34"/>
        <v/>
      </c>
    </row>
    <row r="298" spans="1:24" x14ac:dyDescent="0.25">
      <c r="A298" s="411"/>
      <c r="B298" s="412"/>
      <c r="C298" s="48" t="str">
        <f t="shared" si="31"/>
        <v/>
      </c>
      <c r="D298" s="412"/>
      <c r="E298" s="412"/>
      <c r="F298" s="48" t="str">
        <f t="shared" si="32"/>
        <v xml:space="preserve"> </v>
      </c>
      <c r="M298" s="9" t="str">
        <f t="shared" si="36"/>
        <v/>
      </c>
      <c r="O298" s="9" t="str">
        <f t="shared" ref="O298:O361" si="37">UPPER(N298)</f>
        <v/>
      </c>
      <c r="X298" s="557" t="str">
        <f t="shared" si="34"/>
        <v/>
      </c>
    </row>
    <row r="299" spans="1:24" x14ac:dyDescent="0.25">
      <c r="A299" s="411"/>
      <c r="B299" s="412"/>
      <c r="C299" s="48" t="str">
        <f t="shared" si="31"/>
        <v/>
      </c>
      <c r="D299" s="412"/>
      <c r="E299" s="412"/>
      <c r="F299" s="48" t="str">
        <f t="shared" si="32"/>
        <v xml:space="preserve"> </v>
      </c>
      <c r="M299" s="9" t="str">
        <f t="shared" si="36"/>
        <v/>
      </c>
      <c r="O299" s="9" t="str">
        <f t="shared" si="37"/>
        <v/>
      </c>
      <c r="X299" s="557" t="str">
        <f t="shared" si="34"/>
        <v/>
      </c>
    </row>
    <row r="300" spans="1:24" x14ac:dyDescent="0.25">
      <c r="A300" s="411"/>
      <c r="B300" s="412"/>
      <c r="C300" s="48" t="str">
        <f t="shared" si="31"/>
        <v/>
      </c>
      <c r="D300" s="412"/>
      <c r="E300" s="412"/>
      <c r="F300" s="48" t="str">
        <f t="shared" si="32"/>
        <v xml:space="preserve"> </v>
      </c>
      <c r="M300" s="9" t="str">
        <f t="shared" si="36"/>
        <v/>
      </c>
      <c r="O300" s="9" t="str">
        <f t="shared" si="37"/>
        <v/>
      </c>
      <c r="X300" s="557" t="str">
        <f t="shared" si="34"/>
        <v/>
      </c>
    </row>
    <row r="301" spans="1:24" x14ac:dyDescent="0.25">
      <c r="A301" s="414"/>
      <c r="B301" s="412"/>
      <c r="C301" s="48" t="str">
        <f t="shared" si="31"/>
        <v/>
      </c>
      <c r="D301" s="412"/>
      <c r="E301" s="412"/>
      <c r="F301" s="48" t="str">
        <f t="shared" si="32"/>
        <v xml:space="preserve"> </v>
      </c>
      <c r="M301" s="9" t="str">
        <f t="shared" si="36"/>
        <v/>
      </c>
      <c r="O301" s="9" t="str">
        <f t="shared" si="37"/>
        <v/>
      </c>
      <c r="X301" s="557" t="str">
        <f t="shared" si="34"/>
        <v/>
      </c>
    </row>
    <row r="302" spans="1:24" x14ac:dyDescent="0.25">
      <c r="A302" s="414"/>
      <c r="B302" s="412"/>
      <c r="C302" s="48" t="str">
        <f t="shared" si="31"/>
        <v/>
      </c>
      <c r="D302" s="412"/>
      <c r="E302" s="412"/>
      <c r="F302" s="48" t="str">
        <f t="shared" si="32"/>
        <v xml:space="preserve"> </v>
      </c>
      <c r="M302" s="9" t="str">
        <f t="shared" si="36"/>
        <v/>
      </c>
      <c r="O302" s="9" t="str">
        <f t="shared" si="37"/>
        <v/>
      </c>
      <c r="X302" s="557" t="str">
        <f t="shared" si="34"/>
        <v/>
      </c>
    </row>
    <row r="303" spans="1:24" x14ac:dyDescent="0.25">
      <c r="A303" s="411"/>
      <c r="B303" s="412"/>
      <c r="C303" s="48" t="str">
        <f t="shared" ref="C303:C366" si="38">UPPER(B303)</f>
        <v/>
      </c>
      <c r="D303" s="412"/>
      <c r="E303" s="412"/>
      <c r="F303" s="48" t="str">
        <f t="shared" si="32"/>
        <v xml:space="preserve"> </v>
      </c>
      <c r="M303" s="9" t="str">
        <f t="shared" si="36"/>
        <v/>
      </c>
      <c r="O303" s="9" t="str">
        <f t="shared" si="37"/>
        <v/>
      </c>
      <c r="X303" s="557" t="str">
        <f t="shared" si="34"/>
        <v/>
      </c>
    </row>
    <row r="304" spans="1:24" x14ac:dyDescent="0.25">
      <c r="A304" s="411"/>
      <c r="B304" s="412"/>
      <c r="C304" s="48" t="str">
        <f t="shared" si="38"/>
        <v/>
      </c>
      <c r="D304" s="412"/>
      <c r="E304" s="412"/>
      <c r="F304" s="48" t="str">
        <f t="shared" si="32"/>
        <v xml:space="preserve"> </v>
      </c>
      <c r="M304" s="9" t="str">
        <f t="shared" si="36"/>
        <v/>
      </c>
      <c r="O304" s="9" t="str">
        <f t="shared" si="37"/>
        <v/>
      </c>
      <c r="X304" s="557" t="str">
        <f t="shared" si="34"/>
        <v/>
      </c>
    </row>
    <row r="305" spans="1:24" x14ac:dyDescent="0.25">
      <c r="A305" s="411"/>
      <c r="B305" s="412"/>
      <c r="C305" s="48" t="str">
        <f t="shared" si="38"/>
        <v/>
      </c>
      <c r="D305" s="412"/>
      <c r="E305" s="412"/>
      <c r="F305" s="48" t="str">
        <f t="shared" si="32"/>
        <v xml:space="preserve"> </v>
      </c>
      <c r="M305" s="9" t="str">
        <f t="shared" si="36"/>
        <v/>
      </c>
      <c r="O305" s="9" t="str">
        <f t="shared" si="37"/>
        <v/>
      </c>
      <c r="X305" s="557" t="str">
        <f t="shared" si="34"/>
        <v/>
      </c>
    </row>
    <row r="306" spans="1:24" x14ac:dyDescent="0.25">
      <c r="A306" s="411"/>
      <c r="B306" s="412"/>
      <c r="C306" s="48" t="str">
        <f t="shared" si="38"/>
        <v/>
      </c>
      <c r="D306" s="412"/>
      <c r="E306" s="412"/>
      <c r="F306" s="48" t="str">
        <f t="shared" si="32"/>
        <v xml:space="preserve"> </v>
      </c>
      <c r="M306" s="9" t="str">
        <f t="shared" si="36"/>
        <v/>
      </c>
      <c r="O306" s="9" t="str">
        <f t="shared" si="37"/>
        <v/>
      </c>
      <c r="X306" s="557" t="str">
        <f t="shared" si="34"/>
        <v/>
      </c>
    </row>
    <row r="307" spans="1:24" x14ac:dyDescent="0.25">
      <c r="A307" s="414"/>
      <c r="B307" s="412"/>
      <c r="C307" s="48" t="str">
        <f t="shared" si="38"/>
        <v/>
      </c>
      <c r="D307" s="412"/>
      <c r="E307" s="412"/>
      <c r="F307" s="48" t="str">
        <f t="shared" si="32"/>
        <v xml:space="preserve"> </v>
      </c>
      <c r="M307" s="9" t="str">
        <f t="shared" si="36"/>
        <v/>
      </c>
      <c r="O307" s="9" t="str">
        <f t="shared" si="37"/>
        <v/>
      </c>
      <c r="X307" s="557" t="str">
        <f t="shared" si="34"/>
        <v/>
      </c>
    </row>
    <row r="308" spans="1:24" x14ac:dyDescent="0.25">
      <c r="A308" s="414"/>
      <c r="B308" s="412"/>
      <c r="C308" s="48" t="str">
        <f t="shared" si="38"/>
        <v/>
      </c>
      <c r="D308" s="412"/>
      <c r="E308" s="412"/>
      <c r="F308" s="48" t="str">
        <f t="shared" si="32"/>
        <v xml:space="preserve"> </v>
      </c>
      <c r="M308" s="9" t="str">
        <f t="shared" ref="M308:M371" si="39">UPPER(L308)</f>
        <v/>
      </c>
      <c r="O308" s="9" t="str">
        <f t="shared" si="37"/>
        <v/>
      </c>
      <c r="X308" s="557" t="str">
        <f t="shared" si="34"/>
        <v/>
      </c>
    </row>
    <row r="309" spans="1:24" x14ac:dyDescent="0.25">
      <c r="A309" s="411"/>
      <c r="B309" s="412"/>
      <c r="C309" s="48" t="str">
        <f t="shared" si="38"/>
        <v/>
      </c>
      <c r="D309" s="412"/>
      <c r="E309" s="412"/>
      <c r="F309" s="48" t="str">
        <f t="shared" si="32"/>
        <v xml:space="preserve"> </v>
      </c>
      <c r="M309" s="9" t="str">
        <f t="shared" si="39"/>
        <v/>
      </c>
      <c r="O309" s="9" t="str">
        <f t="shared" si="37"/>
        <v/>
      </c>
      <c r="X309" s="557" t="str">
        <f t="shared" si="34"/>
        <v/>
      </c>
    </row>
    <row r="310" spans="1:24" x14ac:dyDescent="0.25">
      <c r="A310" s="411"/>
      <c r="B310" s="412"/>
      <c r="C310" s="48" t="str">
        <f t="shared" si="38"/>
        <v/>
      </c>
      <c r="D310" s="412"/>
      <c r="E310" s="412"/>
      <c r="F310" s="48" t="str">
        <f t="shared" si="32"/>
        <v xml:space="preserve"> </v>
      </c>
      <c r="M310" s="9" t="str">
        <f t="shared" si="39"/>
        <v/>
      </c>
      <c r="O310" s="9" t="str">
        <f t="shared" si="37"/>
        <v/>
      </c>
      <c r="X310" s="557" t="str">
        <f t="shared" si="34"/>
        <v/>
      </c>
    </row>
    <row r="311" spans="1:24" x14ac:dyDescent="0.25">
      <c r="A311" s="411"/>
      <c r="B311" s="412"/>
      <c r="C311" s="48" t="str">
        <f t="shared" si="38"/>
        <v/>
      </c>
      <c r="D311" s="412"/>
      <c r="E311" s="412"/>
      <c r="F311" s="48" t="str">
        <f t="shared" si="32"/>
        <v xml:space="preserve"> </v>
      </c>
      <c r="M311" s="9" t="str">
        <f t="shared" si="39"/>
        <v/>
      </c>
      <c r="O311" s="9" t="str">
        <f t="shared" si="37"/>
        <v/>
      </c>
      <c r="X311" s="557" t="str">
        <f t="shared" si="34"/>
        <v/>
      </c>
    </row>
    <row r="312" spans="1:24" x14ac:dyDescent="0.25">
      <c r="A312" s="411"/>
      <c r="B312" s="412"/>
      <c r="C312" s="48" t="str">
        <f t="shared" si="38"/>
        <v/>
      </c>
      <c r="D312" s="412"/>
      <c r="E312" s="412"/>
      <c r="F312" s="48" t="str">
        <f t="shared" ref="F312:F375" si="40">CONCATENATE(C312," ",D312)</f>
        <v xml:space="preserve"> </v>
      </c>
      <c r="M312" s="9" t="str">
        <f t="shared" si="39"/>
        <v/>
      </c>
      <c r="O312" s="9" t="str">
        <f t="shared" si="37"/>
        <v/>
      </c>
      <c r="X312" s="557" t="str">
        <f t="shared" si="34"/>
        <v/>
      </c>
    </row>
    <row r="313" spans="1:24" x14ac:dyDescent="0.25">
      <c r="A313" s="414"/>
      <c r="B313" s="412"/>
      <c r="C313" s="48" t="str">
        <f t="shared" si="38"/>
        <v/>
      </c>
      <c r="D313" s="412"/>
      <c r="E313" s="412"/>
      <c r="F313" s="48" t="str">
        <f t="shared" si="40"/>
        <v xml:space="preserve"> </v>
      </c>
      <c r="M313" s="9" t="str">
        <f t="shared" si="39"/>
        <v/>
      </c>
      <c r="O313" s="9" t="str">
        <f t="shared" si="37"/>
        <v/>
      </c>
      <c r="X313" s="557" t="str">
        <f t="shared" si="34"/>
        <v/>
      </c>
    </row>
    <row r="314" spans="1:24" x14ac:dyDescent="0.25">
      <c r="A314" s="414"/>
      <c r="B314" s="412"/>
      <c r="C314" s="48" t="str">
        <f t="shared" si="38"/>
        <v/>
      </c>
      <c r="D314" s="412"/>
      <c r="E314" s="412"/>
      <c r="F314" s="48" t="str">
        <f t="shared" si="40"/>
        <v xml:space="preserve"> </v>
      </c>
      <c r="M314" s="9" t="str">
        <f t="shared" si="39"/>
        <v/>
      </c>
      <c r="O314" s="9" t="str">
        <f t="shared" si="37"/>
        <v/>
      </c>
      <c r="X314" s="557" t="str">
        <f t="shared" si="34"/>
        <v/>
      </c>
    </row>
    <row r="315" spans="1:24" x14ac:dyDescent="0.25">
      <c r="A315" s="411"/>
      <c r="B315" s="412"/>
      <c r="C315" s="48" t="str">
        <f t="shared" si="38"/>
        <v/>
      </c>
      <c r="D315" s="412"/>
      <c r="E315" s="412"/>
      <c r="F315" s="48" t="str">
        <f t="shared" si="40"/>
        <v xml:space="preserve"> </v>
      </c>
      <c r="M315" s="9" t="str">
        <f t="shared" si="39"/>
        <v/>
      </c>
      <c r="O315" s="9" t="str">
        <f t="shared" si="37"/>
        <v/>
      </c>
      <c r="X315" s="557" t="str">
        <f t="shared" si="34"/>
        <v/>
      </c>
    </row>
    <row r="316" spans="1:24" x14ac:dyDescent="0.25">
      <c r="A316" s="411"/>
      <c r="B316" s="412"/>
      <c r="C316" s="48" t="str">
        <f t="shared" si="38"/>
        <v/>
      </c>
      <c r="D316" s="412"/>
      <c r="E316" s="412"/>
      <c r="F316" s="48" t="str">
        <f t="shared" si="40"/>
        <v xml:space="preserve"> </v>
      </c>
      <c r="M316" s="9" t="str">
        <f t="shared" si="39"/>
        <v/>
      </c>
      <c r="O316" s="9" t="str">
        <f t="shared" si="37"/>
        <v/>
      </c>
      <c r="X316" s="557" t="str">
        <f t="shared" si="34"/>
        <v/>
      </c>
    </row>
    <row r="317" spans="1:24" x14ac:dyDescent="0.25">
      <c r="A317" s="411"/>
      <c r="B317" s="412"/>
      <c r="C317" s="48" t="str">
        <f t="shared" si="38"/>
        <v/>
      </c>
      <c r="D317" s="412"/>
      <c r="E317" s="412"/>
      <c r="F317" s="48" t="str">
        <f t="shared" si="40"/>
        <v xml:space="preserve"> </v>
      </c>
      <c r="M317" s="9" t="str">
        <f t="shared" si="39"/>
        <v/>
      </c>
      <c r="O317" s="9" t="str">
        <f t="shared" si="37"/>
        <v/>
      </c>
      <c r="X317" s="557" t="str">
        <f t="shared" ref="X317:X364" si="41">IF(U317="","",U317+V317+W317+T317)</f>
        <v/>
      </c>
    </row>
    <row r="318" spans="1:24" x14ac:dyDescent="0.25">
      <c r="A318" s="411"/>
      <c r="B318" s="412"/>
      <c r="C318" s="48" t="str">
        <f t="shared" si="38"/>
        <v/>
      </c>
      <c r="D318" s="412"/>
      <c r="E318" s="412"/>
      <c r="F318" s="48" t="str">
        <f t="shared" si="40"/>
        <v xml:space="preserve"> </v>
      </c>
      <c r="M318" s="9" t="str">
        <f t="shared" si="39"/>
        <v/>
      </c>
      <c r="O318" s="9" t="str">
        <f t="shared" si="37"/>
        <v/>
      </c>
      <c r="X318" s="557" t="str">
        <f t="shared" si="41"/>
        <v/>
      </c>
    </row>
    <row r="319" spans="1:24" x14ac:dyDescent="0.25">
      <c r="A319" s="414"/>
      <c r="B319" s="412"/>
      <c r="C319" s="48" t="str">
        <f t="shared" si="38"/>
        <v/>
      </c>
      <c r="D319" s="412"/>
      <c r="E319" s="412"/>
      <c r="F319" s="48" t="str">
        <f t="shared" si="40"/>
        <v xml:space="preserve"> </v>
      </c>
      <c r="M319" s="9" t="str">
        <f t="shared" si="39"/>
        <v/>
      </c>
      <c r="O319" s="9" t="str">
        <f t="shared" si="37"/>
        <v/>
      </c>
      <c r="X319" s="557" t="str">
        <f t="shared" si="41"/>
        <v/>
      </c>
    </row>
    <row r="320" spans="1:24" x14ac:dyDescent="0.25">
      <c r="A320" s="414"/>
      <c r="B320" s="412"/>
      <c r="C320" s="48" t="str">
        <f t="shared" si="38"/>
        <v/>
      </c>
      <c r="D320" s="412"/>
      <c r="E320" s="412"/>
      <c r="F320" s="48" t="str">
        <f t="shared" si="40"/>
        <v xml:space="preserve"> </v>
      </c>
      <c r="M320" s="9" t="str">
        <f t="shared" si="39"/>
        <v/>
      </c>
      <c r="O320" s="9" t="str">
        <f t="shared" si="37"/>
        <v/>
      </c>
      <c r="X320" s="557" t="str">
        <f t="shared" si="41"/>
        <v/>
      </c>
    </row>
    <row r="321" spans="1:24" x14ac:dyDescent="0.25">
      <c r="A321" s="411"/>
      <c r="B321" s="412"/>
      <c r="C321" s="48" t="str">
        <f t="shared" si="38"/>
        <v/>
      </c>
      <c r="D321" s="412"/>
      <c r="E321" s="412"/>
      <c r="F321" s="48" t="str">
        <f t="shared" si="40"/>
        <v xml:space="preserve"> </v>
      </c>
      <c r="M321" s="9" t="str">
        <f t="shared" si="39"/>
        <v/>
      </c>
      <c r="O321" s="9" t="str">
        <f t="shared" si="37"/>
        <v/>
      </c>
      <c r="X321" s="557" t="str">
        <f t="shared" si="41"/>
        <v/>
      </c>
    </row>
    <row r="322" spans="1:24" x14ac:dyDescent="0.25">
      <c r="A322" s="411"/>
      <c r="B322" s="412"/>
      <c r="C322" s="48" t="str">
        <f t="shared" si="38"/>
        <v/>
      </c>
      <c r="D322" s="412"/>
      <c r="E322" s="412"/>
      <c r="F322" s="48" t="str">
        <f t="shared" si="40"/>
        <v xml:space="preserve"> </v>
      </c>
      <c r="M322" s="9" t="str">
        <f t="shared" si="39"/>
        <v/>
      </c>
      <c r="O322" s="9" t="str">
        <f t="shared" si="37"/>
        <v/>
      </c>
      <c r="X322" s="557" t="str">
        <f t="shared" si="41"/>
        <v/>
      </c>
    </row>
    <row r="323" spans="1:24" x14ac:dyDescent="0.25">
      <c r="A323" s="411"/>
      <c r="B323" s="412"/>
      <c r="C323" s="48" t="str">
        <f t="shared" si="38"/>
        <v/>
      </c>
      <c r="D323" s="412"/>
      <c r="E323" s="412"/>
      <c r="F323" s="48" t="str">
        <f t="shared" si="40"/>
        <v xml:space="preserve"> </v>
      </c>
      <c r="M323" s="9" t="str">
        <f t="shared" si="39"/>
        <v/>
      </c>
      <c r="O323" s="9" t="str">
        <f t="shared" si="37"/>
        <v/>
      </c>
      <c r="X323" s="557" t="str">
        <f t="shared" si="41"/>
        <v/>
      </c>
    </row>
    <row r="324" spans="1:24" x14ac:dyDescent="0.25">
      <c r="A324" s="411"/>
      <c r="B324" s="412"/>
      <c r="C324" s="48" t="str">
        <f t="shared" si="38"/>
        <v/>
      </c>
      <c r="D324" s="412"/>
      <c r="E324" s="412"/>
      <c r="F324" s="48" t="str">
        <f t="shared" si="40"/>
        <v xml:space="preserve"> </v>
      </c>
      <c r="M324" s="9" t="str">
        <f t="shared" si="39"/>
        <v/>
      </c>
      <c r="O324" s="9" t="str">
        <f t="shared" si="37"/>
        <v/>
      </c>
      <c r="X324" s="557" t="str">
        <f t="shared" si="41"/>
        <v/>
      </c>
    </row>
    <row r="325" spans="1:24" x14ac:dyDescent="0.25">
      <c r="A325" s="414"/>
      <c r="B325" s="412"/>
      <c r="C325" s="48" t="str">
        <f t="shared" si="38"/>
        <v/>
      </c>
      <c r="D325" s="412"/>
      <c r="E325" s="412"/>
      <c r="F325" s="48" t="str">
        <f t="shared" si="40"/>
        <v xml:space="preserve"> </v>
      </c>
      <c r="M325" s="9" t="str">
        <f t="shared" si="39"/>
        <v/>
      </c>
      <c r="O325" s="9" t="str">
        <f t="shared" si="37"/>
        <v/>
      </c>
      <c r="X325" s="557" t="str">
        <f t="shared" si="41"/>
        <v/>
      </c>
    </row>
    <row r="326" spans="1:24" x14ac:dyDescent="0.25">
      <c r="A326" s="414"/>
      <c r="B326" s="412"/>
      <c r="C326" s="48" t="str">
        <f t="shared" si="38"/>
        <v/>
      </c>
      <c r="D326" s="412"/>
      <c r="E326" s="412"/>
      <c r="F326" s="48" t="str">
        <f t="shared" si="40"/>
        <v xml:space="preserve"> </v>
      </c>
      <c r="M326" s="9" t="str">
        <f t="shared" si="39"/>
        <v/>
      </c>
      <c r="O326" s="9" t="str">
        <f t="shared" si="37"/>
        <v/>
      </c>
      <c r="X326" s="557" t="str">
        <f t="shared" si="41"/>
        <v/>
      </c>
    </row>
    <row r="327" spans="1:24" x14ac:dyDescent="0.25">
      <c r="A327" s="411"/>
      <c r="B327" s="412"/>
      <c r="C327" s="48" t="str">
        <f t="shared" si="38"/>
        <v/>
      </c>
      <c r="D327" s="412"/>
      <c r="E327" s="412"/>
      <c r="F327" s="48" t="str">
        <f t="shared" si="40"/>
        <v xml:space="preserve"> </v>
      </c>
      <c r="M327" s="9" t="str">
        <f t="shared" si="39"/>
        <v/>
      </c>
      <c r="O327" s="9" t="str">
        <f t="shared" si="37"/>
        <v/>
      </c>
      <c r="X327" s="557" t="str">
        <f t="shared" si="41"/>
        <v/>
      </c>
    </row>
    <row r="328" spans="1:24" x14ac:dyDescent="0.25">
      <c r="A328" s="411"/>
      <c r="B328" s="412"/>
      <c r="C328" s="48" t="str">
        <f t="shared" si="38"/>
        <v/>
      </c>
      <c r="D328" s="412"/>
      <c r="E328" s="412"/>
      <c r="F328" s="48" t="str">
        <f t="shared" si="40"/>
        <v xml:space="preserve"> </v>
      </c>
      <c r="M328" s="9" t="str">
        <f t="shared" si="39"/>
        <v/>
      </c>
      <c r="O328" s="9" t="str">
        <f t="shared" si="37"/>
        <v/>
      </c>
      <c r="X328" s="557" t="str">
        <f t="shared" si="41"/>
        <v/>
      </c>
    </row>
    <row r="329" spans="1:24" x14ac:dyDescent="0.25">
      <c r="A329" s="411"/>
      <c r="B329" s="412"/>
      <c r="C329" s="48" t="str">
        <f t="shared" si="38"/>
        <v/>
      </c>
      <c r="D329" s="412"/>
      <c r="E329" s="412"/>
      <c r="F329" s="48" t="str">
        <f t="shared" si="40"/>
        <v xml:space="preserve"> </v>
      </c>
      <c r="M329" s="9" t="str">
        <f t="shared" si="39"/>
        <v/>
      </c>
      <c r="O329" s="9" t="str">
        <f t="shared" si="37"/>
        <v/>
      </c>
      <c r="X329" s="557" t="str">
        <f t="shared" si="41"/>
        <v/>
      </c>
    </row>
    <row r="330" spans="1:24" x14ac:dyDescent="0.25">
      <c r="A330" s="411"/>
      <c r="B330" s="412"/>
      <c r="C330" s="48" t="str">
        <f t="shared" si="38"/>
        <v/>
      </c>
      <c r="D330" s="412"/>
      <c r="E330" s="412"/>
      <c r="F330" s="48" t="str">
        <f t="shared" si="40"/>
        <v xml:space="preserve"> </v>
      </c>
      <c r="M330" s="9" t="str">
        <f t="shared" si="39"/>
        <v/>
      </c>
      <c r="O330" s="9" t="str">
        <f t="shared" si="37"/>
        <v/>
      </c>
      <c r="X330" s="557" t="str">
        <f t="shared" si="41"/>
        <v/>
      </c>
    </row>
    <row r="331" spans="1:24" x14ac:dyDescent="0.25">
      <c r="A331" s="414"/>
      <c r="B331" s="412"/>
      <c r="C331" s="48" t="str">
        <f t="shared" si="38"/>
        <v/>
      </c>
      <c r="D331" s="412"/>
      <c r="E331" s="412"/>
      <c r="F331" s="48" t="str">
        <f t="shared" si="40"/>
        <v xml:space="preserve"> </v>
      </c>
      <c r="M331" s="9" t="str">
        <f t="shared" si="39"/>
        <v/>
      </c>
      <c r="O331" s="9" t="str">
        <f t="shared" si="37"/>
        <v/>
      </c>
      <c r="X331" s="557" t="str">
        <f t="shared" si="41"/>
        <v/>
      </c>
    </row>
    <row r="332" spans="1:24" x14ac:dyDescent="0.25">
      <c r="A332" s="414"/>
      <c r="B332" s="412"/>
      <c r="C332" s="48" t="str">
        <f t="shared" si="38"/>
        <v/>
      </c>
      <c r="D332" s="412"/>
      <c r="E332" s="412"/>
      <c r="F332" s="48" t="str">
        <f t="shared" si="40"/>
        <v xml:space="preserve"> </v>
      </c>
      <c r="M332" s="9" t="str">
        <f t="shared" si="39"/>
        <v/>
      </c>
      <c r="O332" s="9" t="str">
        <f t="shared" si="37"/>
        <v/>
      </c>
      <c r="X332" s="557" t="str">
        <f t="shared" si="41"/>
        <v/>
      </c>
    </row>
    <row r="333" spans="1:24" x14ac:dyDescent="0.25">
      <c r="A333" s="411"/>
      <c r="B333" s="412"/>
      <c r="C333" s="48" t="str">
        <f t="shared" si="38"/>
        <v/>
      </c>
      <c r="D333" s="412"/>
      <c r="E333" s="412"/>
      <c r="F333" s="48" t="str">
        <f t="shared" si="40"/>
        <v xml:space="preserve"> </v>
      </c>
      <c r="M333" s="9" t="str">
        <f t="shared" si="39"/>
        <v/>
      </c>
      <c r="O333" s="9" t="str">
        <f t="shared" si="37"/>
        <v/>
      </c>
      <c r="X333" s="557" t="str">
        <f t="shared" si="41"/>
        <v/>
      </c>
    </row>
    <row r="334" spans="1:24" x14ac:dyDescent="0.25">
      <c r="A334" s="411"/>
      <c r="B334" s="412"/>
      <c r="C334" s="48" t="str">
        <f t="shared" si="38"/>
        <v/>
      </c>
      <c r="D334" s="412"/>
      <c r="E334" s="412"/>
      <c r="F334" s="48" t="str">
        <f t="shared" si="40"/>
        <v xml:space="preserve"> </v>
      </c>
      <c r="M334" s="9" t="str">
        <f t="shared" si="39"/>
        <v/>
      </c>
      <c r="O334" s="9" t="str">
        <f t="shared" si="37"/>
        <v/>
      </c>
      <c r="X334" s="557" t="str">
        <f t="shared" si="41"/>
        <v/>
      </c>
    </row>
    <row r="335" spans="1:24" x14ac:dyDescent="0.25">
      <c r="A335" s="411"/>
      <c r="B335" s="412"/>
      <c r="C335" s="48" t="str">
        <f t="shared" si="38"/>
        <v/>
      </c>
      <c r="D335" s="412"/>
      <c r="E335" s="412"/>
      <c r="F335" s="48" t="str">
        <f t="shared" si="40"/>
        <v xml:space="preserve"> </v>
      </c>
      <c r="M335" s="9" t="str">
        <f t="shared" si="39"/>
        <v/>
      </c>
      <c r="O335" s="9" t="str">
        <f t="shared" si="37"/>
        <v/>
      </c>
      <c r="X335" s="557" t="str">
        <f t="shared" si="41"/>
        <v/>
      </c>
    </row>
    <row r="336" spans="1:24" x14ac:dyDescent="0.25">
      <c r="A336" s="411"/>
      <c r="B336" s="412"/>
      <c r="C336" s="48" t="str">
        <f t="shared" si="38"/>
        <v/>
      </c>
      <c r="D336" s="412"/>
      <c r="E336" s="412"/>
      <c r="F336" s="48" t="str">
        <f t="shared" si="40"/>
        <v xml:space="preserve"> </v>
      </c>
      <c r="M336" s="9" t="str">
        <f t="shared" si="39"/>
        <v/>
      </c>
      <c r="O336" s="9" t="str">
        <f t="shared" si="37"/>
        <v/>
      </c>
      <c r="X336" s="557" t="str">
        <f t="shared" si="41"/>
        <v/>
      </c>
    </row>
    <row r="337" spans="1:24" x14ac:dyDescent="0.25">
      <c r="A337" s="414"/>
      <c r="B337" s="412"/>
      <c r="C337" s="48" t="str">
        <f t="shared" si="38"/>
        <v/>
      </c>
      <c r="D337" s="412"/>
      <c r="E337" s="412"/>
      <c r="F337" s="48" t="str">
        <f t="shared" si="40"/>
        <v xml:space="preserve"> </v>
      </c>
      <c r="M337" s="9" t="str">
        <f t="shared" si="39"/>
        <v/>
      </c>
      <c r="O337" s="9" t="str">
        <f t="shared" si="37"/>
        <v/>
      </c>
      <c r="X337" s="557" t="str">
        <f t="shared" si="41"/>
        <v/>
      </c>
    </row>
    <row r="338" spans="1:24" x14ac:dyDescent="0.25">
      <c r="A338" s="414"/>
      <c r="B338" s="412"/>
      <c r="C338" s="48" t="str">
        <f t="shared" si="38"/>
        <v/>
      </c>
      <c r="D338" s="412"/>
      <c r="E338" s="412"/>
      <c r="F338" s="48" t="str">
        <f t="shared" si="40"/>
        <v xml:space="preserve"> </v>
      </c>
      <c r="M338" s="9" t="str">
        <f t="shared" si="39"/>
        <v/>
      </c>
      <c r="O338" s="9" t="str">
        <f t="shared" si="37"/>
        <v/>
      </c>
      <c r="X338" s="557" t="str">
        <f t="shared" si="41"/>
        <v/>
      </c>
    </row>
    <row r="339" spans="1:24" x14ac:dyDescent="0.25">
      <c r="A339" s="411"/>
      <c r="B339" s="412"/>
      <c r="C339" s="48" t="str">
        <f t="shared" si="38"/>
        <v/>
      </c>
      <c r="D339" s="412"/>
      <c r="E339" s="412"/>
      <c r="F339" s="48" t="str">
        <f t="shared" si="40"/>
        <v xml:space="preserve"> </v>
      </c>
      <c r="M339" s="9" t="str">
        <f t="shared" si="39"/>
        <v/>
      </c>
      <c r="O339" s="9" t="str">
        <f t="shared" si="37"/>
        <v/>
      </c>
      <c r="X339" s="557" t="str">
        <f t="shared" si="41"/>
        <v/>
      </c>
    </row>
    <row r="340" spans="1:24" x14ac:dyDescent="0.25">
      <c r="A340" s="411"/>
      <c r="B340" s="412"/>
      <c r="C340" s="48" t="str">
        <f t="shared" si="38"/>
        <v/>
      </c>
      <c r="D340" s="412"/>
      <c r="E340" s="412"/>
      <c r="F340" s="48" t="str">
        <f t="shared" si="40"/>
        <v xml:space="preserve"> </v>
      </c>
      <c r="M340" s="9" t="str">
        <f t="shared" si="39"/>
        <v/>
      </c>
      <c r="O340" s="9" t="str">
        <f t="shared" si="37"/>
        <v/>
      </c>
      <c r="X340" s="557" t="str">
        <f t="shared" si="41"/>
        <v/>
      </c>
    </row>
    <row r="341" spans="1:24" x14ac:dyDescent="0.25">
      <c r="A341" s="411"/>
      <c r="B341" s="412"/>
      <c r="C341" s="48" t="str">
        <f t="shared" si="38"/>
        <v/>
      </c>
      <c r="D341" s="412"/>
      <c r="E341" s="412"/>
      <c r="F341" s="48" t="str">
        <f t="shared" si="40"/>
        <v xml:space="preserve"> </v>
      </c>
      <c r="M341" s="9" t="str">
        <f t="shared" si="39"/>
        <v/>
      </c>
      <c r="O341" s="9" t="str">
        <f t="shared" si="37"/>
        <v/>
      </c>
      <c r="X341" s="557" t="str">
        <f t="shared" si="41"/>
        <v/>
      </c>
    </row>
    <row r="342" spans="1:24" x14ac:dyDescent="0.25">
      <c r="A342" s="411"/>
      <c r="B342" s="412"/>
      <c r="C342" s="48" t="str">
        <f t="shared" si="38"/>
        <v/>
      </c>
      <c r="D342" s="412"/>
      <c r="E342" s="412"/>
      <c r="F342" s="48" t="str">
        <f t="shared" si="40"/>
        <v xml:space="preserve"> </v>
      </c>
      <c r="M342" s="9" t="str">
        <f t="shared" si="39"/>
        <v/>
      </c>
      <c r="O342" s="9" t="str">
        <f t="shared" si="37"/>
        <v/>
      </c>
      <c r="X342" s="557" t="str">
        <f t="shared" si="41"/>
        <v/>
      </c>
    </row>
    <row r="343" spans="1:24" x14ac:dyDescent="0.25">
      <c r="A343" s="414"/>
      <c r="B343" s="412"/>
      <c r="C343" s="48" t="str">
        <f t="shared" si="38"/>
        <v/>
      </c>
      <c r="D343" s="412"/>
      <c r="E343" s="412"/>
      <c r="F343" s="48" t="str">
        <f t="shared" si="40"/>
        <v xml:space="preserve"> </v>
      </c>
      <c r="M343" s="9" t="str">
        <f t="shared" si="39"/>
        <v/>
      </c>
      <c r="O343" s="9" t="str">
        <f t="shared" si="37"/>
        <v/>
      </c>
      <c r="X343" s="557" t="str">
        <f t="shared" si="41"/>
        <v/>
      </c>
    </row>
    <row r="344" spans="1:24" x14ac:dyDescent="0.25">
      <c r="A344" s="414"/>
      <c r="B344" s="412"/>
      <c r="C344" s="48" t="str">
        <f t="shared" si="38"/>
        <v/>
      </c>
      <c r="D344" s="412"/>
      <c r="E344" s="412"/>
      <c r="F344" s="48" t="str">
        <f t="shared" si="40"/>
        <v xml:space="preserve"> </v>
      </c>
      <c r="M344" s="9" t="str">
        <f t="shared" si="39"/>
        <v/>
      </c>
      <c r="O344" s="9" t="str">
        <f t="shared" si="37"/>
        <v/>
      </c>
      <c r="X344" s="557" t="str">
        <f t="shared" si="41"/>
        <v/>
      </c>
    </row>
    <row r="345" spans="1:24" x14ac:dyDescent="0.25">
      <c r="A345" s="411"/>
      <c r="B345" s="412"/>
      <c r="C345" s="48" t="str">
        <f t="shared" si="38"/>
        <v/>
      </c>
      <c r="D345" s="412"/>
      <c r="E345" s="412"/>
      <c r="F345" s="48" t="str">
        <f t="shared" si="40"/>
        <v xml:space="preserve"> </v>
      </c>
      <c r="M345" s="9" t="str">
        <f t="shared" si="39"/>
        <v/>
      </c>
      <c r="O345" s="9" t="str">
        <f t="shared" si="37"/>
        <v/>
      </c>
      <c r="X345" s="557" t="str">
        <f t="shared" si="41"/>
        <v/>
      </c>
    </row>
    <row r="346" spans="1:24" x14ac:dyDescent="0.25">
      <c r="A346" s="411"/>
      <c r="B346" s="412"/>
      <c r="C346" s="48" t="str">
        <f t="shared" si="38"/>
        <v/>
      </c>
      <c r="D346" s="412"/>
      <c r="E346" s="412"/>
      <c r="F346" s="48" t="str">
        <f t="shared" si="40"/>
        <v xml:space="preserve"> </v>
      </c>
      <c r="M346" s="9" t="str">
        <f t="shared" si="39"/>
        <v/>
      </c>
      <c r="O346" s="9" t="str">
        <f t="shared" si="37"/>
        <v/>
      </c>
      <c r="X346" s="557" t="str">
        <f t="shared" si="41"/>
        <v/>
      </c>
    </row>
    <row r="347" spans="1:24" x14ac:dyDescent="0.25">
      <c r="A347" s="411"/>
      <c r="B347" s="412"/>
      <c r="C347" s="48" t="str">
        <f t="shared" si="38"/>
        <v/>
      </c>
      <c r="D347" s="412"/>
      <c r="E347" s="412"/>
      <c r="F347" s="48" t="str">
        <f t="shared" si="40"/>
        <v xml:space="preserve"> </v>
      </c>
      <c r="M347" s="9" t="str">
        <f t="shared" si="39"/>
        <v/>
      </c>
      <c r="O347" s="9" t="str">
        <f t="shared" si="37"/>
        <v/>
      </c>
      <c r="X347" s="557" t="str">
        <f t="shared" si="41"/>
        <v/>
      </c>
    </row>
    <row r="348" spans="1:24" x14ac:dyDescent="0.25">
      <c r="A348" s="411"/>
      <c r="B348" s="412"/>
      <c r="C348" s="48" t="str">
        <f t="shared" si="38"/>
        <v/>
      </c>
      <c r="D348" s="412"/>
      <c r="E348" s="412"/>
      <c r="F348" s="48" t="str">
        <f t="shared" si="40"/>
        <v xml:space="preserve"> </v>
      </c>
      <c r="M348" s="9" t="str">
        <f t="shared" si="39"/>
        <v/>
      </c>
      <c r="O348" s="9" t="str">
        <f t="shared" si="37"/>
        <v/>
      </c>
      <c r="X348" s="557" t="str">
        <f t="shared" si="41"/>
        <v/>
      </c>
    </row>
    <row r="349" spans="1:24" x14ac:dyDescent="0.25">
      <c r="A349" s="414"/>
      <c r="B349" s="412"/>
      <c r="C349" s="48" t="str">
        <f t="shared" si="38"/>
        <v/>
      </c>
      <c r="D349" s="412"/>
      <c r="E349" s="412"/>
      <c r="F349" s="48" t="str">
        <f t="shared" si="40"/>
        <v xml:space="preserve"> </v>
      </c>
      <c r="M349" s="9" t="str">
        <f t="shared" si="39"/>
        <v/>
      </c>
      <c r="O349" s="9" t="str">
        <f t="shared" si="37"/>
        <v/>
      </c>
      <c r="X349" s="557" t="str">
        <f t="shared" si="41"/>
        <v/>
      </c>
    </row>
    <row r="350" spans="1:24" x14ac:dyDescent="0.25">
      <c r="A350" s="414"/>
      <c r="B350" s="412"/>
      <c r="C350" s="48" t="str">
        <f t="shared" si="38"/>
        <v/>
      </c>
      <c r="D350" s="412"/>
      <c r="E350" s="412"/>
      <c r="F350" s="48" t="str">
        <f t="shared" si="40"/>
        <v xml:space="preserve"> </v>
      </c>
      <c r="M350" s="9" t="str">
        <f t="shared" si="39"/>
        <v/>
      </c>
      <c r="O350" s="9" t="str">
        <f t="shared" si="37"/>
        <v/>
      </c>
      <c r="X350" s="557" t="str">
        <f t="shared" si="41"/>
        <v/>
      </c>
    </row>
    <row r="351" spans="1:24" x14ac:dyDescent="0.25">
      <c r="A351" s="411"/>
      <c r="B351" s="412"/>
      <c r="C351" s="48" t="str">
        <f t="shared" si="38"/>
        <v/>
      </c>
      <c r="D351" s="412"/>
      <c r="E351" s="412"/>
      <c r="F351" s="48" t="str">
        <f t="shared" si="40"/>
        <v xml:space="preserve"> </v>
      </c>
      <c r="M351" s="9" t="str">
        <f t="shared" si="39"/>
        <v/>
      </c>
      <c r="O351" s="9" t="str">
        <f t="shared" si="37"/>
        <v/>
      </c>
      <c r="X351" s="557" t="str">
        <f t="shared" si="41"/>
        <v/>
      </c>
    </row>
    <row r="352" spans="1:24" x14ac:dyDescent="0.25">
      <c r="A352" s="411"/>
      <c r="B352" s="412"/>
      <c r="C352" s="48" t="str">
        <f t="shared" si="38"/>
        <v/>
      </c>
      <c r="D352" s="412"/>
      <c r="E352" s="412"/>
      <c r="F352" s="48" t="str">
        <f t="shared" si="40"/>
        <v xml:space="preserve"> </v>
      </c>
      <c r="M352" s="9" t="str">
        <f t="shared" si="39"/>
        <v/>
      </c>
      <c r="O352" s="9" t="str">
        <f t="shared" si="37"/>
        <v/>
      </c>
      <c r="X352" s="557" t="str">
        <f t="shared" si="41"/>
        <v/>
      </c>
    </row>
    <row r="353" spans="1:24" x14ac:dyDescent="0.25">
      <c r="A353" s="411"/>
      <c r="B353" s="412"/>
      <c r="C353" s="48" t="str">
        <f t="shared" si="38"/>
        <v/>
      </c>
      <c r="D353" s="412"/>
      <c r="E353" s="412"/>
      <c r="F353" s="48" t="str">
        <f t="shared" si="40"/>
        <v xml:space="preserve"> </v>
      </c>
      <c r="M353" s="9" t="str">
        <f t="shared" si="39"/>
        <v/>
      </c>
      <c r="O353" s="9" t="str">
        <f t="shared" si="37"/>
        <v/>
      </c>
      <c r="X353" s="557" t="str">
        <f t="shared" si="41"/>
        <v/>
      </c>
    </row>
    <row r="354" spans="1:24" x14ac:dyDescent="0.25">
      <c r="A354" s="411"/>
      <c r="B354" s="412"/>
      <c r="C354" s="48" t="str">
        <f t="shared" si="38"/>
        <v/>
      </c>
      <c r="D354" s="412"/>
      <c r="E354" s="412"/>
      <c r="F354" s="48" t="str">
        <f t="shared" si="40"/>
        <v xml:space="preserve"> </v>
      </c>
      <c r="M354" s="9" t="str">
        <f t="shared" si="39"/>
        <v/>
      </c>
      <c r="O354" s="9" t="str">
        <f t="shared" si="37"/>
        <v/>
      </c>
      <c r="X354" s="557" t="str">
        <f t="shared" si="41"/>
        <v/>
      </c>
    </row>
    <row r="355" spans="1:24" x14ac:dyDescent="0.25">
      <c r="A355" s="414"/>
      <c r="B355" s="412"/>
      <c r="C355" s="48" t="str">
        <f t="shared" si="38"/>
        <v/>
      </c>
      <c r="D355" s="412"/>
      <c r="E355" s="412"/>
      <c r="F355" s="48" t="str">
        <f t="shared" si="40"/>
        <v xml:space="preserve"> </v>
      </c>
      <c r="M355" s="9" t="str">
        <f t="shared" si="39"/>
        <v/>
      </c>
      <c r="O355" s="9" t="str">
        <f t="shared" si="37"/>
        <v/>
      </c>
      <c r="X355" s="557" t="str">
        <f t="shared" si="41"/>
        <v/>
      </c>
    </row>
    <row r="356" spans="1:24" x14ac:dyDescent="0.25">
      <c r="A356" s="414"/>
      <c r="B356" s="412"/>
      <c r="C356" s="48" t="str">
        <f t="shared" si="38"/>
        <v/>
      </c>
      <c r="D356" s="412"/>
      <c r="E356" s="412"/>
      <c r="F356" s="48" t="str">
        <f t="shared" si="40"/>
        <v xml:space="preserve"> </v>
      </c>
      <c r="M356" s="9" t="str">
        <f t="shared" si="39"/>
        <v/>
      </c>
      <c r="O356" s="9" t="str">
        <f t="shared" si="37"/>
        <v/>
      </c>
      <c r="X356" s="557" t="str">
        <f t="shared" si="41"/>
        <v/>
      </c>
    </row>
    <row r="357" spans="1:24" x14ac:dyDescent="0.25">
      <c r="A357" s="411"/>
      <c r="B357" s="412"/>
      <c r="C357" s="48" t="str">
        <f t="shared" si="38"/>
        <v/>
      </c>
      <c r="D357" s="412"/>
      <c r="E357" s="412"/>
      <c r="F357" s="48" t="str">
        <f t="shared" si="40"/>
        <v xml:space="preserve"> </v>
      </c>
      <c r="M357" s="9" t="str">
        <f t="shared" si="39"/>
        <v/>
      </c>
      <c r="O357" s="9" t="str">
        <f t="shared" si="37"/>
        <v/>
      </c>
      <c r="X357" s="557" t="str">
        <f t="shared" si="41"/>
        <v/>
      </c>
    </row>
    <row r="358" spans="1:24" x14ac:dyDescent="0.25">
      <c r="A358" s="411"/>
      <c r="B358" s="412"/>
      <c r="C358" s="48" t="str">
        <f t="shared" si="38"/>
        <v/>
      </c>
      <c r="D358" s="412"/>
      <c r="E358" s="412"/>
      <c r="F358" s="48" t="str">
        <f t="shared" si="40"/>
        <v xml:space="preserve"> </v>
      </c>
      <c r="M358" s="9" t="str">
        <f t="shared" si="39"/>
        <v/>
      </c>
      <c r="O358" s="9" t="str">
        <f t="shared" si="37"/>
        <v/>
      </c>
      <c r="X358" s="557" t="str">
        <f t="shared" si="41"/>
        <v/>
      </c>
    </row>
    <row r="359" spans="1:24" x14ac:dyDescent="0.25">
      <c r="A359" s="411"/>
      <c r="B359" s="412"/>
      <c r="C359" s="48" t="str">
        <f t="shared" si="38"/>
        <v/>
      </c>
      <c r="D359" s="412"/>
      <c r="E359" s="412"/>
      <c r="F359" s="48" t="str">
        <f t="shared" si="40"/>
        <v xml:space="preserve"> </v>
      </c>
      <c r="M359" s="9" t="str">
        <f t="shared" si="39"/>
        <v/>
      </c>
      <c r="O359" s="9" t="str">
        <f t="shared" si="37"/>
        <v/>
      </c>
      <c r="X359" s="557" t="str">
        <f t="shared" si="41"/>
        <v/>
      </c>
    </row>
    <row r="360" spans="1:24" x14ac:dyDescent="0.25">
      <c r="A360" s="411"/>
      <c r="B360" s="412"/>
      <c r="C360" s="48" t="str">
        <f t="shared" si="38"/>
        <v/>
      </c>
      <c r="D360" s="412"/>
      <c r="E360" s="412"/>
      <c r="F360" s="48" t="str">
        <f t="shared" si="40"/>
        <v xml:space="preserve"> </v>
      </c>
      <c r="M360" s="9" t="str">
        <f t="shared" si="39"/>
        <v/>
      </c>
      <c r="O360" s="9" t="str">
        <f t="shared" si="37"/>
        <v/>
      </c>
      <c r="X360" s="557" t="str">
        <f t="shared" si="41"/>
        <v/>
      </c>
    </row>
    <row r="361" spans="1:24" x14ac:dyDescent="0.25">
      <c r="A361" s="414"/>
      <c r="B361" s="412"/>
      <c r="C361" s="48" t="str">
        <f t="shared" si="38"/>
        <v/>
      </c>
      <c r="D361" s="412"/>
      <c r="E361" s="412"/>
      <c r="F361" s="48" t="str">
        <f t="shared" si="40"/>
        <v xml:space="preserve"> </v>
      </c>
      <c r="M361" s="9" t="str">
        <f t="shared" si="39"/>
        <v/>
      </c>
      <c r="O361" s="9" t="str">
        <f t="shared" si="37"/>
        <v/>
      </c>
      <c r="X361" s="557" t="str">
        <f t="shared" si="41"/>
        <v/>
      </c>
    </row>
    <row r="362" spans="1:24" x14ac:dyDescent="0.25">
      <c r="A362" s="414"/>
      <c r="B362" s="412"/>
      <c r="C362" s="48" t="str">
        <f t="shared" si="38"/>
        <v/>
      </c>
      <c r="D362" s="412"/>
      <c r="E362" s="412"/>
      <c r="F362" s="48" t="str">
        <f t="shared" si="40"/>
        <v xml:space="preserve"> </v>
      </c>
      <c r="M362" s="9" t="str">
        <f t="shared" si="39"/>
        <v/>
      </c>
      <c r="O362" s="9" t="str">
        <f t="shared" ref="O362:O367" si="42">UPPER(N362)</f>
        <v/>
      </c>
      <c r="X362" s="557" t="str">
        <f t="shared" si="41"/>
        <v/>
      </c>
    </row>
    <row r="363" spans="1:24" x14ac:dyDescent="0.25">
      <c r="A363" s="411"/>
      <c r="B363" s="412"/>
      <c r="C363" s="48" t="str">
        <f t="shared" si="38"/>
        <v/>
      </c>
      <c r="D363" s="412"/>
      <c r="E363" s="412"/>
      <c r="F363" s="48" t="str">
        <f t="shared" si="40"/>
        <v xml:space="preserve"> </v>
      </c>
      <c r="M363" s="9" t="str">
        <f t="shared" si="39"/>
        <v/>
      </c>
      <c r="O363" s="9" t="str">
        <f t="shared" si="42"/>
        <v/>
      </c>
      <c r="X363" s="557" t="str">
        <f t="shared" si="41"/>
        <v/>
      </c>
    </row>
    <row r="364" spans="1:24" x14ac:dyDescent="0.25">
      <c r="A364" s="411"/>
      <c r="B364" s="412"/>
      <c r="C364" s="48" t="str">
        <f t="shared" si="38"/>
        <v/>
      </c>
      <c r="D364" s="412"/>
      <c r="E364" s="412"/>
      <c r="F364" s="48" t="str">
        <f t="shared" si="40"/>
        <v xml:space="preserve"> </v>
      </c>
      <c r="M364" s="9" t="str">
        <f t="shared" si="39"/>
        <v/>
      </c>
      <c r="O364" s="9" t="str">
        <f t="shared" si="42"/>
        <v/>
      </c>
      <c r="X364" s="557" t="str">
        <f t="shared" si="41"/>
        <v/>
      </c>
    </row>
    <row r="365" spans="1:24" x14ac:dyDescent="0.25">
      <c r="A365" s="411"/>
      <c r="B365" s="412"/>
      <c r="C365" s="48" t="str">
        <f t="shared" si="38"/>
        <v/>
      </c>
      <c r="D365" s="412"/>
      <c r="E365" s="412"/>
      <c r="F365" s="48" t="str">
        <f t="shared" si="40"/>
        <v xml:space="preserve"> </v>
      </c>
      <c r="M365" s="9" t="str">
        <f t="shared" si="39"/>
        <v/>
      </c>
      <c r="O365" s="9" t="str">
        <f t="shared" si="42"/>
        <v/>
      </c>
      <c r="X365" s="9" t="str">
        <f t="shared" ref="X365:X368" si="43">IF(U365="","",U365+V365+W365)</f>
        <v/>
      </c>
    </row>
    <row r="366" spans="1:24" x14ac:dyDescent="0.25">
      <c r="A366" s="411"/>
      <c r="B366" s="412"/>
      <c r="C366" s="48" t="str">
        <f t="shared" si="38"/>
        <v/>
      </c>
      <c r="D366" s="412"/>
      <c r="E366" s="412"/>
      <c r="F366" s="48" t="str">
        <f t="shared" si="40"/>
        <v xml:space="preserve"> </v>
      </c>
      <c r="M366" s="9" t="str">
        <f t="shared" si="39"/>
        <v/>
      </c>
      <c r="O366" s="9" t="str">
        <f t="shared" si="42"/>
        <v/>
      </c>
      <c r="X366" s="9" t="str">
        <f t="shared" si="43"/>
        <v/>
      </c>
    </row>
    <row r="367" spans="1:24" x14ac:dyDescent="0.25">
      <c r="A367" s="414"/>
      <c r="B367" s="412"/>
      <c r="C367" s="48" t="str">
        <f t="shared" ref="C367:C378" si="44">UPPER(B367)</f>
        <v/>
      </c>
      <c r="D367" s="412"/>
      <c r="E367" s="412"/>
      <c r="F367" s="48" t="str">
        <f t="shared" si="40"/>
        <v xml:space="preserve"> </v>
      </c>
      <c r="M367" s="9" t="str">
        <f t="shared" si="39"/>
        <v/>
      </c>
      <c r="O367" s="9" t="str">
        <f t="shared" si="42"/>
        <v/>
      </c>
      <c r="X367" s="9" t="str">
        <f t="shared" si="43"/>
        <v/>
      </c>
    </row>
    <row r="368" spans="1:24" x14ac:dyDescent="0.25">
      <c r="A368" s="414"/>
      <c r="B368" s="412"/>
      <c r="C368" s="48" t="str">
        <f t="shared" si="44"/>
        <v/>
      </c>
      <c r="D368" s="412"/>
      <c r="E368" s="412"/>
      <c r="F368" s="48" t="str">
        <f t="shared" si="40"/>
        <v xml:space="preserve"> </v>
      </c>
      <c r="M368" s="9" t="str">
        <f t="shared" si="39"/>
        <v/>
      </c>
      <c r="X368" s="9" t="str">
        <f t="shared" si="43"/>
        <v/>
      </c>
    </row>
    <row r="369" spans="1:24" x14ac:dyDescent="0.25">
      <c r="A369" s="411"/>
      <c r="B369" s="412"/>
      <c r="C369" s="48" t="str">
        <f t="shared" si="44"/>
        <v/>
      </c>
      <c r="D369" s="412"/>
      <c r="E369" s="412"/>
      <c r="F369" s="48" t="str">
        <f t="shared" si="40"/>
        <v xml:space="preserve"> </v>
      </c>
      <c r="M369" s="9" t="str">
        <f t="shared" si="39"/>
        <v/>
      </c>
      <c r="X369" s="9" t="str">
        <f t="shared" ref="X369:X371" si="45">IF(U369="","",U369+V369+W369)</f>
        <v/>
      </c>
    </row>
    <row r="370" spans="1:24" x14ac:dyDescent="0.25">
      <c r="A370" s="411"/>
      <c r="B370" s="412"/>
      <c r="C370" s="48" t="str">
        <f t="shared" si="44"/>
        <v/>
      </c>
      <c r="D370" s="412"/>
      <c r="E370" s="412"/>
      <c r="F370" s="48" t="str">
        <f t="shared" si="40"/>
        <v xml:space="preserve"> </v>
      </c>
      <c r="M370" s="9" t="str">
        <f t="shared" si="39"/>
        <v/>
      </c>
      <c r="X370" s="9" t="str">
        <f t="shared" si="45"/>
        <v/>
      </c>
    </row>
    <row r="371" spans="1:24" x14ac:dyDescent="0.25">
      <c r="A371" s="411"/>
      <c r="B371" s="412"/>
      <c r="C371" s="48" t="str">
        <f t="shared" si="44"/>
        <v/>
      </c>
      <c r="D371" s="412"/>
      <c r="E371" s="412"/>
      <c r="F371" s="48" t="str">
        <f t="shared" si="40"/>
        <v xml:space="preserve"> </v>
      </c>
      <c r="M371" s="9" t="str">
        <f t="shared" si="39"/>
        <v/>
      </c>
      <c r="X371" s="9" t="str">
        <f t="shared" si="45"/>
        <v/>
      </c>
    </row>
    <row r="372" spans="1:24" x14ac:dyDescent="0.25">
      <c r="A372" s="411"/>
      <c r="B372" s="412"/>
      <c r="C372" s="48" t="str">
        <f t="shared" si="44"/>
        <v/>
      </c>
      <c r="D372" s="412"/>
      <c r="E372" s="412"/>
      <c r="F372" s="48" t="str">
        <f t="shared" si="40"/>
        <v xml:space="preserve"> </v>
      </c>
      <c r="M372" s="9" t="str">
        <f t="shared" ref="M372:M384" si="46">UPPER(L372)</f>
        <v/>
      </c>
    </row>
    <row r="373" spans="1:24" x14ac:dyDescent="0.25">
      <c r="A373" s="414"/>
      <c r="B373" s="412"/>
      <c r="C373" s="48" t="str">
        <f t="shared" si="44"/>
        <v/>
      </c>
      <c r="D373" s="412"/>
      <c r="E373" s="412"/>
      <c r="F373" s="48" t="str">
        <f t="shared" si="40"/>
        <v xml:space="preserve"> </v>
      </c>
      <c r="M373" s="9" t="str">
        <f t="shared" si="46"/>
        <v/>
      </c>
    </row>
    <row r="374" spans="1:24" x14ac:dyDescent="0.25">
      <c r="A374" s="414"/>
      <c r="B374" s="412"/>
      <c r="C374" s="48" t="str">
        <f t="shared" si="44"/>
        <v/>
      </c>
      <c r="D374" s="412"/>
      <c r="E374" s="412"/>
      <c r="F374" s="48" t="str">
        <f t="shared" si="40"/>
        <v xml:space="preserve"> </v>
      </c>
      <c r="M374" s="9" t="str">
        <f t="shared" si="46"/>
        <v/>
      </c>
    </row>
    <row r="375" spans="1:24" x14ac:dyDescent="0.25">
      <c r="A375" s="411"/>
      <c r="B375" s="412"/>
      <c r="C375" s="48" t="str">
        <f t="shared" si="44"/>
        <v/>
      </c>
      <c r="D375" s="412"/>
      <c r="E375" s="412"/>
      <c r="F375" s="48" t="str">
        <f t="shared" si="40"/>
        <v xml:space="preserve"> </v>
      </c>
      <c r="M375" s="9" t="str">
        <f t="shared" si="46"/>
        <v/>
      </c>
    </row>
    <row r="376" spans="1:24" x14ac:dyDescent="0.25">
      <c r="A376" s="411"/>
      <c r="B376" s="412"/>
      <c r="C376" s="48" t="str">
        <f t="shared" si="44"/>
        <v/>
      </c>
      <c r="D376" s="412"/>
      <c r="E376" s="412"/>
      <c r="F376" s="48" t="str">
        <f t="shared" ref="F376:F378" si="47">CONCATENATE(C376," ",D376)</f>
        <v xml:space="preserve"> </v>
      </c>
      <c r="M376" s="9" t="str">
        <f t="shared" si="46"/>
        <v/>
      </c>
    </row>
    <row r="377" spans="1:24" x14ac:dyDescent="0.25">
      <c r="A377" s="411"/>
      <c r="B377" s="412"/>
      <c r="C377" s="48" t="str">
        <f t="shared" si="44"/>
        <v/>
      </c>
      <c r="D377" s="412"/>
      <c r="E377" s="412"/>
      <c r="F377" s="48" t="str">
        <f t="shared" si="47"/>
        <v xml:space="preserve"> </v>
      </c>
      <c r="M377" s="9" t="str">
        <f t="shared" si="46"/>
        <v/>
      </c>
    </row>
    <row r="378" spans="1:24" x14ac:dyDescent="0.25">
      <c r="A378" s="411"/>
      <c r="B378" s="412"/>
      <c r="C378" s="48" t="str">
        <f t="shared" si="44"/>
        <v/>
      </c>
      <c r="D378" s="412"/>
      <c r="E378" s="412"/>
      <c r="F378" s="48" t="str">
        <f t="shared" si="47"/>
        <v xml:space="preserve"> </v>
      </c>
      <c r="M378" s="9" t="str">
        <f t="shared" si="46"/>
        <v/>
      </c>
    </row>
    <row r="379" spans="1:24" x14ac:dyDescent="0.25">
      <c r="A379" s="414"/>
      <c r="B379" s="412"/>
      <c r="C379" s="48"/>
      <c r="D379" s="412"/>
      <c r="E379" s="412"/>
      <c r="F379" s="48" t="str">
        <f t="shared" ref="F379:F384" si="48">CONCATENATE(C379," ",J379)</f>
        <v xml:space="preserve"> </v>
      </c>
      <c r="M379" s="9" t="str">
        <f t="shared" si="46"/>
        <v/>
      </c>
    </row>
    <row r="380" spans="1:24" x14ac:dyDescent="0.25">
      <c r="A380" s="414"/>
      <c r="B380" s="412"/>
      <c r="C380" s="48"/>
      <c r="D380" s="412"/>
      <c r="E380" s="412"/>
      <c r="F380" s="48" t="str">
        <f t="shared" si="48"/>
        <v xml:space="preserve"> </v>
      </c>
      <c r="M380" s="9" t="str">
        <f t="shared" si="46"/>
        <v/>
      </c>
    </row>
    <row r="381" spans="1:24" x14ac:dyDescent="0.25">
      <c r="A381" s="48"/>
      <c r="C381" s="48"/>
      <c r="D381" s="48"/>
      <c r="E381" s="48"/>
      <c r="F381" s="48" t="str">
        <f t="shared" si="48"/>
        <v xml:space="preserve"> </v>
      </c>
      <c r="M381" s="9" t="str">
        <f t="shared" si="46"/>
        <v/>
      </c>
    </row>
    <row r="382" spans="1:24" x14ac:dyDescent="0.25">
      <c r="A382" s="48"/>
      <c r="C382" s="48"/>
      <c r="D382" s="48"/>
      <c r="E382" s="48"/>
      <c r="F382" s="48" t="str">
        <f t="shared" si="48"/>
        <v xml:space="preserve"> </v>
      </c>
      <c r="M382" s="9" t="str">
        <f t="shared" si="46"/>
        <v/>
      </c>
    </row>
    <row r="383" spans="1:24" x14ac:dyDescent="0.25">
      <c r="A383" s="48"/>
      <c r="C383" s="48"/>
      <c r="D383" s="48"/>
      <c r="E383" s="48"/>
      <c r="F383" s="48" t="str">
        <f t="shared" si="48"/>
        <v xml:space="preserve"> </v>
      </c>
      <c r="M383" s="9" t="str">
        <f t="shared" si="46"/>
        <v/>
      </c>
    </row>
    <row r="384" spans="1:24" x14ac:dyDescent="0.25">
      <c r="A384" s="410"/>
      <c r="F384" s="9" t="str">
        <f t="shared" si="48"/>
        <v xml:space="preserve"> </v>
      </c>
      <c r="M384" s="9" t="str">
        <f t="shared" si="46"/>
        <v/>
      </c>
    </row>
    <row r="385" spans="1:1" x14ac:dyDescent="0.25">
      <c r="A385" s="410"/>
    </row>
    <row r="386" spans="1:1" x14ac:dyDescent="0.25">
      <c r="A386" s="410"/>
    </row>
    <row r="387" spans="1:1" x14ac:dyDescent="0.25">
      <c r="A387" s="410"/>
    </row>
    <row r="388" spans="1:1" x14ac:dyDescent="0.25">
      <c r="A388" s="410"/>
    </row>
    <row r="389" spans="1:1" x14ac:dyDescent="0.25">
      <c r="A389" s="410"/>
    </row>
    <row r="390" spans="1:1" x14ac:dyDescent="0.25">
      <c r="A390" s="410"/>
    </row>
    <row r="391" spans="1:1" x14ac:dyDescent="0.25">
      <c r="A391" s="410"/>
    </row>
    <row r="392" spans="1:1" x14ac:dyDescent="0.25">
      <c r="A392" s="410"/>
    </row>
    <row r="393" spans="1:1" x14ac:dyDescent="0.25">
      <c r="A393" s="410"/>
    </row>
    <row r="394" spans="1:1" x14ac:dyDescent="0.25">
      <c r="A394" s="410"/>
    </row>
    <row r="395" spans="1:1" x14ac:dyDescent="0.25">
      <c r="A395" s="410"/>
    </row>
    <row r="396" spans="1:1" x14ac:dyDescent="0.25">
      <c r="A396" s="410"/>
    </row>
    <row r="397" spans="1:1" x14ac:dyDescent="0.25">
      <c r="A397" s="410"/>
    </row>
    <row r="398" spans="1:1" x14ac:dyDescent="0.25">
      <c r="A398" s="410"/>
    </row>
    <row r="399" spans="1:1" x14ac:dyDescent="0.25">
      <c r="A399" s="410"/>
    </row>
    <row r="400" spans="1:1" x14ac:dyDescent="0.25">
      <c r="A400" s="410"/>
    </row>
    <row r="401" spans="1:1" x14ac:dyDescent="0.25">
      <c r="A401" s="410"/>
    </row>
    <row r="402" spans="1:1" x14ac:dyDescent="0.25">
      <c r="A402" s="410"/>
    </row>
    <row r="403" spans="1:1" x14ac:dyDescent="0.25">
      <c r="A403" s="410"/>
    </row>
    <row r="404" spans="1:1" x14ac:dyDescent="0.25">
      <c r="A404" s="410"/>
    </row>
    <row r="405" spans="1:1" x14ac:dyDescent="0.25">
      <c r="A405" s="410"/>
    </row>
    <row r="406" spans="1:1" x14ac:dyDescent="0.25">
      <c r="A406" s="410"/>
    </row>
    <row r="407" spans="1:1" x14ac:dyDescent="0.25">
      <c r="A407" s="410"/>
    </row>
    <row r="408" spans="1:1" x14ac:dyDescent="0.25">
      <c r="A408" s="410"/>
    </row>
    <row r="409" spans="1:1" x14ac:dyDescent="0.25">
      <c r="A409" s="410"/>
    </row>
    <row r="410" spans="1:1" x14ac:dyDescent="0.25">
      <c r="A410" s="410"/>
    </row>
    <row r="411" spans="1:1" x14ac:dyDescent="0.25">
      <c r="A411" s="410"/>
    </row>
    <row r="412" spans="1:1" x14ac:dyDescent="0.25">
      <c r="A412" s="410"/>
    </row>
    <row r="413" spans="1:1" x14ac:dyDescent="0.25">
      <c r="A413" s="410"/>
    </row>
    <row r="414" spans="1:1" x14ac:dyDescent="0.25">
      <c r="A414" s="410"/>
    </row>
    <row r="415" spans="1:1" x14ac:dyDescent="0.25">
      <c r="A415" s="410"/>
    </row>
    <row r="416" spans="1:1" x14ac:dyDescent="0.25">
      <c r="A416" s="410"/>
    </row>
    <row r="417" spans="1:1" x14ac:dyDescent="0.25">
      <c r="A417" s="410"/>
    </row>
    <row r="418" spans="1:1" x14ac:dyDescent="0.25">
      <c r="A418" s="410"/>
    </row>
    <row r="419" spans="1:1" x14ac:dyDescent="0.25">
      <c r="A419" s="410"/>
    </row>
    <row r="420" spans="1:1" x14ac:dyDescent="0.25">
      <c r="A420" s="410"/>
    </row>
    <row r="421" spans="1:1" x14ac:dyDescent="0.25">
      <c r="A421" s="410"/>
    </row>
    <row r="422" spans="1:1" x14ac:dyDescent="0.25">
      <c r="A422" s="410"/>
    </row>
    <row r="423" spans="1:1" x14ac:dyDescent="0.25">
      <c r="A423" s="410"/>
    </row>
    <row r="424" spans="1:1" x14ac:dyDescent="0.25">
      <c r="A424" s="410"/>
    </row>
    <row r="425" spans="1:1" x14ac:dyDescent="0.25">
      <c r="A425" s="410"/>
    </row>
    <row r="426" spans="1:1" x14ac:dyDescent="0.25">
      <c r="A426" s="410"/>
    </row>
    <row r="427" spans="1:1" x14ac:dyDescent="0.25">
      <c r="A427" s="410"/>
    </row>
    <row r="428" spans="1:1" x14ac:dyDescent="0.25">
      <c r="A428" s="410"/>
    </row>
    <row r="429" spans="1:1" x14ac:dyDescent="0.25">
      <c r="A429" s="410"/>
    </row>
    <row r="430" spans="1:1" x14ac:dyDescent="0.25">
      <c r="A430" s="410"/>
    </row>
    <row r="431" spans="1:1" x14ac:dyDescent="0.25">
      <c r="A431" s="410"/>
    </row>
    <row r="432" spans="1:1" x14ac:dyDescent="0.25">
      <c r="A432" s="410"/>
    </row>
    <row r="433" spans="1:1" x14ac:dyDescent="0.25">
      <c r="A433" s="410"/>
    </row>
    <row r="434" spans="1:1" x14ac:dyDescent="0.25">
      <c r="A434" s="410"/>
    </row>
    <row r="435" spans="1:1" x14ac:dyDescent="0.25">
      <c r="A435" s="410"/>
    </row>
    <row r="436" spans="1:1" x14ac:dyDescent="0.25">
      <c r="A436" s="410"/>
    </row>
    <row r="437" spans="1:1" x14ac:dyDescent="0.25">
      <c r="A437" s="410"/>
    </row>
    <row r="438" spans="1:1" x14ac:dyDescent="0.25">
      <c r="A438" s="410"/>
    </row>
    <row r="439" spans="1:1" x14ac:dyDescent="0.25">
      <c r="A439" s="410"/>
    </row>
    <row r="440" spans="1:1" x14ac:dyDescent="0.25">
      <c r="A440" s="410"/>
    </row>
    <row r="441" spans="1:1" x14ac:dyDescent="0.25">
      <c r="A441" s="410"/>
    </row>
    <row r="442" spans="1:1" x14ac:dyDescent="0.25">
      <c r="A442" s="410"/>
    </row>
    <row r="443" spans="1:1" x14ac:dyDescent="0.25">
      <c r="A443" s="410"/>
    </row>
    <row r="444" spans="1:1" x14ac:dyDescent="0.25">
      <c r="A444" s="410"/>
    </row>
    <row r="445" spans="1:1" x14ac:dyDescent="0.25">
      <c r="A445" s="410"/>
    </row>
    <row r="446" spans="1:1" x14ac:dyDescent="0.25">
      <c r="A446" s="410"/>
    </row>
    <row r="447" spans="1:1" x14ac:dyDescent="0.25">
      <c r="A447" s="410"/>
    </row>
    <row r="448" spans="1:1" x14ac:dyDescent="0.25">
      <c r="A448" s="410"/>
    </row>
    <row r="449" spans="1:1" x14ac:dyDescent="0.25">
      <c r="A449" s="410"/>
    </row>
    <row r="450" spans="1:1" x14ac:dyDescent="0.25">
      <c r="A450" s="410"/>
    </row>
    <row r="451" spans="1:1" x14ac:dyDescent="0.25">
      <c r="A451" s="410"/>
    </row>
    <row r="452" spans="1:1" x14ac:dyDescent="0.25">
      <c r="A452" s="410"/>
    </row>
    <row r="453" spans="1:1" x14ac:dyDescent="0.25">
      <c r="A453" s="410"/>
    </row>
    <row r="454" spans="1:1" x14ac:dyDescent="0.25">
      <c r="A454" s="410"/>
    </row>
    <row r="455" spans="1:1" x14ac:dyDescent="0.25">
      <c r="A455" s="410"/>
    </row>
    <row r="456" spans="1:1" x14ac:dyDescent="0.25">
      <c r="A456" s="410"/>
    </row>
    <row r="457" spans="1:1" x14ac:dyDescent="0.25">
      <c r="A457" s="410"/>
    </row>
    <row r="458" spans="1:1" x14ac:dyDescent="0.25">
      <c r="A458" s="410"/>
    </row>
    <row r="459" spans="1:1" x14ac:dyDescent="0.25">
      <c r="A459" s="410"/>
    </row>
    <row r="460" spans="1:1" x14ac:dyDescent="0.25">
      <c r="A460" s="410"/>
    </row>
    <row r="461" spans="1:1" x14ac:dyDescent="0.25">
      <c r="A461" s="410"/>
    </row>
    <row r="462" spans="1:1" x14ac:dyDescent="0.25">
      <c r="A462" s="410"/>
    </row>
    <row r="463" spans="1:1" x14ac:dyDescent="0.25">
      <c r="A463" s="410"/>
    </row>
    <row r="464" spans="1:1" x14ac:dyDescent="0.25">
      <c r="A464" s="410"/>
    </row>
    <row r="465" spans="1:1" x14ac:dyDescent="0.25">
      <c r="A465" s="410"/>
    </row>
    <row r="466" spans="1:1" x14ac:dyDescent="0.25">
      <c r="A466" s="410"/>
    </row>
    <row r="467" spans="1:1" x14ac:dyDescent="0.25">
      <c r="A467" s="410"/>
    </row>
    <row r="468" spans="1:1" x14ac:dyDescent="0.25">
      <c r="A468" s="410"/>
    </row>
    <row r="469" spans="1:1" x14ac:dyDescent="0.25">
      <c r="A469" s="410"/>
    </row>
    <row r="470" spans="1:1" x14ac:dyDescent="0.25">
      <c r="A470" s="410"/>
    </row>
    <row r="471" spans="1:1" x14ac:dyDescent="0.25">
      <c r="A471" s="410"/>
    </row>
    <row r="472" spans="1:1" x14ac:dyDescent="0.25">
      <c r="A472" s="410"/>
    </row>
    <row r="473" spans="1:1" x14ac:dyDescent="0.25">
      <c r="A473" s="410"/>
    </row>
    <row r="474" spans="1:1" x14ac:dyDescent="0.25">
      <c r="A474" s="410"/>
    </row>
    <row r="475" spans="1:1" x14ac:dyDescent="0.25">
      <c r="A475" s="410"/>
    </row>
    <row r="476" spans="1:1" x14ac:dyDescent="0.25">
      <c r="A476" s="410"/>
    </row>
    <row r="477" spans="1:1" x14ac:dyDescent="0.25">
      <c r="A477" s="410"/>
    </row>
    <row r="478" spans="1:1" x14ac:dyDescent="0.25">
      <c r="A478" s="410"/>
    </row>
    <row r="479" spans="1:1" x14ac:dyDescent="0.25">
      <c r="A479" s="410"/>
    </row>
    <row r="480" spans="1:1" x14ac:dyDescent="0.25">
      <c r="A480" s="410"/>
    </row>
    <row r="481" spans="1:1" x14ac:dyDescent="0.25">
      <c r="A481" s="410"/>
    </row>
    <row r="482" spans="1:1" x14ac:dyDescent="0.25">
      <c r="A482" s="410"/>
    </row>
    <row r="483" spans="1:1" x14ac:dyDescent="0.25">
      <c r="A483" s="410"/>
    </row>
    <row r="484" spans="1:1" x14ac:dyDescent="0.25">
      <c r="A484" s="410"/>
    </row>
    <row r="485" spans="1:1" x14ac:dyDescent="0.25">
      <c r="A485" s="410"/>
    </row>
    <row r="486" spans="1:1" x14ac:dyDescent="0.25">
      <c r="A486" s="410"/>
    </row>
    <row r="487" spans="1:1" x14ac:dyDescent="0.25">
      <c r="A487" s="410"/>
    </row>
    <row r="488" spans="1:1" x14ac:dyDescent="0.25">
      <c r="A488" s="410"/>
    </row>
    <row r="489" spans="1:1" x14ac:dyDescent="0.25">
      <c r="A489" s="410"/>
    </row>
    <row r="490" spans="1:1" x14ac:dyDescent="0.25">
      <c r="A490" s="410"/>
    </row>
    <row r="491" spans="1:1" x14ac:dyDescent="0.25">
      <c r="A491" s="410"/>
    </row>
    <row r="492" spans="1:1" x14ac:dyDescent="0.25">
      <c r="A492" s="410"/>
    </row>
    <row r="493" spans="1:1" x14ac:dyDescent="0.25">
      <c r="A493" s="410"/>
    </row>
    <row r="494" spans="1:1" x14ac:dyDescent="0.25">
      <c r="A494" s="410"/>
    </row>
    <row r="495" spans="1:1" x14ac:dyDescent="0.25">
      <c r="A495" s="410"/>
    </row>
    <row r="496" spans="1:1" x14ac:dyDescent="0.25">
      <c r="A496" s="410"/>
    </row>
    <row r="497" spans="1:1" x14ac:dyDescent="0.25">
      <c r="A497" s="410"/>
    </row>
    <row r="498" spans="1:1" x14ac:dyDescent="0.25">
      <c r="A498" s="410"/>
    </row>
    <row r="499" spans="1:1" x14ac:dyDescent="0.25">
      <c r="A499" s="410"/>
    </row>
    <row r="500" spans="1:1" x14ac:dyDescent="0.25">
      <c r="A500" s="410"/>
    </row>
    <row r="501" spans="1:1" x14ac:dyDescent="0.25">
      <c r="A501" s="410"/>
    </row>
    <row r="502" spans="1:1" x14ac:dyDescent="0.25">
      <c r="A502" s="410"/>
    </row>
    <row r="503" spans="1:1" x14ac:dyDescent="0.25">
      <c r="A503" s="410"/>
    </row>
    <row r="504" spans="1:1" x14ac:dyDescent="0.25">
      <c r="A504" s="410"/>
    </row>
    <row r="505" spans="1:1" x14ac:dyDescent="0.25">
      <c r="A505" s="410"/>
    </row>
    <row r="506" spans="1:1" x14ac:dyDescent="0.25">
      <c r="A506" s="410"/>
    </row>
    <row r="507" spans="1:1" x14ac:dyDescent="0.25">
      <c r="A507" s="410"/>
    </row>
    <row r="508" spans="1:1" x14ac:dyDescent="0.25">
      <c r="A508" s="410"/>
    </row>
    <row r="509" spans="1:1" x14ac:dyDescent="0.25">
      <c r="A509" s="410"/>
    </row>
    <row r="510" spans="1:1" x14ac:dyDescent="0.25">
      <c r="A510" s="410"/>
    </row>
    <row r="511" spans="1:1" x14ac:dyDescent="0.25">
      <c r="A511" s="410"/>
    </row>
    <row r="512" spans="1:1" x14ac:dyDescent="0.25">
      <c r="A512" s="410"/>
    </row>
    <row r="513" spans="1:1" x14ac:dyDescent="0.25">
      <c r="A513" s="410"/>
    </row>
    <row r="514" spans="1:1" x14ac:dyDescent="0.25">
      <c r="A514" s="410"/>
    </row>
    <row r="515" spans="1:1" x14ac:dyDescent="0.25">
      <c r="A515" s="410"/>
    </row>
    <row r="516" spans="1:1" x14ac:dyDescent="0.25">
      <c r="A516" s="410"/>
    </row>
    <row r="517" spans="1:1" x14ac:dyDescent="0.25">
      <c r="A517" s="410"/>
    </row>
    <row r="518" spans="1:1" x14ac:dyDescent="0.25">
      <c r="A518" s="410"/>
    </row>
    <row r="519" spans="1:1" x14ac:dyDescent="0.25">
      <c r="A519" s="410"/>
    </row>
    <row r="520" spans="1:1" x14ac:dyDescent="0.25">
      <c r="A520" s="410"/>
    </row>
    <row r="521" spans="1:1" x14ac:dyDescent="0.25">
      <c r="A521" s="410"/>
    </row>
    <row r="522" spans="1:1" x14ac:dyDescent="0.25">
      <c r="A522" s="410"/>
    </row>
    <row r="523" spans="1:1" x14ac:dyDescent="0.25">
      <c r="A523" s="410"/>
    </row>
    <row r="524" spans="1:1" x14ac:dyDescent="0.25">
      <c r="A524" s="410"/>
    </row>
    <row r="525" spans="1:1" x14ac:dyDescent="0.25">
      <c r="A525" s="410"/>
    </row>
    <row r="526" spans="1:1" x14ac:dyDescent="0.25">
      <c r="A526" s="410"/>
    </row>
    <row r="527" spans="1:1" x14ac:dyDescent="0.25">
      <c r="A527" s="410"/>
    </row>
    <row r="528" spans="1:1" x14ac:dyDescent="0.25">
      <c r="A528" s="410"/>
    </row>
    <row r="529" spans="1:1" x14ac:dyDescent="0.25">
      <c r="A529" s="410"/>
    </row>
    <row r="530" spans="1:1" x14ac:dyDescent="0.25">
      <c r="A530" s="410"/>
    </row>
    <row r="531" spans="1:1" x14ac:dyDescent="0.25">
      <c r="A531" s="410"/>
    </row>
    <row r="532" spans="1:1" x14ac:dyDescent="0.25">
      <c r="A532" s="410"/>
    </row>
    <row r="533" spans="1:1" x14ac:dyDescent="0.25">
      <c r="A533" s="410"/>
    </row>
    <row r="534" spans="1:1" x14ac:dyDescent="0.25">
      <c r="A534" s="410"/>
    </row>
    <row r="535" spans="1:1" x14ac:dyDescent="0.25">
      <c r="A535" s="410"/>
    </row>
    <row r="536" spans="1:1" x14ac:dyDescent="0.25">
      <c r="A536" s="410"/>
    </row>
    <row r="537" spans="1:1" x14ac:dyDescent="0.25">
      <c r="A537" s="410"/>
    </row>
    <row r="538" spans="1:1" x14ac:dyDescent="0.25">
      <c r="A538" s="410"/>
    </row>
    <row r="539" spans="1:1" x14ac:dyDescent="0.25">
      <c r="A539" s="410"/>
    </row>
    <row r="540" spans="1:1" x14ac:dyDescent="0.25">
      <c r="A540" s="410"/>
    </row>
    <row r="541" spans="1:1" x14ac:dyDescent="0.25">
      <c r="A541" s="410"/>
    </row>
    <row r="542" spans="1:1" x14ac:dyDescent="0.25">
      <c r="A542" s="410"/>
    </row>
    <row r="543" spans="1:1" x14ac:dyDescent="0.25">
      <c r="A543" s="410"/>
    </row>
    <row r="544" spans="1:1" x14ac:dyDescent="0.25">
      <c r="A544" s="410"/>
    </row>
    <row r="545" spans="1:1" x14ac:dyDescent="0.25">
      <c r="A545" s="410"/>
    </row>
    <row r="546" spans="1:1" x14ac:dyDescent="0.25">
      <c r="A546" s="410"/>
    </row>
    <row r="547" spans="1:1" x14ac:dyDescent="0.25">
      <c r="A547" s="410"/>
    </row>
    <row r="548" spans="1:1" x14ac:dyDescent="0.25">
      <c r="A548" s="410"/>
    </row>
    <row r="549" spans="1:1" x14ac:dyDescent="0.25">
      <c r="A549" s="410"/>
    </row>
    <row r="550" spans="1:1" x14ac:dyDescent="0.25">
      <c r="A550" s="410"/>
    </row>
    <row r="551" spans="1:1" x14ac:dyDescent="0.25">
      <c r="A551" s="410"/>
    </row>
    <row r="552" spans="1:1" x14ac:dyDescent="0.25">
      <c r="A552" s="410"/>
    </row>
    <row r="553" spans="1:1" x14ac:dyDescent="0.25">
      <c r="A553" s="410"/>
    </row>
    <row r="554" spans="1:1" x14ac:dyDescent="0.25">
      <c r="A554" s="410"/>
    </row>
    <row r="555" spans="1:1" x14ac:dyDescent="0.25">
      <c r="A555" s="410"/>
    </row>
    <row r="556" spans="1:1" x14ac:dyDescent="0.25">
      <c r="A556" s="410"/>
    </row>
    <row r="557" spans="1:1" x14ac:dyDescent="0.25">
      <c r="A557" s="410"/>
    </row>
    <row r="558" spans="1:1" x14ac:dyDescent="0.25">
      <c r="A558" s="410"/>
    </row>
    <row r="559" spans="1:1" x14ac:dyDescent="0.25">
      <c r="A559" s="410"/>
    </row>
    <row r="560" spans="1:1" x14ac:dyDescent="0.25">
      <c r="A560" s="410"/>
    </row>
    <row r="561" spans="1:1" x14ac:dyDescent="0.25">
      <c r="A561" s="410"/>
    </row>
    <row r="562" spans="1:1" x14ac:dyDescent="0.25">
      <c r="A562" s="410"/>
    </row>
    <row r="563" spans="1:1" x14ac:dyDescent="0.25">
      <c r="A563" s="410"/>
    </row>
    <row r="564" spans="1:1" x14ac:dyDescent="0.25">
      <c r="A564" s="410"/>
    </row>
    <row r="565" spans="1:1" x14ac:dyDescent="0.25">
      <c r="A565" s="410"/>
    </row>
    <row r="566" spans="1:1" x14ac:dyDescent="0.25">
      <c r="A566" s="410"/>
    </row>
    <row r="567" spans="1:1" x14ac:dyDescent="0.25">
      <c r="A567" s="410"/>
    </row>
    <row r="568" spans="1:1" x14ac:dyDescent="0.25">
      <c r="A568" s="410"/>
    </row>
    <row r="569" spans="1:1" x14ac:dyDescent="0.25">
      <c r="A569" s="410"/>
    </row>
    <row r="570" spans="1:1" x14ac:dyDescent="0.25">
      <c r="A570" s="410"/>
    </row>
    <row r="571" spans="1:1" x14ac:dyDescent="0.25">
      <c r="A571" s="410"/>
    </row>
    <row r="572" spans="1:1" x14ac:dyDescent="0.25">
      <c r="A572" s="410"/>
    </row>
    <row r="573" spans="1:1" x14ac:dyDescent="0.25">
      <c r="A573" s="410"/>
    </row>
    <row r="574" spans="1:1" x14ac:dyDescent="0.25">
      <c r="A574" s="410"/>
    </row>
    <row r="575" spans="1:1" x14ac:dyDescent="0.25">
      <c r="A575" s="410"/>
    </row>
    <row r="576" spans="1:1" x14ac:dyDescent="0.25">
      <c r="A576" s="410"/>
    </row>
    <row r="577" spans="1:1" x14ac:dyDescent="0.25">
      <c r="A577" s="410"/>
    </row>
    <row r="578" spans="1:1" x14ac:dyDescent="0.25">
      <c r="A578" s="410"/>
    </row>
    <row r="579" spans="1:1" x14ac:dyDescent="0.25">
      <c r="A579" s="410"/>
    </row>
    <row r="580" spans="1:1" x14ac:dyDescent="0.25">
      <c r="A580" s="410"/>
    </row>
    <row r="581" spans="1:1" x14ac:dyDescent="0.25">
      <c r="A581" s="410"/>
    </row>
    <row r="582" spans="1:1" x14ac:dyDescent="0.25">
      <c r="A582" s="410"/>
    </row>
    <row r="583" spans="1:1" x14ac:dyDescent="0.25">
      <c r="A583" s="410"/>
    </row>
    <row r="584" spans="1:1" x14ac:dyDescent="0.25">
      <c r="A584" s="410"/>
    </row>
    <row r="585" spans="1:1" x14ac:dyDescent="0.25">
      <c r="A585" s="410"/>
    </row>
    <row r="586" spans="1:1" x14ac:dyDescent="0.25">
      <c r="A586" s="410"/>
    </row>
    <row r="587" spans="1:1" x14ac:dyDescent="0.25">
      <c r="A587" s="410"/>
    </row>
    <row r="588" spans="1:1" x14ac:dyDescent="0.25">
      <c r="A588" s="410"/>
    </row>
    <row r="589" spans="1:1" x14ac:dyDescent="0.25">
      <c r="A589" s="410"/>
    </row>
    <row r="590" spans="1:1" x14ac:dyDescent="0.25">
      <c r="A590" s="410"/>
    </row>
    <row r="591" spans="1:1" x14ac:dyDescent="0.25">
      <c r="A591" s="410"/>
    </row>
    <row r="592" spans="1:1" x14ac:dyDescent="0.25">
      <c r="A592" s="410"/>
    </row>
    <row r="593" spans="1:1" x14ac:dyDescent="0.25">
      <c r="A593" s="410"/>
    </row>
    <row r="594" spans="1:1" x14ac:dyDescent="0.25">
      <c r="A594" s="410"/>
    </row>
    <row r="595" spans="1:1" x14ac:dyDescent="0.25">
      <c r="A595" s="410"/>
    </row>
    <row r="596" spans="1:1" x14ac:dyDescent="0.25">
      <c r="A596" s="410"/>
    </row>
    <row r="597" spans="1:1" x14ac:dyDescent="0.25">
      <c r="A597" s="410"/>
    </row>
    <row r="598" spans="1:1" x14ac:dyDescent="0.25">
      <c r="A598" s="410"/>
    </row>
    <row r="599" spans="1:1" x14ac:dyDescent="0.25">
      <c r="A599" s="410"/>
    </row>
    <row r="600" spans="1:1" x14ac:dyDescent="0.25">
      <c r="A600" s="410"/>
    </row>
    <row r="601" spans="1:1" x14ac:dyDescent="0.25">
      <c r="A601" s="410"/>
    </row>
    <row r="602" spans="1:1" x14ac:dyDescent="0.25">
      <c r="A602" s="410"/>
    </row>
    <row r="603" spans="1:1" x14ac:dyDescent="0.25">
      <c r="A603" s="410"/>
    </row>
    <row r="604" spans="1:1" x14ac:dyDescent="0.25">
      <c r="A604" s="410"/>
    </row>
    <row r="605" spans="1:1" x14ac:dyDescent="0.25">
      <c r="A605" s="410"/>
    </row>
    <row r="606" spans="1:1" x14ac:dyDescent="0.25">
      <c r="A606" s="410"/>
    </row>
    <row r="607" spans="1:1" x14ac:dyDescent="0.25">
      <c r="A607" s="410"/>
    </row>
    <row r="608" spans="1:1" x14ac:dyDescent="0.25">
      <c r="A608" s="410"/>
    </row>
    <row r="609" spans="1:1" x14ac:dyDescent="0.25">
      <c r="A609" s="410"/>
    </row>
    <row r="610" spans="1:1" x14ac:dyDescent="0.25">
      <c r="A610" s="410"/>
    </row>
    <row r="611" spans="1:1" x14ac:dyDescent="0.25">
      <c r="A611" s="410"/>
    </row>
    <row r="612" spans="1:1" x14ac:dyDescent="0.25">
      <c r="A612" s="410"/>
    </row>
    <row r="613" spans="1:1" x14ac:dyDescent="0.25">
      <c r="A613" s="410"/>
    </row>
    <row r="614" spans="1:1" x14ac:dyDescent="0.25">
      <c r="A614" s="410"/>
    </row>
    <row r="615" spans="1:1" x14ac:dyDescent="0.25">
      <c r="A615" s="410"/>
    </row>
    <row r="616" spans="1:1" x14ac:dyDescent="0.25">
      <c r="A616" s="410"/>
    </row>
    <row r="617" spans="1:1" x14ac:dyDescent="0.25">
      <c r="A617" s="410"/>
    </row>
    <row r="618" spans="1:1" x14ac:dyDescent="0.25">
      <c r="A618" s="410"/>
    </row>
    <row r="619" spans="1:1" x14ac:dyDescent="0.25">
      <c r="A619" s="410"/>
    </row>
    <row r="620" spans="1:1" x14ac:dyDescent="0.25">
      <c r="A620" s="410"/>
    </row>
    <row r="621" spans="1:1" x14ac:dyDescent="0.25">
      <c r="A621" s="410"/>
    </row>
    <row r="622" spans="1:1" x14ac:dyDescent="0.25">
      <c r="A622" s="410"/>
    </row>
    <row r="623" spans="1:1" x14ac:dyDescent="0.25">
      <c r="A623" s="410"/>
    </row>
    <row r="624" spans="1:1" x14ac:dyDescent="0.25">
      <c r="A624" s="410"/>
    </row>
    <row r="625" spans="1:1" x14ac:dyDescent="0.25">
      <c r="A625" s="410"/>
    </row>
    <row r="626" spans="1:1" x14ac:dyDescent="0.25">
      <c r="A626" s="410"/>
    </row>
    <row r="627" spans="1:1" x14ac:dyDescent="0.25">
      <c r="A627" s="410"/>
    </row>
    <row r="628" spans="1:1" x14ac:dyDescent="0.25">
      <c r="A628" s="410"/>
    </row>
    <row r="629" spans="1:1" x14ac:dyDescent="0.25">
      <c r="A629" s="410"/>
    </row>
    <row r="630" spans="1:1" x14ac:dyDescent="0.25">
      <c r="A630" s="410"/>
    </row>
    <row r="631" spans="1:1" x14ac:dyDescent="0.25">
      <c r="A631" s="410"/>
    </row>
    <row r="632" spans="1:1" x14ac:dyDescent="0.25">
      <c r="A632" s="410"/>
    </row>
    <row r="633" spans="1:1" x14ac:dyDescent="0.25">
      <c r="A633" s="410"/>
    </row>
    <row r="634" spans="1:1" x14ac:dyDescent="0.25">
      <c r="A634" s="410"/>
    </row>
    <row r="635" spans="1:1" x14ac:dyDescent="0.25">
      <c r="A635" s="410"/>
    </row>
    <row r="636" spans="1:1" x14ac:dyDescent="0.25">
      <c r="A636" s="410"/>
    </row>
    <row r="637" spans="1:1" x14ac:dyDescent="0.25">
      <c r="A637" s="410"/>
    </row>
    <row r="638" spans="1:1" x14ac:dyDescent="0.25">
      <c r="A638" s="410"/>
    </row>
    <row r="639" spans="1:1" x14ac:dyDescent="0.25">
      <c r="A639" s="410"/>
    </row>
    <row r="640" spans="1:1" x14ac:dyDescent="0.25">
      <c r="A640" s="410"/>
    </row>
    <row r="641" spans="1:1" x14ac:dyDescent="0.25">
      <c r="A641" s="410"/>
    </row>
    <row r="642" spans="1:1" x14ac:dyDescent="0.25">
      <c r="A642" s="410"/>
    </row>
    <row r="643" spans="1:1" x14ac:dyDescent="0.25">
      <c r="A643" s="410"/>
    </row>
    <row r="644" spans="1:1" x14ac:dyDescent="0.25">
      <c r="A644" s="410"/>
    </row>
    <row r="645" spans="1:1" x14ac:dyDescent="0.25">
      <c r="A645" s="410"/>
    </row>
    <row r="646" spans="1:1" x14ac:dyDescent="0.25">
      <c r="A646" s="410"/>
    </row>
    <row r="647" spans="1:1" x14ac:dyDescent="0.25">
      <c r="A647" s="410"/>
    </row>
    <row r="648" spans="1:1" x14ac:dyDescent="0.25">
      <c r="A648" s="410"/>
    </row>
    <row r="649" spans="1:1" x14ac:dyDescent="0.25">
      <c r="A649" s="410"/>
    </row>
    <row r="650" spans="1:1" x14ac:dyDescent="0.25">
      <c r="A650" s="410"/>
    </row>
    <row r="651" spans="1:1" x14ac:dyDescent="0.25">
      <c r="A651" s="410"/>
    </row>
    <row r="652" spans="1:1" x14ac:dyDescent="0.25">
      <c r="A652" s="410"/>
    </row>
    <row r="653" spans="1:1" x14ac:dyDescent="0.25">
      <c r="A653" s="410"/>
    </row>
    <row r="654" spans="1:1" x14ac:dyDescent="0.25">
      <c r="A654" s="410"/>
    </row>
    <row r="655" spans="1:1" x14ac:dyDescent="0.25">
      <c r="A655" s="410"/>
    </row>
    <row r="656" spans="1:1" x14ac:dyDescent="0.25">
      <c r="A656" s="410"/>
    </row>
    <row r="657" spans="1:1" x14ac:dyDescent="0.25">
      <c r="A657" s="410"/>
    </row>
    <row r="658" spans="1:1" x14ac:dyDescent="0.25">
      <c r="A658" s="410"/>
    </row>
    <row r="659" spans="1:1" x14ac:dyDescent="0.25">
      <c r="A659" s="410"/>
    </row>
    <row r="660" spans="1:1" x14ac:dyDescent="0.25">
      <c r="A660" s="410"/>
    </row>
    <row r="661" spans="1:1" x14ac:dyDescent="0.25">
      <c r="A661" s="410"/>
    </row>
    <row r="662" spans="1:1" x14ac:dyDescent="0.25">
      <c r="A662" s="410"/>
    </row>
    <row r="663" spans="1:1" x14ac:dyDescent="0.25">
      <c r="A663" s="410"/>
    </row>
    <row r="664" spans="1:1" x14ac:dyDescent="0.25">
      <c r="A664" s="410"/>
    </row>
    <row r="665" spans="1:1" x14ac:dyDescent="0.25">
      <c r="A665" s="410"/>
    </row>
    <row r="666" spans="1:1" x14ac:dyDescent="0.25">
      <c r="A666" s="410"/>
    </row>
    <row r="667" spans="1:1" x14ac:dyDescent="0.25">
      <c r="A667" s="410"/>
    </row>
    <row r="668" spans="1:1" x14ac:dyDescent="0.25">
      <c r="A668" s="410"/>
    </row>
    <row r="669" spans="1:1" x14ac:dyDescent="0.25">
      <c r="A669" s="410"/>
    </row>
    <row r="670" spans="1:1" x14ac:dyDescent="0.25">
      <c r="A670" s="410"/>
    </row>
    <row r="671" spans="1:1" x14ac:dyDescent="0.25">
      <c r="A671" s="410"/>
    </row>
    <row r="672" spans="1:1" x14ac:dyDescent="0.25">
      <c r="A672" s="410"/>
    </row>
    <row r="673" spans="1:1" x14ac:dyDescent="0.25">
      <c r="A673" s="410"/>
    </row>
    <row r="674" spans="1:1" x14ac:dyDescent="0.25">
      <c r="A674" s="410"/>
    </row>
    <row r="675" spans="1:1" x14ac:dyDescent="0.25">
      <c r="A675" s="410"/>
    </row>
    <row r="676" spans="1:1" x14ac:dyDescent="0.25">
      <c r="A676" s="410"/>
    </row>
    <row r="677" spans="1:1" x14ac:dyDescent="0.25">
      <c r="A677" s="410"/>
    </row>
    <row r="678" spans="1:1" x14ac:dyDescent="0.25">
      <c r="A678" s="410"/>
    </row>
    <row r="679" spans="1:1" x14ac:dyDescent="0.25">
      <c r="A679" s="410"/>
    </row>
    <row r="680" spans="1:1" x14ac:dyDescent="0.25">
      <c r="A680" s="410"/>
    </row>
    <row r="681" spans="1:1" x14ac:dyDescent="0.25">
      <c r="A681" s="410"/>
    </row>
    <row r="682" spans="1:1" x14ac:dyDescent="0.25">
      <c r="A682" s="410"/>
    </row>
    <row r="683" spans="1:1" x14ac:dyDescent="0.25">
      <c r="A683" s="410"/>
    </row>
    <row r="684" spans="1:1" x14ac:dyDescent="0.25">
      <c r="A684" s="410"/>
    </row>
    <row r="685" spans="1:1" x14ac:dyDescent="0.25">
      <c r="A685" s="410"/>
    </row>
    <row r="686" spans="1:1" x14ac:dyDescent="0.25">
      <c r="A686" s="410"/>
    </row>
    <row r="687" spans="1:1" x14ac:dyDescent="0.25">
      <c r="A687" s="410"/>
    </row>
    <row r="688" spans="1:1" x14ac:dyDescent="0.25">
      <c r="A688" s="410"/>
    </row>
    <row r="689" spans="1:1" x14ac:dyDescent="0.25">
      <c r="A689" s="410"/>
    </row>
    <row r="690" spans="1:1" x14ac:dyDescent="0.25">
      <c r="A690" s="410"/>
    </row>
    <row r="691" spans="1:1" x14ac:dyDescent="0.25">
      <c r="A691" s="410"/>
    </row>
    <row r="692" spans="1:1" x14ac:dyDescent="0.25">
      <c r="A692" s="410"/>
    </row>
    <row r="693" spans="1:1" x14ac:dyDescent="0.25">
      <c r="A693" s="410"/>
    </row>
    <row r="694" spans="1:1" x14ac:dyDescent="0.25">
      <c r="A694" s="410"/>
    </row>
    <row r="695" spans="1:1" x14ac:dyDescent="0.25">
      <c r="A695" s="410"/>
    </row>
    <row r="696" spans="1:1" x14ac:dyDescent="0.25">
      <c r="A696" s="410"/>
    </row>
    <row r="697" spans="1:1" x14ac:dyDescent="0.25">
      <c r="A697" s="410"/>
    </row>
    <row r="698" spans="1:1" x14ac:dyDescent="0.25">
      <c r="A698" s="410"/>
    </row>
    <row r="699" spans="1:1" x14ac:dyDescent="0.25">
      <c r="A699" s="410"/>
    </row>
    <row r="700" spans="1:1" x14ac:dyDescent="0.25">
      <c r="A700" s="410"/>
    </row>
    <row r="701" spans="1:1" x14ac:dyDescent="0.25">
      <c r="A701" s="410"/>
    </row>
    <row r="702" spans="1:1" x14ac:dyDescent="0.25">
      <c r="A702" s="410"/>
    </row>
    <row r="703" spans="1:1" x14ac:dyDescent="0.25">
      <c r="A703" s="410"/>
    </row>
    <row r="704" spans="1:1" x14ac:dyDescent="0.25">
      <c r="A704" s="410"/>
    </row>
    <row r="705" spans="1:1" x14ac:dyDescent="0.25">
      <c r="A705" s="410"/>
    </row>
    <row r="706" spans="1:1" x14ac:dyDescent="0.25">
      <c r="A706" s="410"/>
    </row>
    <row r="707" spans="1:1" x14ac:dyDescent="0.25">
      <c r="A707" s="410"/>
    </row>
    <row r="708" spans="1:1" x14ac:dyDescent="0.25">
      <c r="A708" s="410"/>
    </row>
    <row r="709" spans="1:1" x14ac:dyDescent="0.25">
      <c r="A709" s="410"/>
    </row>
    <row r="710" spans="1:1" x14ac:dyDescent="0.25">
      <c r="A710" s="410"/>
    </row>
    <row r="711" spans="1:1" x14ac:dyDescent="0.25">
      <c r="A711" s="410"/>
    </row>
    <row r="712" spans="1:1" x14ac:dyDescent="0.25">
      <c r="A712" s="410"/>
    </row>
    <row r="713" spans="1:1" x14ac:dyDescent="0.25">
      <c r="A713" s="410"/>
    </row>
    <row r="714" spans="1:1" x14ac:dyDescent="0.25">
      <c r="A714" s="410"/>
    </row>
    <row r="715" spans="1:1" x14ac:dyDescent="0.25">
      <c r="A715" s="410"/>
    </row>
    <row r="716" spans="1:1" x14ac:dyDescent="0.25">
      <c r="A716" s="410"/>
    </row>
    <row r="717" spans="1:1" x14ac:dyDescent="0.25">
      <c r="A717" s="410"/>
    </row>
    <row r="718" spans="1:1" x14ac:dyDescent="0.25">
      <c r="A718" s="410"/>
    </row>
    <row r="719" spans="1:1" x14ac:dyDescent="0.25">
      <c r="A719" s="410"/>
    </row>
    <row r="720" spans="1:1" x14ac:dyDescent="0.25">
      <c r="A720" s="410"/>
    </row>
    <row r="721" spans="1:1" x14ac:dyDescent="0.25">
      <c r="A721" s="410"/>
    </row>
    <row r="722" spans="1:1" x14ac:dyDescent="0.25">
      <c r="A722" s="410"/>
    </row>
    <row r="723" spans="1:1" x14ac:dyDescent="0.25">
      <c r="A723" s="410"/>
    </row>
    <row r="724" spans="1:1" x14ac:dyDescent="0.25">
      <c r="A724" s="410"/>
    </row>
    <row r="725" spans="1:1" x14ac:dyDescent="0.25">
      <c r="A725" s="410"/>
    </row>
    <row r="726" spans="1:1" x14ac:dyDescent="0.25">
      <c r="A726" s="410"/>
    </row>
    <row r="727" spans="1:1" x14ac:dyDescent="0.25">
      <c r="A727" s="410"/>
    </row>
    <row r="728" spans="1:1" x14ac:dyDescent="0.25">
      <c r="A728" s="410"/>
    </row>
    <row r="729" spans="1:1" x14ac:dyDescent="0.25">
      <c r="A729" s="410"/>
    </row>
    <row r="730" spans="1:1" x14ac:dyDescent="0.25">
      <c r="A730" s="410"/>
    </row>
    <row r="731" spans="1:1" x14ac:dyDescent="0.25">
      <c r="A731" s="410"/>
    </row>
    <row r="732" spans="1:1" x14ac:dyDescent="0.25">
      <c r="A732" s="410"/>
    </row>
    <row r="733" spans="1:1" x14ac:dyDescent="0.25">
      <c r="A733" s="410"/>
    </row>
    <row r="734" spans="1:1" x14ac:dyDescent="0.25">
      <c r="A734" s="410"/>
    </row>
    <row r="735" spans="1:1" x14ac:dyDescent="0.25">
      <c r="A735" s="410"/>
    </row>
    <row r="736" spans="1:1" x14ac:dyDescent="0.25">
      <c r="A736" s="410"/>
    </row>
    <row r="737" spans="1:1" x14ac:dyDescent="0.25">
      <c r="A737" s="410"/>
    </row>
    <row r="738" spans="1:1" x14ac:dyDescent="0.25">
      <c r="A738" s="410"/>
    </row>
    <row r="739" spans="1:1" x14ac:dyDescent="0.25">
      <c r="A739" s="410"/>
    </row>
    <row r="740" spans="1:1" x14ac:dyDescent="0.25">
      <c r="A740" s="410"/>
    </row>
    <row r="741" spans="1:1" x14ac:dyDescent="0.25">
      <c r="A741" s="410"/>
    </row>
    <row r="742" spans="1:1" x14ac:dyDescent="0.25">
      <c r="A742" s="410"/>
    </row>
    <row r="743" spans="1:1" x14ac:dyDescent="0.25">
      <c r="A743" s="410"/>
    </row>
    <row r="744" spans="1:1" x14ac:dyDescent="0.25">
      <c r="A744" s="410"/>
    </row>
    <row r="745" spans="1:1" x14ac:dyDescent="0.25">
      <c r="A745" s="410"/>
    </row>
    <row r="746" spans="1:1" x14ac:dyDescent="0.25">
      <c r="A746" s="410"/>
    </row>
    <row r="747" spans="1:1" x14ac:dyDescent="0.25">
      <c r="A747" s="410"/>
    </row>
    <row r="748" spans="1:1" x14ac:dyDescent="0.25">
      <c r="A748" s="410"/>
    </row>
    <row r="749" spans="1:1" x14ac:dyDescent="0.25">
      <c r="A749" s="410"/>
    </row>
    <row r="750" spans="1:1" x14ac:dyDescent="0.25">
      <c r="A750" s="410"/>
    </row>
    <row r="751" spans="1:1" x14ac:dyDescent="0.25">
      <c r="A751" s="410"/>
    </row>
    <row r="752" spans="1:1" x14ac:dyDescent="0.25">
      <c r="A752" s="410"/>
    </row>
    <row r="753" spans="1:1" x14ac:dyDescent="0.25">
      <c r="A753" s="410"/>
    </row>
    <row r="754" spans="1:1" x14ac:dyDescent="0.25">
      <c r="A754" s="410"/>
    </row>
    <row r="755" spans="1:1" x14ac:dyDescent="0.25">
      <c r="A755" s="410"/>
    </row>
    <row r="756" spans="1:1" x14ac:dyDescent="0.25">
      <c r="A756" s="410"/>
    </row>
    <row r="757" spans="1:1" x14ac:dyDescent="0.25">
      <c r="A757" s="410"/>
    </row>
    <row r="758" spans="1:1" x14ac:dyDescent="0.25">
      <c r="A758" s="410"/>
    </row>
    <row r="759" spans="1:1" x14ac:dyDescent="0.25">
      <c r="A759" s="410"/>
    </row>
    <row r="760" spans="1:1" x14ac:dyDescent="0.25">
      <c r="A760" s="410"/>
    </row>
    <row r="761" spans="1:1" x14ac:dyDescent="0.25">
      <c r="A761" s="410"/>
    </row>
    <row r="762" spans="1:1" x14ac:dyDescent="0.25">
      <c r="A762" s="410"/>
    </row>
    <row r="763" spans="1:1" x14ac:dyDescent="0.25">
      <c r="A763" s="410"/>
    </row>
    <row r="764" spans="1:1" x14ac:dyDescent="0.25">
      <c r="A764" s="410"/>
    </row>
    <row r="765" spans="1:1" x14ac:dyDescent="0.25">
      <c r="A765" s="410"/>
    </row>
    <row r="766" spans="1:1" x14ac:dyDescent="0.25">
      <c r="A766" s="410"/>
    </row>
    <row r="767" spans="1:1" x14ac:dyDescent="0.25">
      <c r="A767" s="410"/>
    </row>
    <row r="768" spans="1:1" x14ac:dyDescent="0.25">
      <c r="A768" s="410"/>
    </row>
    <row r="769" spans="1:1" x14ac:dyDescent="0.25">
      <c r="A769" s="410"/>
    </row>
    <row r="770" spans="1:1" x14ac:dyDescent="0.25">
      <c r="A770" s="410"/>
    </row>
    <row r="771" spans="1:1" x14ac:dyDescent="0.25">
      <c r="A771" s="410"/>
    </row>
    <row r="772" spans="1:1" x14ac:dyDescent="0.25">
      <c r="A772" s="410"/>
    </row>
    <row r="773" spans="1:1" x14ac:dyDescent="0.25">
      <c r="A773" s="410"/>
    </row>
    <row r="774" spans="1:1" x14ac:dyDescent="0.25">
      <c r="A774" s="410"/>
    </row>
    <row r="775" spans="1:1" x14ac:dyDescent="0.25">
      <c r="A775" s="410"/>
    </row>
    <row r="776" spans="1:1" x14ac:dyDescent="0.25">
      <c r="A776" s="410"/>
    </row>
    <row r="777" spans="1:1" x14ac:dyDescent="0.25">
      <c r="A777" s="410"/>
    </row>
    <row r="778" spans="1:1" x14ac:dyDescent="0.25">
      <c r="A778" s="410"/>
    </row>
    <row r="779" spans="1:1" x14ac:dyDescent="0.25">
      <c r="A779" s="410"/>
    </row>
    <row r="780" spans="1:1" x14ac:dyDescent="0.25">
      <c r="A780" s="410"/>
    </row>
    <row r="781" spans="1:1" x14ac:dyDescent="0.25">
      <c r="A781" s="410"/>
    </row>
    <row r="782" spans="1:1" x14ac:dyDescent="0.25">
      <c r="A782" s="410"/>
    </row>
    <row r="783" spans="1:1" x14ac:dyDescent="0.25">
      <c r="A783" s="410"/>
    </row>
    <row r="784" spans="1:1" x14ac:dyDescent="0.25">
      <c r="A784" s="410"/>
    </row>
    <row r="785" spans="1:1" x14ac:dyDescent="0.25">
      <c r="A785" s="410"/>
    </row>
    <row r="786" spans="1:1" x14ac:dyDescent="0.25">
      <c r="A786" s="410"/>
    </row>
    <row r="787" spans="1:1" x14ac:dyDescent="0.25">
      <c r="A787" s="410"/>
    </row>
    <row r="788" spans="1:1" x14ac:dyDescent="0.25">
      <c r="A788" s="410"/>
    </row>
    <row r="789" spans="1:1" x14ac:dyDescent="0.25">
      <c r="A789" s="410"/>
    </row>
    <row r="790" spans="1:1" x14ac:dyDescent="0.25">
      <c r="A790" s="410"/>
    </row>
    <row r="791" spans="1:1" x14ac:dyDescent="0.25">
      <c r="A791" s="410"/>
    </row>
    <row r="792" spans="1:1" x14ac:dyDescent="0.25">
      <c r="A792" s="410"/>
    </row>
    <row r="793" spans="1:1" x14ac:dyDescent="0.25">
      <c r="A793" s="410"/>
    </row>
    <row r="794" spans="1:1" x14ac:dyDescent="0.25">
      <c r="A794" s="410"/>
    </row>
    <row r="795" spans="1:1" x14ac:dyDescent="0.25">
      <c r="A795" s="410"/>
    </row>
    <row r="796" spans="1:1" x14ac:dyDescent="0.25">
      <c r="A796" s="410"/>
    </row>
    <row r="797" spans="1:1" x14ac:dyDescent="0.25">
      <c r="A797" s="410"/>
    </row>
    <row r="798" spans="1:1" x14ac:dyDescent="0.25">
      <c r="A798" s="410"/>
    </row>
    <row r="799" spans="1:1" x14ac:dyDescent="0.25">
      <c r="A799" s="410"/>
    </row>
    <row r="800" spans="1:1" x14ac:dyDescent="0.25">
      <c r="A800" s="410"/>
    </row>
    <row r="801" spans="1:1" x14ac:dyDescent="0.25">
      <c r="A801" s="410"/>
    </row>
    <row r="802" spans="1:1" x14ac:dyDescent="0.25">
      <c r="A802" s="410"/>
    </row>
    <row r="803" spans="1:1" x14ac:dyDescent="0.25">
      <c r="A803" s="410"/>
    </row>
    <row r="804" spans="1:1" x14ac:dyDescent="0.25">
      <c r="A804" s="410"/>
    </row>
    <row r="805" spans="1:1" x14ac:dyDescent="0.25">
      <c r="A805" s="410"/>
    </row>
    <row r="806" spans="1:1" x14ac:dyDescent="0.25">
      <c r="A806" s="410"/>
    </row>
    <row r="807" spans="1:1" x14ac:dyDescent="0.25">
      <c r="A807" s="410"/>
    </row>
    <row r="808" spans="1:1" x14ac:dyDescent="0.25">
      <c r="A808" s="410"/>
    </row>
    <row r="809" spans="1:1" x14ac:dyDescent="0.25">
      <c r="A809" s="410"/>
    </row>
    <row r="810" spans="1:1" x14ac:dyDescent="0.25">
      <c r="A810" s="410"/>
    </row>
    <row r="811" spans="1:1" x14ac:dyDescent="0.25">
      <c r="A811" s="410"/>
    </row>
    <row r="812" spans="1:1" x14ac:dyDescent="0.25">
      <c r="A812" s="410"/>
    </row>
    <row r="813" spans="1:1" x14ac:dyDescent="0.25">
      <c r="A813" s="410"/>
    </row>
    <row r="814" spans="1:1" x14ac:dyDescent="0.25">
      <c r="A814" s="410"/>
    </row>
    <row r="815" spans="1:1" x14ac:dyDescent="0.25">
      <c r="A815" s="410"/>
    </row>
    <row r="816" spans="1:1" x14ac:dyDescent="0.25">
      <c r="A816" s="410"/>
    </row>
    <row r="817" spans="1:1" x14ac:dyDescent="0.25">
      <c r="A817" s="410"/>
    </row>
    <row r="818" spans="1:1" x14ac:dyDescent="0.25">
      <c r="A818" s="410"/>
    </row>
    <row r="819" spans="1:1" x14ac:dyDescent="0.25">
      <c r="A819" s="410"/>
    </row>
    <row r="820" spans="1:1" x14ac:dyDescent="0.25">
      <c r="A820" s="410"/>
    </row>
    <row r="821" spans="1:1" x14ac:dyDescent="0.25">
      <c r="A821" s="410"/>
    </row>
    <row r="822" spans="1:1" x14ac:dyDescent="0.25">
      <c r="A822" s="410"/>
    </row>
    <row r="823" spans="1:1" x14ac:dyDescent="0.25">
      <c r="A823" s="410"/>
    </row>
    <row r="824" spans="1:1" x14ac:dyDescent="0.25">
      <c r="A824" s="410"/>
    </row>
    <row r="825" spans="1:1" x14ac:dyDescent="0.25">
      <c r="A825" s="410"/>
    </row>
    <row r="826" spans="1:1" x14ac:dyDescent="0.25">
      <c r="A826" s="410"/>
    </row>
    <row r="827" spans="1:1" x14ac:dyDescent="0.25">
      <c r="A827" s="410"/>
    </row>
    <row r="828" spans="1:1" x14ac:dyDescent="0.25">
      <c r="A828" s="410"/>
    </row>
    <row r="829" spans="1:1" x14ac:dyDescent="0.25">
      <c r="A829" s="410"/>
    </row>
    <row r="830" spans="1:1" x14ac:dyDescent="0.25">
      <c r="A830" s="410"/>
    </row>
    <row r="831" spans="1:1" x14ac:dyDescent="0.25">
      <c r="A831" s="410"/>
    </row>
    <row r="832" spans="1:1" x14ac:dyDescent="0.25">
      <c r="A832" s="410"/>
    </row>
    <row r="833" spans="1:1" x14ac:dyDescent="0.25">
      <c r="A833" s="410"/>
    </row>
    <row r="834" spans="1:1" x14ac:dyDescent="0.25">
      <c r="A834" s="410"/>
    </row>
    <row r="835" spans="1:1" x14ac:dyDescent="0.25">
      <c r="A835" s="410"/>
    </row>
    <row r="836" spans="1:1" x14ac:dyDescent="0.25">
      <c r="A836" s="410"/>
    </row>
    <row r="837" spans="1:1" x14ac:dyDescent="0.25">
      <c r="A837" s="410"/>
    </row>
    <row r="838" spans="1:1" x14ac:dyDescent="0.25">
      <c r="A838" s="410"/>
    </row>
    <row r="839" spans="1:1" x14ac:dyDescent="0.25">
      <c r="A839" s="410"/>
    </row>
    <row r="840" spans="1:1" x14ac:dyDescent="0.25">
      <c r="A840" s="410"/>
    </row>
    <row r="841" spans="1:1" x14ac:dyDescent="0.25">
      <c r="A841" s="410"/>
    </row>
    <row r="842" spans="1:1" x14ac:dyDescent="0.25">
      <c r="A842" s="410"/>
    </row>
    <row r="843" spans="1:1" x14ac:dyDescent="0.25">
      <c r="A843" s="410"/>
    </row>
    <row r="844" spans="1:1" x14ac:dyDescent="0.25">
      <c r="A844" s="410"/>
    </row>
    <row r="845" spans="1:1" x14ac:dyDescent="0.25">
      <c r="A845" s="410"/>
    </row>
    <row r="846" spans="1:1" x14ac:dyDescent="0.25">
      <c r="A846" s="410"/>
    </row>
    <row r="847" spans="1:1" x14ac:dyDescent="0.25">
      <c r="A847" s="410"/>
    </row>
    <row r="848" spans="1:1" x14ac:dyDescent="0.25">
      <c r="A848" s="410"/>
    </row>
    <row r="849" spans="1:1" x14ac:dyDescent="0.25">
      <c r="A849" s="410"/>
    </row>
    <row r="850" spans="1:1" x14ac:dyDescent="0.25">
      <c r="A850" s="410"/>
    </row>
    <row r="851" spans="1:1" x14ac:dyDescent="0.25">
      <c r="A851" s="410"/>
    </row>
    <row r="852" spans="1:1" x14ac:dyDescent="0.25">
      <c r="A852" s="410"/>
    </row>
    <row r="853" spans="1:1" x14ac:dyDescent="0.25">
      <c r="A853" s="410"/>
    </row>
    <row r="854" spans="1:1" x14ac:dyDescent="0.25">
      <c r="A854" s="410"/>
    </row>
    <row r="855" spans="1:1" x14ac:dyDescent="0.25">
      <c r="A855" s="410"/>
    </row>
    <row r="856" spans="1:1" x14ac:dyDescent="0.25">
      <c r="A856" s="410"/>
    </row>
    <row r="857" spans="1:1" x14ac:dyDescent="0.25">
      <c r="A857" s="410"/>
    </row>
    <row r="858" spans="1:1" x14ac:dyDescent="0.25">
      <c r="A858" s="410"/>
    </row>
    <row r="859" spans="1:1" x14ac:dyDescent="0.25">
      <c r="A859" s="410"/>
    </row>
    <row r="860" spans="1:1" x14ac:dyDescent="0.25">
      <c r="A860" s="410"/>
    </row>
    <row r="861" spans="1:1" x14ac:dyDescent="0.25">
      <c r="A861" s="410"/>
    </row>
    <row r="862" spans="1:1" x14ac:dyDescent="0.25">
      <c r="A862" s="410"/>
    </row>
    <row r="863" spans="1:1" x14ac:dyDescent="0.25">
      <c r="A863" s="410"/>
    </row>
    <row r="864" spans="1:1" x14ac:dyDescent="0.25">
      <c r="A864" s="410"/>
    </row>
    <row r="865" spans="1:1" x14ac:dyDescent="0.25">
      <c r="A865" s="410"/>
    </row>
    <row r="866" spans="1:1" x14ac:dyDescent="0.25">
      <c r="A866" s="410"/>
    </row>
    <row r="867" spans="1:1" x14ac:dyDescent="0.25">
      <c r="A867" s="410"/>
    </row>
    <row r="868" spans="1:1" x14ac:dyDescent="0.25">
      <c r="A868" s="410"/>
    </row>
    <row r="869" spans="1:1" x14ac:dyDescent="0.25">
      <c r="A869" s="410"/>
    </row>
  </sheetData>
  <sortState ref="A5:AM72">
    <sortCondition ref="F5:F72"/>
  </sortState>
  <mergeCells count="4">
    <mergeCell ref="U1:W1"/>
    <mergeCell ref="Y1:AC1"/>
    <mergeCell ref="AD1:AH1"/>
    <mergeCell ref="AI1:AM1"/>
  </mergeCells>
  <conditionalFormatting sqref="A73:A75 A79:A81 A85:A87 A91:A93 A97:A99 A103:A105 A109:A111 A115:A117 A121:A123 A127:A129 A133:A135 A139:A141 A145:A147 A151:A153 A157:A159 A163:A165 A169:A171 A175:A177 A181:A183 A187:A189 A193:A195 A199:A201 A205:A207 A211:A213 A217:A219 A223:A225 A229:A231 A235:A237 A241:A243 A247:A249 A253:A255 A259:A261 A265:A267 A271:A273 A277:A279 A283:A285 A289:A291 A295:A297 A301:A303 A307:A309 A313:A315 A319:A321 A325:A327 A331:A333 A337:A339 A343:A345 A349:A351 A355:A357 A361:A363 A367:A369 A373:A375 A379:A380">
    <cfRule type="expression" dxfId="23" priority="145">
      <formula>$AM73:$AM263=""</formula>
    </cfRule>
    <cfRule type="expression" dxfId="22" priority="146">
      <formula>$AM73:$AM263=0</formula>
    </cfRule>
    <cfRule type="expression" dxfId="21" priority="147">
      <formula>$AM73:$AM263&gt;0</formula>
    </cfRule>
  </conditionalFormatting>
  <conditionalFormatting sqref="A76:A78 A82:A84 A88:A90 A94:A96 A100:A102 A106:A108 A112:A114 A118:A120 A124:A126 A130:A132 A136:A138 A142:A144 A148:A150 A154:A156 A160:A162 A166:A168 A172:A174 A178:A180 A184:A186 A190:A192 A196:A198 A202:A204 A208:A210 A214:A216 A220:A222 A226:A228 A232:A234 A238:A240 A244:A246 A250:A252 A256:A258 A262:A264 A268:A270 A274:A276 A280:A282 A286:A288 A292:A294 A298:A300 A304:A306 A310:A312 A316:A318 A322:A324 A328:A330 A334:A336 A340:A342 A346:A348 A352:A354 A358:A360 A364:A366 A370:A372 A376:A378 B73:B380 D73:E380">
    <cfRule type="expression" dxfId="20" priority="151">
      <formula>$AM73:$AM264=""</formula>
    </cfRule>
    <cfRule type="expression" dxfId="19" priority="152">
      <formula>$AM73:$AM264=0</formula>
    </cfRule>
    <cfRule type="expression" dxfId="18" priority="153">
      <formula>$AM73:$AM264&gt;0</formula>
    </cfRule>
  </conditionalFormatting>
  <conditionalFormatting sqref="A4:A6 A10:A12 A16:A18 A22:A24 A28:A30 A34:A36 A40:A42 A46:A48 A52:A54 A58:A60 A64:A66 A70:A72 B4:B72 D4:E72">
    <cfRule type="expression" dxfId="17" priority="472">
      <formula>$AM4:$AM183=""</formula>
    </cfRule>
    <cfRule type="expression" dxfId="16" priority="473">
      <formula>$AM4:$AM183=0</formula>
    </cfRule>
    <cfRule type="expression" dxfId="15" priority="474">
      <formula>$AM4:$AM183&gt;0</formula>
    </cfRule>
  </conditionalFormatting>
  <conditionalFormatting sqref="A7:A9 A13:A15 A19:A21 A25:A27 A31:A33 A37:A39 A43:A45 A49:A51 A55:A57 A61:A63 A67:A69">
    <cfRule type="expression" dxfId="14" priority="523">
      <formula>$AM7:$AM185=""</formula>
    </cfRule>
    <cfRule type="expression" dxfId="13" priority="524">
      <formula>$AM7:$AM185=0</formula>
    </cfRule>
    <cfRule type="expression" dxfId="12" priority="525">
      <formula>$AM7:$AM185&gt;0</formula>
    </cfRule>
  </conditionalFormatting>
  <hyperlinks>
    <hyperlink ref="N33" r:id="rId1" xr:uid="{0C04487D-D9D5-40AF-AEBA-AB978477D03C}"/>
    <hyperlink ref="N34" r:id="rId2" xr:uid="{91A67C2E-36E6-41FD-9185-AF04EFA9FA0B}"/>
  </hyperlinks>
  <pageMargins left="0" right="0" top="0.74803149606299213" bottom="0.74803149606299213" header="0.31496062992125984" footer="0.31496062992125984"/>
  <pageSetup paperSize="9" scale="75" orientation="landscape" horizontalDpi="4294967293" verticalDpi="0" r:id="rId3"/>
  <drawing r:id="rId4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128D8-2361-4EAF-B793-98191437A7B7}">
  <sheetPr codeName="Feuil26"/>
  <dimension ref="A1:D880"/>
  <sheetViews>
    <sheetView topLeftCell="A3" workbookViewId="0">
      <selection activeCell="D3" sqref="D3:D70"/>
    </sheetView>
  </sheetViews>
  <sheetFormatPr baseColWidth="10" defaultRowHeight="15" x14ac:dyDescent="0.25"/>
  <cols>
    <col min="1" max="1" width="40.7109375" customWidth="1"/>
    <col min="2" max="2" width="19.140625" style="48" customWidth="1"/>
    <col min="3" max="3" width="14.28515625" style="538" customWidth="1"/>
    <col min="4" max="4" width="11.5703125" style="538" customWidth="1"/>
  </cols>
  <sheetData>
    <row r="1" spans="1:4" x14ac:dyDescent="0.25">
      <c r="D1" s="538">
        <v>1</v>
      </c>
    </row>
    <row r="2" spans="1:4" ht="37.5" x14ac:dyDescent="0.25">
      <c r="B2" s="46" t="s">
        <v>237</v>
      </c>
      <c r="C2" s="46" t="s">
        <v>238</v>
      </c>
      <c r="D2" s="47" t="s">
        <v>272</v>
      </c>
    </row>
    <row r="3" spans="1:4" x14ac:dyDescent="0.25">
      <c r="A3" t="str">
        <f>CONCATENATE((B3)," ",(C3))</f>
        <v>achab khalil</v>
      </c>
      <c r="B3" s="412" t="s">
        <v>1599</v>
      </c>
      <c r="C3" s="412" t="s">
        <v>1600</v>
      </c>
      <c r="D3" s="411" t="s">
        <v>1598</v>
      </c>
    </row>
    <row r="4" spans="1:4" x14ac:dyDescent="0.25">
      <c r="A4" t="str">
        <f t="shared" ref="A4:A67" si="0">CONCATENATE((B4)," ",(C4))</f>
        <v>alexandre martin julien</v>
      </c>
      <c r="B4" s="412" t="s">
        <v>1669</v>
      </c>
      <c r="C4" s="412" t="s">
        <v>1670</v>
      </c>
      <c r="D4" s="411" t="s">
        <v>1647</v>
      </c>
    </row>
    <row r="5" spans="1:4" x14ac:dyDescent="0.25">
      <c r="A5" t="str">
        <f t="shared" si="0"/>
        <v>alibert-valaire liam</v>
      </c>
      <c r="B5" s="412" t="s">
        <v>1699</v>
      </c>
      <c r="C5" s="412" t="s">
        <v>1620</v>
      </c>
      <c r="D5" s="414" t="s">
        <v>1698</v>
      </c>
    </row>
    <row r="6" spans="1:4" x14ac:dyDescent="0.25">
      <c r="A6" t="str">
        <f t="shared" si="0"/>
        <v>altheim bernhard</v>
      </c>
      <c r="B6" s="412" t="s">
        <v>1731</v>
      </c>
      <c r="C6" s="412" t="s">
        <v>1732</v>
      </c>
      <c r="D6" s="411" t="s">
        <v>1711</v>
      </c>
    </row>
    <row r="7" spans="1:4" x14ac:dyDescent="0.25">
      <c r="A7" t="str">
        <f t="shared" si="0"/>
        <v>amiot christophe</v>
      </c>
      <c r="B7" s="412" t="s">
        <v>1736</v>
      </c>
      <c r="C7" s="412" t="s">
        <v>1737</v>
      </c>
      <c r="D7" s="411" t="s">
        <v>1714</v>
      </c>
    </row>
    <row r="8" spans="1:4" x14ac:dyDescent="0.25">
      <c r="A8" t="str">
        <f t="shared" si="0"/>
        <v>babin emile</v>
      </c>
      <c r="B8" s="412" t="s">
        <v>1673</v>
      </c>
      <c r="C8" s="412" t="s">
        <v>1674</v>
      </c>
      <c r="D8" s="414" t="s">
        <v>1649</v>
      </c>
    </row>
    <row r="9" spans="1:4" x14ac:dyDescent="0.25">
      <c r="A9" t="str">
        <f t="shared" si="0"/>
        <v>baptiste antonin</v>
      </c>
      <c r="B9" s="412" t="s">
        <v>1639</v>
      </c>
      <c r="C9" s="412" t="s">
        <v>1638</v>
      </c>
      <c r="D9" s="411" t="s">
        <v>1640</v>
      </c>
    </row>
    <row r="10" spans="1:4" x14ac:dyDescent="0.25">
      <c r="A10" t="str">
        <f t="shared" si="0"/>
        <v>barbieri gilbert</v>
      </c>
      <c r="B10" s="412" t="s">
        <v>1584</v>
      </c>
      <c r="C10" s="412" t="s">
        <v>1585</v>
      </c>
      <c r="D10" s="411" t="s">
        <v>1586</v>
      </c>
    </row>
    <row r="11" spans="1:4" x14ac:dyDescent="0.25">
      <c r="A11" t="str">
        <f t="shared" si="0"/>
        <v>beau valentino</v>
      </c>
      <c r="B11" s="412" t="s">
        <v>1693</v>
      </c>
      <c r="C11" s="412" t="s">
        <v>1694</v>
      </c>
      <c r="D11" s="411" t="s">
        <v>1692</v>
      </c>
    </row>
    <row r="12" spans="1:4" x14ac:dyDescent="0.25">
      <c r="A12" t="str">
        <f t="shared" si="0"/>
        <v>belot ivan</v>
      </c>
      <c r="B12" s="412" t="s">
        <v>1750</v>
      </c>
      <c r="C12" s="412" t="s">
        <v>1751</v>
      </c>
      <c r="D12" s="411" t="s">
        <v>1722</v>
      </c>
    </row>
    <row r="13" spans="1:4" x14ac:dyDescent="0.25">
      <c r="A13" t="str">
        <f t="shared" si="0"/>
        <v>braye frederic</v>
      </c>
      <c r="B13" s="412" t="s">
        <v>1748</v>
      </c>
      <c r="C13" s="412" t="s">
        <v>1749</v>
      </c>
      <c r="D13" s="411" t="s">
        <v>1721</v>
      </c>
    </row>
    <row r="14" spans="1:4" x14ac:dyDescent="0.25">
      <c r="A14" t="str">
        <f t="shared" si="0"/>
        <v>bryan andy</v>
      </c>
      <c r="B14" s="412" t="s">
        <v>1615</v>
      </c>
      <c r="C14" s="412" t="s">
        <v>1616</v>
      </c>
      <c r="D14" s="411" t="s">
        <v>1593</v>
      </c>
    </row>
    <row r="15" spans="1:4" x14ac:dyDescent="0.25">
      <c r="A15" t="str">
        <f t="shared" si="0"/>
        <v>bussidan gaspard</v>
      </c>
      <c r="B15" s="412" t="s">
        <v>1681</v>
      </c>
      <c r="C15" s="412" t="s">
        <v>1682</v>
      </c>
      <c r="D15" s="411" t="s">
        <v>1653</v>
      </c>
    </row>
    <row r="16" spans="1:4" x14ac:dyDescent="0.25">
      <c r="A16" t="str">
        <f t="shared" si="0"/>
        <v>caignol cathy</v>
      </c>
      <c r="B16" s="412" t="s">
        <v>1706</v>
      </c>
      <c r="C16" s="412" t="s">
        <v>1735</v>
      </c>
      <c r="D16" s="414" t="s">
        <v>1713</v>
      </c>
    </row>
    <row r="17" spans="1:4" x14ac:dyDescent="0.25">
      <c r="A17" t="str">
        <f t="shared" si="0"/>
        <v>caignol patrick</v>
      </c>
      <c r="B17" s="412" t="s">
        <v>1706</v>
      </c>
      <c r="C17" s="412" t="s">
        <v>1705</v>
      </c>
      <c r="D17" s="411" t="s">
        <v>1707</v>
      </c>
    </row>
    <row r="18" spans="1:4" x14ac:dyDescent="0.25">
      <c r="A18" t="str">
        <f t="shared" si="0"/>
        <v>chaar hicham</v>
      </c>
      <c r="B18" s="412" t="s">
        <v>1709</v>
      </c>
      <c r="C18" s="412" t="s">
        <v>1708</v>
      </c>
      <c r="D18" s="411" t="s">
        <v>1710</v>
      </c>
    </row>
    <row r="19" spans="1:4" x14ac:dyDescent="0.25">
      <c r="A19" t="str">
        <f t="shared" si="0"/>
        <v>chabanne maxime</v>
      </c>
      <c r="B19" s="412" t="s">
        <v>1664</v>
      </c>
      <c r="C19" s="412" t="s">
        <v>1626</v>
      </c>
      <c r="D19" s="414" t="s">
        <v>1644</v>
      </c>
    </row>
    <row r="20" spans="1:4" x14ac:dyDescent="0.25">
      <c r="A20" t="str">
        <f t="shared" si="0"/>
        <v>charotte maxime</v>
      </c>
      <c r="B20" s="412" t="s">
        <v>1627</v>
      </c>
      <c r="C20" s="412" t="s">
        <v>1626</v>
      </c>
      <c r="D20" s="411" t="s">
        <v>1629</v>
      </c>
    </row>
    <row r="21" spans="1:4" x14ac:dyDescent="0.25">
      <c r="A21" t="str">
        <f t="shared" si="0"/>
        <v>clement  serge</v>
      </c>
      <c r="B21" s="412" t="s">
        <v>1761</v>
      </c>
      <c r="C21" s="412" t="s">
        <v>1762</v>
      </c>
      <c r="D21" s="411" t="s">
        <v>1728</v>
      </c>
    </row>
    <row r="22" spans="1:4" x14ac:dyDescent="0.25">
      <c r="A22" t="str">
        <f t="shared" si="0"/>
        <v>cluzel antonin</v>
      </c>
      <c r="B22" s="412" t="s">
        <v>1661</v>
      </c>
      <c r="C22" s="412" t="s">
        <v>1638</v>
      </c>
      <c r="D22" s="411" t="s">
        <v>1642</v>
      </c>
    </row>
    <row r="23" spans="1:4" x14ac:dyDescent="0.25">
      <c r="A23" t="str">
        <f t="shared" si="0"/>
        <v>colin christian</v>
      </c>
      <c r="B23" s="412" t="s">
        <v>1738</v>
      </c>
      <c r="C23" s="412" t="s">
        <v>1589</v>
      </c>
      <c r="D23" s="411" t="s">
        <v>1715</v>
      </c>
    </row>
    <row r="24" spans="1:4" x14ac:dyDescent="0.25">
      <c r="A24" t="str">
        <f t="shared" si="0"/>
        <v>delebarre marie christine</v>
      </c>
      <c r="B24" s="412" t="s">
        <v>1757</v>
      </c>
      <c r="C24" s="412" t="s">
        <v>1758</v>
      </c>
      <c r="D24" s="411" t="s">
        <v>1726</v>
      </c>
    </row>
    <row r="25" spans="1:4" x14ac:dyDescent="0.25">
      <c r="A25" t="str">
        <f t="shared" si="0"/>
        <v>domergue guilhem</v>
      </c>
      <c r="B25" s="412" t="s">
        <v>1665</v>
      </c>
      <c r="C25" s="412" t="s">
        <v>1666</v>
      </c>
      <c r="D25" s="411" t="s">
        <v>1645</v>
      </c>
    </row>
    <row r="26" spans="1:4" x14ac:dyDescent="0.25">
      <c r="A26" t="str">
        <f t="shared" si="0"/>
        <v>faivre gabin</v>
      </c>
      <c r="B26" s="412" t="s">
        <v>1667</v>
      </c>
      <c r="C26" s="412" t="s">
        <v>1668</v>
      </c>
      <c r="D26" s="411" t="s">
        <v>1646</v>
      </c>
    </row>
    <row r="27" spans="1:4" x14ac:dyDescent="0.25">
      <c r="A27" t="str">
        <f t="shared" si="0"/>
        <v>fleurat-lessard arthur</v>
      </c>
      <c r="B27" s="412" t="s">
        <v>1621</v>
      </c>
      <c r="C27" s="412" t="s">
        <v>1683</v>
      </c>
      <c r="D27" s="411" t="s">
        <v>1654</v>
      </c>
    </row>
    <row r="28" spans="1:4" x14ac:dyDescent="0.25">
      <c r="A28" t="str">
        <f t="shared" si="0"/>
        <v>fleurat-lessard louise</v>
      </c>
      <c r="B28" s="412" t="s">
        <v>1621</v>
      </c>
      <c r="C28" s="412" t="s">
        <v>1622</v>
      </c>
      <c r="D28" s="411" t="s">
        <v>1612</v>
      </c>
    </row>
    <row r="29" spans="1:4" x14ac:dyDescent="0.25">
      <c r="A29" t="str">
        <f t="shared" si="0"/>
        <v>geraud xavier</v>
      </c>
      <c r="B29" s="412" t="s">
        <v>1755</v>
      </c>
      <c r="C29" s="412" t="s">
        <v>1756</v>
      </c>
      <c r="D29" s="414" t="s">
        <v>1725</v>
      </c>
    </row>
    <row r="30" spans="1:4" x14ac:dyDescent="0.25">
      <c r="A30" t="str">
        <f t="shared" si="0"/>
        <v>gierczak galle tristan</v>
      </c>
      <c r="B30" s="412" t="s">
        <v>1633</v>
      </c>
      <c r="C30" s="412" t="s">
        <v>1632</v>
      </c>
      <c r="D30" s="414" t="s">
        <v>1634</v>
      </c>
    </row>
    <row r="31" spans="1:4" x14ac:dyDescent="0.25">
      <c r="A31" t="str">
        <f t="shared" si="0"/>
        <v>girard philippe</v>
      </c>
      <c r="B31" s="412" t="s">
        <v>1746</v>
      </c>
      <c r="C31" s="412" t="s">
        <v>1747</v>
      </c>
      <c r="D31" s="411" t="s">
        <v>1720</v>
      </c>
    </row>
    <row r="32" spans="1:4" x14ac:dyDescent="0.25">
      <c r="A32" t="str">
        <f t="shared" si="0"/>
        <v>guillemier antoine</v>
      </c>
      <c r="B32" s="412" t="s">
        <v>1832</v>
      </c>
      <c r="C32" s="412" t="s">
        <v>1833</v>
      </c>
      <c r="D32" s="411" t="s">
        <v>1831</v>
      </c>
    </row>
    <row r="33" spans="1:4" x14ac:dyDescent="0.25">
      <c r="A33" t="str">
        <f t="shared" si="0"/>
        <v>haratyk philippe</v>
      </c>
      <c r="B33" s="412" t="s">
        <v>1754</v>
      </c>
      <c r="C33" s="412" t="s">
        <v>1747</v>
      </c>
      <c r="D33" s="414" t="s">
        <v>1724</v>
      </c>
    </row>
    <row r="34" spans="1:4" x14ac:dyDescent="0.25">
      <c r="A34" t="str">
        <f t="shared" si="0"/>
        <v>harbulot francis</v>
      </c>
      <c r="B34" s="412" t="s">
        <v>1759</v>
      </c>
      <c r="C34" s="412" t="s">
        <v>1760</v>
      </c>
      <c r="D34" s="411" t="s">
        <v>1727</v>
      </c>
    </row>
    <row r="35" spans="1:4" x14ac:dyDescent="0.25">
      <c r="A35" t="str">
        <f t="shared" si="0"/>
        <v>hardy jerome</v>
      </c>
      <c r="B35" s="412" t="s">
        <v>1742</v>
      </c>
      <c r="C35" s="412" t="s">
        <v>1743</v>
      </c>
      <c r="D35" s="414" t="s">
        <v>1718</v>
      </c>
    </row>
    <row r="36" spans="1:4" x14ac:dyDescent="0.25">
      <c r="A36" t="str">
        <f t="shared" si="0"/>
        <v>jacquemin  mael</v>
      </c>
      <c r="B36" s="412" t="s">
        <v>1679</v>
      </c>
      <c r="C36" s="412" t="s">
        <v>1680</v>
      </c>
      <c r="D36" s="411" t="s">
        <v>1652</v>
      </c>
    </row>
    <row r="37" spans="1:4" x14ac:dyDescent="0.25">
      <c r="A37" t="str">
        <f t="shared" si="0"/>
        <v>janniaud nicolas</v>
      </c>
      <c r="B37" s="412" t="s">
        <v>1671</v>
      </c>
      <c r="C37" s="412" t="s">
        <v>1672</v>
      </c>
      <c r="D37" s="411" t="s">
        <v>1648</v>
      </c>
    </row>
    <row r="38" spans="1:4" x14ac:dyDescent="0.25">
      <c r="A38" t="str">
        <f t="shared" si="0"/>
        <v>joly lenny</v>
      </c>
      <c r="B38" s="412" t="s">
        <v>1703</v>
      </c>
      <c r="C38" s="412" t="s">
        <v>1702</v>
      </c>
      <c r="D38" s="411" t="s">
        <v>1704</v>
      </c>
    </row>
    <row r="39" spans="1:4" x14ac:dyDescent="0.25">
      <c r="A39" t="str">
        <f t="shared" si="0"/>
        <v>lahoucine dominique</v>
      </c>
      <c r="B39" s="412" t="s">
        <v>1752</v>
      </c>
      <c r="C39" s="412" t="s">
        <v>1753</v>
      </c>
      <c r="D39" s="411" t="s">
        <v>1723</v>
      </c>
    </row>
    <row r="40" spans="1:4" x14ac:dyDescent="0.25">
      <c r="A40" t="str">
        <f t="shared" si="0"/>
        <v>laparade christian</v>
      </c>
      <c r="B40" s="412" t="s">
        <v>1588</v>
      </c>
      <c r="C40" s="412" t="s">
        <v>1589</v>
      </c>
      <c r="D40" s="411" t="s">
        <v>1587</v>
      </c>
    </row>
    <row r="41" spans="1:4" x14ac:dyDescent="0.25">
      <c r="A41" t="str">
        <f t="shared" si="0"/>
        <v>latour logan</v>
      </c>
      <c r="B41" s="412" t="s">
        <v>1662</v>
      </c>
      <c r="C41" s="412" t="s">
        <v>1663</v>
      </c>
      <c r="D41" s="414" t="s">
        <v>1643</v>
      </c>
    </row>
    <row r="42" spans="1:4" x14ac:dyDescent="0.25">
      <c r="A42" t="str">
        <f t="shared" si="0"/>
        <v>legrand campbell</v>
      </c>
      <c r="B42" s="412" t="s">
        <v>1610</v>
      </c>
      <c r="C42" s="412" t="s">
        <v>1611</v>
      </c>
      <c r="D42" s="414" t="s">
        <v>1591</v>
      </c>
    </row>
    <row r="43" spans="1:4" x14ac:dyDescent="0.25">
      <c r="A43" t="str">
        <f t="shared" si="0"/>
        <v>levault pierre</v>
      </c>
      <c r="B43" s="412" t="s">
        <v>1624</v>
      </c>
      <c r="C43" s="412" t="s">
        <v>1623</v>
      </c>
      <c r="D43" s="411" t="s">
        <v>1625</v>
      </c>
    </row>
    <row r="44" spans="1:4" x14ac:dyDescent="0.25">
      <c r="A44" t="str">
        <f t="shared" si="0"/>
        <v>loriot sarah</v>
      </c>
      <c r="B44" s="412" t="s">
        <v>1631</v>
      </c>
      <c r="C44" s="412" t="s">
        <v>1630</v>
      </c>
      <c r="D44" s="414" t="s">
        <v>1628</v>
      </c>
    </row>
    <row r="45" spans="1:4" x14ac:dyDescent="0.25">
      <c r="A45" t="str">
        <f t="shared" si="0"/>
        <v>massart jean pierre</v>
      </c>
      <c r="B45" s="412" t="s">
        <v>1608</v>
      </c>
      <c r="C45" s="412" t="s">
        <v>1609</v>
      </c>
      <c r="D45" s="411" t="s">
        <v>1590</v>
      </c>
    </row>
    <row r="46" spans="1:4" x14ac:dyDescent="0.25">
      <c r="A46" t="str">
        <f t="shared" si="0"/>
        <v>meritte camille</v>
      </c>
      <c r="B46" s="412" t="s">
        <v>1686</v>
      </c>
      <c r="C46" s="412" t="s">
        <v>1687</v>
      </c>
      <c r="D46" s="414" t="s">
        <v>1656</v>
      </c>
    </row>
    <row r="47" spans="1:4" x14ac:dyDescent="0.25">
      <c r="A47" t="str">
        <f t="shared" si="0"/>
        <v>mizgalska chloe</v>
      </c>
      <c r="B47" s="412" t="s">
        <v>1636</v>
      </c>
      <c r="C47" s="412" t="s">
        <v>1635</v>
      </c>
      <c r="D47" s="411" t="s">
        <v>1637</v>
      </c>
    </row>
    <row r="48" spans="1:4" x14ac:dyDescent="0.25">
      <c r="A48" t="str">
        <f t="shared" si="0"/>
        <v>morlon francois</v>
      </c>
      <c r="B48" s="412" t="s">
        <v>1740</v>
      </c>
      <c r="C48" s="412" t="s">
        <v>1741</v>
      </c>
      <c r="D48" s="411" t="s">
        <v>1717</v>
      </c>
    </row>
    <row r="49" spans="1:4" x14ac:dyDescent="0.25">
      <c r="A49" t="str">
        <f t="shared" si="0"/>
        <v>naud adrien</v>
      </c>
      <c r="B49" s="412" t="s">
        <v>1696</v>
      </c>
      <c r="C49" s="412" t="s">
        <v>1697</v>
      </c>
      <c r="D49" s="411" t="s">
        <v>1695</v>
      </c>
    </row>
    <row r="50" spans="1:4" x14ac:dyDescent="0.25">
      <c r="A50" t="str">
        <f t="shared" si="0"/>
        <v xml:space="preserve">orsatti valentin </v>
      </c>
      <c r="B50" s="412" t="s">
        <v>1763</v>
      </c>
      <c r="C50" s="412" t="s">
        <v>1764</v>
      </c>
      <c r="D50" s="411" t="s">
        <v>1729</v>
      </c>
    </row>
    <row r="51" spans="1:4" x14ac:dyDescent="0.25">
      <c r="A51" t="str">
        <f t="shared" si="0"/>
        <v>pannecouke pierre</v>
      </c>
      <c r="B51" s="412" t="s">
        <v>1765</v>
      </c>
      <c r="C51" s="412" t="s">
        <v>1623</v>
      </c>
      <c r="D51" s="414" t="s">
        <v>1730</v>
      </c>
    </row>
    <row r="52" spans="1:4" x14ac:dyDescent="0.25">
      <c r="A52" t="str">
        <f t="shared" si="0"/>
        <v>pineau ethan</v>
      </c>
      <c r="B52" s="412" t="s">
        <v>1617</v>
      </c>
      <c r="C52" s="412" t="s">
        <v>1618</v>
      </c>
      <c r="D52" s="411" t="s">
        <v>1594</v>
      </c>
    </row>
    <row r="53" spans="1:4" x14ac:dyDescent="0.25">
      <c r="A53" t="str">
        <f t="shared" si="0"/>
        <v>pineau yael</v>
      </c>
      <c r="B53" s="412" t="s">
        <v>1617</v>
      </c>
      <c r="C53" s="412" t="s">
        <v>1701</v>
      </c>
      <c r="D53" s="414" t="s">
        <v>1700</v>
      </c>
    </row>
    <row r="54" spans="1:4" x14ac:dyDescent="0.25">
      <c r="A54" t="str">
        <f t="shared" si="0"/>
        <v xml:space="preserve">pretesacque leo </v>
      </c>
      <c r="B54" s="412" t="s">
        <v>1684</v>
      </c>
      <c r="C54" s="412" t="s">
        <v>1685</v>
      </c>
      <c r="D54" s="414" t="s">
        <v>1655</v>
      </c>
    </row>
    <row r="55" spans="1:4" x14ac:dyDescent="0.25">
      <c r="A55" t="str">
        <f t="shared" si="0"/>
        <v>quievy leopold</v>
      </c>
      <c r="B55" s="412" t="s">
        <v>1675</v>
      </c>
      <c r="C55" s="412" t="s">
        <v>1676</v>
      </c>
      <c r="D55" s="414" t="s">
        <v>1650</v>
      </c>
    </row>
    <row r="56" spans="1:4" x14ac:dyDescent="0.25">
      <c r="A56" t="str">
        <f t="shared" si="0"/>
        <v>richard maxence</v>
      </c>
      <c r="B56" s="412" t="s">
        <v>1688</v>
      </c>
      <c r="C56" s="412" t="s">
        <v>1689</v>
      </c>
      <c r="D56" s="411" t="s">
        <v>1657</v>
      </c>
    </row>
    <row r="57" spans="1:4" x14ac:dyDescent="0.25">
      <c r="A57" t="str">
        <f t="shared" si="0"/>
        <v>riviere lionel</v>
      </c>
      <c r="B57" s="412" t="s">
        <v>1744</v>
      </c>
      <c r="C57" s="412" t="s">
        <v>1745</v>
      </c>
      <c r="D57" s="414" t="s">
        <v>1719</v>
      </c>
    </row>
    <row r="58" spans="1:4" x14ac:dyDescent="0.25">
      <c r="A58" t="str">
        <f t="shared" si="0"/>
        <v>sartori lucas</v>
      </c>
      <c r="B58" s="412" t="s">
        <v>1690</v>
      </c>
      <c r="C58" s="412" t="s">
        <v>1691</v>
      </c>
      <c r="D58" s="411" t="s">
        <v>1658</v>
      </c>
    </row>
    <row r="59" spans="1:4" x14ac:dyDescent="0.25">
      <c r="A59" t="str">
        <f t="shared" si="0"/>
        <v>simon paul</v>
      </c>
      <c r="B59" s="412" t="s">
        <v>1677</v>
      </c>
      <c r="C59" s="412" t="s">
        <v>1678</v>
      </c>
      <c r="D59" s="411" t="s">
        <v>1651</v>
      </c>
    </row>
    <row r="60" spans="1:4" x14ac:dyDescent="0.25">
      <c r="A60" t="str">
        <f t="shared" si="0"/>
        <v>taillandier christian</v>
      </c>
      <c r="B60" s="412" t="s">
        <v>1739</v>
      </c>
      <c r="C60" s="412" t="s">
        <v>1589</v>
      </c>
      <c r="D60" s="411" t="s">
        <v>1716</v>
      </c>
    </row>
    <row r="61" spans="1:4" x14ac:dyDescent="0.25">
      <c r="A61" t="str">
        <f t="shared" si="0"/>
        <v>tillier eleonore</v>
      </c>
      <c r="B61" s="412" t="s">
        <v>1659</v>
      </c>
      <c r="C61" s="412" t="s">
        <v>1660</v>
      </c>
      <c r="D61" s="411" t="s">
        <v>1641</v>
      </c>
    </row>
    <row r="62" spans="1:4" x14ac:dyDescent="0.25">
      <c r="A62" t="str">
        <f t="shared" si="0"/>
        <v>tourte noa</v>
      </c>
      <c r="B62" s="412" t="s">
        <v>1606</v>
      </c>
      <c r="C62" s="412" t="s">
        <v>1607</v>
      </c>
      <c r="D62" s="411" t="s">
        <v>1605</v>
      </c>
    </row>
    <row r="63" spans="1:4" x14ac:dyDescent="0.25">
      <c r="A63" t="str">
        <f t="shared" si="0"/>
        <v>vanhamme thom</v>
      </c>
      <c r="B63" s="412" t="s">
        <v>1601</v>
      </c>
      <c r="C63" s="412" t="s">
        <v>1602</v>
      </c>
      <c r="D63" s="414" t="s">
        <v>1597</v>
      </c>
    </row>
    <row r="64" spans="1:4" x14ac:dyDescent="0.25">
      <c r="A64" t="str">
        <f t="shared" si="0"/>
        <v>vavasseur eric</v>
      </c>
      <c r="B64" s="412" t="s">
        <v>1733</v>
      </c>
      <c r="C64" s="412" t="s">
        <v>1734</v>
      </c>
      <c r="D64" s="414" t="s">
        <v>1712</v>
      </c>
    </row>
    <row r="65" spans="1:4" x14ac:dyDescent="0.25">
      <c r="A65" t="str">
        <f t="shared" si="0"/>
        <v>vieilly liam</v>
      </c>
      <c r="B65" s="412" t="s">
        <v>1619</v>
      </c>
      <c r="C65" s="412" t="s">
        <v>1620</v>
      </c>
      <c r="D65" s="411" t="s">
        <v>1595</v>
      </c>
    </row>
    <row r="66" spans="1:4" x14ac:dyDescent="0.25">
      <c r="A66" t="str">
        <f t="shared" si="0"/>
        <v>vinette wesley</v>
      </c>
      <c r="B66" s="412" t="s">
        <v>1613</v>
      </c>
      <c r="C66" s="412" t="s">
        <v>1614</v>
      </c>
      <c r="D66" s="414" t="s">
        <v>1592</v>
      </c>
    </row>
    <row r="67" spans="1:4" x14ac:dyDescent="0.25">
      <c r="A67" t="str">
        <f t="shared" si="0"/>
        <v>vuillier gabriel</v>
      </c>
      <c r="B67" s="412" t="s">
        <v>1603</v>
      </c>
      <c r="C67" s="412" t="s">
        <v>1604</v>
      </c>
      <c r="D67" s="414" t="s">
        <v>1596</v>
      </c>
    </row>
    <row r="68" spans="1:4" x14ac:dyDescent="0.25">
      <c r="A68" t="str">
        <f t="shared" ref="A68:A70" si="1">CONCATENATE((B68)," ",(C68))</f>
        <v>yvray yann</v>
      </c>
      <c r="B68" s="412" t="s">
        <v>1808</v>
      </c>
      <c r="C68" s="412" t="s">
        <v>1809</v>
      </c>
      <c r="D68" s="414" t="s">
        <v>1810</v>
      </c>
    </row>
    <row r="69" spans="1:4" x14ac:dyDescent="0.25">
      <c r="A69" t="str">
        <f t="shared" si="1"/>
        <v xml:space="preserve">Dijon TT </v>
      </c>
      <c r="B69" s="412" t="s">
        <v>1837</v>
      </c>
      <c r="C69" s="412"/>
      <c r="D69" s="411" t="s">
        <v>1838</v>
      </c>
    </row>
    <row r="70" spans="1:4" x14ac:dyDescent="0.25">
      <c r="A70" t="str">
        <f t="shared" si="1"/>
        <v>lacagne pierrette</v>
      </c>
      <c r="B70" s="412" t="s">
        <v>1868</v>
      </c>
      <c r="C70" s="412" t="s">
        <v>1869</v>
      </c>
      <c r="D70" s="411" t="s">
        <v>1867</v>
      </c>
    </row>
    <row r="71" spans="1:4" x14ac:dyDescent="0.25">
      <c r="B71" s="412"/>
      <c r="C71" s="412"/>
      <c r="D71" s="411"/>
    </row>
    <row r="72" spans="1:4" x14ac:dyDescent="0.25">
      <c r="B72" s="412"/>
      <c r="C72" s="412"/>
      <c r="D72" s="414"/>
    </row>
    <row r="73" spans="1:4" x14ac:dyDescent="0.25">
      <c r="B73" s="412"/>
      <c r="C73" s="412"/>
      <c r="D73" s="414"/>
    </row>
    <row r="74" spans="1:4" x14ac:dyDescent="0.25">
      <c r="B74" s="412"/>
      <c r="C74" s="412"/>
      <c r="D74" s="411"/>
    </row>
    <row r="75" spans="1:4" x14ac:dyDescent="0.25">
      <c r="B75" s="412"/>
      <c r="C75" s="412"/>
      <c r="D75" s="411"/>
    </row>
    <row r="76" spans="1:4" x14ac:dyDescent="0.25">
      <c r="B76" s="412"/>
      <c r="C76" s="412"/>
      <c r="D76" s="411"/>
    </row>
    <row r="77" spans="1:4" x14ac:dyDescent="0.25">
      <c r="B77" s="412"/>
      <c r="C77" s="412"/>
      <c r="D77" s="411"/>
    </row>
    <row r="78" spans="1:4" x14ac:dyDescent="0.25">
      <c r="B78" s="412"/>
      <c r="C78" s="412"/>
      <c r="D78" s="414"/>
    </row>
    <row r="79" spans="1:4" x14ac:dyDescent="0.25">
      <c r="B79" s="412"/>
      <c r="C79" s="412"/>
      <c r="D79" s="414"/>
    </row>
    <row r="80" spans="1:4" x14ac:dyDescent="0.25">
      <c r="B80" s="412"/>
      <c r="C80" s="412"/>
      <c r="D80" s="411"/>
    </row>
    <row r="81" spans="2:4" x14ac:dyDescent="0.25">
      <c r="B81" s="412"/>
      <c r="C81" s="412"/>
      <c r="D81" s="411"/>
    </row>
    <row r="82" spans="2:4" x14ac:dyDescent="0.25">
      <c r="B82" s="412"/>
      <c r="C82" s="412"/>
      <c r="D82" s="411"/>
    </row>
    <row r="83" spans="2:4" x14ac:dyDescent="0.25">
      <c r="B83" s="412"/>
      <c r="C83" s="412"/>
      <c r="D83" s="411"/>
    </row>
    <row r="84" spans="2:4" x14ac:dyDescent="0.25">
      <c r="B84" s="412"/>
      <c r="C84" s="412"/>
      <c r="D84" s="414"/>
    </row>
    <row r="85" spans="2:4" x14ac:dyDescent="0.25">
      <c r="B85" s="412"/>
      <c r="C85" s="412"/>
      <c r="D85" s="414"/>
    </row>
    <row r="86" spans="2:4" x14ac:dyDescent="0.25">
      <c r="B86" s="412"/>
      <c r="C86" s="412"/>
      <c r="D86" s="411"/>
    </row>
    <row r="87" spans="2:4" x14ac:dyDescent="0.25">
      <c r="B87" s="412"/>
      <c r="C87" s="412"/>
      <c r="D87" s="411"/>
    </row>
    <row r="88" spans="2:4" x14ac:dyDescent="0.25">
      <c r="B88" s="412"/>
      <c r="C88" s="412"/>
      <c r="D88" s="411"/>
    </row>
    <row r="89" spans="2:4" x14ac:dyDescent="0.25">
      <c r="B89" s="412"/>
      <c r="C89" s="412"/>
      <c r="D89" s="411"/>
    </row>
    <row r="90" spans="2:4" x14ac:dyDescent="0.25">
      <c r="B90" s="412"/>
      <c r="C90" s="412"/>
      <c r="D90" s="414"/>
    </row>
    <row r="91" spans="2:4" x14ac:dyDescent="0.25">
      <c r="B91" s="412"/>
      <c r="C91" s="412"/>
      <c r="D91" s="414"/>
    </row>
    <row r="92" spans="2:4" x14ac:dyDescent="0.25">
      <c r="B92" s="412"/>
      <c r="C92" s="412"/>
      <c r="D92" s="411"/>
    </row>
    <row r="93" spans="2:4" x14ac:dyDescent="0.25">
      <c r="B93" s="412"/>
      <c r="C93" s="412"/>
      <c r="D93" s="411"/>
    </row>
    <row r="94" spans="2:4" x14ac:dyDescent="0.25">
      <c r="B94" s="412"/>
      <c r="C94" s="412"/>
      <c r="D94" s="411"/>
    </row>
    <row r="95" spans="2:4" x14ac:dyDescent="0.25">
      <c r="B95" s="412"/>
      <c r="C95" s="412"/>
      <c r="D95" s="411"/>
    </row>
    <row r="96" spans="2:4" x14ac:dyDescent="0.25">
      <c r="B96" s="412"/>
      <c r="C96" s="412"/>
      <c r="D96" s="414"/>
    </row>
    <row r="97" spans="2:4" x14ac:dyDescent="0.25">
      <c r="B97" s="412"/>
      <c r="C97" s="412"/>
      <c r="D97" s="414"/>
    </row>
    <row r="98" spans="2:4" x14ac:dyDescent="0.25">
      <c r="B98" s="412"/>
      <c r="C98" s="412"/>
      <c r="D98" s="411"/>
    </row>
    <row r="99" spans="2:4" x14ac:dyDescent="0.25">
      <c r="B99" s="412"/>
      <c r="C99" s="412"/>
      <c r="D99" s="411"/>
    </row>
    <row r="100" spans="2:4" x14ac:dyDescent="0.25">
      <c r="B100" s="412"/>
      <c r="C100" s="412"/>
      <c r="D100" s="411"/>
    </row>
    <row r="101" spans="2:4" x14ac:dyDescent="0.25">
      <c r="B101" s="412"/>
      <c r="C101" s="412"/>
      <c r="D101" s="411"/>
    </row>
    <row r="102" spans="2:4" x14ac:dyDescent="0.25">
      <c r="B102" s="412"/>
      <c r="C102" s="412"/>
      <c r="D102" s="414"/>
    </row>
    <row r="103" spans="2:4" x14ac:dyDescent="0.25">
      <c r="B103" s="412"/>
      <c r="C103" s="412"/>
      <c r="D103" s="414"/>
    </row>
    <row r="104" spans="2:4" x14ac:dyDescent="0.25">
      <c r="B104" s="412"/>
      <c r="C104" s="412"/>
      <c r="D104" s="411"/>
    </row>
    <row r="105" spans="2:4" x14ac:dyDescent="0.25">
      <c r="B105" s="412"/>
      <c r="C105" s="412"/>
      <c r="D105" s="411"/>
    </row>
    <row r="106" spans="2:4" x14ac:dyDescent="0.25">
      <c r="B106" s="412"/>
      <c r="C106" s="412"/>
      <c r="D106" s="411"/>
    </row>
    <row r="107" spans="2:4" x14ac:dyDescent="0.25">
      <c r="B107" s="412"/>
      <c r="C107" s="412"/>
      <c r="D107" s="411"/>
    </row>
    <row r="108" spans="2:4" x14ac:dyDescent="0.25">
      <c r="B108" s="412"/>
      <c r="C108" s="412"/>
      <c r="D108" s="414"/>
    </row>
    <row r="109" spans="2:4" x14ac:dyDescent="0.25">
      <c r="B109" s="412"/>
      <c r="C109" s="412"/>
      <c r="D109" s="414"/>
    </row>
    <row r="110" spans="2:4" x14ac:dyDescent="0.25">
      <c r="B110" s="412"/>
      <c r="C110" s="412"/>
      <c r="D110" s="411"/>
    </row>
    <row r="111" spans="2:4" x14ac:dyDescent="0.25">
      <c r="B111" s="412"/>
      <c r="C111" s="412"/>
      <c r="D111" s="411"/>
    </row>
    <row r="112" spans="2:4" x14ac:dyDescent="0.25">
      <c r="B112" s="412"/>
      <c r="C112" s="412"/>
      <c r="D112" s="411"/>
    </row>
    <row r="113" spans="2:4" x14ac:dyDescent="0.25">
      <c r="B113" s="412"/>
      <c r="C113" s="412"/>
      <c r="D113" s="411"/>
    </row>
    <row r="114" spans="2:4" x14ac:dyDescent="0.25">
      <c r="B114" s="412"/>
      <c r="C114" s="412"/>
      <c r="D114" s="414"/>
    </row>
    <row r="115" spans="2:4" x14ac:dyDescent="0.25">
      <c r="B115" s="412"/>
      <c r="C115" s="412"/>
      <c r="D115" s="414"/>
    </row>
    <row r="116" spans="2:4" x14ac:dyDescent="0.25">
      <c r="B116" s="412"/>
      <c r="C116" s="412"/>
      <c r="D116" s="411"/>
    </row>
    <row r="117" spans="2:4" x14ac:dyDescent="0.25">
      <c r="B117" s="412"/>
      <c r="C117" s="412"/>
      <c r="D117" s="411"/>
    </row>
    <row r="118" spans="2:4" x14ac:dyDescent="0.25">
      <c r="B118" s="412"/>
      <c r="C118" s="412"/>
      <c r="D118" s="411"/>
    </row>
    <row r="119" spans="2:4" x14ac:dyDescent="0.25">
      <c r="B119" s="412"/>
      <c r="C119" s="412"/>
      <c r="D119" s="411"/>
    </row>
    <row r="120" spans="2:4" x14ac:dyDescent="0.25">
      <c r="B120" s="412"/>
      <c r="C120" s="412"/>
      <c r="D120" s="414"/>
    </row>
    <row r="121" spans="2:4" x14ac:dyDescent="0.25">
      <c r="B121" s="412"/>
      <c r="C121" s="412"/>
      <c r="D121" s="414"/>
    </row>
    <row r="122" spans="2:4" x14ac:dyDescent="0.25">
      <c r="B122" s="412"/>
      <c r="C122" s="412"/>
      <c r="D122" s="411"/>
    </row>
    <row r="123" spans="2:4" x14ac:dyDescent="0.25">
      <c r="B123" s="412"/>
      <c r="C123" s="412"/>
      <c r="D123" s="411"/>
    </row>
    <row r="124" spans="2:4" x14ac:dyDescent="0.25">
      <c r="B124" s="412"/>
      <c r="C124" s="412"/>
      <c r="D124" s="411"/>
    </row>
    <row r="125" spans="2:4" x14ac:dyDescent="0.25">
      <c r="B125" s="412"/>
      <c r="C125" s="412"/>
      <c r="D125" s="411"/>
    </row>
    <row r="126" spans="2:4" x14ac:dyDescent="0.25">
      <c r="B126" s="412"/>
      <c r="C126" s="412"/>
      <c r="D126" s="414"/>
    </row>
    <row r="127" spans="2:4" x14ac:dyDescent="0.25">
      <c r="B127" s="412"/>
      <c r="C127" s="412"/>
      <c r="D127" s="414"/>
    </row>
    <row r="128" spans="2:4" x14ac:dyDescent="0.25">
      <c r="B128" s="412"/>
      <c r="C128" s="412"/>
      <c r="D128" s="411"/>
    </row>
    <row r="129" spans="2:4" x14ac:dyDescent="0.25">
      <c r="B129" s="412"/>
      <c r="C129" s="412"/>
      <c r="D129" s="411"/>
    </row>
    <row r="130" spans="2:4" x14ac:dyDescent="0.25">
      <c r="B130" s="412"/>
      <c r="C130" s="412"/>
      <c r="D130" s="411"/>
    </row>
    <row r="131" spans="2:4" x14ac:dyDescent="0.25">
      <c r="B131" s="412"/>
      <c r="C131" s="412"/>
      <c r="D131" s="411"/>
    </row>
    <row r="132" spans="2:4" x14ac:dyDescent="0.25">
      <c r="B132" s="412"/>
      <c r="C132" s="412"/>
      <c r="D132" s="414"/>
    </row>
    <row r="133" spans="2:4" x14ac:dyDescent="0.25">
      <c r="B133" s="412"/>
      <c r="C133" s="412"/>
      <c r="D133" s="414"/>
    </row>
    <row r="134" spans="2:4" x14ac:dyDescent="0.25">
      <c r="B134" s="412"/>
      <c r="C134" s="412"/>
      <c r="D134" s="411"/>
    </row>
    <row r="135" spans="2:4" x14ac:dyDescent="0.25">
      <c r="B135" s="412"/>
      <c r="C135" s="412"/>
      <c r="D135" s="411"/>
    </row>
    <row r="136" spans="2:4" x14ac:dyDescent="0.25">
      <c r="B136" s="412"/>
      <c r="C136" s="412"/>
      <c r="D136" s="411"/>
    </row>
    <row r="137" spans="2:4" x14ac:dyDescent="0.25">
      <c r="B137" s="412"/>
      <c r="C137" s="412"/>
      <c r="D137" s="411"/>
    </row>
    <row r="138" spans="2:4" x14ac:dyDescent="0.25">
      <c r="B138" s="412"/>
      <c r="C138" s="412"/>
      <c r="D138" s="414"/>
    </row>
    <row r="139" spans="2:4" x14ac:dyDescent="0.25">
      <c r="B139" s="412"/>
      <c r="C139" s="412"/>
      <c r="D139" s="414"/>
    </row>
    <row r="140" spans="2:4" x14ac:dyDescent="0.25">
      <c r="B140" s="412"/>
      <c r="C140" s="412"/>
      <c r="D140" s="411"/>
    </row>
    <row r="141" spans="2:4" x14ac:dyDescent="0.25">
      <c r="B141" s="412"/>
      <c r="C141" s="412"/>
      <c r="D141" s="411"/>
    </row>
    <row r="142" spans="2:4" x14ac:dyDescent="0.25">
      <c r="B142" s="412"/>
      <c r="C142" s="412"/>
      <c r="D142" s="411"/>
    </row>
    <row r="143" spans="2:4" x14ac:dyDescent="0.25">
      <c r="B143" s="412"/>
      <c r="C143" s="412"/>
      <c r="D143" s="411"/>
    </row>
    <row r="144" spans="2:4" x14ac:dyDescent="0.25">
      <c r="B144" s="412"/>
      <c r="C144" s="412"/>
      <c r="D144" s="414"/>
    </row>
    <row r="145" spans="2:4" x14ac:dyDescent="0.25">
      <c r="B145" s="412"/>
      <c r="C145" s="412"/>
      <c r="D145" s="414"/>
    </row>
    <row r="146" spans="2:4" x14ac:dyDescent="0.25">
      <c r="B146" s="412"/>
      <c r="C146" s="412"/>
      <c r="D146" s="411"/>
    </row>
    <row r="147" spans="2:4" x14ac:dyDescent="0.25">
      <c r="B147" s="412"/>
      <c r="C147" s="412"/>
      <c r="D147" s="411"/>
    </row>
    <row r="148" spans="2:4" x14ac:dyDescent="0.25">
      <c r="B148" s="412"/>
      <c r="C148" s="412"/>
      <c r="D148" s="411"/>
    </row>
    <row r="149" spans="2:4" x14ac:dyDescent="0.25">
      <c r="B149" s="412"/>
      <c r="C149" s="412"/>
      <c r="D149" s="411"/>
    </row>
    <row r="150" spans="2:4" x14ac:dyDescent="0.25">
      <c r="B150" s="412"/>
      <c r="C150" s="412"/>
      <c r="D150" s="414"/>
    </row>
    <row r="151" spans="2:4" x14ac:dyDescent="0.25">
      <c r="B151" s="412"/>
      <c r="C151" s="412"/>
      <c r="D151" s="414"/>
    </row>
    <row r="152" spans="2:4" x14ac:dyDescent="0.25">
      <c r="B152" s="412"/>
      <c r="C152" s="412"/>
      <c r="D152" s="411"/>
    </row>
    <row r="153" spans="2:4" x14ac:dyDescent="0.25">
      <c r="B153" s="412"/>
      <c r="C153" s="412"/>
      <c r="D153" s="411"/>
    </row>
    <row r="154" spans="2:4" x14ac:dyDescent="0.25">
      <c r="B154" s="412"/>
      <c r="C154" s="412"/>
      <c r="D154" s="411"/>
    </row>
    <row r="155" spans="2:4" x14ac:dyDescent="0.25">
      <c r="B155" s="412"/>
      <c r="C155" s="412"/>
      <c r="D155" s="411"/>
    </row>
    <row r="156" spans="2:4" x14ac:dyDescent="0.25">
      <c r="B156" s="412"/>
      <c r="C156" s="412"/>
      <c r="D156" s="414"/>
    </row>
    <row r="157" spans="2:4" x14ac:dyDescent="0.25">
      <c r="B157" s="412"/>
      <c r="C157" s="412"/>
      <c r="D157" s="414"/>
    </row>
    <row r="158" spans="2:4" x14ac:dyDescent="0.25">
      <c r="B158" s="412"/>
      <c r="C158" s="412"/>
      <c r="D158" s="411"/>
    </row>
    <row r="159" spans="2:4" x14ac:dyDescent="0.25">
      <c r="B159" s="412"/>
      <c r="C159" s="412"/>
      <c r="D159" s="411"/>
    </row>
    <row r="160" spans="2:4" x14ac:dyDescent="0.25">
      <c r="B160" s="412"/>
      <c r="C160" s="412"/>
      <c r="D160" s="411"/>
    </row>
    <row r="161" spans="2:4" x14ac:dyDescent="0.25">
      <c r="B161" s="412"/>
      <c r="C161" s="412"/>
      <c r="D161" s="411"/>
    </row>
    <row r="162" spans="2:4" x14ac:dyDescent="0.25">
      <c r="B162" s="412"/>
      <c r="C162" s="412"/>
      <c r="D162" s="414"/>
    </row>
    <row r="163" spans="2:4" x14ac:dyDescent="0.25">
      <c r="B163" s="412"/>
      <c r="C163" s="412"/>
      <c r="D163" s="414"/>
    </row>
    <row r="164" spans="2:4" x14ac:dyDescent="0.25">
      <c r="B164" s="412"/>
      <c r="C164" s="412"/>
      <c r="D164" s="411"/>
    </row>
    <row r="165" spans="2:4" x14ac:dyDescent="0.25">
      <c r="B165" s="412"/>
      <c r="C165" s="412"/>
      <c r="D165" s="411"/>
    </row>
    <row r="166" spans="2:4" x14ac:dyDescent="0.25">
      <c r="B166" s="412"/>
      <c r="C166" s="412"/>
      <c r="D166" s="411"/>
    </row>
    <row r="167" spans="2:4" x14ac:dyDescent="0.25">
      <c r="B167" s="412"/>
      <c r="C167" s="412"/>
      <c r="D167" s="411"/>
    </row>
    <row r="168" spans="2:4" x14ac:dyDescent="0.25">
      <c r="B168" s="412"/>
      <c r="C168" s="412"/>
      <c r="D168" s="414"/>
    </row>
    <row r="169" spans="2:4" x14ac:dyDescent="0.25">
      <c r="B169" s="412"/>
      <c r="C169" s="412"/>
      <c r="D169" s="414"/>
    </row>
    <row r="170" spans="2:4" x14ac:dyDescent="0.25">
      <c r="B170" s="412"/>
      <c r="C170" s="412"/>
      <c r="D170" s="411"/>
    </row>
    <row r="171" spans="2:4" x14ac:dyDescent="0.25">
      <c r="B171" s="412"/>
      <c r="C171" s="412"/>
      <c r="D171" s="411"/>
    </row>
    <row r="172" spans="2:4" x14ac:dyDescent="0.25">
      <c r="B172" s="412"/>
      <c r="C172" s="412"/>
      <c r="D172" s="411"/>
    </row>
    <row r="173" spans="2:4" x14ac:dyDescent="0.25">
      <c r="B173" s="412"/>
      <c r="C173" s="412"/>
      <c r="D173" s="411"/>
    </row>
    <row r="174" spans="2:4" x14ac:dyDescent="0.25">
      <c r="B174" s="412"/>
      <c r="C174" s="412"/>
      <c r="D174" s="414"/>
    </row>
    <row r="175" spans="2:4" x14ac:dyDescent="0.25">
      <c r="B175" s="412"/>
      <c r="C175" s="412"/>
      <c r="D175" s="414"/>
    </row>
    <row r="176" spans="2:4" x14ac:dyDescent="0.25">
      <c r="B176" s="412"/>
      <c r="C176" s="412"/>
      <c r="D176" s="411"/>
    </row>
    <row r="177" spans="2:4" x14ac:dyDescent="0.25">
      <c r="B177" s="412"/>
      <c r="C177" s="412"/>
      <c r="D177" s="411"/>
    </row>
    <row r="178" spans="2:4" x14ac:dyDescent="0.25">
      <c r="B178" s="412"/>
      <c r="C178" s="412"/>
      <c r="D178" s="411"/>
    </row>
    <row r="179" spans="2:4" x14ac:dyDescent="0.25">
      <c r="B179" s="412"/>
      <c r="C179" s="412"/>
      <c r="D179" s="411"/>
    </row>
    <row r="180" spans="2:4" x14ac:dyDescent="0.25">
      <c r="B180" s="412"/>
      <c r="C180" s="412"/>
      <c r="D180" s="414"/>
    </row>
    <row r="181" spans="2:4" x14ac:dyDescent="0.25">
      <c r="B181" s="412"/>
      <c r="C181" s="412"/>
      <c r="D181" s="414"/>
    </row>
    <row r="182" spans="2:4" x14ac:dyDescent="0.25">
      <c r="B182" s="412"/>
      <c r="C182" s="412"/>
      <c r="D182" s="411"/>
    </row>
    <row r="183" spans="2:4" x14ac:dyDescent="0.25">
      <c r="B183" s="412"/>
      <c r="C183" s="412"/>
      <c r="D183" s="411"/>
    </row>
    <row r="184" spans="2:4" x14ac:dyDescent="0.25">
      <c r="B184" s="412"/>
      <c r="C184" s="412"/>
      <c r="D184" s="411"/>
    </row>
    <row r="185" spans="2:4" x14ac:dyDescent="0.25">
      <c r="B185" s="412"/>
      <c r="C185" s="412"/>
      <c r="D185" s="411"/>
    </row>
    <row r="186" spans="2:4" x14ac:dyDescent="0.25">
      <c r="B186" s="412"/>
      <c r="C186" s="412"/>
      <c r="D186" s="414"/>
    </row>
    <row r="187" spans="2:4" x14ac:dyDescent="0.25">
      <c r="B187" s="412"/>
      <c r="C187" s="412"/>
      <c r="D187" s="414"/>
    </row>
    <row r="188" spans="2:4" x14ac:dyDescent="0.25">
      <c r="B188" s="412"/>
      <c r="C188" s="412"/>
      <c r="D188" s="411"/>
    </row>
    <row r="189" spans="2:4" x14ac:dyDescent="0.25">
      <c r="B189" s="412"/>
      <c r="C189" s="412"/>
      <c r="D189" s="411"/>
    </row>
    <row r="190" spans="2:4" x14ac:dyDescent="0.25">
      <c r="B190" s="412"/>
      <c r="C190" s="412"/>
      <c r="D190" s="411"/>
    </row>
    <row r="191" spans="2:4" x14ac:dyDescent="0.25">
      <c r="B191" s="412"/>
      <c r="C191" s="412"/>
      <c r="D191" s="411"/>
    </row>
    <row r="192" spans="2:4" x14ac:dyDescent="0.25">
      <c r="B192" s="412"/>
      <c r="C192" s="412"/>
      <c r="D192" s="414"/>
    </row>
    <row r="193" spans="2:4" x14ac:dyDescent="0.25">
      <c r="B193" s="412"/>
      <c r="C193" s="412"/>
      <c r="D193" s="414"/>
    </row>
    <row r="194" spans="2:4" x14ac:dyDescent="0.25">
      <c r="B194" s="412"/>
      <c r="C194" s="412"/>
      <c r="D194" s="411"/>
    </row>
    <row r="195" spans="2:4" x14ac:dyDescent="0.25">
      <c r="B195" s="412"/>
      <c r="C195" s="412"/>
      <c r="D195" s="411"/>
    </row>
    <row r="196" spans="2:4" x14ac:dyDescent="0.25">
      <c r="B196" s="412"/>
      <c r="C196" s="412"/>
      <c r="D196" s="411"/>
    </row>
    <row r="197" spans="2:4" x14ac:dyDescent="0.25">
      <c r="B197" s="412"/>
      <c r="C197" s="412"/>
      <c r="D197" s="411"/>
    </row>
    <row r="198" spans="2:4" x14ac:dyDescent="0.25">
      <c r="B198" s="412"/>
      <c r="C198" s="412"/>
      <c r="D198" s="414"/>
    </row>
    <row r="199" spans="2:4" x14ac:dyDescent="0.25">
      <c r="B199" s="412"/>
      <c r="C199" s="412"/>
      <c r="D199" s="414"/>
    </row>
    <row r="200" spans="2:4" x14ac:dyDescent="0.25">
      <c r="B200" s="412"/>
      <c r="C200" s="412"/>
      <c r="D200" s="411"/>
    </row>
    <row r="201" spans="2:4" x14ac:dyDescent="0.25">
      <c r="B201" s="412"/>
      <c r="C201" s="412"/>
      <c r="D201" s="411"/>
    </row>
    <row r="202" spans="2:4" x14ac:dyDescent="0.25">
      <c r="B202" s="412"/>
      <c r="C202" s="412"/>
      <c r="D202" s="411"/>
    </row>
    <row r="203" spans="2:4" x14ac:dyDescent="0.25">
      <c r="B203" s="412"/>
      <c r="C203" s="412"/>
      <c r="D203" s="411"/>
    </row>
    <row r="204" spans="2:4" x14ac:dyDescent="0.25">
      <c r="B204" s="412"/>
      <c r="C204" s="412"/>
      <c r="D204" s="414"/>
    </row>
    <row r="205" spans="2:4" x14ac:dyDescent="0.25">
      <c r="B205" s="412"/>
      <c r="C205" s="412"/>
      <c r="D205" s="414"/>
    </row>
    <row r="206" spans="2:4" x14ac:dyDescent="0.25">
      <c r="B206" s="412"/>
      <c r="C206" s="412"/>
      <c r="D206" s="411"/>
    </row>
    <row r="207" spans="2:4" x14ac:dyDescent="0.25">
      <c r="B207" s="412"/>
      <c r="C207" s="412"/>
      <c r="D207" s="411"/>
    </row>
    <row r="208" spans="2:4" x14ac:dyDescent="0.25">
      <c r="B208" s="412"/>
      <c r="C208" s="412"/>
      <c r="D208" s="411"/>
    </row>
    <row r="209" spans="2:4" x14ac:dyDescent="0.25">
      <c r="B209" s="412"/>
      <c r="C209" s="412"/>
      <c r="D209" s="411"/>
    </row>
    <row r="210" spans="2:4" x14ac:dyDescent="0.25">
      <c r="B210" s="412"/>
      <c r="C210" s="412"/>
      <c r="D210" s="414"/>
    </row>
    <row r="211" spans="2:4" x14ac:dyDescent="0.25">
      <c r="B211" s="412"/>
      <c r="C211" s="412"/>
      <c r="D211" s="414"/>
    </row>
    <row r="212" spans="2:4" x14ac:dyDescent="0.25">
      <c r="B212" s="412"/>
      <c r="C212" s="412"/>
      <c r="D212" s="411"/>
    </row>
    <row r="213" spans="2:4" x14ac:dyDescent="0.25">
      <c r="B213" s="412"/>
      <c r="C213" s="412"/>
      <c r="D213" s="411"/>
    </row>
    <row r="214" spans="2:4" x14ac:dyDescent="0.25">
      <c r="B214" s="412"/>
      <c r="C214" s="412"/>
      <c r="D214" s="411"/>
    </row>
    <row r="215" spans="2:4" x14ac:dyDescent="0.25">
      <c r="B215" s="412"/>
      <c r="C215" s="412"/>
      <c r="D215" s="411"/>
    </row>
    <row r="216" spans="2:4" x14ac:dyDescent="0.25">
      <c r="B216" s="412"/>
      <c r="C216" s="412"/>
      <c r="D216" s="414"/>
    </row>
    <row r="217" spans="2:4" x14ac:dyDescent="0.25">
      <c r="B217" s="412"/>
      <c r="C217" s="412"/>
      <c r="D217" s="414"/>
    </row>
    <row r="218" spans="2:4" x14ac:dyDescent="0.25">
      <c r="B218" s="412"/>
      <c r="C218" s="412"/>
      <c r="D218" s="411"/>
    </row>
    <row r="219" spans="2:4" x14ac:dyDescent="0.25">
      <c r="B219" s="412"/>
      <c r="C219" s="412"/>
      <c r="D219" s="411"/>
    </row>
    <row r="220" spans="2:4" x14ac:dyDescent="0.25">
      <c r="B220" s="412"/>
      <c r="C220" s="412"/>
      <c r="D220" s="411"/>
    </row>
    <row r="221" spans="2:4" x14ac:dyDescent="0.25">
      <c r="B221" s="412"/>
      <c r="C221" s="412"/>
      <c r="D221" s="411"/>
    </row>
    <row r="222" spans="2:4" x14ac:dyDescent="0.25">
      <c r="B222" s="412"/>
      <c r="C222" s="412"/>
      <c r="D222" s="414"/>
    </row>
    <row r="223" spans="2:4" x14ac:dyDescent="0.25">
      <c r="B223" s="412"/>
      <c r="C223" s="412"/>
      <c r="D223" s="414"/>
    </row>
    <row r="224" spans="2:4" x14ac:dyDescent="0.25">
      <c r="B224" s="412"/>
      <c r="C224" s="412"/>
      <c r="D224" s="411"/>
    </row>
    <row r="225" spans="2:4" x14ac:dyDescent="0.25">
      <c r="B225" s="412"/>
      <c r="C225" s="412"/>
      <c r="D225" s="411"/>
    </row>
    <row r="226" spans="2:4" x14ac:dyDescent="0.25">
      <c r="B226" s="412"/>
      <c r="C226" s="412"/>
      <c r="D226" s="411"/>
    </row>
    <row r="227" spans="2:4" x14ac:dyDescent="0.25">
      <c r="B227" s="412"/>
      <c r="C227" s="412"/>
      <c r="D227" s="411"/>
    </row>
    <row r="228" spans="2:4" x14ac:dyDescent="0.25">
      <c r="B228" s="412"/>
      <c r="C228" s="412"/>
      <c r="D228" s="414"/>
    </row>
    <row r="229" spans="2:4" x14ac:dyDescent="0.25">
      <c r="B229" s="412"/>
      <c r="C229" s="412"/>
      <c r="D229" s="414"/>
    </row>
    <row r="230" spans="2:4" x14ac:dyDescent="0.25">
      <c r="B230" s="412"/>
      <c r="C230" s="412"/>
      <c r="D230" s="411"/>
    </row>
    <row r="231" spans="2:4" x14ac:dyDescent="0.25">
      <c r="B231" s="412"/>
      <c r="C231" s="412"/>
      <c r="D231" s="411"/>
    </row>
    <row r="232" spans="2:4" x14ac:dyDescent="0.25">
      <c r="B232" s="412"/>
      <c r="C232" s="412"/>
      <c r="D232" s="411"/>
    </row>
    <row r="233" spans="2:4" x14ac:dyDescent="0.25">
      <c r="B233" s="412"/>
      <c r="C233" s="412"/>
      <c r="D233" s="411"/>
    </row>
    <row r="234" spans="2:4" x14ac:dyDescent="0.25">
      <c r="B234" s="412"/>
      <c r="C234" s="412"/>
      <c r="D234" s="414"/>
    </row>
    <row r="235" spans="2:4" x14ac:dyDescent="0.25">
      <c r="B235" s="412"/>
      <c r="C235" s="412"/>
      <c r="D235" s="414"/>
    </row>
    <row r="236" spans="2:4" x14ac:dyDescent="0.25">
      <c r="B236" s="412"/>
      <c r="C236" s="412"/>
      <c r="D236" s="411"/>
    </row>
    <row r="237" spans="2:4" x14ac:dyDescent="0.25">
      <c r="B237" s="412"/>
      <c r="C237" s="412"/>
      <c r="D237" s="411"/>
    </row>
    <row r="238" spans="2:4" x14ac:dyDescent="0.25">
      <c r="B238" s="412"/>
      <c r="C238" s="412"/>
      <c r="D238" s="411"/>
    </row>
    <row r="239" spans="2:4" x14ac:dyDescent="0.25">
      <c r="B239" s="412"/>
      <c r="C239" s="412"/>
      <c r="D239" s="411"/>
    </row>
    <row r="240" spans="2:4" x14ac:dyDescent="0.25">
      <c r="B240" s="412"/>
      <c r="C240" s="412"/>
      <c r="D240" s="414"/>
    </row>
    <row r="241" spans="2:4" x14ac:dyDescent="0.25">
      <c r="B241" s="412"/>
      <c r="C241" s="412"/>
      <c r="D241" s="414"/>
    </row>
    <row r="242" spans="2:4" x14ac:dyDescent="0.25">
      <c r="B242" s="412"/>
      <c r="C242" s="412"/>
      <c r="D242" s="411"/>
    </row>
    <row r="243" spans="2:4" x14ac:dyDescent="0.25">
      <c r="B243" s="412"/>
      <c r="C243" s="412"/>
      <c r="D243" s="411"/>
    </row>
    <row r="244" spans="2:4" x14ac:dyDescent="0.25">
      <c r="B244" s="412"/>
      <c r="C244" s="412"/>
      <c r="D244" s="411"/>
    </row>
    <row r="245" spans="2:4" x14ac:dyDescent="0.25">
      <c r="B245" s="412"/>
      <c r="C245" s="412"/>
      <c r="D245" s="411"/>
    </row>
    <row r="246" spans="2:4" x14ac:dyDescent="0.25">
      <c r="B246" s="412"/>
      <c r="C246" s="412"/>
      <c r="D246" s="414"/>
    </row>
    <row r="247" spans="2:4" x14ac:dyDescent="0.25">
      <c r="B247" s="412"/>
      <c r="C247" s="412"/>
      <c r="D247" s="414"/>
    </row>
    <row r="248" spans="2:4" x14ac:dyDescent="0.25">
      <c r="B248" s="412"/>
      <c r="C248" s="412"/>
      <c r="D248" s="411"/>
    </row>
    <row r="249" spans="2:4" x14ac:dyDescent="0.25">
      <c r="B249" s="412"/>
      <c r="C249" s="412"/>
      <c r="D249" s="411"/>
    </row>
    <row r="250" spans="2:4" x14ac:dyDescent="0.25">
      <c r="B250" s="412"/>
      <c r="C250" s="412"/>
      <c r="D250" s="411"/>
    </row>
    <row r="251" spans="2:4" x14ac:dyDescent="0.25">
      <c r="B251" s="412"/>
      <c r="C251" s="412"/>
      <c r="D251" s="411"/>
    </row>
    <row r="252" spans="2:4" x14ac:dyDescent="0.25">
      <c r="B252" s="412"/>
      <c r="C252" s="412"/>
      <c r="D252" s="414"/>
    </row>
    <row r="253" spans="2:4" x14ac:dyDescent="0.25">
      <c r="B253" s="412"/>
      <c r="C253" s="412"/>
      <c r="D253" s="414"/>
    </row>
    <row r="254" spans="2:4" x14ac:dyDescent="0.25">
      <c r="B254" s="412"/>
      <c r="C254" s="412"/>
      <c r="D254" s="411"/>
    </row>
    <row r="255" spans="2:4" x14ac:dyDescent="0.25">
      <c r="B255" s="412"/>
      <c r="C255" s="412"/>
      <c r="D255" s="411"/>
    </row>
    <row r="256" spans="2:4" x14ac:dyDescent="0.25">
      <c r="B256" s="412"/>
      <c r="C256" s="412"/>
      <c r="D256" s="411"/>
    </row>
    <row r="257" spans="2:4" x14ac:dyDescent="0.25">
      <c r="B257" s="412"/>
      <c r="C257" s="412"/>
      <c r="D257" s="411"/>
    </row>
    <row r="258" spans="2:4" x14ac:dyDescent="0.25">
      <c r="B258" s="412"/>
      <c r="C258" s="412"/>
      <c r="D258" s="414"/>
    </row>
    <row r="259" spans="2:4" x14ac:dyDescent="0.25">
      <c r="B259" s="412"/>
      <c r="C259" s="412"/>
      <c r="D259" s="414"/>
    </row>
    <row r="260" spans="2:4" x14ac:dyDescent="0.25">
      <c r="B260" s="412"/>
      <c r="C260" s="412"/>
      <c r="D260" s="411"/>
    </row>
    <row r="261" spans="2:4" x14ac:dyDescent="0.25">
      <c r="B261" s="412"/>
      <c r="C261" s="412"/>
      <c r="D261" s="411"/>
    </row>
    <row r="262" spans="2:4" x14ac:dyDescent="0.25">
      <c r="B262" s="412"/>
      <c r="C262" s="412"/>
      <c r="D262" s="411"/>
    </row>
    <row r="263" spans="2:4" x14ac:dyDescent="0.25">
      <c r="B263" s="412"/>
      <c r="C263" s="412"/>
      <c r="D263" s="411"/>
    </row>
    <row r="264" spans="2:4" x14ac:dyDescent="0.25">
      <c r="B264" s="412"/>
      <c r="C264" s="412"/>
      <c r="D264" s="414"/>
    </row>
    <row r="265" spans="2:4" x14ac:dyDescent="0.25">
      <c r="B265" s="412"/>
      <c r="C265" s="412"/>
      <c r="D265" s="414"/>
    </row>
    <row r="266" spans="2:4" x14ac:dyDescent="0.25">
      <c r="B266" s="412"/>
      <c r="C266" s="412"/>
      <c r="D266" s="411"/>
    </row>
    <row r="267" spans="2:4" x14ac:dyDescent="0.25">
      <c r="B267" s="412"/>
      <c r="C267" s="412"/>
      <c r="D267" s="411"/>
    </row>
    <row r="268" spans="2:4" x14ac:dyDescent="0.25">
      <c r="B268" s="412"/>
      <c r="C268" s="412"/>
      <c r="D268" s="411"/>
    </row>
    <row r="269" spans="2:4" x14ac:dyDescent="0.25">
      <c r="B269" s="412"/>
      <c r="C269" s="412"/>
      <c r="D269" s="411"/>
    </row>
    <row r="270" spans="2:4" x14ac:dyDescent="0.25">
      <c r="B270" s="412"/>
      <c r="C270" s="412"/>
      <c r="D270" s="414"/>
    </row>
    <row r="271" spans="2:4" x14ac:dyDescent="0.25">
      <c r="B271" s="412"/>
      <c r="C271" s="412"/>
      <c r="D271" s="414"/>
    </row>
    <row r="272" spans="2:4" x14ac:dyDescent="0.25">
      <c r="B272" s="412"/>
      <c r="C272" s="412"/>
      <c r="D272" s="411"/>
    </row>
    <row r="273" spans="2:4" x14ac:dyDescent="0.25">
      <c r="B273" s="412"/>
      <c r="C273" s="412"/>
      <c r="D273" s="411"/>
    </row>
    <row r="274" spans="2:4" x14ac:dyDescent="0.25">
      <c r="B274" s="412"/>
      <c r="C274" s="412"/>
      <c r="D274" s="411"/>
    </row>
    <row r="275" spans="2:4" x14ac:dyDescent="0.25">
      <c r="B275" s="412"/>
      <c r="C275" s="412"/>
      <c r="D275" s="411"/>
    </row>
    <row r="276" spans="2:4" x14ac:dyDescent="0.25">
      <c r="B276" s="412"/>
      <c r="C276" s="412"/>
      <c r="D276" s="414"/>
    </row>
    <row r="277" spans="2:4" x14ac:dyDescent="0.25">
      <c r="B277" s="412"/>
      <c r="C277" s="412"/>
      <c r="D277" s="414"/>
    </row>
    <row r="278" spans="2:4" x14ac:dyDescent="0.25">
      <c r="B278" s="412"/>
      <c r="C278" s="412"/>
      <c r="D278" s="411"/>
    </row>
    <row r="279" spans="2:4" x14ac:dyDescent="0.25">
      <c r="B279" s="412"/>
      <c r="C279" s="412"/>
      <c r="D279" s="411"/>
    </row>
    <row r="280" spans="2:4" x14ac:dyDescent="0.25">
      <c r="B280" s="412"/>
      <c r="C280" s="412"/>
      <c r="D280" s="411"/>
    </row>
    <row r="281" spans="2:4" x14ac:dyDescent="0.25">
      <c r="B281" s="412"/>
      <c r="C281" s="412"/>
      <c r="D281" s="411"/>
    </row>
    <row r="282" spans="2:4" x14ac:dyDescent="0.25">
      <c r="B282" s="412"/>
      <c r="C282" s="412"/>
      <c r="D282" s="414"/>
    </row>
    <row r="283" spans="2:4" x14ac:dyDescent="0.25">
      <c r="B283" s="412"/>
      <c r="C283" s="412"/>
      <c r="D283" s="414"/>
    </row>
    <row r="284" spans="2:4" x14ac:dyDescent="0.25">
      <c r="B284" s="412"/>
      <c r="C284" s="412"/>
      <c r="D284" s="411"/>
    </row>
    <row r="285" spans="2:4" x14ac:dyDescent="0.25">
      <c r="B285" s="412"/>
      <c r="C285" s="412"/>
      <c r="D285" s="411"/>
    </row>
    <row r="286" spans="2:4" x14ac:dyDescent="0.25">
      <c r="B286" s="412"/>
      <c r="C286" s="412"/>
      <c r="D286" s="411"/>
    </row>
    <row r="287" spans="2:4" x14ac:dyDescent="0.25">
      <c r="B287" s="412"/>
      <c r="C287" s="412"/>
      <c r="D287" s="411"/>
    </row>
    <row r="288" spans="2:4" x14ac:dyDescent="0.25">
      <c r="B288" s="412"/>
      <c r="C288" s="412"/>
      <c r="D288" s="414"/>
    </row>
    <row r="289" spans="2:4" x14ac:dyDescent="0.25">
      <c r="B289" s="412"/>
      <c r="C289" s="412"/>
      <c r="D289" s="414"/>
    </row>
    <row r="290" spans="2:4" x14ac:dyDescent="0.25">
      <c r="B290" s="412"/>
      <c r="C290" s="412"/>
      <c r="D290" s="411"/>
    </row>
    <row r="291" spans="2:4" x14ac:dyDescent="0.25">
      <c r="B291" s="412"/>
      <c r="C291" s="412"/>
      <c r="D291" s="411"/>
    </row>
    <row r="292" spans="2:4" x14ac:dyDescent="0.25">
      <c r="B292" s="412"/>
      <c r="C292" s="412"/>
      <c r="D292" s="411"/>
    </row>
    <row r="293" spans="2:4" x14ac:dyDescent="0.25">
      <c r="B293" s="412"/>
      <c r="C293" s="412"/>
      <c r="D293" s="411"/>
    </row>
    <row r="294" spans="2:4" x14ac:dyDescent="0.25">
      <c r="B294" s="412"/>
      <c r="C294" s="412"/>
      <c r="D294" s="414"/>
    </row>
    <row r="295" spans="2:4" x14ac:dyDescent="0.25">
      <c r="B295" s="412"/>
      <c r="C295" s="412"/>
      <c r="D295" s="414"/>
    </row>
    <row r="296" spans="2:4" x14ac:dyDescent="0.25">
      <c r="B296" s="412"/>
      <c r="C296" s="412"/>
      <c r="D296" s="411"/>
    </row>
    <row r="297" spans="2:4" x14ac:dyDescent="0.25">
      <c r="B297" s="412"/>
      <c r="C297" s="412"/>
      <c r="D297" s="411"/>
    </row>
    <row r="298" spans="2:4" x14ac:dyDescent="0.25">
      <c r="B298" s="412"/>
      <c r="C298" s="412"/>
      <c r="D298" s="411"/>
    </row>
    <row r="299" spans="2:4" x14ac:dyDescent="0.25">
      <c r="B299" s="412"/>
      <c r="C299" s="412"/>
      <c r="D299" s="411"/>
    </row>
    <row r="300" spans="2:4" x14ac:dyDescent="0.25">
      <c r="B300" s="412"/>
      <c r="C300" s="412"/>
      <c r="D300" s="414"/>
    </row>
    <row r="301" spans="2:4" x14ac:dyDescent="0.25">
      <c r="B301" s="412"/>
      <c r="C301" s="412"/>
      <c r="D301" s="414"/>
    </row>
    <row r="302" spans="2:4" x14ac:dyDescent="0.25">
      <c r="B302" s="412"/>
      <c r="C302" s="412"/>
      <c r="D302" s="411"/>
    </row>
    <row r="303" spans="2:4" x14ac:dyDescent="0.25">
      <c r="B303" s="412"/>
      <c r="C303" s="412"/>
      <c r="D303" s="411"/>
    </row>
    <row r="304" spans="2:4" x14ac:dyDescent="0.25">
      <c r="B304" s="412"/>
      <c r="C304" s="412"/>
      <c r="D304" s="411"/>
    </row>
    <row r="305" spans="2:4" x14ac:dyDescent="0.25">
      <c r="B305" s="412"/>
      <c r="C305" s="412"/>
      <c r="D305" s="411"/>
    </row>
    <row r="306" spans="2:4" x14ac:dyDescent="0.25">
      <c r="B306" s="412"/>
      <c r="C306" s="412"/>
      <c r="D306" s="414"/>
    </row>
    <row r="307" spans="2:4" x14ac:dyDescent="0.25">
      <c r="B307" s="412"/>
      <c r="C307" s="412"/>
      <c r="D307" s="414"/>
    </row>
    <row r="308" spans="2:4" x14ac:dyDescent="0.25">
      <c r="B308" s="412"/>
      <c r="C308" s="412"/>
      <c r="D308" s="411"/>
    </row>
    <row r="309" spans="2:4" x14ac:dyDescent="0.25">
      <c r="B309" s="412"/>
      <c r="C309" s="412"/>
      <c r="D309" s="411"/>
    </row>
    <row r="310" spans="2:4" x14ac:dyDescent="0.25">
      <c r="B310" s="412"/>
      <c r="C310" s="412"/>
      <c r="D310" s="411"/>
    </row>
    <row r="311" spans="2:4" x14ac:dyDescent="0.25">
      <c r="B311" s="412"/>
      <c r="C311" s="412"/>
      <c r="D311" s="411"/>
    </row>
    <row r="312" spans="2:4" x14ac:dyDescent="0.25">
      <c r="B312" s="412"/>
      <c r="C312" s="412"/>
      <c r="D312" s="414"/>
    </row>
    <row r="313" spans="2:4" x14ac:dyDescent="0.25">
      <c r="B313" s="412"/>
      <c r="C313" s="412"/>
      <c r="D313" s="414"/>
    </row>
    <row r="314" spans="2:4" x14ac:dyDescent="0.25">
      <c r="B314" s="412"/>
      <c r="C314" s="412"/>
      <c r="D314" s="411"/>
    </row>
    <row r="315" spans="2:4" x14ac:dyDescent="0.25">
      <c r="B315" s="412"/>
      <c r="C315" s="412"/>
      <c r="D315" s="411"/>
    </row>
    <row r="316" spans="2:4" x14ac:dyDescent="0.25">
      <c r="B316" s="412"/>
      <c r="C316" s="412"/>
      <c r="D316" s="411"/>
    </row>
    <row r="317" spans="2:4" x14ac:dyDescent="0.25">
      <c r="B317" s="412"/>
      <c r="C317" s="412"/>
      <c r="D317" s="411"/>
    </row>
    <row r="318" spans="2:4" x14ac:dyDescent="0.25">
      <c r="B318" s="412"/>
      <c r="C318" s="412"/>
      <c r="D318" s="414"/>
    </row>
    <row r="319" spans="2:4" x14ac:dyDescent="0.25">
      <c r="B319" s="412"/>
      <c r="C319" s="412"/>
      <c r="D319" s="414"/>
    </row>
    <row r="320" spans="2:4" x14ac:dyDescent="0.25">
      <c r="B320" s="412"/>
      <c r="C320" s="412"/>
      <c r="D320" s="411"/>
    </row>
    <row r="321" spans="2:4" x14ac:dyDescent="0.25">
      <c r="B321" s="412"/>
      <c r="C321" s="412"/>
      <c r="D321" s="411"/>
    </row>
    <row r="322" spans="2:4" x14ac:dyDescent="0.25">
      <c r="B322" s="412"/>
      <c r="C322" s="412"/>
      <c r="D322" s="411"/>
    </row>
    <row r="323" spans="2:4" x14ac:dyDescent="0.25">
      <c r="B323" s="412"/>
      <c r="C323" s="412"/>
      <c r="D323" s="411"/>
    </row>
    <row r="324" spans="2:4" x14ac:dyDescent="0.25">
      <c r="B324" s="412"/>
      <c r="C324" s="412"/>
      <c r="D324" s="414"/>
    </row>
    <row r="325" spans="2:4" x14ac:dyDescent="0.25">
      <c r="B325" s="412"/>
      <c r="C325" s="412"/>
      <c r="D325" s="414"/>
    </row>
    <row r="326" spans="2:4" x14ac:dyDescent="0.25">
      <c r="B326" s="412"/>
      <c r="C326" s="412"/>
      <c r="D326" s="411"/>
    </row>
    <row r="327" spans="2:4" x14ac:dyDescent="0.25">
      <c r="B327" s="412"/>
      <c r="C327" s="412"/>
      <c r="D327" s="411"/>
    </row>
    <row r="328" spans="2:4" x14ac:dyDescent="0.25">
      <c r="B328" s="412"/>
      <c r="C328" s="412"/>
      <c r="D328" s="411"/>
    </row>
    <row r="329" spans="2:4" x14ac:dyDescent="0.25">
      <c r="B329" s="412"/>
      <c r="C329" s="412"/>
      <c r="D329" s="411"/>
    </row>
    <row r="330" spans="2:4" x14ac:dyDescent="0.25">
      <c r="B330" s="412"/>
      <c r="C330" s="412"/>
      <c r="D330" s="414"/>
    </row>
    <row r="331" spans="2:4" x14ac:dyDescent="0.25">
      <c r="B331" s="412"/>
      <c r="C331" s="412"/>
      <c r="D331" s="414"/>
    </row>
    <row r="332" spans="2:4" x14ac:dyDescent="0.25">
      <c r="B332" s="412"/>
      <c r="C332" s="412"/>
      <c r="D332" s="411"/>
    </row>
    <row r="333" spans="2:4" x14ac:dyDescent="0.25">
      <c r="B333" s="412"/>
      <c r="C333" s="412"/>
      <c r="D333" s="411"/>
    </row>
    <row r="334" spans="2:4" x14ac:dyDescent="0.25">
      <c r="B334" s="412"/>
      <c r="C334" s="412"/>
      <c r="D334" s="411"/>
    </row>
    <row r="335" spans="2:4" x14ac:dyDescent="0.25">
      <c r="B335" s="412"/>
      <c r="C335" s="412"/>
      <c r="D335" s="411"/>
    </row>
    <row r="336" spans="2:4" x14ac:dyDescent="0.25">
      <c r="B336" s="412"/>
      <c r="C336" s="412"/>
      <c r="D336" s="414"/>
    </row>
    <row r="337" spans="2:4" x14ac:dyDescent="0.25">
      <c r="B337" s="412"/>
      <c r="C337" s="412"/>
      <c r="D337" s="414"/>
    </row>
    <row r="338" spans="2:4" x14ac:dyDescent="0.25">
      <c r="B338" s="412"/>
      <c r="C338" s="412"/>
      <c r="D338" s="411"/>
    </row>
    <row r="339" spans="2:4" x14ac:dyDescent="0.25">
      <c r="B339" s="412"/>
      <c r="C339" s="412"/>
      <c r="D339" s="411"/>
    </row>
    <row r="340" spans="2:4" x14ac:dyDescent="0.25">
      <c r="B340" s="412"/>
      <c r="C340" s="412"/>
      <c r="D340" s="411"/>
    </row>
    <row r="341" spans="2:4" x14ac:dyDescent="0.25">
      <c r="B341" s="412"/>
      <c r="C341" s="412"/>
      <c r="D341" s="411"/>
    </row>
    <row r="342" spans="2:4" x14ac:dyDescent="0.25">
      <c r="B342" s="412"/>
      <c r="C342" s="412"/>
      <c r="D342" s="414"/>
    </row>
    <row r="343" spans="2:4" x14ac:dyDescent="0.25">
      <c r="B343" s="412"/>
      <c r="C343" s="412"/>
      <c r="D343" s="414"/>
    </row>
    <row r="344" spans="2:4" x14ac:dyDescent="0.25">
      <c r="B344" s="412"/>
      <c r="C344" s="412"/>
      <c r="D344" s="411"/>
    </row>
    <row r="345" spans="2:4" x14ac:dyDescent="0.25">
      <c r="B345" s="412"/>
      <c r="C345" s="412"/>
      <c r="D345" s="411"/>
    </row>
    <row r="346" spans="2:4" x14ac:dyDescent="0.25">
      <c r="B346" s="412"/>
      <c r="C346" s="412"/>
      <c r="D346" s="411"/>
    </row>
    <row r="347" spans="2:4" x14ac:dyDescent="0.25">
      <c r="B347" s="412"/>
      <c r="C347" s="412"/>
      <c r="D347" s="411"/>
    </row>
    <row r="348" spans="2:4" x14ac:dyDescent="0.25">
      <c r="B348" s="412"/>
      <c r="C348" s="412"/>
      <c r="D348" s="414"/>
    </row>
    <row r="349" spans="2:4" x14ac:dyDescent="0.25">
      <c r="B349" s="412"/>
      <c r="C349" s="412"/>
      <c r="D349" s="414"/>
    </row>
    <row r="350" spans="2:4" x14ac:dyDescent="0.25">
      <c r="B350" s="412"/>
      <c r="C350" s="412"/>
      <c r="D350" s="411"/>
    </row>
    <row r="351" spans="2:4" x14ac:dyDescent="0.25">
      <c r="B351" s="412"/>
      <c r="C351" s="412"/>
      <c r="D351" s="411"/>
    </row>
    <row r="352" spans="2:4" x14ac:dyDescent="0.25">
      <c r="B352" s="412"/>
      <c r="C352" s="412"/>
      <c r="D352" s="411"/>
    </row>
    <row r="353" spans="2:4" x14ac:dyDescent="0.25">
      <c r="B353" s="412"/>
      <c r="C353" s="412"/>
      <c r="D353" s="411"/>
    </row>
    <row r="354" spans="2:4" x14ac:dyDescent="0.25">
      <c r="B354" s="412"/>
      <c r="C354" s="412"/>
      <c r="D354" s="414"/>
    </row>
    <row r="355" spans="2:4" x14ac:dyDescent="0.25">
      <c r="B355" s="412"/>
      <c r="C355" s="412"/>
      <c r="D355" s="414"/>
    </row>
    <row r="356" spans="2:4" x14ac:dyDescent="0.25">
      <c r="B356" s="412"/>
      <c r="C356" s="412"/>
      <c r="D356" s="411"/>
    </row>
    <row r="357" spans="2:4" x14ac:dyDescent="0.25">
      <c r="B357" s="412"/>
      <c r="C357" s="412"/>
      <c r="D357" s="411"/>
    </row>
    <row r="358" spans="2:4" x14ac:dyDescent="0.25">
      <c r="B358" s="412"/>
      <c r="C358" s="412"/>
      <c r="D358" s="411"/>
    </row>
    <row r="359" spans="2:4" x14ac:dyDescent="0.25">
      <c r="B359" s="412"/>
      <c r="C359" s="412"/>
      <c r="D359" s="411"/>
    </row>
    <row r="360" spans="2:4" x14ac:dyDescent="0.25">
      <c r="B360" s="412"/>
      <c r="C360" s="412"/>
      <c r="D360" s="414"/>
    </row>
    <row r="361" spans="2:4" x14ac:dyDescent="0.25">
      <c r="B361" s="412"/>
      <c r="C361" s="412"/>
      <c r="D361" s="414"/>
    </row>
    <row r="362" spans="2:4" x14ac:dyDescent="0.25">
      <c r="B362" s="412"/>
      <c r="C362" s="412"/>
      <c r="D362" s="411"/>
    </row>
    <row r="363" spans="2:4" x14ac:dyDescent="0.25">
      <c r="B363" s="412"/>
      <c r="C363" s="412"/>
      <c r="D363" s="411"/>
    </row>
    <row r="364" spans="2:4" x14ac:dyDescent="0.25">
      <c r="B364" s="412"/>
      <c r="C364" s="412"/>
      <c r="D364" s="411"/>
    </row>
    <row r="365" spans="2:4" x14ac:dyDescent="0.25">
      <c r="B365" s="412"/>
      <c r="C365" s="412"/>
      <c r="D365" s="411"/>
    </row>
    <row r="366" spans="2:4" x14ac:dyDescent="0.25">
      <c r="B366" s="412"/>
      <c r="C366" s="412"/>
      <c r="D366" s="414"/>
    </row>
    <row r="367" spans="2:4" x14ac:dyDescent="0.25">
      <c r="B367" s="412"/>
      <c r="C367" s="412"/>
      <c r="D367" s="414"/>
    </row>
    <row r="368" spans="2:4" x14ac:dyDescent="0.25">
      <c r="B368" s="412"/>
      <c r="C368" s="412"/>
      <c r="D368" s="411"/>
    </row>
    <row r="369" spans="2:4" x14ac:dyDescent="0.25">
      <c r="B369" s="412"/>
      <c r="C369" s="412"/>
      <c r="D369" s="411"/>
    </row>
    <row r="370" spans="2:4" x14ac:dyDescent="0.25">
      <c r="B370" s="412"/>
      <c r="C370" s="412"/>
      <c r="D370" s="411"/>
    </row>
    <row r="371" spans="2:4" x14ac:dyDescent="0.25">
      <c r="B371" s="412"/>
      <c r="C371" s="412"/>
      <c r="D371" s="411"/>
    </row>
    <row r="372" spans="2:4" x14ac:dyDescent="0.25">
      <c r="B372" s="412"/>
      <c r="C372" s="412"/>
      <c r="D372" s="414"/>
    </row>
    <row r="373" spans="2:4" x14ac:dyDescent="0.25">
      <c r="B373" s="412"/>
      <c r="C373" s="412"/>
      <c r="D373" s="414"/>
    </row>
    <row r="374" spans="2:4" x14ac:dyDescent="0.25">
      <c r="B374" s="412"/>
      <c r="C374" s="412"/>
      <c r="D374" s="411"/>
    </row>
    <row r="375" spans="2:4" x14ac:dyDescent="0.25">
      <c r="B375" s="412"/>
      <c r="C375" s="412"/>
      <c r="D375" s="411"/>
    </row>
    <row r="376" spans="2:4" x14ac:dyDescent="0.25">
      <c r="B376" s="412"/>
      <c r="C376" s="412"/>
      <c r="D376" s="411"/>
    </row>
    <row r="377" spans="2:4" x14ac:dyDescent="0.25">
      <c r="B377" s="412"/>
      <c r="C377" s="412"/>
      <c r="D377" s="411"/>
    </row>
    <row r="378" spans="2:4" x14ac:dyDescent="0.25">
      <c r="B378" s="412"/>
      <c r="C378" s="412"/>
      <c r="D378" s="414"/>
    </row>
    <row r="379" spans="2:4" x14ac:dyDescent="0.25">
      <c r="B379" s="412"/>
      <c r="C379" s="412"/>
      <c r="D379" s="414"/>
    </row>
    <row r="380" spans="2:4" x14ac:dyDescent="0.25">
      <c r="B380" s="412"/>
      <c r="C380" s="412"/>
      <c r="D380" s="411"/>
    </row>
    <row r="381" spans="2:4" x14ac:dyDescent="0.25">
      <c r="B381" s="412"/>
      <c r="C381" s="412"/>
      <c r="D381" s="411"/>
    </row>
    <row r="382" spans="2:4" x14ac:dyDescent="0.25">
      <c r="B382" s="412"/>
      <c r="C382" s="412"/>
      <c r="D382" s="411"/>
    </row>
    <row r="383" spans="2:4" x14ac:dyDescent="0.25">
      <c r="B383" s="412"/>
      <c r="C383" s="412"/>
      <c r="D383" s="411"/>
    </row>
    <row r="384" spans="2:4" x14ac:dyDescent="0.25">
      <c r="B384" s="412"/>
      <c r="C384" s="412"/>
      <c r="D384" s="414"/>
    </row>
    <row r="385" spans="2:4" x14ac:dyDescent="0.25">
      <c r="B385" s="412"/>
      <c r="C385" s="412"/>
      <c r="D385" s="414"/>
    </row>
    <row r="386" spans="2:4" x14ac:dyDescent="0.25">
      <c r="B386" s="412"/>
      <c r="C386" s="412"/>
      <c r="D386" s="411"/>
    </row>
    <row r="387" spans="2:4" x14ac:dyDescent="0.25">
      <c r="B387" s="412"/>
      <c r="C387" s="412"/>
      <c r="D387" s="411"/>
    </row>
    <row r="388" spans="2:4" x14ac:dyDescent="0.25">
      <c r="B388" s="412"/>
      <c r="C388" s="412"/>
      <c r="D388" s="411"/>
    </row>
    <row r="389" spans="2:4" x14ac:dyDescent="0.25">
      <c r="B389" s="412"/>
      <c r="C389" s="412"/>
      <c r="D389" s="411"/>
    </row>
    <row r="390" spans="2:4" x14ac:dyDescent="0.25">
      <c r="B390" s="412"/>
      <c r="C390" s="412"/>
      <c r="D390" s="414"/>
    </row>
    <row r="391" spans="2:4" x14ac:dyDescent="0.25">
      <c r="B391" s="412"/>
      <c r="C391" s="412"/>
      <c r="D391" s="414"/>
    </row>
    <row r="392" spans="2:4" x14ac:dyDescent="0.25">
      <c r="C392" s="48"/>
      <c r="D392" s="48"/>
    </row>
    <row r="393" spans="2:4" x14ac:dyDescent="0.25">
      <c r="C393" s="48"/>
      <c r="D393" s="48"/>
    </row>
    <row r="394" spans="2:4" x14ac:dyDescent="0.25">
      <c r="C394" s="48"/>
      <c r="D394" s="48"/>
    </row>
    <row r="395" spans="2:4" x14ac:dyDescent="0.25">
      <c r="D395" s="410"/>
    </row>
    <row r="396" spans="2:4" x14ac:dyDescent="0.25">
      <c r="D396" s="410"/>
    </row>
    <row r="397" spans="2:4" x14ac:dyDescent="0.25">
      <c r="D397" s="410"/>
    </row>
    <row r="398" spans="2:4" x14ac:dyDescent="0.25">
      <c r="D398" s="410"/>
    </row>
    <row r="399" spans="2:4" x14ac:dyDescent="0.25">
      <c r="D399" s="410"/>
    </row>
    <row r="400" spans="2:4" x14ac:dyDescent="0.25">
      <c r="D400" s="410"/>
    </row>
    <row r="401" spans="4:4" x14ac:dyDescent="0.25">
      <c r="D401" s="410"/>
    </row>
    <row r="402" spans="4:4" x14ac:dyDescent="0.25">
      <c r="D402" s="410"/>
    </row>
    <row r="403" spans="4:4" x14ac:dyDescent="0.25">
      <c r="D403" s="410"/>
    </row>
    <row r="404" spans="4:4" x14ac:dyDescent="0.25">
      <c r="D404" s="410"/>
    </row>
    <row r="405" spans="4:4" x14ac:dyDescent="0.25">
      <c r="D405" s="410"/>
    </row>
    <row r="406" spans="4:4" x14ac:dyDescent="0.25">
      <c r="D406" s="410"/>
    </row>
    <row r="407" spans="4:4" x14ac:dyDescent="0.25">
      <c r="D407" s="410"/>
    </row>
    <row r="408" spans="4:4" x14ac:dyDescent="0.25">
      <c r="D408" s="410"/>
    </row>
    <row r="409" spans="4:4" x14ac:dyDescent="0.25">
      <c r="D409" s="410"/>
    </row>
    <row r="410" spans="4:4" x14ac:dyDescent="0.25">
      <c r="D410" s="410"/>
    </row>
    <row r="411" spans="4:4" x14ac:dyDescent="0.25">
      <c r="D411" s="410"/>
    </row>
    <row r="412" spans="4:4" x14ac:dyDescent="0.25">
      <c r="D412" s="410"/>
    </row>
    <row r="413" spans="4:4" x14ac:dyDescent="0.25">
      <c r="D413" s="410"/>
    </row>
    <row r="414" spans="4:4" x14ac:dyDescent="0.25">
      <c r="D414" s="410"/>
    </row>
    <row r="415" spans="4:4" x14ac:dyDescent="0.25">
      <c r="D415" s="410"/>
    </row>
    <row r="416" spans="4:4" x14ac:dyDescent="0.25">
      <c r="D416" s="410"/>
    </row>
    <row r="417" spans="4:4" x14ac:dyDescent="0.25">
      <c r="D417" s="410"/>
    </row>
    <row r="418" spans="4:4" x14ac:dyDescent="0.25">
      <c r="D418" s="410"/>
    </row>
    <row r="419" spans="4:4" x14ac:dyDescent="0.25">
      <c r="D419" s="410"/>
    </row>
    <row r="420" spans="4:4" x14ac:dyDescent="0.25">
      <c r="D420" s="410"/>
    </row>
    <row r="421" spans="4:4" x14ac:dyDescent="0.25">
      <c r="D421" s="410"/>
    </row>
    <row r="422" spans="4:4" x14ac:dyDescent="0.25">
      <c r="D422" s="410"/>
    </row>
    <row r="423" spans="4:4" x14ac:dyDescent="0.25">
      <c r="D423" s="410"/>
    </row>
    <row r="424" spans="4:4" x14ac:dyDescent="0.25">
      <c r="D424" s="410"/>
    </row>
    <row r="425" spans="4:4" x14ac:dyDescent="0.25">
      <c r="D425" s="410"/>
    </row>
    <row r="426" spans="4:4" x14ac:dyDescent="0.25">
      <c r="D426" s="410"/>
    </row>
    <row r="427" spans="4:4" x14ac:dyDescent="0.25">
      <c r="D427" s="410"/>
    </row>
    <row r="428" spans="4:4" x14ac:dyDescent="0.25">
      <c r="D428" s="410"/>
    </row>
    <row r="429" spans="4:4" x14ac:dyDescent="0.25">
      <c r="D429" s="410"/>
    </row>
    <row r="430" spans="4:4" x14ac:dyDescent="0.25">
      <c r="D430" s="410"/>
    </row>
    <row r="431" spans="4:4" x14ac:dyDescent="0.25">
      <c r="D431" s="410"/>
    </row>
    <row r="432" spans="4:4" x14ac:dyDescent="0.25">
      <c r="D432" s="410"/>
    </row>
    <row r="433" spans="4:4" x14ac:dyDescent="0.25">
      <c r="D433" s="410"/>
    </row>
    <row r="434" spans="4:4" x14ac:dyDescent="0.25">
      <c r="D434" s="410"/>
    </row>
    <row r="435" spans="4:4" x14ac:dyDescent="0.25">
      <c r="D435" s="410"/>
    </row>
    <row r="436" spans="4:4" x14ac:dyDescent="0.25">
      <c r="D436" s="410"/>
    </row>
    <row r="437" spans="4:4" x14ac:dyDescent="0.25">
      <c r="D437" s="410"/>
    </row>
    <row r="438" spans="4:4" x14ac:dyDescent="0.25">
      <c r="D438" s="410"/>
    </row>
    <row r="439" spans="4:4" x14ac:dyDescent="0.25">
      <c r="D439" s="410"/>
    </row>
    <row r="440" spans="4:4" x14ac:dyDescent="0.25">
      <c r="D440" s="410"/>
    </row>
    <row r="441" spans="4:4" x14ac:dyDescent="0.25">
      <c r="D441" s="410"/>
    </row>
    <row r="442" spans="4:4" x14ac:dyDescent="0.25">
      <c r="D442" s="410"/>
    </row>
    <row r="443" spans="4:4" x14ac:dyDescent="0.25">
      <c r="D443" s="410"/>
    </row>
    <row r="444" spans="4:4" x14ac:dyDescent="0.25">
      <c r="D444" s="410"/>
    </row>
    <row r="445" spans="4:4" x14ac:dyDescent="0.25">
      <c r="D445" s="410"/>
    </row>
    <row r="446" spans="4:4" x14ac:dyDescent="0.25">
      <c r="D446" s="410"/>
    </row>
    <row r="447" spans="4:4" x14ac:dyDescent="0.25">
      <c r="D447" s="410"/>
    </row>
    <row r="448" spans="4:4" x14ac:dyDescent="0.25">
      <c r="D448" s="410"/>
    </row>
    <row r="449" spans="4:4" x14ac:dyDescent="0.25">
      <c r="D449" s="410"/>
    </row>
    <row r="450" spans="4:4" x14ac:dyDescent="0.25">
      <c r="D450" s="410"/>
    </row>
    <row r="451" spans="4:4" x14ac:dyDescent="0.25">
      <c r="D451" s="410"/>
    </row>
    <row r="452" spans="4:4" x14ac:dyDescent="0.25">
      <c r="D452" s="410"/>
    </row>
    <row r="453" spans="4:4" x14ac:dyDescent="0.25">
      <c r="D453" s="410"/>
    </row>
    <row r="454" spans="4:4" x14ac:dyDescent="0.25">
      <c r="D454" s="410"/>
    </row>
    <row r="455" spans="4:4" x14ac:dyDescent="0.25">
      <c r="D455" s="410"/>
    </row>
    <row r="456" spans="4:4" x14ac:dyDescent="0.25">
      <c r="D456" s="410"/>
    </row>
    <row r="457" spans="4:4" x14ac:dyDescent="0.25">
      <c r="D457" s="410"/>
    </row>
    <row r="458" spans="4:4" x14ac:dyDescent="0.25">
      <c r="D458" s="410"/>
    </row>
    <row r="459" spans="4:4" x14ac:dyDescent="0.25">
      <c r="D459" s="410"/>
    </row>
    <row r="460" spans="4:4" x14ac:dyDescent="0.25">
      <c r="D460" s="410"/>
    </row>
    <row r="461" spans="4:4" x14ac:dyDescent="0.25">
      <c r="D461" s="410"/>
    </row>
    <row r="462" spans="4:4" x14ac:dyDescent="0.25">
      <c r="D462" s="410"/>
    </row>
    <row r="463" spans="4:4" x14ac:dyDescent="0.25">
      <c r="D463" s="410"/>
    </row>
    <row r="464" spans="4:4" x14ac:dyDescent="0.25">
      <c r="D464" s="410"/>
    </row>
    <row r="465" spans="4:4" x14ac:dyDescent="0.25">
      <c r="D465" s="410"/>
    </row>
    <row r="466" spans="4:4" x14ac:dyDescent="0.25">
      <c r="D466" s="410"/>
    </row>
    <row r="467" spans="4:4" x14ac:dyDescent="0.25">
      <c r="D467" s="410"/>
    </row>
    <row r="468" spans="4:4" x14ac:dyDescent="0.25">
      <c r="D468" s="410"/>
    </row>
    <row r="469" spans="4:4" x14ac:dyDescent="0.25">
      <c r="D469" s="410"/>
    </row>
    <row r="470" spans="4:4" x14ac:dyDescent="0.25">
      <c r="D470" s="410"/>
    </row>
    <row r="471" spans="4:4" x14ac:dyDescent="0.25">
      <c r="D471" s="410"/>
    </row>
    <row r="472" spans="4:4" x14ac:dyDescent="0.25">
      <c r="D472" s="410"/>
    </row>
    <row r="473" spans="4:4" x14ac:dyDescent="0.25">
      <c r="D473" s="410"/>
    </row>
    <row r="474" spans="4:4" x14ac:dyDescent="0.25">
      <c r="D474" s="410"/>
    </row>
    <row r="475" spans="4:4" x14ac:dyDescent="0.25">
      <c r="D475" s="410"/>
    </row>
    <row r="476" spans="4:4" x14ac:dyDescent="0.25">
      <c r="D476" s="410"/>
    </row>
    <row r="477" spans="4:4" x14ac:dyDescent="0.25">
      <c r="D477" s="410"/>
    </row>
    <row r="478" spans="4:4" x14ac:dyDescent="0.25">
      <c r="D478" s="410"/>
    </row>
    <row r="479" spans="4:4" x14ac:dyDescent="0.25">
      <c r="D479" s="410"/>
    </row>
    <row r="480" spans="4:4" x14ac:dyDescent="0.25">
      <c r="D480" s="410"/>
    </row>
    <row r="481" spans="4:4" x14ac:dyDescent="0.25">
      <c r="D481" s="410"/>
    </row>
    <row r="482" spans="4:4" x14ac:dyDescent="0.25">
      <c r="D482" s="410"/>
    </row>
    <row r="483" spans="4:4" x14ac:dyDescent="0.25">
      <c r="D483" s="410"/>
    </row>
    <row r="484" spans="4:4" x14ac:dyDescent="0.25">
      <c r="D484" s="410"/>
    </row>
    <row r="485" spans="4:4" x14ac:dyDescent="0.25">
      <c r="D485" s="410"/>
    </row>
    <row r="486" spans="4:4" x14ac:dyDescent="0.25">
      <c r="D486" s="410"/>
    </row>
    <row r="487" spans="4:4" x14ac:dyDescent="0.25">
      <c r="D487" s="410"/>
    </row>
    <row r="488" spans="4:4" x14ac:dyDescent="0.25">
      <c r="D488" s="410"/>
    </row>
    <row r="489" spans="4:4" x14ac:dyDescent="0.25">
      <c r="D489" s="410"/>
    </row>
    <row r="490" spans="4:4" x14ac:dyDescent="0.25">
      <c r="D490" s="410"/>
    </row>
    <row r="491" spans="4:4" x14ac:dyDescent="0.25">
      <c r="D491" s="410"/>
    </row>
    <row r="492" spans="4:4" x14ac:dyDescent="0.25">
      <c r="D492" s="410"/>
    </row>
    <row r="493" spans="4:4" x14ac:dyDescent="0.25">
      <c r="D493" s="410"/>
    </row>
    <row r="494" spans="4:4" x14ac:dyDescent="0.25">
      <c r="D494" s="410"/>
    </row>
    <row r="495" spans="4:4" x14ac:dyDescent="0.25">
      <c r="D495" s="410"/>
    </row>
    <row r="496" spans="4:4" x14ac:dyDescent="0.25">
      <c r="D496" s="410"/>
    </row>
    <row r="497" spans="4:4" x14ac:dyDescent="0.25">
      <c r="D497" s="410"/>
    </row>
    <row r="498" spans="4:4" x14ac:dyDescent="0.25">
      <c r="D498" s="410"/>
    </row>
    <row r="499" spans="4:4" x14ac:dyDescent="0.25">
      <c r="D499" s="410"/>
    </row>
    <row r="500" spans="4:4" x14ac:dyDescent="0.25">
      <c r="D500" s="410"/>
    </row>
    <row r="501" spans="4:4" x14ac:dyDescent="0.25">
      <c r="D501" s="410"/>
    </row>
    <row r="502" spans="4:4" x14ac:dyDescent="0.25">
      <c r="D502" s="410"/>
    </row>
    <row r="503" spans="4:4" x14ac:dyDescent="0.25">
      <c r="D503" s="410"/>
    </row>
    <row r="504" spans="4:4" x14ac:dyDescent="0.25">
      <c r="D504" s="410"/>
    </row>
    <row r="505" spans="4:4" x14ac:dyDescent="0.25">
      <c r="D505" s="410"/>
    </row>
    <row r="506" spans="4:4" x14ac:dyDescent="0.25">
      <c r="D506" s="410"/>
    </row>
    <row r="507" spans="4:4" x14ac:dyDescent="0.25">
      <c r="D507" s="410"/>
    </row>
    <row r="508" spans="4:4" x14ac:dyDescent="0.25">
      <c r="D508" s="410"/>
    </row>
    <row r="509" spans="4:4" x14ac:dyDescent="0.25">
      <c r="D509" s="410"/>
    </row>
    <row r="510" spans="4:4" x14ac:dyDescent="0.25">
      <c r="D510" s="410"/>
    </row>
    <row r="511" spans="4:4" x14ac:dyDescent="0.25">
      <c r="D511" s="410"/>
    </row>
    <row r="512" spans="4:4" x14ac:dyDescent="0.25">
      <c r="D512" s="410"/>
    </row>
    <row r="513" spans="4:4" x14ac:dyDescent="0.25">
      <c r="D513" s="410"/>
    </row>
    <row r="514" spans="4:4" x14ac:dyDescent="0.25">
      <c r="D514" s="410"/>
    </row>
    <row r="515" spans="4:4" x14ac:dyDescent="0.25">
      <c r="D515" s="410"/>
    </row>
    <row r="516" spans="4:4" x14ac:dyDescent="0.25">
      <c r="D516" s="410"/>
    </row>
    <row r="517" spans="4:4" x14ac:dyDescent="0.25">
      <c r="D517" s="410"/>
    </row>
    <row r="518" spans="4:4" x14ac:dyDescent="0.25">
      <c r="D518" s="410"/>
    </row>
    <row r="519" spans="4:4" x14ac:dyDescent="0.25">
      <c r="D519" s="410"/>
    </row>
    <row r="520" spans="4:4" x14ac:dyDescent="0.25">
      <c r="D520" s="410"/>
    </row>
    <row r="521" spans="4:4" x14ac:dyDescent="0.25">
      <c r="D521" s="410"/>
    </row>
    <row r="522" spans="4:4" x14ac:dyDescent="0.25">
      <c r="D522" s="410"/>
    </row>
    <row r="523" spans="4:4" x14ac:dyDescent="0.25">
      <c r="D523" s="410"/>
    </row>
    <row r="524" spans="4:4" x14ac:dyDescent="0.25">
      <c r="D524" s="410"/>
    </row>
    <row r="525" spans="4:4" x14ac:dyDescent="0.25">
      <c r="D525" s="410"/>
    </row>
    <row r="526" spans="4:4" x14ac:dyDescent="0.25">
      <c r="D526" s="410"/>
    </row>
    <row r="527" spans="4:4" x14ac:dyDescent="0.25">
      <c r="D527" s="410"/>
    </row>
    <row r="528" spans="4:4" x14ac:dyDescent="0.25">
      <c r="D528" s="410"/>
    </row>
    <row r="529" spans="4:4" x14ac:dyDescent="0.25">
      <c r="D529" s="410"/>
    </row>
    <row r="530" spans="4:4" x14ac:dyDescent="0.25">
      <c r="D530" s="410"/>
    </row>
    <row r="531" spans="4:4" x14ac:dyDescent="0.25">
      <c r="D531" s="410"/>
    </row>
    <row r="532" spans="4:4" x14ac:dyDescent="0.25">
      <c r="D532" s="410"/>
    </row>
    <row r="533" spans="4:4" x14ac:dyDescent="0.25">
      <c r="D533" s="410"/>
    </row>
    <row r="534" spans="4:4" x14ac:dyDescent="0.25">
      <c r="D534" s="410"/>
    </row>
    <row r="535" spans="4:4" x14ac:dyDescent="0.25">
      <c r="D535" s="410"/>
    </row>
    <row r="536" spans="4:4" x14ac:dyDescent="0.25">
      <c r="D536" s="410"/>
    </row>
    <row r="537" spans="4:4" x14ac:dyDescent="0.25">
      <c r="D537" s="410"/>
    </row>
    <row r="538" spans="4:4" x14ac:dyDescent="0.25">
      <c r="D538" s="410"/>
    </row>
    <row r="539" spans="4:4" x14ac:dyDescent="0.25">
      <c r="D539" s="410"/>
    </row>
    <row r="540" spans="4:4" x14ac:dyDescent="0.25">
      <c r="D540" s="410"/>
    </row>
    <row r="541" spans="4:4" x14ac:dyDescent="0.25">
      <c r="D541" s="410"/>
    </row>
    <row r="542" spans="4:4" x14ac:dyDescent="0.25">
      <c r="D542" s="410"/>
    </row>
    <row r="543" spans="4:4" x14ac:dyDescent="0.25">
      <c r="D543" s="410"/>
    </row>
    <row r="544" spans="4:4" x14ac:dyDescent="0.25">
      <c r="D544" s="410"/>
    </row>
    <row r="545" spans="4:4" x14ac:dyDescent="0.25">
      <c r="D545" s="410"/>
    </row>
    <row r="546" spans="4:4" x14ac:dyDescent="0.25">
      <c r="D546" s="410"/>
    </row>
    <row r="547" spans="4:4" x14ac:dyDescent="0.25">
      <c r="D547" s="410"/>
    </row>
    <row r="548" spans="4:4" x14ac:dyDescent="0.25">
      <c r="D548" s="410"/>
    </row>
    <row r="549" spans="4:4" x14ac:dyDescent="0.25">
      <c r="D549" s="410"/>
    </row>
    <row r="550" spans="4:4" x14ac:dyDescent="0.25">
      <c r="D550" s="410"/>
    </row>
    <row r="551" spans="4:4" x14ac:dyDescent="0.25">
      <c r="D551" s="410"/>
    </row>
    <row r="552" spans="4:4" x14ac:dyDescent="0.25">
      <c r="D552" s="410"/>
    </row>
    <row r="553" spans="4:4" x14ac:dyDescent="0.25">
      <c r="D553" s="410"/>
    </row>
    <row r="554" spans="4:4" x14ac:dyDescent="0.25">
      <c r="D554" s="410"/>
    </row>
    <row r="555" spans="4:4" x14ac:dyDescent="0.25">
      <c r="D555" s="410"/>
    </row>
    <row r="556" spans="4:4" x14ac:dyDescent="0.25">
      <c r="D556" s="410"/>
    </row>
    <row r="557" spans="4:4" x14ac:dyDescent="0.25">
      <c r="D557" s="410"/>
    </row>
    <row r="558" spans="4:4" x14ac:dyDescent="0.25">
      <c r="D558" s="410"/>
    </row>
    <row r="559" spans="4:4" x14ac:dyDescent="0.25">
      <c r="D559" s="410"/>
    </row>
    <row r="560" spans="4:4" x14ac:dyDescent="0.25">
      <c r="D560" s="410"/>
    </row>
    <row r="561" spans="4:4" x14ac:dyDescent="0.25">
      <c r="D561" s="410"/>
    </row>
    <row r="562" spans="4:4" x14ac:dyDescent="0.25">
      <c r="D562" s="410"/>
    </row>
    <row r="563" spans="4:4" x14ac:dyDescent="0.25">
      <c r="D563" s="410"/>
    </row>
    <row r="564" spans="4:4" x14ac:dyDescent="0.25">
      <c r="D564" s="410"/>
    </row>
    <row r="565" spans="4:4" x14ac:dyDescent="0.25">
      <c r="D565" s="410"/>
    </row>
    <row r="566" spans="4:4" x14ac:dyDescent="0.25">
      <c r="D566" s="410"/>
    </row>
    <row r="567" spans="4:4" x14ac:dyDescent="0.25">
      <c r="D567" s="410"/>
    </row>
    <row r="568" spans="4:4" x14ac:dyDescent="0.25">
      <c r="D568" s="410"/>
    </row>
    <row r="569" spans="4:4" x14ac:dyDescent="0.25">
      <c r="D569" s="410"/>
    </row>
    <row r="570" spans="4:4" x14ac:dyDescent="0.25">
      <c r="D570" s="410"/>
    </row>
    <row r="571" spans="4:4" x14ac:dyDescent="0.25">
      <c r="D571" s="410"/>
    </row>
    <row r="572" spans="4:4" x14ac:dyDescent="0.25">
      <c r="D572" s="410"/>
    </row>
    <row r="573" spans="4:4" x14ac:dyDescent="0.25">
      <c r="D573" s="410"/>
    </row>
    <row r="574" spans="4:4" x14ac:dyDescent="0.25">
      <c r="D574" s="410"/>
    </row>
    <row r="575" spans="4:4" x14ac:dyDescent="0.25">
      <c r="D575" s="410"/>
    </row>
    <row r="576" spans="4:4" x14ac:dyDescent="0.25">
      <c r="D576" s="410"/>
    </row>
    <row r="577" spans="4:4" x14ac:dyDescent="0.25">
      <c r="D577" s="410"/>
    </row>
    <row r="578" spans="4:4" x14ac:dyDescent="0.25">
      <c r="D578" s="410"/>
    </row>
    <row r="579" spans="4:4" x14ac:dyDescent="0.25">
      <c r="D579" s="410"/>
    </row>
    <row r="580" spans="4:4" x14ac:dyDescent="0.25">
      <c r="D580" s="410"/>
    </row>
    <row r="581" spans="4:4" x14ac:dyDescent="0.25">
      <c r="D581" s="410"/>
    </row>
    <row r="582" spans="4:4" x14ac:dyDescent="0.25">
      <c r="D582" s="410"/>
    </row>
    <row r="583" spans="4:4" x14ac:dyDescent="0.25">
      <c r="D583" s="410"/>
    </row>
    <row r="584" spans="4:4" x14ac:dyDescent="0.25">
      <c r="D584" s="410"/>
    </row>
    <row r="585" spans="4:4" x14ac:dyDescent="0.25">
      <c r="D585" s="410"/>
    </row>
    <row r="586" spans="4:4" x14ac:dyDescent="0.25">
      <c r="D586" s="410"/>
    </row>
    <row r="587" spans="4:4" x14ac:dyDescent="0.25">
      <c r="D587" s="410"/>
    </row>
    <row r="588" spans="4:4" x14ac:dyDescent="0.25">
      <c r="D588" s="410"/>
    </row>
    <row r="589" spans="4:4" x14ac:dyDescent="0.25">
      <c r="D589" s="410"/>
    </row>
    <row r="590" spans="4:4" x14ac:dyDescent="0.25">
      <c r="D590" s="410"/>
    </row>
    <row r="591" spans="4:4" x14ac:dyDescent="0.25">
      <c r="D591" s="410"/>
    </row>
    <row r="592" spans="4:4" x14ac:dyDescent="0.25">
      <c r="D592" s="410"/>
    </row>
    <row r="593" spans="4:4" x14ac:dyDescent="0.25">
      <c r="D593" s="410"/>
    </row>
    <row r="594" spans="4:4" x14ac:dyDescent="0.25">
      <c r="D594" s="410"/>
    </row>
    <row r="595" spans="4:4" x14ac:dyDescent="0.25">
      <c r="D595" s="410"/>
    </row>
    <row r="596" spans="4:4" x14ac:dyDescent="0.25">
      <c r="D596" s="410"/>
    </row>
    <row r="597" spans="4:4" x14ac:dyDescent="0.25">
      <c r="D597" s="410"/>
    </row>
    <row r="598" spans="4:4" x14ac:dyDescent="0.25">
      <c r="D598" s="410"/>
    </row>
    <row r="599" spans="4:4" x14ac:dyDescent="0.25">
      <c r="D599" s="410"/>
    </row>
    <row r="600" spans="4:4" x14ac:dyDescent="0.25">
      <c r="D600" s="410"/>
    </row>
    <row r="601" spans="4:4" x14ac:dyDescent="0.25">
      <c r="D601" s="410"/>
    </row>
    <row r="602" spans="4:4" x14ac:dyDescent="0.25">
      <c r="D602" s="410"/>
    </row>
    <row r="603" spans="4:4" x14ac:dyDescent="0.25">
      <c r="D603" s="410"/>
    </row>
    <row r="604" spans="4:4" x14ac:dyDescent="0.25">
      <c r="D604" s="410"/>
    </row>
    <row r="605" spans="4:4" x14ac:dyDescent="0.25">
      <c r="D605" s="410"/>
    </row>
    <row r="606" spans="4:4" x14ac:dyDescent="0.25">
      <c r="D606" s="410"/>
    </row>
    <row r="607" spans="4:4" x14ac:dyDescent="0.25">
      <c r="D607" s="410"/>
    </row>
    <row r="608" spans="4:4" x14ac:dyDescent="0.25">
      <c r="D608" s="410"/>
    </row>
    <row r="609" spans="4:4" x14ac:dyDescent="0.25">
      <c r="D609" s="410"/>
    </row>
    <row r="610" spans="4:4" x14ac:dyDescent="0.25">
      <c r="D610" s="410"/>
    </row>
    <row r="611" spans="4:4" x14ac:dyDescent="0.25">
      <c r="D611" s="410"/>
    </row>
    <row r="612" spans="4:4" x14ac:dyDescent="0.25">
      <c r="D612" s="410"/>
    </row>
    <row r="613" spans="4:4" x14ac:dyDescent="0.25">
      <c r="D613" s="410"/>
    </row>
    <row r="614" spans="4:4" x14ac:dyDescent="0.25">
      <c r="D614" s="410"/>
    </row>
    <row r="615" spans="4:4" x14ac:dyDescent="0.25">
      <c r="D615" s="410"/>
    </row>
    <row r="616" spans="4:4" x14ac:dyDescent="0.25">
      <c r="D616" s="410"/>
    </row>
    <row r="617" spans="4:4" x14ac:dyDescent="0.25">
      <c r="D617" s="410"/>
    </row>
    <row r="618" spans="4:4" x14ac:dyDescent="0.25">
      <c r="D618" s="410"/>
    </row>
    <row r="619" spans="4:4" x14ac:dyDescent="0.25">
      <c r="D619" s="410"/>
    </row>
    <row r="620" spans="4:4" x14ac:dyDescent="0.25">
      <c r="D620" s="410"/>
    </row>
    <row r="621" spans="4:4" x14ac:dyDescent="0.25">
      <c r="D621" s="410"/>
    </row>
    <row r="622" spans="4:4" x14ac:dyDescent="0.25">
      <c r="D622" s="410"/>
    </row>
    <row r="623" spans="4:4" x14ac:dyDescent="0.25">
      <c r="D623" s="410"/>
    </row>
    <row r="624" spans="4:4" x14ac:dyDescent="0.25">
      <c r="D624" s="410"/>
    </row>
    <row r="625" spans="4:4" x14ac:dyDescent="0.25">
      <c r="D625" s="410"/>
    </row>
    <row r="626" spans="4:4" x14ac:dyDescent="0.25">
      <c r="D626" s="410"/>
    </row>
    <row r="627" spans="4:4" x14ac:dyDescent="0.25">
      <c r="D627" s="410"/>
    </row>
    <row r="628" spans="4:4" x14ac:dyDescent="0.25">
      <c r="D628" s="410"/>
    </row>
    <row r="629" spans="4:4" x14ac:dyDescent="0.25">
      <c r="D629" s="410"/>
    </row>
    <row r="630" spans="4:4" x14ac:dyDescent="0.25">
      <c r="D630" s="410"/>
    </row>
    <row r="631" spans="4:4" x14ac:dyDescent="0.25">
      <c r="D631" s="410"/>
    </row>
    <row r="632" spans="4:4" x14ac:dyDescent="0.25">
      <c r="D632" s="410"/>
    </row>
    <row r="633" spans="4:4" x14ac:dyDescent="0.25">
      <c r="D633" s="410"/>
    </row>
    <row r="634" spans="4:4" x14ac:dyDescent="0.25">
      <c r="D634" s="410"/>
    </row>
    <row r="635" spans="4:4" x14ac:dyDescent="0.25">
      <c r="D635" s="410"/>
    </row>
    <row r="636" spans="4:4" x14ac:dyDescent="0.25">
      <c r="D636" s="410"/>
    </row>
    <row r="637" spans="4:4" x14ac:dyDescent="0.25">
      <c r="D637" s="410"/>
    </row>
    <row r="638" spans="4:4" x14ac:dyDescent="0.25">
      <c r="D638" s="410"/>
    </row>
    <row r="639" spans="4:4" x14ac:dyDescent="0.25">
      <c r="D639" s="410"/>
    </row>
    <row r="640" spans="4:4" x14ac:dyDescent="0.25">
      <c r="D640" s="410"/>
    </row>
    <row r="641" spans="4:4" x14ac:dyDescent="0.25">
      <c r="D641" s="410"/>
    </row>
    <row r="642" spans="4:4" x14ac:dyDescent="0.25">
      <c r="D642" s="410"/>
    </row>
    <row r="643" spans="4:4" x14ac:dyDescent="0.25">
      <c r="D643" s="410"/>
    </row>
    <row r="644" spans="4:4" x14ac:dyDescent="0.25">
      <c r="D644" s="410"/>
    </row>
    <row r="645" spans="4:4" x14ac:dyDescent="0.25">
      <c r="D645" s="410"/>
    </row>
    <row r="646" spans="4:4" x14ac:dyDescent="0.25">
      <c r="D646" s="410"/>
    </row>
    <row r="647" spans="4:4" x14ac:dyDescent="0.25">
      <c r="D647" s="410"/>
    </row>
    <row r="648" spans="4:4" x14ac:dyDescent="0.25">
      <c r="D648" s="410"/>
    </row>
    <row r="649" spans="4:4" x14ac:dyDescent="0.25">
      <c r="D649" s="410"/>
    </row>
    <row r="650" spans="4:4" x14ac:dyDescent="0.25">
      <c r="D650" s="410"/>
    </row>
    <row r="651" spans="4:4" x14ac:dyDescent="0.25">
      <c r="D651" s="410"/>
    </row>
    <row r="652" spans="4:4" x14ac:dyDescent="0.25">
      <c r="D652" s="410"/>
    </row>
    <row r="653" spans="4:4" x14ac:dyDescent="0.25">
      <c r="D653" s="410"/>
    </row>
    <row r="654" spans="4:4" x14ac:dyDescent="0.25">
      <c r="D654" s="410"/>
    </row>
    <row r="655" spans="4:4" x14ac:dyDescent="0.25">
      <c r="D655" s="410"/>
    </row>
    <row r="656" spans="4:4" x14ac:dyDescent="0.25">
      <c r="D656" s="410"/>
    </row>
    <row r="657" spans="4:4" x14ac:dyDescent="0.25">
      <c r="D657" s="410"/>
    </row>
    <row r="658" spans="4:4" x14ac:dyDescent="0.25">
      <c r="D658" s="410"/>
    </row>
    <row r="659" spans="4:4" x14ac:dyDescent="0.25">
      <c r="D659" s="410"/>
    </row>
    <row r="660" spans="4:4" x14ac:dyDescent="0.25">
      <c r="D660" s="410"/>
    </row>
    <row r="661" spans="4:4" x14ac:dyDescent="0.25">
      <c r="D661" s="410"/>
    </row>
    <row r="662" spans="4:4" x14ac:dyDescent="0.25">
      <c r="D662" s="410"/>
    </row>
    <row r="663" spans="4:4" x14ac:dyDescent="0.25">
      <c r="D663" s="410"/>
    </row>
    <row r="664" spans="4:4" x14ac:dyDescent="0.25">
      <c r="D664" s="410"/>
    </row>
    <row r="665" spans="4:4" x14ac:dyDescent="0.25">
      <c r="D665" s="410"/>
    </row>
    <row r="666" spans="4:4" x14ac:dyDescent="0.25">
      <c r="D666" s="410"/>
    </row>
    <row r="667" spans="4:4" x14ac:dyDescent="0.25">
      <c r="D667" s="410"/>
    </row>
    <row r="668" spans="4:4" x14ac:dyDescent="0.25">
      <c r="D668" s="410"/>
    </row>
    <row r="669" spans="4:4" x14ac:dyDescent="0.25">
      <c r="D669" s="410"/>
    </row>
    <row r="670" spans="4:4" x14ac:dyDescent="0.25">
      <c r="D670" s="410"/>
    </row>
    <row r="671" spans="4:4" x14ac:dyDescent="0.25">
      <c r="D671" s="410"/>
    </row>
    <row r="672" spans="4:4" x14ac:dyDescent="0.25">
      <c r="D672" s="410"/>
    </row>
    <row r="673" spans="4:4" x14ac:dyDescent="0.25">
      <c r="D673" s="410"/>
    </row>
    <row r="674" spans="4:4" x14ac:dyDescent="0.25">
      <c r="D674" s="410"/>
    </row>
    <row r="675" spans="4:4" x14ac:dyDescent="0.25">
      <c r="D675" s="410"/>
    </row>
    <row r="676" spans="4:4" x14ac:dyDescent="0.25">
      <c r="D676" s="410"/>
    </row>
    <row r="677" spans="4:4" x14ac:dyDescent="0.25">
      <c r="D677" s="410"/>
    </row>
    <row r="678" spans="4:4" x14ac:dyDescent="0.25">
      <c r="D678" s="410"/>
    </row>
    <row r="679" spans="4:4" x14ac:dyDescent="0.25">
      <c r="D679" s="410"/>
    </row>
    <row r="680" spans="4:4" x14ac:dyDescent="0.25">
      <c r="D680" s="410"/>
    </row>
    <row r="681" spans="4:4" x14ac:dyDescent="0.25">
      <c r="D681" s="410"/>
    </row>
    <row r="682" spans="4:4" x14ac:dyDescent="0.25">
      <c r="D682" s="410"/>
    </row>
    <row r="683" spans="4:4" x14ac:dyDescent="0.25">
      <c r="D683" s="410"/>
    </row>
    <row r="684" spans="4:4" x14ac:dyDescent="0.25">
      <c r="D684" s="410"/>
    </row>
    <row r="685" spans="4:4" x14ac:dyDescent="0.25">
      <c r="D685" s="410"/>
    </row>
    <row r="686" spans="4:4" x14ac:dyDescent="0.25">
      <c r="D686" s="410"/>
    </row>
    <row r="687" spans="4:4" x14ac:dyDescent="0.25">
      <c r="D687" s="410"/>
    </row>
    <row r="688" spans="4:4" x14ac:dyDescent="0.25">
      <c r="D688" s="410"/>
    </row>
    <row r="689" spans="4:4" x14ac:dyDescent="0.25">
      <c r="D689" s="410"/>
    </row>
    <row r="690" spans="4:4" x14ac:dyDescent="0.25">
      <c r="D690" s="410"/>
    </row>
    <row r="691" spans="4:4" x14ac:dyDescent="0.25">
      <c r="D691" s="410"/>
    </row>
    <row r="692" spans="4:4" x14ac:dyDescent="0.25">
      <c r="D692" s="410"/>
    </row>
    <row r="693" spans="4:4" x14ac:dyDescent="0.25">
      <c r="D693" s="410"/>
    </row>
    <row r="694" spans="4:4" x14ac:dyDescent="0.25">
      <c r="D694" s="410"/>
    </row>
    <row r="695" spans="4:4" x14ac:dyDescent="0.25">
      <c r="D695" s="410"/>
    </row>
    <row r="696" spans="4:4" x14ac:dyDescent="0.25">
      <c r="D696" s="410"/>
    </row>
    <row r="697" spans="4:4" x14ac:dyDescent="0.25">
      <c r="D697" s="410"/>
    </row>
    <row r="698" spans="4:4" x14ac:dyDescent="0.25">
      <c r="D698" s="410"/>
    </row>
    <row r="699" spans="4:4" x14ac:dyDescent="0.25">
      <c r="D699" s="410"/>
    </row>
    <row r="700" spans="4:4" x14ac:dyDescent="0.25">
      <c r="D700" s="410"/>
    </row>
    <row r="701" spans="4:4" x14ac:dyDescent="0.25">
      <c r="D701" s="410"/>
    </row>
    <row r="702" spans="4:4" x14ac:dyDescent="0.25">
      <c r="D702" s="410"/>
    </row>
    <row r="703" spans="4:4" x14ac:dyDescent="0.25">
      <c r="D703" s="410"/>
    </row>
    <row r="704" spans="4:4" x14ac:dyDescent="0.25">
      <c r="D704" s="410"/>
    </row>
    <row r="705" spans="4:4" x14ac:dyDescent="0.25">
      <c r="D705" s="410"/>
    </row>
    <row r="706" spans="4:4" x14ac:dyDescent="0.25">
      <c r="D706" s="410"/>
    </row>
    <row r="707" spans="4:4" x14ac:dyDescent="0.25">
      <c r="D707" s="410"/>
    </row>
    <row r="708" spans="4:4" x14ac:dyDescent="0.25">
      <c r="D708" s="410"/>
    </row>
    <row r="709" spans="4:4" x14ac:dyDescent="0.25">
      <c r="D709" s="410"/>
    </row>
    <row r="710" spans="4:4" x14ac:dyDescent="0.25">
      <c r="D710" s="410"/>
    </row>
    <row r="711" spans="4:4" x14ac:dyDescent="0.25">
      <c r="D711" s="410"/>
    </row>
    <row r="712" spans="4:4" x14ac:dyDescent="0.25">
      <c r="D712" s="410"/>
    </row>
    <row r="713" spans="4:4" x14ac:dyDescent="0.25">
      <c r="D713" s="410"/>
    </row>
    <row r="714" spans="4:4" x14ac:dyDescent="0.25">
      <c r="D714" s="410"/>
    </row>
    <row r="715" spans="4:4" x14ac:dyDescent="0.25">
      <c r="D715" s="410"/>
    </row>
    <row r="716" spans="4:4" x14ac:dyDescent="0.25">
      <c r="D716" s="410"/>
    </row>
    <row r="717" spans="4:4" x14ac:dyDescent="0.25">
      <c r="D717" s="410"/>
    </row>
    <row r="718" spans="4:4" x14ac:dyDescent="0.25">
      <c r="D718" s="410"/>
    </row>
    <row r="719" spans="4:4" x14ac:dyDescent="0.25">
      <c r="D719" s="410"/>
    </row>
    <row r="720" spans="4:4" x14ac:dyDescent="0.25">
      <c r="D720" s="410"/>
    </row>
    <row r="721" spans="4:4" x14ac:dyDescent="0.25">
      <c r="D721" s="410"/>
    </row>
    <row r="722" spans="4:4" x14ac:dyDescent="0.25">
      <c r="D722" s="410"/>
    </row>
    <row r="723" spans="4:4" x14ac:dyDescent="0.25">
      <c r="D723" s="410"/>
    </row>
    <row r="724" spans="4:4" x14ac:dyDescent="0.25">
      <c r="D724" s="410"/>
    </row>
    <row r="725" spans="4:4" x14ac:dyDescent="0.25">
      <c r="D725" s="410"/>
    </row>
    <row r="726" spans="4:4" x14ac:dyDescent="0.25">
      <c r="D726" s="410"/>
    </row>
    <row r="727" spans="4:4" x14ac:dyDescent="0.25">
      <c r="D727" s="410"/>
    </row>
    <row r="728" spans="4:4" x14ac:dyDescent="0.25">
      <c r="D728" s="410"/>
    </row>
    <row r="729" spans="4:4" x14ac:dyDescent="0.25">
      <c r="D729" s="410"/>
    </row>
    <row r="730" spans="4:4" x14ac:dyDescent="0.25">
      <c r="D730" s="410"/>
    </row>
    <row r="731" spans="4:4" x14ac:dyDescent="0.25">
      <c r="D731" s="410"/>
    </row>
    <row r="732" spans="4:4" x14ac:dyDescent="0.25">
      <c r="D732" s="410"/>
    </row>
    <row r="733" spans="4:4" x14ac:dyDescent="0.25">
      <c r="D733" s="410"/>
    </row>
    <row r="734" spans="4:4" x14ac:dyDescent="0.25">
      <c r="D734" s="410"/>
    </row>
    <row r="735" spans="4:4" x14ac:dyDescent="0.25">
      <c r="D735" s="410"/>
    </row>
    <row r="736" spans="4:4" x14ac:dyDescent="0.25">
      <c r="D736" s="410"/>
    </row>
    <row r="737" spans="4:4" x14ac:dyDescent="0.25">
      <c r="D737" s="410"/>
    </row>
    <row r="738" spans="4:4" x14ac:dyDescent="0.25">
      <c r="D738" s="410"/>
    </row>
    <row r="739" spans="4:4" x14ac:dyDescent="0.25">
      <c r="D739" s="410"/>
    </row>
    <row r="740" spans="4:4" x14ac:dyDescent="0.25">
      <c r="D740" s="410"/>
    </row>
    <row r="741" spans="4:4" x14ac:dyDescent="0.25">
      <c r="D741" s="410"/>
    </row>
    <row r="742" spans="4:4" x14ac:dyDescent="0.25">
      <c r="D742" s="410"/>
    </row>
    <row r="743" spans="4:4" x14ac:dyDescent="0.25">
      <c r="D743" s="410"/>
    </row>
    <row r="744" spans="4:4" x14ac:dyDescent="0.25">
      <c r="D744" s="410"/>
    </row>
    <row r="745" spans="4:4" x14ac:dyDescent="0.25">
      <c r="D745" s="410"/>
    </row>
    <row r="746" spans="4:4" x14ac:dyDescent="0.25">
      <c r="D746" s="410"/>
    </row>
    <row r="747" spans="4:4" x14ac:dyDescent="0.25">
      <c r="D747" s="410"/>
    </row>
    <row r="748" spans="4:4" x14ac:dyDescent="0.25">
      <c r="D748" s="410"/>
    </row>
    <row r="749" spans="4:4" x14ac:dyDescent="0.25">
      <c r="D749" s="410"/>
    </row>
    <row r="750" spans="4:4" x14ac:dyDescent="0.25">
      <c r="D750" s="410"/>
    </row>
    <row r="751" spans="4:4" x14ac:dyDescent="0.25">
      <c r="D751" s="410"/>
    </row>
    <row r="752" spans="4:4" x14ac:dyDescent="0.25">
      <c r="D752" s="410"/>
    </row>
    <row r="753" spans="4:4" x14ac:dyDescent="0.25">
      <c r="D753" s="410"/>
    </row>
    <row r="754" spans="4:4" x14ac:dyDescent="0.25">
      <c r="D754" s="410"/>
    </row>
    <row r="755" spans="4:4" x14ac:dyDescent="0.25">
      <c r="D755" s="410"/>
    </row>
    <row r="756" spans="4:4" x14ac:dyDescent="0.25">
      <c r="D756" s="410"/>
    </row>
    <row r="757" spans="4:4" x14ac:dyDescent="0.25">
      <c r="D757" s="410"/>
    </row>
    <row r="758" spans="4:4" x14ac:dyDescent="0.25">
      <c r="D758" s="410"/>
    </row>
    <row r="759" spans="4:4" x14ac:dyDescent="0.25">
      <c r="D759" s="410"/>
    </row>
    <row r="760" spans="4:4" x14ac:dyDescent="0.25">
      <c r="D760" s="410"/>
    </row>
    <row r="761" spans="4:4" x14ac:dyDescent="0.25">
      <c r="D761" s="410"/>
    </row>
    <row r="762" spans="4:4" x14ac:dyDescent="0.25">
      <c r="D762" s="410"/>
    </row>
    <row r="763" spans="4:4" x14ac:dyDescent="0.25">
      <c r="D763" s="410"/>
    </row>
    <row r="764" spans="4:4" x14ac:dyDescent="0.25">
      <c r="D764" s="410"/>
    </row>
    <row r="765" spans="4:4" x14ac:dyDescent="0.25">
      <c r="D765" s="410"/>
    </row>
    <row r="766" spans="4:4" x14ac:dyDescent="0.25">
      <c r="D766" s="410"/>
    </row>
    <row r="767" spans="4:4" x14ac:dyDescent="0.25">
      <c r="D767" s="410"/>
    </row>
    <row r="768" spans="4:4" x14ac:dyDescent="0.25">
      <c r="D768" s="410"/>
    </row>
    <row r="769" spans="4:4" x14ac:dyDescent="0.25">
      <c r="D769" s="410"/>
    </row>
    <row r="770" spans="4:4" x14ac:dyDescent="0.25">
      <c r="D770" s="410"/>
    </row>
    <row r="771" spans="4:4" x14ac:dyDescent="0.25">
      <c r="D771" s="410"/>
    </row>
    <row r="772" spans="4:4" x14ac:dyDescent="0.25">
      <c r="D772" s="410"/>
    </row>
    <row r="773" spans="4:4" x14ac:dyDescent="0.25">
      <c r="D773" s="410"/>
    </row>
    <row r="774" spans="4:4" x14ac:dyDescent="0.25">
      <c r="D774" s="410"/>
    </row>
    <row r="775" spans="4:4" x14ac:dyDescent="0.25">
      <c r="D775" s="410"/>
    </row>
    <row r="776" spans="4:4" x14ac:dyDescent="0.25">
      <c r="D776" s="410"/>
    </row>
    <row r="777" spans="4:4" x14ac:dyDescent="0.25">
      <c r="D777" s="410"/>
    </row>
    <row r="778" spans="4:4" x14ac:dyDescent="0.25">
      <c r="D778" s="410"/>
    </row>
    <row r="779" spans="4:4" x14ac:dyDescent="0.25">
      <c r="D779" s="410"/>
    </row>
    <row r="780" spans="4:4" x14ac:dyDescent="0.25">
      <c r="D780" s="410"/>
    </row>
    <row r="781" spans="4:4" x14ac:dyDescent="0.25">
      <c r="D781" s="410"/>
    </row>
    <row r="782" spans="4:4" x14ac:dyDescent="0.25">
      <c r="D782" s="410"/>
    </row>
    <row r="783" spans="4:4" x14ac:dyDescent="0.25">
      <c r="D783" s="410"/>
    </row>
    <row r="784" spans="4:4" x14ac:dyDescent="0.25">
      <c r="D784" s="410"/>
    </row>
    <row r="785" spans="4:4" x14ac:dyDescent="0.25">
      <c r="D785" s="410"/>
    </row>
    <row r="786" spans="4:4" x14ac:dyDescent="0.25">
      <c r="D786" s="410"/>
    </row>
    <row r="787" spans="4:4" x14ac:dyDescent="0.25">
      <c r="D787" s="410"/>
    </row>
    <row r="788" spans="4:4" x14ac:dyDescent="0.25">
      <c r="D788" s="410"/>
    </row>
    <row r="789" spans="4:4" x14ac:dyDescent="0.25">
      <c r="D789" s="410"/>
    </row>
    <row r="790" spans="4:4" x14ac:dyDescent="0.25">
      <c r="D790" s="410"/>
    </row>
    <row r="791" spans="4:4" x14ac:dyDescent="0.25">
      <c r="D791" s="410"/>
    </row>
    <row r="792" spans="4:4" x14ac:dyDescent="0.25">
      <c r="D792" s="410"/>
    </row>
    <row r="793" spans="4:4" x14ac:dyDescent="0.25">
      <c r="D793" s="410"/>
    </row>
    <row r="794" spans="4:4" x14ac:dyDescent="0.25">
      <c r="D794" s="410"/>
    </row>
    <row r="795" spans="4:4" x14ac:dyDescent="0.25">
      <c r="D795" s="410"/>
    </row>
    <row r="796" spans="4:4" x14ac:dyDescent="0.25">
      <c r="D796" s="410"/>
    </row>
    <row r="797" spans="4:4" x14ac:dyDescent="0.25">
      <c r="D797" s="410"/>
    </row>
    <row r="798" spans="4:4" x14ac:dyDescent="0.25">
      <c r="D798" s="410"/>
    </row>
    <row r="799" spans="4:4" x14ac:dyDescent="0.25">
      <c r="D799" s="410"/>
    </row>
    <row r="800" spans="4:4" x14ac:dyDescent="0.25">
      <c r="D800" s="410"/>
    </row>
    <row r="801" spans="4:4" x14ac:dyDescent="0.25">
      <c r="D801" s="410"/>
    </row>
    <row r="802" spans="4:4" x14ac:dyDescent="0.25">
      <c r="D802" s="410"/>
    </row>
    <row r="803" spans="4:4" x14ac:dyDescent="0.25">
      <c r="D803" s="410"/>
    </row>
    <row r="804" spans="4:4" x14ac:dyDescent="0.25">
      <c r="D804" s="410"/>
    </row>
    <row r="805" spans="4:4" x14ac:dyDescent="0.25">
      <c r="D805" s="410"/>
    </row>
    <row r="806" spans="4:4" x14ac:dyDescent="0.25">
      <c r="D806" s="410"/>
    </row>
    <row r="807" spans="4:4" x14ac:dyDescent="0.25">
      <c r="D807" s="410"/>
    </row>
    <row r="808" spans="4:4" x14ac:dyDescent="0.25">
      <c r="D808" s="410"/>
    </row>
    <row r="809" spans="4:4" x14ac:dyDescent="0.25">
      <c r="D809" s="410"/>
    </row>
    <row r="810" spans="4:4" x14ac:dyDescent="0.25">
      <c r="D810" s="410"/>
    </row>
    <row r="811" spans="4:4" x14ac:dyDescent="0.25">
      <c r="D811" s="410"/>
    </row>
    <row r="812" spans="4:4" x14ac:dyDescent="0.25">
      <c r="D812" s="410"/>
    </row>
    <row r="813" spans="4:4" x14ac:dyDescent="0.25">
      <c r="D813" s="410"/>
    </row>
    <row r="814" spans="4:4" x14ac:dyDescent="0.25">
      <c r="D814" s="410"/>
    </row>
    <row r="815" spans="4:4" x14ac:dyDescent="0.25">
      <c r="D815" s="410"/>
    </row>
    <row r="816" spans="4:4" x14ac:dyDescent="0.25">
      <c r="D816" s="410"/>
    </row>
    <row r="817" spans="4:4" x14ac:dyDescent="0.25">
      <c r="D817" s="410"/>
    </row>
    <row r="818" spans="4:4" x14ac:dyDescent="0.25">
      <c r="D818" s="410"/>
    </row>
    <row r="819" spans="4:4" x14ac:dyDescent="0.25">
      <c r="D819" s="410"/>
    </row>
    <row r="820" spans="4:4" x14ac:dyDescent="0.25">
      <c r="D820" s="410"/>
    </row>
    <row r="821" spans="4:4" x14ac:dyDescent="0.25">
      <c r="D821" s="410"/>
    </row>
    <row r="822" spans="4:4" x14ac:dyDescent="0.25">
      <c r="D822" s="410"/>
    </row>
    <row r="823" spans="4:4" x14ac:dyDescent="0.25">
      <c r="D823" s="410"/>
    </row>
    <row r="824" spans="4:4" x14ac:dyDescent="0.25">
      <c r="D824" s="410"/>
    </row>
    <row r="825" spans="4:4" x14ac:dyDescent="0.25">
      <c r="D825" s="410"/>
    </row>
    <row r="826" spans="4:4" x14ac:dyDescent="0.25">
      <c r="D826" s="410"/>
    </row>
    <row r="827" spans="4:4" x14ac:dyDescent="0.25">
      <c r="D827" s="410"/>
    </row>
    <row r="828" spans="4:4" x14ac:dyDescent="0.25">
      <c r="D828" s="410"/>
    </row>
    <row r="829" spans="4:4" x14ac:dyDescent="0.25">
      <c r="D829" s="410"/>
    </row>
    <row r="830" spans="4:4" x14ac:dyDescent="0.25">
      <c r="D830" s="410"/>
    </row>
    <row r="831" spans="4:4" x14ac:dyDescent="0.25">
      <c r="D831" s="410"/>
    </row>
    <row r="832" spans="4:4" x14ac:dyDescent="0.25">
      <c r="D832" s="410"/>
    </row>
    <row r="833" spans="4:4" x14ac:dyDescent="0.25">
      <c r="D833" s="410"/>
    </row>
    <row r="834" spans="4:4" x14ac:dyDescent="0.25">
      <c r="D834" s="410"/>
    </row>
    <row r="835" spans="4:4" x14ac:dyDescent="0.25">
      <c r="D835" s="410"/>
    </row>
    <row r="836" spans="4:4" x14ac:dyDescent="0.25">
      <c r="D836" s="410"/>
    </row>
    <row r="837" spans="4:4" x14ac:dyDescent="0.25">
      <c r="D837" s="410"/>
    </row>
    <row r="838" spans="4:4" x14ac:dyDescent="0.25">
      <c r="D838" s="410"/>
    </row>
    <row r="839" spans="4:4" x14ac:dyDescent="0.25">
      <c r="D839" s="410"/>
    </row>
    <row r="840" spans="4:4" x14ac:dyDescent="0.25">
      <c r="D840" s="410"/>
    </row>
    <row r="841" spans="4:4" x14ac:dyDescent="0.25">
      <c r="D841" s="410"/>
    </row>
    <row r="842" spans="4:4" x14ac:dyDescent="0.25">
      <c r="D842" s="410"/>
    </row>
    <row r="843" spans="4:4" x14ac:dyDescent="0.25">
      <c r="D843" s="410"/>
    </row>
    <row r="844" spans="4:4" x14ac:dyDescent="0.25">
      <c r="D844" s="410"/>
    </row>
    <row r="845" spans="4:4" x14ac:dyDescent="0.25">
      <c r="D845" s="410"/>
    </row>
    <row r="846" spans="4:4" x14ac:dyDescent="0.25">
      <c r="D846" s="410"/>
    </row>
    <row r="847" spans="4:4" x14ac:dyDescent="0.25">
      <c r="D847" s="410"/>
    </row>
    <row r="848" spans="4:4" x14ac:dyDescent="0.25">
      <c r="D848" s="410"/>
    </row>
    <row r="849" spans="4:4" x14ac:dyDescent="0.25">
      <c r="D849" s="410"/>
    </row>
    <row r="850" spans="4:4" x14ac:dyDescent="0.25">
      <c r="D850" s="410"/>
    </row>
    <row r="851" spans="4:4" x14ac:dyDescent="0.25">
      <c r="D851" s="410"/>
    </row>
    <row r="852" spans="4:4" x14ac:dyDescent="0.25">
      <c r="D852" s="410"/>
    </row>
    <row r="853" spans="4:4" x14ac:dyDescent="0.25">
      <c r="D853" s="410"/>
    </row>
    <row r="854" spans="4:4" x14ac:dyDescent="0.25">
      <c r="D854" s="410"/>
    </row>
    <row r="855" spans="4:4" x14ac:dyDescent="0.25">
      <c r="D855" s="410"/>
    </row>
    <row r="856" spans="4:4" x14ac:dyDescent="0.25">
      <c r="D856" s="410"/>
    </row>
    <row r="857" spans="4:4" x14ac:dyDescent="0.25">
      <c r="D857" s="410"/>
    </row>
    <row r="858" spans="4:4" x14ac:dyDescent="0.25">
      <c r="D858" s="410"/>
    </row>
    <row r="859" spans="4:4" x14ac:dyDescent="0.25">
      <c r="D859" s="410"/>
    </row>
    <row r="860" spans="4:4" x14ac:dyDescent="0.25">
      <c r="D860" s="410"/>
    </row>
    <row r="861" spans="4:4" x14ac:dyDescent="0.25">
      <c r="D861" s="410"/>
    </row>
    <row r="862" spans="4:4" x14ac:dyDescent="0.25">
      <c r="D862" s="410"/>
    </row>
    <row r="863" spans="4:4" x14ac:dyDescent="0.25">
      <c r="D863" s="410"/>
    </row>
    <row r="864" spans="4:4" x14ac:dyDescent="0.25">
      <c r="D864" s="410"/>
    </row>
    <row r="865" spans="4:4" x14ac:dyDescent="0.25">
      <c r="D865" s="410"/>
    </row>
    <row r="866" spans="4:4" x14ac:dyDescent="0.25">
      <c r="D866" s="410"/>
    </row>
    <row r="867" spans="4:4" x14ac:dyDescent="0.25">
      <c r="D867" s="410"/>
    </row>
    <row r="868" spans="4:4" x14ac:dyDescent="0.25">
      <c r="D868" s="410"/>
    </row>
    <row r="869" spans="4:4" x14ac:dyDescent="0.25">
      <c r="D869" s="410"/>
    </row>
    <row r="870" spans="4:4" x14ac:dyDescent="0.25">
      <c r="D870" s="410"/>
    </row>
    <row r="871" spans="4:4" x14ac:dyDescent="0.25">
      <c r="D871" s="410"/>
    </row>
    <row r="872" spans="4:4" x14ac:dyDescent="0.25">
      <c r="D872" s="410"/>
    </row>
    <row r="873" spans="4:4" x14ac:dyDescent="0.25">
      <c r="D873" s="410"/>
    </row>
    <row r="874" spans="4:4" x14ac:dyDescent="0.25">
      <c r="D874" s="410"/>
    </row>
    <row r="875" spans="4:4" x14ac:dyDescent="0.25">
      <c r="D875" s="410"/>
    </row>
    <row r="876" spans="4:4" x14ac:dyDescent="0.25">
      <c r="D876" s="410"/>
    </row>
    <row r="877" spans="4:4" x14ac:dyDescent="0.25">
      <c r="D877" s="410"/>
    </row>
    <row r="878" spans="4:4" x14ac:dyDescent="0.25">
      <c r="D878" s="410"/>
    </row>
    <row r="879" spans="4:4" x14ac:dyDescent="0.25">
      <c r="D879" s="410"/>
    </row>
    <row r="880" spans="4:4" x14ac:dyDescent="0.25">
      <c r="D880" s="410"/>
    </row>
  </sheetData>
  <conditionalFormatting sqref="B3:B391">
    <cfRule type="expression" dxfId="11" priority="10">
      <formula>$AN3:$AN194=""</formula>
    </cfRule>
    <cfRule type="expression" dxfId="10" priority="11">
      <formula>$AN3:$AN194=0</formula>
    </cfRule>
    <cfRule type="expression" dxfId="9" priority="12">
      <formula>$AN3:$AN194&gt;0</formula>
    </cfRule>
  </conditionalFormatting>
  <conditionalFormatting sqref="C3:C391">
    <cfRule type="expression" dxfId="8" priority="7">
      <formula>$AN3:$AN194=""</formula>
    </cfRule>
    <cfRule type="expression" dxfId="7" priority="8">
      <formula>$AN3:$AN194=0</formula>
    </cfRule>
    <cfRule type="expression" dxfId="6" priority="9">
      <formula>$AN3:$AN194&gt;0</formula>
    </cfRule>
  </conditionalFormatting>
  <conditionalFormatting sqref="D6:D8 D12:D14 D18:D20 D24:D26 D30:D32 D36:D38 D42:D44 D48:D50 D54:D56 D60:D62 D66:D68 D72:D74 D78:D80 D84:D86 D90:D92 D96:D98 D102:D104 D108:D110 D114:D116 D120:D122 D126:D128 D132:D134 D138:D140 D144:D146 D150:D152 D156:D158 D162:D164 D168:D170 D174:D176 D180:D182 D186:D188 D192:D194 D198:D200 D204:D206 D210:D212 D216:D218 D222:D224 D228:D230 D234:D236 D240:D242 D246:D248 D252:D254 D258:D260 D264:D266 D270:D272 D276:D278 D282:D284 D288:D290 D294:D296 D300:D302 D306:D308 D312:D314 D318:D320 D324:D326 D330:D332 D336:D338 D342:D344 D348:D350 D354:D356 D360:D362 D366:D368 D372:D374 D378:D380 D384:D386 D390:D391">
    <cfRule type="expression" dxfId="5" priority="1">
      <formula>$AM6:$AM196=""</formula>
    </cfRule>
    <cfRule type="expression" dxfId="4" priority="2">
      <formula>$AM6:$AM196=0</formula>
    </cfRule>
    <cfRule type="expression" dxfId="3" priority="3">
      <formula>$AM6:$AM196&gt;0</formula>
    </cfRule>
  </conditionalFormatting>
  <conditionalFormatting sqref="D3:D5 D9:D11 D15:D17 D21:D23 D27:D29 D33:D35 D39:D41 D45:D47 D51:D53 D57:D59 D63:D65 D69:D71 D75:D77 D81:D83 D87:D89 D93:D95 D99:D101 D105:D107 D111:D113 D117:D119 D123:D125 D129:D131 D135:D137 D141:D143 D147:D149 D153:D155 D159:D161 D165:D167 D171:D173 D177:D179 D183:D185 D189:D191 D195:D197 D201:D203 D207:D209 D213:D215 D219:D221 D225:D227 D231:D233 D237:D239 D243:D245 D249:D251 D255:D257 D261:D263 D267:D269 D273:D275 D279:D281 D285:D287 D291:D293 D297:D299 D303:D305 D309:D311 D315:D317 D321:D323 D327:D329 D333:D335 D339:D341 D345:D347 D351:D353 D357:D359 D363:D365 D369:D371 D375:D377 D381:D383 D387:D389">
    <cfRule type="expression" dxfId="2" priority="4">
      <formula>$AM3:$AM194=""</formula>
    </cfRule>
    <cfRule type="expression" dxfId="1" priority="5">
      <formula>$AM3:$AM194=0</formula>
    </cfRule>
    <cfRule type="expression" dxfId="0" priority="6">
      <formula>$AM3:$AM194&gt;0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63B3C-CB4E-46EC-8A91-BFEEDB6E0C8B}">
  <sheetPr codeName="Feuil8">
    <tabColor theme="4" tint="0.39997558519241921"/>
  </sheetPr>
  <dimension ref="D1:N6"/>
  <sheetViews>
    <sheetView workbookViewId="0">
      <selection activeCell="A5" sqref="A5"/>
    </sheetView>
  </sheetViews>
  <sheetFormatPr baseColWidth="10" defaultRowHeight="15" x14ac:dyDescent="0.25"/>
  <sheetData>
    <row r="1" spans="4:14" x14ac:dyDescent="0.25">
      <c r="D1" s="614" t="s">
        <v>1583</v>
      </c>
      <c r="E1" s="614"/>
      <c r="F1" s="614"/>
      <c r="G1" s="614"/>
      <c r="H1" s="614"/>
      <c r="I1" s="614"/>
      <c r="J1" s="614"/>
      <c r="K1" s="614"/>
      <c r="L1" s="614"/>
      <c r="M1" s="614"/>
      <c r="N1" s="614"/>
    </row>
    <row r="2" spans="4:14" x14ac:dyDescent="0.25">
      <c r="D2" s="614"/>
      <c r="E2" s="614"/>
      <c r="F2" s="614"/>
      <c r="G2" s="614"/>
      <c r="H2" s="614"/>
      <c r="I2" s="614"/>
      <c r="J2" s="614"/>
      <c r="K2" s="614"/>
      <c r="L2" s="614"/>
      <c r="M2" s="614"/>
      <c r="N2" s="614"/>
    </row>
    <row r="3" spans="4:14" x14ac:dyDescent="0.25">
      <c r="D3" s="614"/>
      <c r="E3" s="614"/>
      <c r="F3" s="614"/>
      <c r="G3" s="614"/>
      <c r="H3" s="614"/>
      <c r="I3" s="614"/>
      <c r="J3" s="614"/>
      <c r="K3" s="614"/>
      <c r="L3" s="614"/>
      <c r="M3" s="614"/>
      <c r="N3" s="614"/>
    </row>
    <row r="4" spans="4:14" x14ac:dyDescent="0.25">
      <c r="D4" s="614"/>
      <c r="E4" s="614"/>
      <c r="F4" s="614"/>
      <c r="G4" s="614"/>
      <c r="H4" s="614"/>
      <c r="I4" s="614"/>
      <c r="J4" s="614"/>
      <c r="K4" s="614"/>
      <c r="L4" s="614"/>
      <c r="M4" s="614"/>
      <c r="N4" s="614"/>
    </row>
    <row r="5" spans="4:14" x14ac:dyDescent="0.25">
      <c r="D5" s="614"/>
      <c r="E5" s="614"/>
      <c r="F5" s="614"/>
      <c r="G5" s="614"/>
      <c r="H5" s="614"/>
      <c r="I5" s="614"/>
      <c r="J5" s="614"/>
      <c r="K5" s="614"/>
      <c r="L5" s="614"/>
      <c r="M5" s="614"/>
      <c r="N5" s="614"/>
    </row>
    <row r="6" spans="4:14" x14ac:dyDescent="0.25">
      <c r="D6" s="614"/>
      <c r="E6" s="614"/>
      <c r="F6" s="614"/>
      <c r="G6" s="614"/>
      <c r="H6" s="614"/>
      <c r="I6" s="614"/>
      <c r="J6" s="614"/>
      <c r="K6" s="614"/>
      <c r="L6" s="614"/>
      <c r="M6" s="614"/>
      <c r="N6" s="614"/>
    </row>
  </sheetData>
  <mergeCells count="1">
    <mergeCell ref="D1:N6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32669-B452-48AA-A02E-9B004CC0065F}">
  <sheetPr codeName="Feuil21"/>
  <dimension ref="A1:K39"/>
  <sheetViews>
    <sheetView workbookViewId="0">
      <selection activeCell="K3" sqref="K3"/>
    </sheetView>
  </sheetViews>
  <sheetFormatPr baseColWidth="10" defaultRowHeight="15" x14ac:dyDescent="0.25"/>
  <cols>
    <col min="11" max="11" width="18.140625" customWidth="1"/>
  </cols>
  <sheetData>
    <row r="1" spans="1:11" ht="52.5" customHeight="1" x14ac:dyDescent="0.7">
      <c r="A1" s="630" t="s">
        <v>1825</v>
      </c>
      <c r="B1" s="630"/>
      <c r="C1" s="630"/>
      <c r="D1" s="630"/>
      <c r="E1" s="630"/>
      <c r="F1" s="630"/>
      <c r="G1" s="630"/>
      <c r="H1" s="630"/>
      <c r="I1" s="630"/>
      <c r="J1" s="630"/>
    </row>
    <row r="2" spans="1:11" x14ac:dyDescent="0.25">
      <c r="K2" s="481" t="s">
        <v>1828</v>
      </c>
    </row>
    <row r="3" spans="1:11" x14ac:dyDescent="0.25">
      <c r="K3" s="482" t="s">
        <v>1836</v>
      </c>
    </row>
    <row r="4" spans="1:11" x14ac:dyDescent="0.25">
      <c r="B4" s="20"/>
      <c r="C4" s="20"/>
      <c r="D4" s="20"/>
      <c r="E4" s="20"/>
      <c r="F4" s="20"/>
      <c r="G4" s="20"/>
      <c r="H4" s="20"/>
      <c r="I4" s="20"/>
    </row>
    <row r="5" spans="1:11" x14ac:dyDescent="0.25">
      <c r="B5" s="20"/>
      <c r="C5" s="20"/>
      <c r="D5" s="20"/>
      <c r="E5" s="20"/>
      <c r="F5" s="20"/>
      <c r="G5" s="20"/>
      <c r="H5" s="20"/>
      <c r="I5" s="20"/>
    </row>
    <row r="6" spans="1:11" x14ac:dyDescent="0.25">
      <c r="B6" s="20"/>
      <c r="C6" s="20"/>
      <c r="D6" s="20"/>
      <c r="E6" s="20"/>
      <c r="F6" s="20"/>
      <c r="G6" s="20"/>
      <c r="H6" s="20"/>
      <c r="I6" s="20"/>
    </row>
    <row r="7" spans="1:11" x14ac:dyDescent="0.25">
      <c r="B7" s="20"/>
      <c r="C7" s="20"/>
      <c r="D7" s="20"/>
      <c r="E7" s="20"/>
      <c r="F7" s="20"/>
      <c r="G7" s="20"/>
      <c r="H7" s="20"/>
      <c r="I7" s="20"/>
    </row>
    <row r="8" spans="1:11" x14ac:dyDescent="0.25">
      <c r="B8" s="20"/>
      <c r="C8" s="20"/>
      <c r="D8" s="20"/>
      <c r="E8" s="20"/>
      <c r="F8" s="20"/>
      <c r="G8" s="20"/>
      <c r="H8" s="20"/>
      <c r="I8" s="20"/>
    </row>
    <row r="9" spans="1:11" x14ac:dyDescent="0.25">
      <c r="B9" s="20"/>
      <c r="C9" s="20"/>
      <c r="D9" s="20"/>
      <c r="E9" s="20"/>
      <c r="F9" s="20"/>
      <c r="G9" s="20"/>
      <c r="H9" s="20"/>
      <c r="I9" s="20"/>
    </row>
    <row r="10" spans="1:11" x14ac:dyDescent="0.25">
      <c r="B10" s="20"/>
      <c r="C10" s="20"/>
      <c r="D10" s="20"/>
      <c r="E10" s="20"/>
      <c r="F10" s="634" t="s">
        <v>1817</v>
      </c>
      <c r="G10" s="634"/>
      <c r="H10" s="634"/>
      <c r="I10" s="20"/>
    </row>
    <row r="11" spans="1:11" x14ac:dyDescent="0.25">
      <c r="B11" s="20"/>
      <c r="C11" s="20"/>
      <c r="D11" s="20"/>
      <c r="E11" s="20"/>
      <c r="F11" s="634"/>
      <c r="G11" s="634"/>
      <c r="H11" s="634"/>
      <c r="I11" s="20"/>
    </row>
    <row r="12" spans="1:11" x14ac:dyDescent="0.25">
      <c r="B12" s="20"/>
      <c r="C12" s="20"/>
      <c r="D12" s="20"/>
      <c r="E12" s="20"/>
      <c r="F12" s="20"/>
      <c r="G12" s="20"/>
      <c r="H12" s="20"/>
      <c r="I12" s="20"/>
    </row>
    <row r="13" spans="1:11" x14ac:dyDescent="0.25">
      <c r="B13" s="20"/>
      <c r="C13" s="20"/>
      <c r="D13" s="20"/>
      <c r="E13" s="20"/>
      <c r="F13" s="633" t="s">
        <v>1823</v>
      </c>
      <c r="G13" s="633"/>
      <c r="H13" s="633"/>
      <c r="I13" s="20"/>
    </row>
    <row r="14" spans="1:11" x14ac:dyDescent="0.25">
      <c r="B14" s="502" t="s">
        <v>1900</v>
      </c>
      <c r="C14" s="504">
        <f ca="1">TODAY()</f>
        <v>43396</v>
      </c>
      <c r="D14" s="20"/>
      <c r="E14" s="20"/>
      <c r="F14" s="633" t="s">
        <v>1822</v>
      </c>
      <c r="G14" s="633"/>
      <c r="H14" s="633"/>
      <c r="I14" s="20"/>
    </row>
    <row r="15" spans="1:11" x14ac:dyDescent="0.25">
      <c r="B15" s="20"/>
      <c r="C15" s="20"/>
      <c r="D15" s="20"/>
      <c r="E15" s="20"/>
      <c r="F15" s="633" t="s">
        <v>1824</v>
      </c>
      <c r="G15" s="633"/>
      <c r="H15" s="633"/>
      <c r="I15" s="20"/>
    </row>
    <row r="16" spans="1:11" x14ac:dyDescent="0.25">
      <c r="B16" s="20"/>
      <c r="C16" s="20"/>
      <c r="D16" s="20"/>
      <c r="E16" s="20"/>
      <c r="F16" s="20"/>
      <c r="G16" s="20"/>
      <c r="H16" s="20"/>
      <c r="I16" s="20"/>
    </row>
    <row r="17" spans="2:9" x14ac:dyDescent="0.25">
      <c r="B17" s="20"/>
      <c r="C17" s="20"/>
      <c r="D17" s="20"/>
      <c r="E17" s="20"/>
      <c r="F17" s="20"/>
      <c r="G17" s="20"/>
      <c r="H17" s="20"/>
      <c r="I17" s="20"/>
    </row>
    <row r="18" spans="2:9" ht="15" customHeight="1" x14ac:dyDescent="0.25">
      <c r="B18" s="20"/>
      <c r="C18" s="20"/>
      <c r="D18" s="20"/>
      <c r="E18" s="20"/>
      <c r="F18" s="20"/>
      <c r="G18" s="20"/>
      <c r="H18" s="20"/>
      <c r="I18" s="20"/>
    </row>
    <row r="19" spans="2:9" x14ac:dyDescent="0.25">
      <c r="B19" s="20"/>
      <c r="C19" s="20"/>
      <c r="D19" s="20"/>
      <c r="E19" s="20"/>
      <c r="F19" s="20"/>
      <c r="G19" s="20"/>
      <c r="H19" s="20"/>
      <c r="I19" s="20"/>
    </row>
    <row r="20" spans="2:9" x14ac:dyDescent="0.25">
      <c r="B20" s="502" t="s">
        <v>1818</v>
      </c>
      <c r="C20" s="574" t="s">
        <v>1827</v>
      </c>
      <c r="D20" s="574"/>
      <c r="E20" s="574"/>
      <c r="F20" s="574"/>
      <c r="G20" s="574"/>
      <c r="H20" s="632" t="str">
        <f>K3</f>
        <v>YVRAY Yann</v>
      </c>
      <c r="I20" s="632"/>
    </row>
    <row r="21" spans="2:9" x14ac:dyDescent="0.25">
      <c r="B21" s="20"/>
      <c r="C21" s="20"/>
      <c r="D21" s="20"/>
      <c r="E21" s="20"/>
      <c r="F21" s="20"/>
      <c r="G21" s="20"/>
      <c r="H21" s="20"/>
      <c r="I21" s="20"/>
    </row>
    <row r="22" spans="2:9" x14ac:dyDescent="0.25">
      <c r="B22" s="20"/>
      <c r="C22" s="20"/>
      <c r="D22" s="20"/>
      <c r="E22" s="20"/>
      <c r="F22" s="20"/>
      <c r="G22" s="20"/>
      <c r="H22" s="20"/>
      <c r="I22" s="20"/>
    </row>
    <row r="23" spans="2:9" x14ac:dyDescent="0.25">
      <c r="B23" s="618" t="s">
        <v>1826</v>
      </c>
      <c r="C23" s="618"/>
      <c r="D23" s="618"/>
      <c r="E23" s="618"/>
      <c r="F23" s="618"/>
      <c r="G23" s="618"/>
      <c r="H23" s="618"/>
      <c r="I23" s="618"/>
    </row>
    <row r="24" spans="2:9" x14ac:dyDescent="0.25">
      <c r="B24" s="618"/>
      <c r="C24" s="618"/>
      <c r="D24" s="618"/>
      <c r="E24" s="618"/>
      <c r="F24" s="618"/>
      <c r="G24" s="618"/>
      <c r="H24" s="618"/>
      <c r="I24" s="618"/>
    </row>
    <row r="25" spans="2:9" x14ac:dyDescent="0.25">
      <c r="B25" s="501"/>
      <c r="C25" s="501"/>
      <c r="D25" s="501"/>
      <c r="E25" s="631" t="str">
        <f>K3</f>
        <v>YVRAY Yann</v>
      </c>
      <c r="F25" s="631"/>
      <c r="G25" s="501"/>
      <c r="H25" s="501"/>
      <c r="I25" s="501"/>
    </row>
    <row r="26" spans="2:9" ht="15" customHeight="1" x14ac:dyDescent="0.25">
      <c r="B26" s="617" t="s">
        <v>1829</v>
      </c>
      <c r="C26" s="617"/>
      <c r="D26" s="617"/>
      <c r="E26" s="617"/>
      <c r="F26" s="617"/>
      <c r="G26" s="617"/>
      <c r="H26" s="503"/>
      <c r="I26" s="501"/>
    </row>
    <row r="27" spans="2:9" x14ac:dyDescent="0.25">
      <c r="B27" s="20"/>
      <c r="C27" s="20"/>
      <c r="D27" s="20"/>
      <c r="E27" s="20"/>
      <c r="F27" s="20"/>
      <c r="G27" s="20"/>
      <c r="H27" s="20"/>
      <c r="I27" s="20"/>
    </row>
    <row r="28" spans="2:9" x14ac:dyDescent="0.25">
      <c r="B28" s="618" t="s">
        <v>277</v>
      </c>
      <c r="C28" s="618"/>
      <c r="D28" s="621"/>
      <c r="E28" s="622"/>
      <c r="F28" s="20"/>
      <c r="G28" s="501"/>
      <c r="H28" s="501"/>
      <c r="I28" s="501"/>
    </row>
    <row r="29" spans="2:9" x14ac:dyDescent="0.25">
      <c r="B29" s="574" t="s">
        <v>1779</v>
      </c>
      <c r="C29" s="574"/>
      <c r="D29" s="615"/>
      <c r="E29" s="616"/>
      <c r="F29" s="20"/>
      <c r="G29" s="20"/>
      <c r="H29" s="20"/>
      <c r="I29" s="20"/>
    </row>
    <row r="30" spans="2:9" x14ac:dyDescent="0.25">
      <c r="B30" s="618" t="s">
        <v>1830</v>
      </c>
      <c r="C30" s="618"/>
      <c r="D30" s="619"/>
      <c r="E30" s="620"/>
      <c r="F30" s="501"/>
      <c r="G30" s="501"/>
      <c r="H30" s="501"/>
      <c r="I30" s="501"/>
    </row>
    <row r="31" spans="2:9" x14ac:dyDescent="0.25">
      <c r="B31" s="574" t="s">
        <v>1887</v>
      </c>
      <c r="C31" s="574"/>
      <c r="D31" s="623"/>
      <c r="E31" s="624"/>
      <c r="F31" s="625"/>
      <c r="G31" s="625"/>
      <c r="H31" s="625"/>
      <c r="I31" s="626"/>
    </row>
    <row r="32" spans="2:9" x14ac:dyDescent="0.25">
      <c r="B32" s="20"/>
      <c r="C32" s="20"/>
      <c r="D32" s="627"/>
      <c r="E32" s="628"/>
      <c r="F32" s="628"/>
      <c r="G32" s="628"/>
      <c r="H32" s="628"/>
      <c r="I32" s="629"/>
    </row>
    <row r="33" spans="2:9" x14ac:dyDescent="0.25">
      <c r="B33" s="574" t="s">
        <v>1819</v>
      </c>
      <c r="C33" s="574"/>
      <c r="D33" s="574"/>
      <c r="E33" s="20"/>
      <c r="F33" s="20"/>
      <c r="G33" s="20"/>
      <c r="H33" s="20"/>
      <c r="I33" s="20"/>
    </row>
    <row r="34" spans="2:9" x14ac:dyDescent="0.25">
      <c r="B34" s="20"/>
      <c r="C34" s="20"/>
      <c r="D34" s="20"/>
      <c r="E34" s="20"/>
      <c r="F34" s="20"/>
      <c r="G34" s="20"/>
      <c r="H34" s="20"/>
      <c r="I34" s="20"/>
    </row>
    <row r="35" spans="2:9" x14ac:dyDescent="0.25">
      <c r="B35" s="20"/>
      <c r="C35" s="20"/>
      <c r="D35" s="20"/>
      <c r="E35" s="20"/>
      <c r="F35" s="20"/>
      <c r="G35" s="20"/>
      <c r="H35" s="20"/>
      <c r="I35" s="20"/>
    </row>
    <row r="36" spans="2:9" x14ac:dyDescent="0.25">
      <c r="B36" s="20"/>
      <c r="C36" s="20"/>
      <c r="D36" s="20"/>
      <c r="E36" s="20"/>
      <c r="F36" s="20"/>
      <c r="G36" s="20"/>
      <c r="H36" s="20"/>
      <c r="I36" s="20"/>
    </row>
    <row r="37" spans="2:9" x14ac:dyDescent="0.25">
      <c r="B37" s="20"/>
      <c r="C37" s="20"/>
      <c r="D37" s="20"/>
      <c r="E37" s="20"/>
      <c r="F37" s="20"/>
      <c r="G37" s="574" t="s">
        <v>1820</v>
      </c>
      <c r="H37" s="574"/>
      <c r="I37" s="20"/>
    </row>
    <row r="38" spans="2:9" x14ac:dyDescent="0.25">
      <c r="B38" s="20"/>
      <c r="C38" s="20"/>
      <c r="D38" s="20"/>
      <c r="E38" s="20"/>
      <c r="F38" s="574" t="s">
        <v>1821</v>
      </c>
      <c r="G38" s="574"/>
      <c r="H38" s="574"/>
      <c r="I38" s="574"/>
    </row>
    <row r="39" spans="2:9" x14ac:dyDescent="0.25">
      <c r="B39" s="20"/>
      <c r="C39" s="20"/>
      <c r="D39" s="20"/>
      <c r="E39" s="20"/>
      <c r="F39" s="20"/>
      <c r="G39" s="20"/>
      <c r="H39" s="20"/>
      <c r="I39" s="20"/>
    </row>
  </sheetData>
  <mergeCells count="21">
    <mergeCell ref="A1:J1"/>
    <mergeCell ref="B23:I24"/>
    <mergeCell ref="E25:F25"/>
    <mergeCell ref="C20:G20"/>
    <mergeCell ref="H20:I20"/>
    <mergeCell ref="F13:H13"/>
    <mergeCell ref="F14:H14"/>
    <mergeCell ref="F15:H15"/>
    <mergeCell ref="F10:H11"/>
    <mergeCell ref="D29:E29"/>
    <mergeCell ref="B26:G26"/>
    <mergeCell ref="B30:C30"/>
    <mergeCell ref="D30:E30"/>
    <mergeCell ref="F38:I38"/>
    <mergeCell ref="G37:H37"/>
    <mergeCell ref="B33:D33"/>
    <mergeCell ref="B28:C28"/>
    <mergeCell ref="B29:C29"/>
    <mergeCell ref="D28:E28"/>
    <mergeCell ref="B31:C31"/>
    <mergeCell ref="D31:I32"/>
  </mergeCells>
  <dataValidations count="1">
    <dataValidation type="list" allowBlank="1" showInputMessage="1" showErrorMessage="1" sqref="D28:E28" xr:uid="{BD4C2544-AEF4-4829-92F4-64D574E58BA8}">
      <formula1>paiement</formula1>
    </dataValidation>
  </dataValidations>
  <printOptions horizontalCentered="1"/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FD53AC8-12E2-4AF9-90E2-9504E8FD43D9}">
          <x14:formula1>
            <xm:f>donnee!$O$2:$O$11</xm:f>
          </x14:formula1>
          <xm:sqref>D29:E29</xm:sqref>
        </x14:dataValidation>
        <x14:dataValidation type="list" allowBlank="1" showInputMessage="1" showErrorMessage="1" xr:uid="{84A15ED7-9647-432D-94FF-64C4BDB9A69F}">
          <x14:formula1>
            <xm:f>BDD_licencies!$F$4:$F$112</xm:f>
          </x14:formula1>
          <xm:sqref>K3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8450F-225E-4BF4-B204-618905884628}">
  <sheetPr codeName="Feuil22"/>
  <dimension ref="B2:L61"/>
  <sheetViews>
    <sheetView workbookViewId="0">
      <selection activeCell="O35" sqref="O35"/>
    </sheetView>
  </sheetViews>
  <sheetFormatPr baseColWidth="10" defaultRowHeight="15" x14ac:dyDescent="0.25"/>
  <sheetData>
    <row r="2" spans="2:11" x14ac:dyDescent="0.25">
      <c r="B2" s="601" t="s">
        <v>1862</v>
      </c>
      <c r="C2" s="601"/>
      <c r="D2" s="601"/>
      <c r="E2" s="601"/>
      <c r="F2" s="601"/>
      <c r="G2" s="601"/>
      <c r="H2" s="601"/>
      <c r="I2" s="601"/>
      <c r="J2" s="601"/>
      <c r="K2" s="601"/>
    </row>
    <row r="3" spans="2:11" x14ac:dyDescent="0.25">
      <c r="B3" s="601"/>
      <c r="C3" s="601"/>
      <c r="D3" s="601"/>
      <c r="E3" s="601"/>
      <c r="F3" s="601"/>
      <c r="G3" s="601"/>
      <c r="H3" s="601"/>
      <c r="I3" s="601"/>
      <c r="J3" s="601"/>
      <c r="K3" s="601"/>
    </row>
    <row r="4" spans="2:11" x14ac:dyDescent="0.25">
      <c r="B4" s="601"/>
      <c r="C4" s="601"/>
      <c r="D4" s="601"/>
      <c r="E4" s="601"/>
      <c r="F4" s="601"/>
      <c r="G4" s="601"/>
      <c r="H4" s="601"/>
      <c r="I4" s="601"/>
      <c r="J4" s="601"/>
      <c r="K4" s="601"/>
    </row>
    <row r="5" spans="2:11" x14ac:dyDescent="0.25">
      <c r="B5" s="601"/>
      <c r="C5" s="601"/>
      <c r="D5" s="601"/>
      <c r="E5" s="601"/>
      <c r="F5" s="601"/>
      <c r="G5" s="601"/>
      <c r="H5" s="601"/>
      <c r="I5" s="601"/>
      <c r="J5" s="601"/>
      <c r="K5" s="601"/>
    </row>
    <row r="6" spans="2:11" x14ac:dyDescent="0.25">
      <c r="B6" s="601"/>
      <c r="C6" s="601"/>
      <c r="D6" s="601"/>
      <c r="E6" s="601"/>
      <c r="F6" s="601"/>
      <c r="G6" s="601"/>
      <c r="H6" s="601"/>
      <c r="I6" s="601"/>
      <c r="J6" s="601"/>
      <c r="K6" s="601"/>
    </row>
    <row r="7" spans="2:11" x14ac:dyDescent="0.25">
      <c r="B7" s="601"/>
      <c r="C7" s="601"/>
      <c r="D7" s="601"/>
      <c r="E7" s="601"/>
      <c r="F7" s="601"/>
      <c r="G7" s="601"/>
      <c r="H7" s="601"/>
      <c r="I7" s="601"/>
      <c r="J7" s="601"/>
      <c r="K7" s="601"/>
    </row>
    <row r="16" spans="2:11" x14ac:dyDescent="0.25">
      <c r="G16" s="327"/>
    </row>
    <row r="20" spans="3:12" x14ac:dyDescent="0.25">
      <c r="H20" s="643"/>
      <c r="I20" s="644"/>
      <c r="J20" s="645"/>
    </row>
    <row r="21" spans="3:12" x14ac:dyDescent="0.25">
      <c r="H21" s="615" t="s">
        <v>1856</v>
      </c>
      <c r="I21" s="646"/>
      <c r="J21" s="616"/>
    </row>
    <row r="22" spans="3:12" x14ac:dyDescent="0.25">
      <c r="H22" s="615"/>
      <c r="I22" s="646"/>
      <c r="J22" s="616"/>
    </row>
    <row r="23" spans="3:12" x14ac:dyDescent="0.25">
      <c r="C23" s="647" t="s">
        <v>1839</v>
      </c>
      <c r="D23" s="648"/>
      <c r="E23" s="649"/>
      <c r="H23" s="615"/>
      <c r="I23" s="646"/>
      <c r="J23" s="616"/>
    </row>
    <row r="24" spans="3:12" ht="15.75" x14ac:dyDescent="0.25">
      <c r="C24" s="650" t="s">
        <v>1840</v>
      </c>
      <c r="D24" s="651"/>
      <c r="E24" s="652"/>
      <c r="H24" s="615"/>
      <c r="I24" s="646"/>
      <c r="J24" s="616"/>
      <c r="L24" s="491"/>
    </row>
    <row r="25" spans="3:12" x14ac:dyDescent="0.25">
      <c r="C25" s="650" t="s">
        <v>1823</v>
      </c>
      <c r="D25" s="651"/>
      <c r="E25" s="652"/>
      <c r="H25" s="662"/>
      <c r="I25" s="663"/>
      <c r="J25" s="664"/>
    </row>
    <row r="26" spans="3:12" x14ac:dyDescent="0.25">
      <c r="C26" s="650" t="s">
        <v>1822</v>
      </c>
      <c r="D26" s="651"/>
      <c r="E26" s="652"/>
    </row>
    <row r="27" spans="3:12" x14ac:dyDescent="0.25">
      <c r="C27" s="653" t="s">
        <v>1841</v>
      </c>
      <c r="D27" s="654"/>
      <c r="E27" s="655"/>
    </row>
    <row r="28" spans="3:12" ht="15.75" thickBot="1" x14ac:dyDescent="0.3"/>
    <row r="29" spans="3:12" ht="15.75" customHeight="1" thickTop="1" x14ac:dyDescent="0.25">
      <c r="D29" s="656" t="s">
        <v>1842</v>
      </c>
      <c r="E29" s="657"/>
      <c r="F29" s="669" t="s">
        <v>1844</v>
      </c>
      <c r="G29" s="669"/>
      <c r="H29" s="637" t="s">
        <v>1843</v>
      </c>
      <c r="I29" s="637"/>
      <c r="J29" s="638"/>
    </row>
    <row r="30" spans="3:12" ht="15" customHeight="1" x14ac:dyDescent="0.25">
      <c r="D30" s="658"/>
      <c r="E30" s="659"/>
      <c r="F30" s="670"/>
      <c r="G30" s="670"/>
      <c r="H30" s="639"/>
      <c r="I30" s="639"/>
      <c r="J30" s="640"/>
    </row>
    <row r="31" spans="3:12" ht="15.75" customHeight="1" thickBot="1" x14ac:dyDescent="0.3">
      <c r="D31" s="660"/>
      <c r="E31" s="661"/>
      <c r="F31" s="671"/>
      <c r="G31" s="671"/>
      <c r="H31" s="641"/>
      <c r="I31" s="641"/>
      <c r="J31" s="642"/>
    </row>
    <row r="32" spans="3:12" ht="15.75" thickTop="1" x14ac:dyDescent="0.25"/>
    <row r="33" spans="3:12" x14ac:dyDescent="0.25">
      <c r="C33" s="635" t="s">
        <v>1861</v>
      </c>
      <c r="D33" s="635"/>
      <c r="E33" s="635"/>
      <c r="F33" s="635"/>
      <c r="G33" s="635"/>
      <c r="H33" s="635"/>
      <c r="I33" s="635"/>
      <c r="J33" s="635"/>
    </row>
    <row r="34" spans="3:12" x14ac:dyDescent="0.25">
      <c r="C34" s="595"/>
      <c r="D34" s="595"/>
      <c r="E34" s="595"/>
      <c r="F34" s="595"/>
      <c r="G34" s="595"/>
      <c r="H34" s="595"/>
      <c r="I34" s="595"/>
      <c r="J34" s="595"/>
    </row>
    <row r="35" spans="3:12" x14ac:dyDescent="0.25">
      <c r="C35" s="484"/>
      <c r="D35" s="484"/>
      <c r="E35" s="484"/>
      <c r="F35" s="484"/>
      <c r="G35" s="484"/>
      <c r="H35" s="484"/>
      <c r="I35" s="484"/>
      <c r="J35" s="484"/>
    </row>
    <row r="36" spans="3:12" x14ac:dyDescent="0.25">
      <c r="C36" s="484"/>
      <c r="D36" s="484"/>
      <c r="E36" s="484"/>
      <c r="F36" s="484"/>
      <c r="G36" s="484"/>
      <c r="H36" s="484"/>
      <c r="I36" s="484"/>
      <c r="J36" s="484"/>
    </row>
    <row r="37" spans="3:12" x14ac:dyDescent="0.25">
      <c r="C37" s="484"/>
      <c r="D37" s="484"/>
      <c r="E37" s="484"/>
      <c r="F37" s="484"/>
      <c r="G37" s="484"/>
      <c r="H37" s="484"/>
      <c r="I37" s="484"/>
      <c r="J37" s="484"/>
    </row>
    <row r="38" spans="3:12" x14ac:dyDescent="0.25">
      <c r="C38" s="109"/>
      <c r="D38" s="109"/>
      <c r="E38" s="109"/>
      <c r="F38" s="109"/>
      <c r="G38" s="109"/>
      <c r="H38" s="485"/>
      <c r="I38" s="490"/>
      <c r="J38" s="485" t="str">
        <f t="shared" ref="J38" si="0">IF(H38="","",H38*I38)</f>
        <v/>
      </c>
    </row>
    <row r="39" spans="3:12" x14ac:dyDescent="0.25">
      <c r="C39" s="109"/>
      <c r="D39" s="636" t="s">
        <v>1845</v>
      </c>
      <c r="E39" s="636"/>
      <c r="F39" s="636"/>
      <c r="G39" s="109"/>
      <c r="H39" s="483" t="s">
        <v>1846</v>
      </c>
      <c r="I39" s="483" t="s">
        <v>1847</v>
      </c>
      <c r="J39" s="483" t="s">
        <v>1783</v>
      </c>
    </row>
    <row r="40" spans="3:12" x14ac:dyDescent="0.25">
      <c r="C40" s="601" t="s">
        <v>1848</v>
      </c>
      <c r="D40" s="601"/>
      <c r="E40" s="601"/>
      <c r="F40" s="601"/>
      <c r="G40" s="601"/>
      <c r="H40" s="485">
        <v>2</v>
      </c>
      <c r="I40" s="490">
        <v>27</v>
      </c>
      <c r="J40" s="485">
        <f>IF(H40="","",H40*I40)</f>
        <v>54</v>
      </c>
    </row>
    <row r="41" spans="3:12" x14ac:dyDescent="0.25">
      <c r="C41" s="601" t="s">
        <v>1857</v>
      </c>
      <c r="D41" s="601"/>
      <c r="E41" s="601"/>
      <c r="F41" s="601"/>
      <c r="G41" s="601"/>
      <c r="H41" s="485">
        <v>1.5</v>
      </c>
      <c r="I41" s="490">
        <v>13</v>
      </c>
      <c r="J41" s="485">
        <f t="shared" ref="J41:J47" si="1">IF(H41="","",H41*I41)</f>
        <v>19.5</v>
      </c>
    </row>
    <row r="42" spans="3:12" x14ac:dyDescent="0.25">
      <c r="C42" s="601"/>
      <c r="D42" s="601"/>
      <c r="E42" s="601"/>
      <c r="F42" s="601"/>
      <c r="G42" s="601"/>
      <c r="J42" s="485" t="str">
        <f t="shared" si="1"/>
        <v/>
      </c>
    </row>
    <row r="43" spans="3:12" x14ac:dyDescent="0.25">
      <c r="C43" s="601"/>
      <c r="D43" s="601"/>
      <c r="E43" s="601"/>
      <c r="F43" s="601"/>
      <c r="G43" s="601"/>
      <c r="J43" s="485" t="str">
        <f t="shared" si="1"/>
        <v/>
      </c>
      <c r="L43" s="356"/>
    </row>
    <row r="44" spans="3:12" x14ac:dyDescent="0.25">
      <c r="C44" s="601"/>
      <c r="D44" s="601"/>
      <c r="E44" s="601"/>
      <c r="F44" s="601"/>
      <c r="G44" s="601"/>
      <c r="I44" s="487"/>
      <c r="J44" s="485" t="str">
        <f t="shared" si="1"/>
        <v/>
      </c>
    </row>
    <row r="45" spans="3:12" x14ac:dyDescent="0.25">
      <c r="C45" s="601"/>
      <c r="D45" s="601"/>
      <c r="E45" s="601"/>
      <c r="F45" s="601"/>
      <c r="G45" s="601"/>
      <c r="J45" s="485" t="str">
        <f t="shared" si="1"/>
        <v/>
      </c>
    </row>
    <row r="46" spans="3:12" x14ac:dyDescent="0.25">
      <c r="C46" s="601"/>
      <c r="D46" s="601"/>
      <c r="E46" s="601"/>
      <c r="F46" s="601"/>
      <c r="G46" s="601"/>
      <c r="J46" s="485" t="str">
        <f t="shared" si="1"/>
        <v/>
      </c>
    </row>
    <row r="47" spans="3:12" x14ac:dyDescent="0.25">
      <c r="C47" s="601"/>
      <c r="D47" s="601"/>
      <c r="E47" s="601"/>
      <c r="F47" s="601"/>
      <c r="G47" s="601"/>
      <c r="J47" s="485" t="str">
        <f t="shared" si="1"/>
        <v/>
      </c>
    </row>
    <row r="48" spans="3:12" x14ac:dyDescent="0.25">
      <c r="F48" s="636" t="s">
        <v>1849</v>
      </c>
      <c r="G48" s="636"/>
      <c r="J48" s="486">
        <f>SUM(J34:J41)</f>
        <v>73.5</v>
      </c>
    </row>
    <row r="49" spans="3:12" x14ac:dyDescent="0.25">
      <c r="F49" s="668" t="s">
        <v>1850</v>
      </c>
      <c r="G49" s="668"/>
      <c r="H49" s="492" t="s">
        <v>1860</v>
      </c>
      <c r="I49" s="487">
        <v>0</v>
      </c>
      <c r="J49" s="486">
        <f>IF(I49="",0,(J48*I49))</f>
        <v>0</v>
      </c>
    </row>
    <row r="50" spans="3:12" x14ac:dyDescent="0.25">
      <c r="F50" s="668"/>
      <c r="G50" s="668"/>
      <c r="I50" s="356">
        <v>13.5</v>
      </c>
      <c r="J50" s="356">
        <f>IF(I50="","",I50)</f>
        <v>13.5</v>
      </c>
    </row>
    <row r="51" spans="3:12" x14ac:dyDescent="0.25">
      <c r="F51" s="636" t="s">
        <v>1851</v>
      </c>
      <c r="G51" s="636"/>
      <c r="J51" s="356">
        <f>J48-J49-J50</f>
        <v>60</v>
      </c>
    </row>
    <row r="53" spans="3:12" x14ac:dyDescent="0.25">
      <c r="D53" s="608" t="s">
        <v>1859</v>
      </c>
      <c r="E53" s="608"/>
      <c r="F53" s="608"/>
      <c r="G53" s="489">
        <f>J51</f>
        <v>60</v>
      </c>
    </row>
    <row r="55" spans="3:12" x14ac:dyDescent="0.25">
      <c r="G55" s="356">
        <f>G53</f>
        <v>60</v>
      </c>
      <c r="K55" s="109"/>
      <c r="L55" s="109"/>
    </row>
    <row r="56" spans="3:12" x14ac:dyDescent="0.25">
      <c r="D56" s="665" t="s">
        <v>1858</v>
      </c>
      <c r="E56" s="666"/>
      <c r="F56" s="666"/>
      <c r="G56" s="666"/>
      <c r="H56" s="666"/>
      <c r="I56" s="666"/>
      <c r="J56" s="667"/>
    </row>
    <row r="57" spans="3:12" x14ac:dyDescent="0.25">
      <c r="C57" s="601" t="s">
        <v>1852</v>
      </c>
      <c r="D57" s="601"/>
      <c r="E57" s="601"/>
      <c r="F57" s="601"/>
      <c r="G57" s="601"/>
      <c r="H57" s="601"/>
      <c r="I57" s="601"/>
      <c r="J57" s="601"/>
    </row>
    <row r="58" spans="3:12" x14ac:dyDescent="0.25">
      <c r="G58" s="608" t="s">
        <v>1853</v>
      </c>
      <c r="H58" s="608"/>
      <c r="I58" s="109"/>
    </row>
    <row r="60" spans="3:12" x14ac:dyDescent="0.25">
      <c r="H60" s="601" t="s">
        <v>1854</v>
      </c>
      <c r="I60" s="601"/>
      <c r="J60" s="601"/>
    </row>
    <row r="61" spans="3:12" x14ac:dyDescent="0.25">
      <c r="H61" s="601" t="s">
        <v>1855</v>
      </c>
      <c r="I61" s="601"/>
      <c r="J61" s="601"/>
    </row>
  </sheetData>
  <mergeCells count="35">
    <mergeCell ref="H24:J24"/>
    <mergeCell ref="H25:J25"/>
    <mergeCell ref="H61:J61"/>
    <mergeCell ref="G58:H58"/>
    <mergeCell ref="C57:J57"/>
    <mergeCell ref="D53:F53"/>
    <mergeCell ref="D56:J56"/>
    <mergeCell ref="H60:J60"/>
    <mergeCell ref="F48:G48"/>
    <mergeCell ref="F51:G51"/>
    <mergeCell ref="F49:G50"/>
    <mergeCell ref="C47:G47"/>
    <mergeCell ref="F29:G31"/>
    <mergeCell ref="C23:E23"/>
    <mergeCell ref="C24:E24"/>
    <mergeCell ref="C25:E25"/>
    <mergeCell ref="C27:E27"/>
    <mergeCell ref="D29:E31"/>
    <mergeCell ref="C26:E26"/>
    <mergeCell ref="B2:K7"/>
    <mergeCell ref="C46:G46"/>
    <mergeCell ref="C45:G45"/>
    <mergeCell ref="C44:G44"/>
    <mergeCell ref="C43:G43"/>
    <mergeCell ref="C42:G42"/>
    <mergeCell ref="C33:J33"/>
    <mergeCell ref="C34:J34"/>
    <mergeCell ref="C40:G40"/>
    <mergeCell ref="C41:G41"/>
    <mergeCell ref="D39:F39"/>
    <mergeCell ref="H29:J31"/>
    <mergeCell ref="H20:J20"/>
    <mergeCell ref="H21:J21"/>
    <mergeCell ref="H22:J22"/>
    <mergeCell ref="H23:J23"/>
  </mergeCells>
  <pageMargins left="0" right="0" top="0.74803149606299213" bottom="0.74803149606299213" header="0.31496062992125984" footer="0.31496062992125984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27</vt:i4>
      </vt:variant>
      <vt:variant>
        <vt:lpstr>Plages nommées</vt:lpstr>
      </vt:variant>
      <vt:variant>
        <vt:i4>13</vt:i4>
      </vt:variant>
    </vt:vector>
  </HeadingPairs>
  <TitlesOfParts>
    <vt:vector size="40" baseType="lpstr">
      <vt:lpstr>donnee</vt:lpstr>
      <vt:lpstr>sommaire</vt:lpstr>
      <vt:lpstr>sommaire_buvette</vt:lpstr>
      <vt:lpstr>fiche inventaire</vt:lpstr>
      <vt:lpstr>journal stock</vt:lpstr>
      <vt:lpstr>etat stock</vt:lpstr>
      <vt:lpstr>base inventaire</vt:lpstr>
      <vt:lpstr>inventaire</vt:lpstr>
      <vt:lpstr>base client</vt:lpstr>
      <vt:lpstr>base facturation</vt:lpstr>
      <vt:lpstr>chiffre d'affaire</vt:lpstr>
      <vt:lpstr>facture</vt:lpstr>
      <vt:lpstr>base produits</vt:lpstr>
      <vt:lpstr>sommaire_materiel</vt:lpstr>
      <vt:lpstr>base</vt:lpstr>
      <vt:lpstr>faire_Commande</vt:lpstr>
      <vt:lpstr>tableau commande</vt:lpstr>
      <vt:lpstr>sommaire banque</vt:lpstr>
      <vt:lpstr>remise_en_banque</vt:lpstr>
      <vt:lpstr>synthese</vt:lpstr>
      <vt:lpstr>sommaire_licencie</vt:lpstr>
      <vt:lpstr>fiche licencie</vt:lpstr>
      <vt:lpstr>BDD_licencies</vt:lpstr>
      <vt:lpstr>Feuil1</vt:lpstr>
      <vt:lpstr>sommaire_administratif</vt:lpstr>
      <vt:lpstr>Attestation</vt:lpstr>
      <vt:lpstr>facture_club</vt:lpstr>
      <vt:lpstr>categorie</vt:lpstr>
      <vt:lpstr>imputation</vt:lpstr>
      <vt:lpstr>licence</vt:lpstr>
      <vt:lpstr>paiement</vt:lpstr>
      <vt:lpstr>refarticle</vt:lpstr>
      <vt:lpstr>sexe</vt:lpstr>
      <vt:lpstr>source</vt:lpstr>
      <vt:lpstr>versement</vt:lpstr>
      <vt:lpstr>Attestation!Zone_d_impression</vt:lpstr>
      <vt:lpstr>BDD_licencies!Zone_d_impression</vt:lpstr>
      <vt:lpstr>facture_club!Zone_d_impression</vt:lpstr>
      <vt:lpstr>'fiche licencie'!Zone_d_impression</vt:lpstr>
      <vt:lpstr>remise_en_banque!Zone_d_impression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2018-10-20T08:23:43Z</cp:lastPrinted>
  <dcterms:created xsi:type="dcterms:W3CDTF">2018-09-25T16:39:58Z</dcterms:created>
  <dcterms:modified xsi:type="dcterms:W3CDTF">2018-10-23T09:13:39Z</dcterms:modified>
</cp:coreProperties>
</file>