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fik-F\Desktop\"/>
    </mc:Choice>
  </mc:AlternateContent>
  <bookViews>
    <workbookView xWindow="0" yWindow="0" windowWidth="28800" windowHeight="12210"/>
  </bookViews>
  <sheets>
    <sheet name="exemple" sheetId="1" r:id="rId1"/>
    <sheet name="ref" sheetId="2" r:id="rId2"/>
  </sheets>
  <definedNames>
    <definedName name="top">exemple!$A$11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B9" i="1"/>
  <c r="C9" i="1" s="1"/>
  <c r="D9" i="1" s="1"/>
  <c r="E9" i="1" s="1"/>
  <c r="F9" i="1" s="1"/>
  <c r="G9" i="1" s="1"/>
  <c r="H9" i="1" s="1"/>
  <c r="I108" i="1"/>
  <c r="B108" i="1"/>
  <c r="C108" i="1" s="1"/>
  <c r="D108" i="1" s="1"/>
  <c r="E108" i="1" s="1"/>
  <c r="F108" i="1" s="1"/>
  <c r="G108" i="1" s="1"/>
  <c r="H108" i="1" s="1"/>
  <c r="J108" i="1" s="1"/>
  <c r="I92" i="1"/>
  <c r="B92" i="1"/>
  <c r="C92" i="1" s="1"/>
  <c r="D92" i="1" s="1"/>
  <c r="E92" i="1" s="1"/>
  <c r="F92" i="1" s="1"/>
  <c r="G92" i="1" s="1"/>
  <c r="H92" i="1" s="1"/>
  <c r="J92" i="1" s="1"/>
  <c r="I76" i="1"/>
  <c r="B76" i="1"/>
  <c r="C76" i="1" s="1"/>
  <c r="D76" i="1" s="1"/>
  <c r="E76" i="1" s="1"/>
  <c r="F76" i="1" s="1"/>
  <c r="G76" i="1" s="1"/>
  <c r="H76" i="1" s="1"/>
  <c r="J76" i="1" s="1"/>
  <c r="I60" i="1"/>
  <c r="B60" i="1"/>
  <c r="C60" i="1" s="1"/>
  <c r="D60" i="1" s="1"/>
  <c r="E60" i="1" s="1"/>
  <c r="F60" i="1" s="1"/>
  <c r="G60" i="1" s="1"/>
  <c r="H60" i="1" s="1"/>
  <c r="J60" i="1" s="1"/>
  <c r="I44" i="1"/>
  <c r="B44" i="1"/>
  <c r="C44" i="1" s="1"/>
  <c r="D44" i="1" s="1"/>
  <c r="E44" i="1" s="1"/>
  <c r="F44" i="1" s="1"/>
  <c r="G44" i="1" s="1"/>
  <c r="H44" i="1" s="1"/>
  <c r="J44" i="1" s="1"/>
  <c r="J48" i="1" s="1"/>
  <c r="J107" i="1"/>
  <c r="J91" i="1"/>
  <c r="J75" i="1"/>
  <c r="J59" i="1"/>
  <c r="J43" i="1"/>
  <c r="J27" i="1"/>
  <c r="I28" i="1"/>
  <c r="B28" i="1"/>
  <c r="C28" i="1" s="1"/>
  <c r="D28" i="1" s="1"/>
  <c r="E28" i="1" s="1"/>
  <c r="F28" i="1" s="1"/>
  <c r="G28" i="1" s="1"/>
  <c r="H28" i="1" s="1"/>
  <c r="J28" i="1" s="1"/>
  <c r="I11" i="1" l="1"/>
  <c r="B11" i="1" l="1"/>
  <c r="C11" i="1" s="1"/>
  <c r="D11" i="1" s="1"/>
  <c r="E11" i="1" s="1"/>
  <c r="F11" i="1" s="1"/>
  <c r="G11" i="1" s="1"/>
  <c r="H11" i="1" s="1"/>
  <c r="J11" i="1" l="1"/>
  <c r="J10" i="1"/>
  <c r="J96" i="1" l="1"/>
  <c r="J86" i="1" s="1"/>
  <c r="J16" i="1"/>
  <c r="J5" i="1" s="1"/>
  <c r="J38" i="1"/>
  <c r="J64" i="1"/>
  <c r="J54" i="1" s="1"/>
  <c r="J32" i="1"/>
  <c r="J22" i="1" s="1"/>
  <c r="J80" i="1"/>
  <c r="J70" i="1" s="1"/>
  <c r="J112" i="1"/>
  <c r="J102" i="1" s="1"/>
</calcChain>
</file>

<file path=xl/sharedStrings.xml><?xml version="1.0" encoding="utf-8"?>
<sst xmlns="http://schemas.openxmlformats.org/spreadsheetml/2006/main" count="284" uniqueCount="55">
  <si>
    <t xml:space="preserve"> </t>
  </si>
  <si>
    <t>Référ.</t>
  </si>
  <si>
    <t>Punit.</t>
  </si>
  <si>
    <t>%</t>
  </si>
  <si>
    <t>Coef</t>
  </si>
  <si>
    <t>Libellé</t>
  </si>
  <si>
    <t>Unit.</t>
  </si>
  <si>
    <t>Pu+%</t>
  </si>
  <si>
    <t>Main d' œuvre</t>
  </si>
  <si>
    <t>BP</t>
  </si>
  <si>
    <t>hr</t>
  </si>
  <si>
    <t>m3</t>
  </si>
  <si>
    <t>JUSTIFICATION DETAILLEE</t>
  </si>
  <si>
    <t>AFFAIRE</t>
  </si>
  <si>
    <t>DATE</t>
  </si>
  <si>
    <t>UNITE</t>
  </si>
  <si>
    <t>FFt</t>
  </si>
  <si>
    <t>LIBELLE</t>
  </si>
  <si>
    <t>PC N°</t>
  </si>
  <si>
    <t>QT</t>
  </si>
  <si>
    <t>MODE OPERATOIRE</t>
  </si>
  <si>
    <t>délais suppl</t>
  </si>
  <si>
    <t>jour</t>
  </si>
  <si>
    <t>TOTAL</t>
  </si>
  <si>
    <t>Réfé.</t>
  </si>
  <si>
    <t>Libellé : Fournitures / Main d' oeuvre / Matériel</t>
  </si>
  <si>
    <t>Unité</t>
  </si>
  <si>
    <t>P/Unit</t>
  </si>
  <si>
    <t>Qté</t>
  </si>
  <si>
    <t>Rdt/Jr</t>
  </si>
  <si>
    <t>S/Total</t>
  </si>
  <si>
    <t>terrassement</t>
  </si>
  <si>
    <t>Signature Architecte:</t>
  </si>
  <si>
    <t>Signature Client:</t>
  </si>
  <si>
    <t>Signature Entrepreneur:</t>
  </si>
  <si>
    <t xml:space="preserve"> TOT quantité +</t>
  </si>
  <si>
    <t>OM</t>
  </si>
  <si>
    <t>OS</t>
  </si>
  <si>
    <t>OQ</t>
  </si>
  <si>
    <t>OQC</t>
  </si>
  <si>
    <t>O2</t>
  </si>
  <si>
    <t>O2P</t>
  </si>
  <si>
    <t>CE</t>
  </si>
  <si>
    <t>CO</t>
  </si>
  <si>
    <t>IG</t>
  </si>
  <si>
    <t>co</t>
  </si>
  <si>
    <t>Pomme</t>
  </si>
  <si>
    <t>Poire</t>
  </si>
  <si>
    <t>Kiwi</t>
  </si>
  <si>
    <t>Mûres</t>
  </si>
  <si>
    <t>Citrons</t>
  </si>
  <si>
    <t>Melons</t>
  </si>
  <si>
    <t>Pêches</t>
  </si>
  <si>
    <t>Fraises</t>
  </si>
  <si>
    <t>Cerises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</si>
</sst>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&quot;€ &quot;#,##0.00"/>
    <numFmt numFmtId="165" formatCode="0.0"/>
    <numFmt numFmtId="166" formatCode="0.00000"/>
    <numFmt numFmtId="167" formatCode="&quot;€&quot;\ #,##0.00"/>
  </numFmts>
  <fonts count="10" x14ac:knownFonts="1">
    <font>
      <sz val="11"/>
      <color theme="1"/>
      <name val="Calibri"/>
      <family val="2"/>
      <scheme val="minor"/>
    </font>
    <font>
      <i/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i/>
      <u/>
      <sz val="8"/>
      <name val="Arial"/>
      <family val="2"/>
    </font>
    <font>
      <b/>
      <sz val="8"/>
      <name val="Arial"/>
      <family val="2"/>
    </font>
    <font>
      <b/>
      <i/>
      <sz val="8"/>
      <color rgb="FFFF0000"/>
      <name val="Arial"/>
      <family val="2"/>
    </font>
    <font>
      <b/>
      <sz val="8"/>
      <color rgb="FFFF0000"/>
      <name val="Arial"/>
      <family val="2"/>
    </font>
    <font>
      <b/>
      <i/>
      <sz val="8"/>
      <color indexed="10"/>
      <name val="Arial"/>
      <family val="2"/>
    </font>
    <font>
      <sz val="9.35"/>
      <color rgb="FF303030"/>
      <name val="Consolas"/>
      <family val="3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43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theme="0" tint="-0.249977111117893"/>
        <bgColor indexed="31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2" borderId="0" xfId="0" applyFont="1" applyFill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164" fontId="2" fillId="2" borderId="0" xfId="0" applyNumberFormat="1" applyFont="1" applyFill="1" applyAlignment="1">
      <alignment horizontal="center"/>
    </xf>
    <xf numFmtId="0" fontId="3" fillId="0" borderId="0" xfId="0" applyFont="1"/>
    <xf numFmtId="165" fontId="1" fillId="0" borderId="0" xfId="0" applyNumberFormat="1" applyFont="1" applyFill="1" applyAlignment="1">
      <alignment horizontal="center"/>
    </xf>
    <xf numFmtId="9" fontId="3" fillId="0" borderId="0" xfId="0" applyNumberFormat="1" applyFont="1" applyFill="1" applyAlignment="1">
      <alignment horizontal="center"/>
    </xf>
    <xf numFmtId="166" fontId="3" fillId="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 wrapText="1"/>
    </xf>
    <xf numFmtId="0" fontId="3" fillId="0" borderId="0" xfId="0" applyFont="1" applyFill="1" applyAlignment="1">
      <alignment horizontal="center"/>
    </xf>
    <xf numFmtId="164" fontId="3" fillId="4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 wrapText="1"/>
    </xf>
    <xf numFmtId="0" fontId="3" fillId="2" borderId="1" xfId="0" applyFont="1" applyFill="1" applyBorder="1"/>
    <xf numFmtId="0" fontId="2" fillId="2" borderId="2" xfId="0" applyFont="1" applyFill="1" applyBorder="1"/>
    <xf numFmtId="0" fontId="3" fillId="2" borderId="2" xfId="0" applyFont="1" applyFill="1" applyBorder="1"/>
    <xf numFmtId="0" fontId="3" fillId="2" borderId="2" xfId="0" applyFont="1" applyFill="1" applyBorder="1" applyAlignment="1">
      <alignment horizontal="center" wrapText="1"/>
    </xf>
    <xf numFmtId="164" fontId="3" fillId="2" borderId="2" xfId="0" applyNumberFormat="1" applyFont="1" applyFill="1" applyBorder="1"/>
    <xf numFmtId="2" fontId="3" fillId="2" borderId="2" xfId="0" applyNumberFormat="1" applyFont="1" applyFill="1" applyBorder="1"/>
    <xf numFmtId="164" fontId="3" fillId="2" borderId="3" xfId="0" applyNumberFormat="1" applyFont="1" applyFill="1" applyBorder="1"/>
    <xf numFmtId="0" fontId="3" fillId="2" borderId="4" xfId="0" applyFont="1" applyFill="1" applyBorder="1"/>
    <xf numFmtId="0" fontId="2" fillId="2" borderId="0" xfId="0" applyFont="1" applyFill="1" applyBorder="1"/>
    <xf numFmtId="0" fontId="3" fillId="2" borderId="0" xfId="0" applyFont="1" applyFill="1" applyBorder="1"/>
    <xf numFmtId="0" fontId="3" fillId="3" borderId="0" xfId="0" applyFont="1" applyFill="1" applyBorder="1" applyAlignment="1">
      <alignment horizontal="center" wrapText="1"/>
    </xf>
    <xf numFmtId="164" fontId="3" fillId="2" borderId="0" xfId="0" applyNumberFormat="1" applyFont="1" applyFill="1" applyBorder="1"/>
    <xf numFmtId="2" fontId="3" fillId="2" borderId="0" xfId="0" applyNumberFormat="1" applyFont="1" applyFill="1" applyBorder="1"/>
    <xf numFmtId="164" fontId="3" fillId="2" borderId="5" xfId="0" applyNumberFormat="1" applyFont="1" applyFill="1" applyBorder="1"/>
    <xf numFmtId="14" fontId="3" fillId="3" borderId="0" xfId="0" applyNumberFormat="1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center"/>
    </xf>
    <xf numFmtId="164" fontId="3" fillId="2" borderId="5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wrapText="1"/>
    </xf>
    <xf numFmtId="0" fontId="2" fillId="2" borderId="0" xfId="0" applyFont="1" applyFill="1" applyBorder="1" applyAlignment="1">
      <alignment horizontal="center" vertical="center"/>
    </xf>
    <xf numFmtId="3" fontId="3" fillId="2" borderId="0" xfId="0" applyNumberFormat="1" applyFont="1" applyFill="1" applyBorder="1" applyAlignment="1">
      <alignment horizontal="center" vertical="center"/>
    </xf>
    <xf numFmtId="2" fontId="3" fillId="2" borderId="0" xfId="0" applyNumberFormat="1" applyFont="1" applyFill="1" applyBorder="1" applyAlignment="1">
      <alignment horizontal="center" vertical="center"/>
    </xf>
    <xf numFmtId="4" fontId="3" fillId="2" borderId="5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wrapText="1"/>
    </xf>
    <xf numFmtId="0" fontId="3" fillId="2" borderId="0" xfId="0" applyFont="1" applyFill="1" applyBorder="1" applyAlignment="1">
      <alignment wrapText="1"/>
    </xf>
    <xf numFmtId="0" fontId="6" fillId="2" borderId="0" xfId="0" applyFont="1" applyFill="1" applyBorder="1" applyAlignment="1">
      <alignment horizontal="center" vertical="center"/>
    </xf>
    <xf numFmtId="167" fontId="7" fillId="2" borderId="5" xfId="0" applyNumberFormat="1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/>
    </xf>
    <xf numFmtId="164" fontId="2" fillId="5" borderId="7" xfId="0" applyNumberFormat="1" applyFont="1" applyFill="1" applyBorder="1" applyAlignment="1">
      <alignment horizontal="center" vertical="center"/>
    </xf>
    <xf numFmtId="2" fontId="2" fillId="5" borderId="7" xfId="0" applyNumberFormat="1" applyFont="1" applyFill="1" applyBorder="1" applyAlignment="1">
      <alignment horizontal="center" vertical="center"/>
    </xf>
    <xf numFmtId="164" fontId="8" fillId="5" borderId="8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8" fillId="0" borderId="5" xfId="0" applyNumberFormat="1" applyFont="1" applyFill="1" applyBorder="1" applyAlignment="1">
      <alignment horizontal="center" vertical="center"/>
    </xf>
    <xf numFmtId="0" fontId="3" fillId="0" borderId="4" xfId="0" applyFont="1" applyBorder="1"/>
    <xf numFmtId="165" fontId="1" fillId="0" borderId="0" xfId="0" applyNumberFormat="1" applyFont="1" applyFill="1" applyBorder="1" applyAlignment="1">
      <alignment horizontal="center"/>
    </xf>
    <xf numFmtId="9" fontId="3" fillId="0" borderId="0" xfId="0" applyNumberFormat="1" applyFont="1" applyFill="1" applyBorder="1" applyAlignment="1">
      <alignment horizontal="center"/>
    </xf>
    <xf numFmtId="166" fontId="3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167" fontId="2" fillId="0" borderId="0" xfId="0" applyNumberFormat="1" applyFont="1" applyFill="1" applyBorder="1" applyAlignment="1">
      <alignment horizontal="center" vertical="center"/>
    </xf>
    <xf numFmtId="9" fontId="5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/>
    </xf>
    <xf numFmtId="165" fontId="1" fillId="0" borderId="9" xfId="0" applyNumberFormat="1" applyFont="1" applyFill="1" applyBorder="1" applyAlignment="1">
      <alignment horizontal="center" vertical="center"/>
    </xf>
    <xf numFmtId="9" fontId="3" fillId="0" borderId="1" xfId="0" applyNumberFormat="1" applyFont="1" applyFill="1" applyBorder="1" applyAlignment="1">
      <alignment horizontal="center" vertical="center"/>
    </xf>
    <xf numFmtId="9" fontId="3" fillId="0" borderId="2" xfId="0" applyNumberFormat="1" applyFont="1" applyFill="1" applyBorder="1" applyAlignment="1">
      <alignment horizontal="center" vertical="center"/>
    </xf>
    <xf numFmtId="9" fontId="3" fillId="0" borderId="3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9" fontId="3" fillId="0" borderId="4" xfId="0" applyNumberFormat="1" applyFont="1" applyFill="1" applyBorder="1" applyAlignment="1">
      <alignment horizontal="center" vertical="center"/>
    </xf>
    <xf numFmtId="9" fontId="3" fillId="0" borderId="0" xfId="0" applyNumberFormat="1" applyFont="1" applyFill="1" applyBorder="1" applyAlignment="1">
      <alignment horizontal="center" vertical="center"/>
    </xf>
    <xf numFmtId="9" fontId="3" fillId="0" borderId="5" xfId="0" applyNumberFormat="1" applyFont="1" applyFill="1" applyBorder="1" applyAlignment="1">
      <alignment horizontal="center" vertical="center"/>
    </xf>
    <xf numFmtId="9" fontId="3" fillId="0" borderId="6" xfId="0" applyNumberFormat="1" applyFont="1" applyFill="1" applyBorder="1" applyAlignment="1">
      <alignment horizontal="center" vertical="center"/>
    </xf>
    <xf numFmtId="9" fontId="3" fillId="0" borderId="7" xfId="0" applyNumberFormat="1" applyFont="1" applyFill="1" applyBorder="1" applyAlignment="1">
      <alignment horizontal="center" vertical="center"/>
    </xf>
    <xf numFmtId="9" fontId="3" fillId="0" borderId="8" xfId="0" applyNumberFormat="1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164" fontId="2" fillId="7" borderId="8" xfId="0" applyNumberFormat="1" applyFont="1" applyFill="1" applyBorder="1" applyAlignment="1">
      <alignment horizontal="center" vertical="center"/>
    </xf>
    <xf numFmtId="0" fontId="9" fillId="0" borderId="10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2"/>
  <sheetViews>
    <sheetView tabSelected="1" topLeftCell="A85" workbookViewId="0">
      <selection activeCell="L90" sqref="L90"/>
    </sheetView>
  </sheetViews>
  <sheetFormatPr baseColWidth="10" defaultRowHeight="15" x14ac:dyDescent="0.25"/>
  <sheetData>
    <row r="1" spans="1:10" x14ac:dyDescent="0.25">
      <c r="A1" s="13"/>
      <c r="B1" s="14" t="s">
        <v>12</v>
      </c>
      <c r="C1" s="15"/>
      <c r="D1" s="15"/>
      <c r="E1" s="16"/>
      <c r="F1" s="15"/>
      <c r="G1" s="17"/>
      <c r="H1" s="18"/>
      <c r="I1" s="15"/>
      <c r="J1" s="19"/>
    </row>
    <row r="2" spans="1:10" x14ac:dyDescent="0.25">
      <c r="A2" s="20"/>
      <c r="B2" s="21" t="s">
        <v>13</v>
      </c>
      <c r="C2" s="22"/>
      <c r="D2" s="22"/>
      <c r="E2" s="23"/>
      <c r="F2" s="22"/>
      <c r="G2" s="24"/>
      <c r="H2" s="25"/>
      <c r="I2" s="22"/>
      <c r="J2" s="26"/>
    </row>
    <row r="3" spans="1:10" x14ac:dyDescent="0.25">
      <c r="A3" s="20"/>
      <c r="B3" s="21" t="s">
        <v>14</v>
      </c>
      <c r="C3" s="22"/>
      <c r="D3" s="22"/>
      <c r="E3" s="27"/>
      <c r="F3" s="22"/>
      <c r="G3" s="24"/>
      <c r="H3" s="25"/>
      <c r="I3" s="28" t="s">
        <v>15</v>
      </c>
      <c r="J3" s="29" t="s">
        <v>16</v>
      </c>
    </row>
    <row r="4" spans="1:10" x14ac:dyDescent="0.25">
      <c r="A4" s="20"/>
      <c r="B4" s="21" t="s">
        <v>17</v>
      </c>
      <c r="C4" s="22"/>
      <c r="D4" s="22"/>
      <c r="E4" s="30"/>
      <c r="F4" s="31" t="s">
        <v>18</v>
      </c>
      <c r="G4" s="32">
        <v>1</v>
      </c>
      <c r="H4" s="33" t="s">
        <v>0</v>
      </c>
      <c r="I4" s="31" t="s">
        <v>19</v>
      </c>
      <c r="J4" s="34">
        <v>1</v>
      </c>
    </row>
    <row r="5" spans="1:10" ht="33" x14ac:dyDescent="0.25">
      <c r="A5" s="20"/>
      <c r="B5" s="22"/>
      <c r="C5" s="22"/>
      <c r="D5" s="22"/>
      <c r="E5" s="35" t="s">
        <v>20</v>
      </c>
      <c r="F5" s="36" t="s">
        <v>21</v>
      </c>
      <c r="G5" s="32"/>
      <c r="H5" s="33" t="s">
        <v>22</v>
      </c>
      <c r="I5" s="37" t="s">
        <v>23</v>
      </c>
      <c r="J5" s="38">
        <f>J16*J4</f>
        <v>20</v>
      </c>
    </row>
    <row r="6" spans="1:10" ht="45.75" thickBot="1" x14ac:dyDescent="0.3">
      <c r="A6" s="39" t="s">
        <v>24</v>
      </c>
      <c r="B6" s="40" t="s">
        <v>0</v>
      </c>
      <c r="C6" s="40"/>
      <c r="D6" s="40"/>
      <c r="E6" s="41" t="s">
        <v>25</v>
      </c>
      <c r="F6" s="42" t="s">
        <v>26</v>
      </c>
      <c r="G6" s="43" t="s">
        <v>27</v>
      </c>
      <c r="H6" s="44" t="s">
        <v>28</v>
      </c>
      <c r="I6" s="42" t="s">
        <v>29</v>
      </c>
      <c r="J6" s="45" t="s">
        <v>30</v>
      </c>
    </row>
    <row r="7" spans="1:10" x14ac:dyDescent="0.25">
      <c r="A7" s="46" t="s">
        <v>1</v>
      </c>
      <c r="B7" s="31" t="s">
        <v>2</v>
      </c>
      <c r="C7" s="31" t="s">
        <v>3</v>
      </c>
      <c r="D7" s="31" t="s">
        <v>4</v>
      </c>
      <c r="E7" s="47" t="s">
        <v>5</v>
      </c>
      <c r="F7" s="31" t="s">
        <v>6</v>
      </c>
      <c r="G7" s="48" t="s">
        <v>7</v>
      </c>
      <c r="H7" s="49"/>
      <c r="I7" s="50"/>
      <c r="J7" s="51"/>
    </row>
    <row r="8" spans="1:10" ht="15.75" thickBot="1" x14ac:dyDescent="0.3">
      <c r="A8" s="46"/>
      <c r="B8" s="31"/>
      <c r="C8" s="31"/>
      <c r="D8" s="31"/>
      <c r="E8" s="47"/>
      <c r="F8" s="31"/>
      <c r="G8" s="48"/>
      <c r="H8" s="49"/>
      <c r="I8" s="50"/>
      <c r="J8" s="51"/>
    </row>
    <row r="9" spans="1:10" ht="15.75" thickBot="1" x14ac:dyDescent="0.3">
      <c r="A9" s="52"/>
      <c r="B9" s="80" t="str">
        <f>IF(A9="","",VLOOKUP($A$11,ref!$A:B,2,FALSE))</f>
        <v/>
      </c>
      <c r="C9" s="80" t="str">
        <f>IF(B9="","",VLOOKUP($A$11,ref!$A:C,3,FALSE))</f>
        <v/>
      </c>
      <c r="D9" s="80" t="str">
        <f>IF(C9="","",VLOOKUP($A$11,ref!$A:D,4,FALSE))</f>
        <v/>
      </c>
      <c r="E9" s="80" t="str">
        <f>IF(D9="","",VLOOKUP($A$11,ref!$A:E,5,FALSE))</f>
        <v/>
      </c>
      <c r="F9" s="80" t="str">
        <f>IF(E9="","",VLOOKUP($A$11,ref!$A:F,6,FALSE))</f>
        <v/>
      </c>
      <c r="G9" s="80" t="str">
        <f>IF(F9="","",VLOOKUP($A$11,ref!$A:G,7,FALSE))</f>
        <v/>
      </c>
      <c r="H9" s="80" t="str">
        <f>IF(G9="","",VLOOKUP($A$11,ref!$A:H,8,FALSE))</f>
        <v/>
      </c>
      <c r="I9" s="80" t="str">
        <f>IF(A9="","","1")</f>
        <v/>
      </c>
      <c r="J9" s="51"/>
    </row>
    <row r="10" spans="1:10" ht="15.75" thickBot="1" x14ac:dyDescent="0.3">
      <c r="A10" s="52"/>
      <c r="B10" s="53"/>
      <c r="C10" s="54"/>
      <c r="D10" s="55"/>
      <c r="E10" s="56" t="s">
        <v>31</v>
      </c>
      <c r="F10" s="57" t="s">
        <v>11</v>
      </c>
      <c r="G10" s="58"/>
      <c r="H10" s="50"/>
      <c r="I10" s="50"/>
      <c r="J10" s="51">
        <f>(G10*H10)</f>
        <v>0</v>
      </c>
    </row>
    <row r="11" spans="1:10" ht="15.75" thickBot="1" x14ac:dyDescent="0.3">
      <c r="A11" s="52" t="s">
        <v>45</v>
      </c>
      <c r="B11" s="80" t="str">
        <f>IF(A11="","",VLOOKUP($A$11,ref!$A:B,2,FALSE))</f>
        <v>BP</v>
      </c>
      <c r="C11" s="80">
        <f>IF(B11="","",VLOOKUP($A$11,ref!$A:C,3,FALSE))</f>
        <v>20</v>
      </c>
      <c r="D11" s="80">
        <f>IF(C11="","",VLOOKUP($A$11,ref!$A:D,4,FALSE))</f>
        <v>0</v>
      </c>
      <c r="E11" s="80">
        <f>IF(D11="","",VLOOKUP($A$11,ref!$A:E,5,FALSE))</f>
        <v>1</v>
      </c>
      <c r="F11" s="80" t="str">
        <f>IF(E11="","",VLOOKUP($A$11,ref!$A:F,6,FALSE))</f>
        <v>Fraises</v>
      </c>
      <c r="G11" s="80" t="str">
        <f>IF(F11="","",VLOOKUP($A$11,ref!$A:G,7,FALSE))</f>
        <v>hr</v>
      </c>
      <c r="H11" s="80">
        <f>IF(G11="","",VLOOKUP($A$11,ref!$A:H,8,FALSE))</f>
        <v>20</v>
      </c>
      <c r="I11" s="80" t="str">
        <f>IF(A11="","","1")</f>
        <v>1</v>
      </c>
      <c r="J11" s="51">
        <f>(H11*I11)</f>
        <v>20</v>
      </c>
    </row>
    <row r="12" spans="1:10" x14ac:dyDescent="0.25">
      <c r="A12" s="52"/>
      <c r="B12" s="53"/>
      <c r="C12" s="54"/>
      <c r="D12" s="55"/>
      <c r="E12" s="56"/>
      <c r="F12" s="57"/>
      <c r="G12" s="58"/>
      <c r="H12" s="50"/>
      <c r="I12" s="50"/>
      <c r="J12" s="51"/>
    </row>
    <row r="13" spans="1:10" ht="15.75" thickBot="1" x14ac:dyDescent="0.3">
      <c r="A13" s="59"/>
      <c r="B13" s="60"/>
      <c r="C13" s="61"/>
      <c r="D13" s="62"/>
      <c r="E13" s="63"/>
      <c r="F13" s="50"/>
      <c r="G13" s="60"/>
      <c r="H13" s="49"/>
      <c r="I13" s="50"/>
      <c r="J13" s="51"/>
    </row>
    <row r="14" spans="1:10" ht="15.75" thickBot="1" x14ac:dyDescent="0.3">
      <c r="A14" s="64" t="s">
        <v>32</v>
      </c>
      <c r="B14" s="65"/>
      <c r="C14" s="66"/>
      <c r="D14" s="67"/>
      <c r="E14" s="67"/>
      <c r="F14" s="68"/>
      <c r="G14" s="69"/>
      <c r="H14" s="49"/>
      <c r="I14" s="50"/>
      <c r="J14" s="70"/>
    </row>
    <row r="15" spans="1:10" ht="15.75" thickBot="1" x14ac:dyDescent="0.3">
      <c r="A15" s="71" t="s">
        <v>33</v>
      </c>
      <c r="B15" s="65"/>
      <c r="C15" s="72"/>
      <c r="D15" s="73"/>
      <c r="E15" s="73"/>
      <c r="F15" s="74"/>
      <c r="G15" s="69"/>
      <c r="H15" s="49"/>
      <c r="I15" s="50"/>
      <c r="J15" s="70"/>
    </row>
    <row r="16" spans="1:10" ht="15.75" thickBot="1" x14ac:dyDescent="0.3">
      <c r="A16" s="64" t="s">
        <v>34</v>
      </c>
      <c r="B16" s="65"/>
      <c r="C16" s="75"/>
      <c r="D16" s="76"/>
      <c r="E16" s="76"/>
      <c r="F16" s="77"/>
      <c r="G16" s="78" t="s">
        <v>35</v>
      </c>
      <c r="H16" s="78"/>
      <c r="I16" s="78"/>
      <c r="J16" s="79">
        <f>SUM(J7:J13)*J4</f>
        <v>20</v>
      </c>
    </row>
    <row r="17" spans="1:10" ht="15.75" thickBot="1" x14ac:dyDescent="0.3"/>
    <row r="18" spans="1:10" x14ac:dyDescent="0.25">
      <c r="A18" s="13"/>
      <c r="B18" s="14" t="s">
        <v>12</v>
      </c>
      <c r="C18" s="15"/>
      <c r="D18" s="15"/>
      <c r="E18" s="16"/>
      <c r="F18" s="15"/>
      <c r="G18" s="17"/>
      <c r="H18" s="18"/>
      <c r="I18" s="15"/>
      <c r="J18" s="19"/>
    </row>
    <row r="19" spans="1:10" x14ac:dyDescent="0.25">
      <c r="A19" s="20"/>
      <c r="B19" s="21" t="s">
        <v>13</v>
      </c>
      <c r="C19" s="22"/>
      <c r="D19" s="22"/>
      <c r="E19" s="23"/>
      <c r="F19" s="22"/>
      <c r="G19" s="24"/>
      <c r="H19" s="25"/>
      <c r="I19" s="22"/>
      <c r="J19" s="26"/>
    </row>
    <row r="20" spans="1:10" x14ac:dyDescent="0.25">
      <c r="A20" s="20"/>
      <c r="B20" s="21" t="s">
        <v>14</v>
      </c>
      <c r="C20" s="22"/>
      <c r="D20" s="22"/>
      <c r="E20" s="27"/>
      <c r="F20" s="22"/>
      <c r="G20" s="24"/>
      <c r="H20" s="25"/>
      <c r="I20" s="28" t="s">
        <v>15</v>
      </c>
      <c r="J20" s="29" t="s">
        <v>16</v>
      </c>
    </row>
    <row r="21" spans="1:10" x14ac:dyDescent="0.25">
      <c r="A21" s="20"/>
      <c r="B21" s="21" t="s">
        <v>17</v>
      </c>
      <c r="C21" s="22"/>
      <c r="D21" s="22"/>
      <c r="E21" s="30"/>
      <c r="F21" s="31" t="s">
        <v>18</v>
      </c>
      <c r="G21" s="32">
        <v>2</v>
      </c>
      <c r="H21" s="33" t="s">
        <v>0</v>
      </c>
      <c r="I21" s="31" t="s">
        <v>19</v>
      </c>
      <c r="J21" s="34">
        <v>1</v>
      </c>
    </row>
    <row r="22" spans="1:10" ht="33" x14ac:dyDescent="0.25">
      <c r="A22" s="20"/>
      <c r="B22" s="22"/>
      <c r="C22" s="22"/>
      <c r="D22" s="22"/>
      <c r="E22" s="35" t="s">
        <v>20</v>
      </c>
      <c r="F22" s="36" t="s">
        <v>21</v>
      </c>
      <c r="G22" s="32"/>
      <c r="H22" s="33" t="s">
        <v>22</v>
      </c>
      <c r="I22" s="37" t="s">
        <v>23</v>
      </c>
      <c r="J22" s="38">
        <f>J32*J21</f>
        <v>20</v>
      </c>
    </row>
    <row r="23" spans="1:10" ht="45.75" thickBot="1" x14ac:dyDescent="0.3">
      <c r="A23" s="39" t="s">
        <v>24</v>
      </c>
      <c r="B23" s="40" t="s">
        <v>0</v>
      </c>
      <c r="C23" s="40"/>
      <c r="D23" s="40"/>
      <c r="E23" s="41" t="s">
        <v>25</v>
      </c>
      <c r="F23" s="42" t="s">
        <v>26</v>
      </c>
      <c r="G23" s="43" t="s">
        <v>27</v>
      </c>
      <c r="H23" s="44" t="s">
        <v>28</v>
      </c>
      <c r="I23" s="42" t="s">
        <v>29</v>
      </c>
      <c r="J23" s="45" t="s">
        <v>30</v>
      </c>
    </row>
    <row r="24" spans="1:10" x14ac:dyDescent="0.25">
      <c r="A24" s="46" t="s">
        <v>1</v>
      </c>
      <c r="B24" s="31" t="s">
        <v>2</v>
      </c>
      <c r="C24" s="31" t="s">
        <v>3</v>
      </c>
      <c r="D24" s="31" t="s">
        <v>4</v>
      </c>
      <c r="E24" s="47" t="s">
        <v>5</v>
      </c>
      <c r="F24" s="31" t="s">
        <v>6</v>
      </c>
      <c r="G24" s="48" t="s">
        <v>7</v>
      </c>
      <c r="H24" s="49"/>
      <c r="I24" s="50"/>
      <c r="J24" s="51"/>
    </row>
    <row r="25" spans="1:10" x14ac:dyDescent="0.25">
      <c r="A25" s="46"/>
      <c r="B25" s="31"/>
      <c r="C25" s="31"/>
      <c r="D25" s="31"/>
      <c r="E25" s="47"/>
      <c r="F25" s="31"/>
      <c r="G25" s="48"/>
      <c r="H25" s="49"/>
      <c r="I25" s="50"/>
      <c r="J25" s="51"/>
    </row>
    <row r="26" spans="1:10" x14ac:dyDescent="0.25">
      <c r="A26" s="52"/>
      <c r="B26" s="53"/>
      <c r="C26" s="54"/>
      <c r="D26" s="55"/>
      <c r="E26" s="56"/>
      <c r="F26" s="57"/>
      <c r="G26" s="58"/>
      <c r="H26" s="50"/>
      <c r="I26" s="50"/>
      <c r="J26" s="51"/>
    </row>
    <row r="27" spans="1:10" ht="15.75" thickBot="1" x14ac:dyDescent="0.3">
      <c r="A27" s="52"/>
      <c r="B27" s="53"/>
      <c r="C27" s="54"/>
      <c r="D27" s="55"/>
      <c r="E27" s="56"/>
      <c r="F27" s="57"/>
      <c r="G27" s="58"/>
      <c r="H27" s="50"/>
      <c r="I27" s="50"/>
      <c r="J27" s="51">
        <f>(H27*I27)</f>
        <v>0</v>
      </c>
    </row>
    <row r="28" spans="1:10" ht="15.75" thickBot="1" x14ac:dyDescent="0.3">
      <c r="A28" s="52" t="s">
        <v>45</v>
      </c>
      <c r="B28" s="80" t="str">
        <f>IF(A28="","",VLOOKUP($A$11,ref!$A:B,2,FALSE))</f>
        <v>BP</v>
      </c>
      <c r="C28" s="80">
        <f>IF(B28="","",VLOOKUP($A$11,ref!$A:C,3,FALSE))</f>
        <v>20</v>
      </c>
      <c r="D28" s="80">
        <f>IF(C28="","",VLOOKUP($A$11,ref!$A:D,4,FALSE))</f>
        <v>0</v>
      </c>
      <c r="E28" s="80">
        <f>IF(D28="","",VLOOKUP($A$11,ref!$A:E,5,FALSE))</f>
        <v>1</v>
      </c>
      <c r="F28" s="80" t="str">
        <f>IF(E28="","",VLOOKUP($A$11,ref!$A:F,6,FALSE))</f>
        <v>Fraises</v>
      </c>
      <c r="G28" s="80" t="str">
        <f>IF(F28="","",VLOOKUP($A$11,ref!$A:G,7,FALSE))</f>
        <v>hr</v>
      </c>
      <c r="H28" s="80">
        <f>IF(G28="","",VLOOKUP($A$11,ref!$A:H,8,FALSE))</f>
        <v>20</v>
      </c>
      <c r="I28" s="80" t="str">
        <f>IF(A28="","","1")</f>
        <v>1</v>
      </c>
      <c r="J28" s="51">
        <f>(H28*I28)</f>
        <v>20</v>
      </c>
    </row>
    <row r="29" spans="1:10" ht="15.75" thickBot="1" x14ac:dyDescent="0.3">
      <c r="A29" s="59"/>
      <c r="B29" s="60"/>
      <c r="C29" s="61"/>
      <c r="D29" s="62"/>
      <c r="E29" s="63"/>
      <c r="F29" s="50"/>
      <c r="G29" s="60"/>
      <c r="H29" s="49"/>
      <c r="I29" s="50"/>
      <c r="J29" s="51"/>
    </row>
    <row r="30" spans="1:10" ht="15.75" thickBot="1" x14ac:dyDescent="0.3">
      <c r="A30" s="64" t="s">
        <v>32</v>
      </c>
      <c r="B30" s="65"/>
      <c r="C30" s="66"/>
      <c r="D30" s="67"/>
      <c r="E30" s="67"/>
      <c r="F30" s="68"/>
      <c r="G30" s="69"/>
      <c r="H30" s="49"/>
      <c r="I30" s="50"/>
      <c r="J30" s="70"/>
    </row>
    <row r="31" spans="1:10" ht="15.75" thickBot="1" x14ac:dyDescent="0.3">
      <c r="A31" s="71" t="s">
        <v>33</v>
      </c>
      <c r="B31" s="65"/>
      <c r="C31" s="72"/>
      <c r="D31" s="73"/>
      <c r="E31" s="73"/>
      <c r="F31" s="74"/>
      <c r="G31" s="69"/>
      <c r="H31" s="49"/>
      <c r="I31" s="50"/>
      <c r="J31" s="70"/>
    </row>
    <row r="32" spans="1:10" ht="15.75" thickBot="1" x14ac:dyDescent="0.3">
      <c r="A32" s="64" t="s">
        <v>34</v>
      </c>
      <c r="B32" s="65"/>
      <c r="C32" s="75"/>
      <c r="D32" s="76"/>
      <c r="E32" s="76"/>
      <c r="F32" s="77"/>
      <c r="G32" s="78" t="s">
        <v>35</v>
      </c>
      <c r="H32" s="78"/>
      <c r="I32" s="78"/>
      <c r="J32" s="79">
        <f>SUM(J24:J29)*J21</f>
        <v>20</v>
      </c>
    </row>
    <row r="33" spans="1:10" ht="15.75" thickBot="1" x14ac:dyDescent="0.3"/>
    <row r="34" spans="1:10" x14ac:dyDescent="0.25">
      <c r="A34" s="13"/>
      <c r="B34" s="14" t="s">
        <v>12</v>
      </c>
      <c r="C34" s="15"/>
      <c r="D34" s="15"/>
      <c r="E34" s="16"/>
      <c r="F34" s="15"/>
      <c r="G34" s="17"/>
      <c r="H34" s="18"/>
      <c r="I34" s="15"/>
      <c r="J34" s="19"/>
    </row>
    <row r="35" spans="1:10" x14ac:dyDescent="0.25">
      <c r="A35" s="20"/>
      <c r="B35" s="21" t="s">
        <v>13</v>
      </c>
      <c r="C35" s="22"/>
      <c r="D35" s="22"/>
      <c r="E35" s="23"/>
      <c r="F35" s="22"/>
      <c r="G35" s="24"/>
      <c r="H35" s="25"/>
      <c r="I35" s="22"/>
      <c r="J35" s="26"/>
    </row>
    <row r="36" spans="1:10" x14ac:dyDescent="0.25">
      <c r="A36" s="20"/>
      <c r="B36" s="21" t="s">
        <v>14</v>
      </c>
      <c r="C36" s="22"/>
      <c r="D36" s="22"/>
      <c r="E36" s="27"/>
      <c r="F36" s="22"/>
      <c r="G36" s="24"/>
      <c r="H36" s="25"/>
      <c r="I36" s="28" t="s">
        <v>15</v>
      </c>
      <c r="J36" s="29" t="s">
        <v>16</v>
      </c>
    </row>
    <row r="37" spans="1:10" x14ac:dyDescent="0.25">
      <c r="A37" s="20"/>
      <c r="B37" s="21" t="s">
        <v>17</v>
      </c>
      <c r="C37" s="22"/>
      <c r="D37" s="22"/>
      <c r="E37" s="30"/>
      <c r="F37" s="31" t="s">
        <v>18</v>
      </c>
      <c r="G37" s="32">
        <v>3</v>
      </c>
      <c r="H37" s="33" t="s">
        <v>0</v>
      </c>
      <c r="I37" s="31" t="s">
        <v>19</v>
      </c>
      <c r="J37" s="34">
        <v>1</v>
      </c>
    </row>
    <row r="38" spans="1:10" ht="33" x14ac:dyDescent="0.25">
      <c r="A38" s="20"/>
      <c r="B38" s="22"/>
      <c r="C38" s="22"/>
      <c r="D38" s="22"/>
      <c r="E38" s="35" t="s">
        <v>20</v>
      </c>
      <c r="F38" s="36" t="s">
        <v>21</v>
      </c>
      <c r="G38" s="32"/>
      <c r="H38" s="33" t="s">
        <v>22</v>
      </c>
      <c r="I38" s="37" t="s">
        <v>23</v>
      </c>
      <c r="J38" s="38">
        <f>J48*J37</f>
        <v>20</v>
      </c>
    </row>
    <row r="39" spans="1:10" ht="45.75" thickBot="1" x14ac:dyDescent="0.3">
      <c r="A39" s="39" t="s">
        <v>24</v>
      </c>
      <c r="B39" s="40" t="s">
        <v>0</v>
      </c>
      <c r="C39" s="40"/>
      <c r="D39" s="40"/>
      <c r="E39" s="41" t="s">
        <v>25</v>
      </c>
      <c r="F39" s="42" t="s">
        <v>26</v>
      </c>
      <c r="G39" s="43" t="s">
        <v>27</v>
      </c>
      <c r="H39" s="44" t="s">
        <v>28</v>
      </c>
      <c r="I39" s="42" t="s">
        <v>29</v>
      </c>
      <c r="J39" s="45" t="s">
        <v>30</v>
      </c>
    </row>
    <row r="40" spans="1:10" x14ac:dyDescent="0.25">
      <c r="A40" s="46" t="s">
        <v>1</v>
      </c>
      <c r="B40" s="31" t="s">
        <v>2</v>
      </c>
      <c r="C40" s="31" t="s">
        <v>3</v>
      </c>
      <c r="D40" s="31" t="s">
        <v>4</v>
      </c>
      <c r="E40" s="47" t="s">
        <v>5</v>
      </c>
      <c r="F40" s="31" t="s">
        <v>6</v>
      </c>
      <c r="G40" s="48" t="s">
        <v>7</v>
      </c>
      <c r="H40" s="49"/>
      <c r="I40" s="50"/>
      <c r="J40" s="51"/>
    </row>
    <row r="41" spans="1:10" x14ac:dyDescent="0.25">
      <c r="A41" s="46"/>
      <c r="B41" s="31"/>
      <c r="C41" s="31"/>
      <c r="D41" s="31"/>
      <c r="E41" s="47"/>
      <c r="F41" s="31"/>
      <c r="G41" s="48"/>
      <c r="H41" s="49"/>
      <c r="I41" s="50"/>
      <c r="J41" s="51"/>
    </row>
    <row r="42" spans="1:10" x14ac:dyDescent="0.25">
      <c r="A42" s="52"/>
      <c r="B42" s="53"/>
      <c r="C42" s="54"/>
      <c r="D42" s="55"/>
      <c r="E42" s="56"/>
      <c r="F42" s="57"/>
      <c r="G42" s="58"/>
      <c r="H42" s="50"/>
      <c r="I42" s="50"/>
      <c r="J42" s="51"/>
    </row>
    <row r="43" spans="1:10" ht="15.75" thickBot="1" x14ac:dyDescent="0.3">
      <c r="A43" s="52"/>
      <c r="B43" s="53"/>
      <c r="C43" s="54"/>
      <c r="D43" s="55"/>
      <c r="E43" s="56"/>
      <c r="F43" s="57"/>
      <c r="G43" s="58"/>
      <c r="H43" s="50"/>
      <c r="I43" s="50"/>
      <c r="J43" s="51">
        <f>(H43*I43)</f>
        <v>0</v>
      </c>
    </row>
    <row r="44" spans="1:10" ht="15.75" thickBot="1" x14ac:dyDescent="0.3">
      <c r="A44" s="52" t="s">
        <v>45</v>
      </c>
      <c r="B44" s="80" t="str">
        <f>IF(A44="","",VLOOKUP($A$11,ref!$A:B,2,FALSE))</f>
        <v>BP</v>
      </c>
      <c r="C44" s="80">
        <f>IF(B44="","",VLOOKUP($A$11,ref!$A:C,3,FALSE))</f>
        <v>20</v>
      </c>
      <c r="D44" s="80">
        <f>IF(C44="","",VLOOKUP($A$11,ref!$A:D,4,FALSE))</f>
        <v>0</v>
      </c>
      <c r="E44" s="80">
        <f>IF(D44="","",VLOOKUP($A$11,ref!$A:E,5,FALSE))</f>
        <v>1</v>
      </c>
      <c r="F44" s="80" t="str">
        <f>IF(E44="","",VLOOKUP($A$11,ref!$A:F,6,FALSE))</f>
        <v>Fraises</v>
      </c>
      <c r="G44" s="80" t="str">
        <f>IF(F44="","",VLOOKUP($A$11,ref!$A:G,7,FALSE))</f>
        <v>hr</v>
      </c>
      <c r="H44" s="80">
        <f>IF(G44="","",VLOOKUP($A$11,ref!$A:H,8,FALSE))</f>
        <v>20</v>
      </c>
      <c r="I44" s="80" t="str">
        <f>IF(A44="","","1")</f>
        <v>1</v>
      </c>
      <c r="J44" s="51">
        <f>(H44*I44)</f>
        <v>20</v>
      </c>
    </row>
    <row r="45" spans="1:10" ht="15.75" thickBot="1" x14ac:dyDescent="0.3">
      <c r="A45" s="59"/>
      <c r="B45" s="60"/>
      <c r="C45" s="61"/>
      <c r="D45" s="62"/>
      <c r="E45" s="63"/>
      <c r="F45" s="50"/>
      <c r="G45" s="60"/>
      <c r="H45" s="49"/>
      <c r="I45" s="50"/>
      <c r="J45" s="51"/>
    </row>
    <row r="46" spans="1:10" ht="15.75" thickBot="1" x14ac:dyDescent="0.3">
      <c r="A46" s="64" t="s">
        <v>32</v>
      </c>
      <c r="B46" s="65"/>
      <c r="C46" s="66"/>
      <c r="D46" s="67"/>
      <c r="E46" s="67"/>
      <c r="F46" s="68"/>
      <c r="G46" s="69"/>
      <c r="H46" s="49"/>
      <c r="I46" s="50"/>
      <c r="J46" s="70"/>
    </row>
    <row r="47" spans="1:10" ht="15.75" thickBot="1" x14ac:dyDescent="0.3">
      <c r="A47" s="71" t="s">
        <v>33</v>
      </c>
      <c r="B47" s="65"/>
      <c r="C47" s="72"/>
      <c r="D47" s="73"/>
      <c r="E47" s="73"/>
      <c r="F47" s="74"/>
      <c r="G47" s="69"/>
      <c r="H47" s="49"/>
      <c r="I47" s="50"/>
      <c r="J47" s="70"/>
    </row>
    <row r="48" spans="1:10" ht="15.75" thickBot="1" x14ac:dyDescent="0.3">
      <c r="A48" s="64" t="s">
        <v>34</v>
      </c>
      <c r="B48" s="65"/>
      <c r="C48" s="75"/>
      <c r="D48" s="76"/>
      <c r="E48" s="76"/>
      <c r="F48" s="77"/>
      <c r="G48" s="78" t="s">
        <v>35</v>
      </c>
      <c r="H48" s="78"/>
      <c r="I48" s="78"/>
      <c r="J48" s="79">
        <f>SUM(J40:J45)*J37</f>
        <v>20</v>
      </c>
    </row>
    <row r="49" spans="1:10" ht="15.75" thickBot="1" x14ac:dyDescent="0.3"/>
    <row r="50" spans="1:10" x14ac:dyDescent="0.25">
      <c r="A50" s="13"/>
      <c r="B50" s="14" t="s">
        <v>12</v>
      </c>
      <c r="C50" s="15"/>
      <c r="D50" s="15"/>
      <c r="E50" s="16"/>
      <c r="F50" s="15"/>
      <c r="G50" s="17"/>
      <c r="H50" s="18"/>
      <c r="I50" s="15"/>
      <c r="J50" s="19"/>
    </row>
    <row r="51" spans="1:10" x14ac:dyDescent="0.25">
      <c r="A51" s="20"/>
      <c r="B51" s="21" t="s">
        <v>13</v>
      </c>
      <c r="C51" s="22"/>
      <c r="D51" s="22"/>
      <c r="E51" s="23"/>
      <c r="F51" s="22"/>
      <c r="G51" s="24"/>
      <c r="H51" s="25"/>
      <c r="I51" s="22"/>
      <c r="J51" s="26"/>
    </row>
    <row r="52" spans="1:10" x14ac:dyDescent="0.25">
      <c r="A52" s="20"/>
      <c r="B52" s="21" t="s">
        <v>14</v>
      </c>
      <c r="C52" s="22"/>
      <c r="D52" s="22"/>
      <c r="E52" s="27"/>
      <c r="F52" s="22"/>
      <c r="G52" s="24"/>
      <c r="H52" s="25"/>
      <c r="I52" s="28" t="s">
        <v>15</v>
      </c>
      <c r="J52" s="29" t="s">
        <v>16</v>
      </c>
    </row>
    <row r="53" spans="1:10" x14ac:dyDescent="0.25">
      <c r="A53" s="20"/>
      <c r="B53" s="21" t="s">
        <v>17</v>
      </c>
      <c r="C53" s="22"/>
      <c r="D53" s="22"/>
      <c r="E53" s="30"/>
      <c r="F53" s="31" t="s">
        <v>18</v>
      </c>
      <c r="G53" s="32">
        <v>4</v>
      </c>
      <c r="H53" s="33" t="s">
        <v>0</v>
      </c>
      <c r="I53" s="31" t="s">
        <v>19</v>
      </c>
      <c r="J53" s="34">
        <v>1</v>
      </c>
    </row>
    <row r="54" spans="1:10" ht="33" x14ac:dyDescent="0.25">
      <c r="A54" s="20"/>
      <c r="B54" s="22"/>
      <c r="C54" s="22"/>
      <c r="D54" s="22"/>
      <c r="E54" s="35" t="s">
        <v>20</v>
      </c>
      <c r="F54" s="36" t="s">
        <v>21</v>
      </c>
      <c r="G54" s="32"/>
      <c r="H54" s="33" t="s">
        <v>22</v>
      </c>
      <c r="I54" s="37" t="s">
        <v>23</v>
      </c>
      <c r="J54" s="38">
        <f>J64*J53</f>
        <v>20</v>
      </c>
    </row>
    <row r="55" spans="1:10" ht="45.75" thickBot="1" x14ac:dyDescent="0.3">
      <c r="A55" s="39" t="s">
        <v>24</v>
      </c>
      <c r="B55" s="40" t="s">
        <v>0</v>
      </c>
      <c r="C55" s="40"/>
      <c r="D55" s="40"/>
      <c r="E55" s="41" t="s">
        <v>25</v>
      </c>
      <c r="F55" s="42" t="s">
        <v>26</v>
      </c>
      <c r="G55" s="43" t="s">
        <v>27</v>
      </c>
      <c r="H55" s="44" t="s">
        <v>28</v>
      </c>
      <c r="I55" s="42" t="s">
        <v>29</v>
      </c>
      <c r="J55" s="45" t="s">
        <v>30</v>
      </c>
    </row>
    <row r="56" spans="1:10" x14ac:dyDescent="0.25">
      <c r="A56" s="46" t="s">
        <v>1</v>
      </c>
      <c r="B56" s="31" t="s">
        <v>2</v>
      </c>
      <c r="C56" s="31" t="s">
        <v>3</v>
      </c>
      <c r="D56" s="31" t="s">
        <v>4</v>
      </c>
      <c r="E56" s="47" t="s">
        <v>5</v>
      </c>
      <c r="F56" s="31" t="s">
        <v>6</v>
      </c>
      <c r="G56" s="48" t="s">
        <v>7</v>
      </c>
      <c r="H56" s="49"/>
      <c r="I56" s="50"/>
      <c r="J56" s="51"/>
    </row>
    <row r="57" spans="1:10" x14ac:dyDescent="0.25">
      <c r="A57" s="46"/>
      <c r="B57" s="31"/>
      <c r="C57" s="31"/>
      <c r="D57" s="31"/>
      <c r="E57" s="47"/>
      <c r="F57" s="31"/>
      <c r="G57" s="48"/>
      <c r="H57" s="49"/>
      <c r="I57" s="50"/>
      <c r="J57" s="51"/>
    </row>
    <row r="58" spans="1:10" x14ac:dyDescent="0.25">
      <c r="A58" s="52"/>
      <c r="B58" s="53"/>
      <c r="C58" s="54"/>
      <c r="D58" s="55"/>
      <c r="E58" s="56"/>
      <c r="F58" s="57"/>
      <c r="G58" s="58"/>
      <c r="H58" s="50"/>
      <c r="I58" s="50"/>
      <c r="J58" s="51"/>
    </row>
    <row r="59" spans="1:10" ht="15.75" thickBot="1" x14ac:dyDescent="0.3">
      <c r="A59" s="52"/>
      <c r="B59" s="53"/>
      <c r="C59" s="54"/>
      <c r="D59" s="55"/>
      <c r="E59" s="56"/>
      <c r="F59" s="57"/>
      <c r="G59" s="58"/>
      <c r="H59" s="50"/>
      <c r="I59" s="50"/>
      <c r="J59" s="51">
        <f>(H59*I59)</f>
        <v>0</v>
      </c>
    </row>
    <row r="60" spans="1:10" ht="15.75" thickBot="1" x14ac:dyDescent="0.3">
      <c r="A60" s="52" t="s">
        <v>45</v>
      </c>
      <c r="B60" s="80" t="str">
        <f>IF(A60="","",VLOOKUP($A$11,ref!$A:B,2,FALSE))</f>
        <v>BP</v>
      </c>
      <c r="C60" s="80">
        <f>IF(B60="","",VLOOKUP($A$11,ref!$A:C,3,FALSE))</f>
        <v>20</v>
      </c>
      <c r="D60" s="80">
        <f>IF(C60="","",VLOOKUP($A$11,ref!$A:D,4,FALSE))</f>
        <v>0</v>
      </c>
      <c r="E60" s="80">
        <f>IF(D60="","",VLOOKUP($A$11,ref!$A:E,5,FALSE))</f>
        <v>1</v>
      </c>
      <c r="F60" s="80" t="str">
        <f>IF(E60="","",VLOOKUP($A$11,ref!$A:F,6,FALSE))</f>
        <v>Fraises</v>
      </c>
      <c r="G60" s="80" t="str">
        <f>IF(F60="","",VLOOKUP($A$11,ref!$A:G,7,FALSE))</f>
        <v>hr</v>
      </c>
      <c r="H60" s="80">
        <f>IF(G60="","",VLOOKUP($A$11,ref!$A:H,8,FALSE))</f>
        <v>20</v>
      </c>
      <c r="I60" s="80" t="str">
        <f>IF(A60="","","1")</f>
        <v>1</v>
      </c>
      <c r="J60" s="51">
        <f>(H60*I60)</f>
        <v>20</v>
      </c>
    </row>
    <row r="61" spans="1:10" ht="15.75" thickBot="1" x14ac:dyDescent="0.3">
      <c r="A61" s="59"/>
      <c r="B61" s="60"/>
      <c r="C61" s="61"/>
      <c r="D61" s="62"/>
      <c r="E61" s="63"/>
      <c r="F61" s="50"/>
      <c r="G61" s="60"/>
      <c r="H61" s="49"/>
      <c r="I61" s="50"/>
      <c r="J61" s="51"/>
    </row>
    <row r="62" spans="1:10" ht="15.75" thickBot="1" x14ac:dyDescent="0.3">
      <c r="A62" s="64" t="s">
        <v>32</v>
      </c>
      <c r="B62" s="65"/>
      <c r="C62" s="66"/>
      <c r="D62" s="67"/>
      <c r="E62" s="67"/>
      <c r="F62" s="68"/>
      <c r="G62" s="69"/>
      <c r="H62" s="49"/>
      <c r="I62" s="50"/>
      <c r="J62" s="70"/>
    </row>
    <row r="63" spans="1:10" ht="15.75" thickBot="1" x14ac:dyDescent="0.3">
      <c r="A63" s="71" t="s">
        <v>33</v>
      </c>
      <c r="B63" s="65"/>
      <c r="C63" s="72"/>
      <c r="D63" s="73"/>
      <c r="E63" s="73"/>
      <c r="F63" s="74"/>
      <c r="G63" s="69"/>
      <c r="H63" s="49"/>
      <c r="I63" s="50"/>
      <c r="J63" s="70"/>
    </row>
    <row r="64" spans="1:10" ht="15.75" thickBot="1" x14ac:dyDescent="0.3">
      <c r="A64" s="64" t="s">
        <v>34</v>
      </c>
      <c r="B64" s="65"/>
      <c r="C64" s="75"/>
      <c r="D64" s="76"/>
      <c r="E64" s="76"/>
      <c r="F64" s="77"/>
      <c r="G64" s="78" t="s">
        <v>35</v>
      </c>
      <c r="H64" s="78"/>
      <c r="I64" s="78"/>
      <c r="J64" s="79">
        <f>SUM(J56:J61)*J53</f>
        <v>20</v>
      </c>
    </row>
    <row r="65" spans="1:10" ht="15.75" thickBot="1" x14ac:dyDescent="0.3"/>
    <row r="66" spans="1:10" x14ac:dyDescent="0.25">
      <c r="A66" s="13"/>
      <c r="B66" s="14" t="s">
        <v>12</v>
      </c>
      <c r="C66" s="15"/>
      <c r="D66" s="15"/>
      <c r="E66" s="16"/>
      <c r="F66" s="15"/>
      <c r="G66" s="17"/>
      <c r="H66" s="18"/>
      <c r="I66" s="15"/>
      <c r="J66" s="19"/>
    </row>
    <row r="67" spans="1:10" x14ac:dyDescent="0.25">
      <c r="A67" s="20"/>
      <c r="B67" s="21" t="s">
        <v>13</v>
      </c>
      <c r="C67" s="22"/>
      <c r="D67" s="22"/>
      <c r="E67" s="23"/>
      <c r="F67" s="22"/>
      <c r="G67" s="24"/>
      <c r="H67" s="25"/>
      <c r="I67" s="22"/>
      <c r="J67" s="26"/>
    </row>
    <row r="68" spans="1:10" x14ac:dyDescent="0.25">
      <c r="A68" s="20"/>
      <c r="B68" s="21" t="s">
        <v>14</v>
      </c>
      <c r="C68" s="22"/>
      <c r="D68" s="22"/>
      <c r="E68" s="27"/>
      <c r="F68" s="22"/>
      <c r="G68" s="24"/>
      <c r="H68" s="25"/>
      <c r="I68" s="28" t="s">
        <v>15</v>
      </c>
      <c r="J68" s="29" t="s">
        <v>16</v>
      </c>
    </row>
    <row r="69" spans="1:10" x14ac:dyDescent="0.25">
      <c r="A69" s="20"/>
      <c r="B69" s="21" t="s">
        <v>17</v>
      </c>
      <c r="C69" s="22"/>
      <c r="D69" s="22"/>
      <c r="E69" s="30"/>
      <c r="F69" s="31" t="s">
        <v>18</v>
      </c>
      <c r="G69" s="32">
        <v>5</v>
      </c>
      <c r="H69" s="33" t="s">
        <v>0</v>
      </c>
      <c r="I69" s="31" t="s">
        <v>19</v>
      </c>
      <c r="J69" s="34">
        <v>1</v>
      </c>
    </row>
    <row r="70" spans="1:10" ht="33" x14ac:dyDescent="0.25">
      <c r="A70" s="20"/>
      <c r="B70" s="22"/>
      <c r="C70" s="22"/>
      <c r="D70" s="22"/>
      <c r="E70" s="35" t="s">
        <v>20</v>
      </c>
      <c r="F70" s="36" t="s">
        <v>21</v>
      </c>
      <c r="G70" s="32"/>
      <c r="H70" s="33" t="s">
        <v>22</v>
      </c>
      <c r="I70" s="37" t="s">
        <v>23</v>
      </c>
      <c r="J70" s="38">
        <f>J80*J69</f>
        <v>20</v>
      </c>
    </row>
    <row r="71" spans="1:10" ht="45.75" thickBot="1" x14ac:dyDescent="0.3">
      <c r="A71" s="39" t="s">
        <v>24</v>
      </c>
      <c r="B71" s="40" t="s">
        <v>0</v>
      </c>
      <c r="C71" s="40"/>
      <c r="D71" s="40"/>
      <c r="E71" s="41" t="s">
        <v>25</v>
      </c>
      <c r="F71" s="42" t="s">
        <v>26</v>
      </c>
      <c r="G71" s="43" t="s">
        <v>27</v>
      </c>
      <c r="H71" s="44" t="s">
        <v>28</v>
      </c>
      <c r="I71" s="42" t="s">
        <v>29</v>
      </c>
      <c r="J71" s="45" t="s">
        <v>30</v>
      </c>
    </row>
    <row r="72" spans="1:10" x14ac:dyDescent="0.25">
      <c r="A72" s="46" t="s">
        <v>1</v>
      </c>
      <c r="B72" s="31" t="s">
        <v>2</v>
      </c>
      <c r="C72" s="31" t="s">
        <v>3</v>
      </c>
      <c r="D72" s="31" t="s">
        <v>4</v>
      </c>
      <c r="E72" s="47" t="s">
        <v>5</v>
      </c>
      <c r="F72" s="31" t="s">
        <v>6</v>
      </c>
      <c r="G72" s="48" t="s">
        <v>7</v>
      </c>
      <c r="H72" s="49"/>
      <c r="I72" s="50"/>
      <c r="J72" s="51"/>
    </row>
    <row r="73" spans="1:10" x14ac:dyDescent="0.25">
      <c r="A73" s="46"/>
      <c r="B73" s="31"/>
      <c r="C73" s="31"/>
      <c r="D73" s="31"/>
      <c r="E73" s="47"/>
      <c r="F73" s="31"/>
      <c r="G73" s="48"/>
      <c r="H73" s="49"/>
      <c r="I73" s="50"/>
      <c r="J73" s="51"/>
    </row>
    <row r="74" spans="1:10" x14ac:dyDescent="0.25">
      <c r="A74" s="52"/>
      <c r="B74" s="53"/>
      <c r="C74" s="54"/>
      <c r="D74" s="55"/>
      <c r="E74" s="56"/>
      <c r="F74" s="57"/>
      <c r="G74" s="58"/>
      <c r="H74" s="50"/>
      <c r="I74" s="50"/>
      <c r="J74" s="51"/>
    </row>
    <row r="75" spans="1:10" ht="15.75" thickBot="1" x14ac:dyDescent="0.3">
      <c r="A75" s="52"/>
      <c r="B75" s="53"/>
      <c r="C75" s="54"/>
      <c r="D75" s="55"/>
      <c r="E75" s="56"/>
      <c r="F75" s="57"/>
      <c r="G75" s="58"/>
      <c r="H75" s="50"/>
      <c r="I75" s="50"/>
      <c r="J75" s="51">
        <f>(H75*I75)</f>
        <v>0</v>
      </c>
    </row>
    <row r="76" spans="1:10" ht="15.75" thickBot="1" x14ac:dyDescent="0.3">
      <c r="A76" s="52" t="s">
        <v>45</v>
      </c>
      <c r="B76" s="80" t="str">
        <f>IF(A76="","",VLOOKUP($A$11,ref!$A:B,2,FALSE))</f>
        <v>BP</v>
      </c>
      <c r="C76" s="80">
        <f>IF(B76="","",VLOOKUP($A$11,ref!$A:C,3,FALSE))</f>
        <v>20</v>
      </c>
      <c r="D76" s="80">
        <f>IF(C76="","",VLOOKUP($A$11,ref!$A:D,4,FALSE))</f>
        <v>0</v>
      </c>
      <c r="E76" s="80">
        <f>IF(D76="","",VLOOKUP($A$11,ref!$A:E,5,FALSE))</f>
        <v>1</v>
      </c>
      <c r="F76" s="80" t="str">
        <f>IF(E76="","",VLOOKUP($A$11,ref!$A:F,6,FALSE))</f>
        <v>Fraises</v>
      </c>
      <c r="G76" s="80" t="str">
        <f>IF(F76="","",VLOOKUP($A$11,ref!$A:G,7,FALSE))</f>
        <v>hr</v>
      </c>
      <c r="H76" s="80">
        <f>IF(G76="","",VLOOKUP($A$11,ref!$A:H,8,FALSE))</f>
        <v>20</v>
      </c>
      <c r="I76" s="80" t="str">
        <f>IF(A76="","","1")</f>
        <v>1</v>
      </c>
      <c r="J76" s="51">
        <f>(H76*I76)</f>
        <v>20</v>
      </c>
    </row>
    <row r="77" spans="1:10" ht="15.75" thickBot="1" x14ac:dyDescent="0.3">
      <c r="A77" s="59"/>
      <c r="B77" s="60"/>
      <c r="C77" s="61"/>
      <c r="D77" s="62"/>
      <c r="E77" s="63"/>
      <c r="F77" s="50"/>
      <c r="G77" s="60"/>
      <c r="H77" s="49"/>
      <c r="I77" s="50"/>
      <c r="J77" s="51"/>
    </row>
    <row r="78" spans="1:10" ht="15.75" thickBot="1" x14ac:dyDescent="0.3">
      <c r="A78" s="64" t="s">
        <v>32</v>
      </c>
      <c r="B78" s="65"/>
      <c r="C78" s="66"/>
      <c r="D78" s="67"/>
      <c r="E78" s="67"/>
      <c r="F78" s="68"/>
      <c r="G78" s="69"/>
      <c r="H78" s="49"/>
      <c r="I78" s="50"/>
      <c r="J78" s="70"/>
    </row>
    <row r="79" spans="1:10" ht="15.75" thickBot="1" x14ac:dyDescent="0.3">
      <c r="A79" s="71" t="s">
        <v>33</v>
      </c>
      <c r="B79" s="65"/>
      <c r="C79" s="72"/>
      <c r="D79" s="73"/>
      <c r="E79" s="73"/>
      <c r="F79" s="74"/>
      <c r="G79" s="69"/>
      <c r="H79" s="49"/>
      <c r="I79" s="50"/>
      <c r="J79" s="70"/>
    </row>
    <row r="80" spans="1:10" ht="15.75" thickBot="1" x14ac:dyDescent="0.3">
      <c r="A80" s="64" t="s">
        <v>34</v>
      </c>
      <c r="B80" s="65"/>
      <c r="C80" s="75"/>
      <c r="D80" s="76"/>
      <c r="E80" s="76"/>
      <c r="F80" s="77"/>
      <c r="G80" s="78" t="s">
        <v>35</v>
      </c>
      <c r="H80" s="78"/>
      <c r="I80" s="78"/>
      <c r="J80" s="79">
        <f>SUM(J72:J77)*J69</f>
        <v>20</v>
      </c>
    </row>
    <row r="81" spans="1:10" ht="15.75" thickBot="1" x14ac:dyDescent="0.3"/>
    <row r="82" spans="1:10" x14ac:dyDescent="0.25">
      <c r="A82" s="13"/>
      <c r="B82" s="14" t="s">
        <v>12</v>
      </c>
      <c r="C82" s="15"/>
      <c r="D82" s="15"/>
      <c r="E82" s="16"/>
      <c r="F82" s="15"/>
      <c r="G82" s="17"/>
      <c r="H82" s="18"/>
      <c r="I82" s="15"/>
      <c r="J82" s="19"/>
    </row>
    <row r="83" spans="1:10" x14ac:dyDescent="0.25">
      <c r="A83" s="20"/>
      <c r="B83" s="21" t="s">
        <v>13</v>
      </c>
      <c r="C83" s="22"/>
      <c r="D83" s="22"/>
      <c r="E83" s="23"/>
      <c r="F83" s="22"/>
      <c r="G83" s="24"/>
      <c r="H83" s="25"/>
      <c r="I83" s="22"/>
      <c r="J83" s="26"/>
    </row>
    <row r="84" spans="1:10" x14ac:dyDescent="0.25">
      <c r="A84" s="20"/>
      <c r="B84" s="21" t="s">
        <v>14</v>
      </c>
      <c r="C84" s="22"/>
      <c r="D84" s="22"/>
      <c r="E84" s="27"/>
      <c r="F84" s="22"/>
      <c r="G84" s="24"/>
      <c r="H84" s="25"/>
      <c r="I84" s="28" t="s">
        <v>15</v>
      </c>
      <c r="J84" s="29" t="s">
        <v>16</v>
      </c>
    </row>
    <row r="85" spans="1:10" x14ac:dyDescent="0.25">
      <c r="A85" s="20"/>
      <c r="B85" s="21" t="s">
        <v>17</v>
      </c>
      <c r="C85" s="22"/>
      <c r="D85" s="22"/>
      <c r="E85" s="30"/>
      <c r="F85" s="31" t="s">
        <v>18</v>
      </c>
      <c r="G85" s="32">
        <v>6</v>
      </c>
      <c r="H85" s="33" t="s">
        <v>0</v>
      </c>
      <c r="I85" s="31" t="s">
        <v>19</v>
      </c>
      <c r="J85" s="34">
        <v>1</v>
      </c>
    </row>
    <row r="86" spans="1:10" ht="33" x14ac:dyDescent="0.25">
      <c r="A86" s="20"/>
      <c r="B86" s="22"/>
      <c r="C86" s="22"/>
      <c r="D86" s="22"/>
      <c r="E86" s="35" t="s">
        <v>20</v>
      </c>
      <c r="F86" s="36" t="s">
        <v>21</v>
      </c>
      <c r="G86" s="32"/>
      <c r="H86" s="33" t="s">
        <v>22</v>
      </c>
      <c r="I86" s="37" t="s">
        <v>23</v>
      </c>
      <c r="J86" s="38">
        <f>J96*J85</f>
        <v>20</v>
      </c>
    </row>
    <row r="87" spans="1:10" ht="45.75" thickBot="1" x14ac:dyDescent="0.3">
      <c r="A87" s="39" t="s">
        <v>24</v>
      </c>
      <c r="B87" s="40" t="s">
        <v>0</v>
      </c>
      <c r="C87" s="40"/>
      <c r="D87" s="40"/>
      <c r="E87" s="41" t="s">
        <v>25</v>
      </c>
      <c r="F87" s="42" t="s">
        <v>26</v>
      </c>
      <c r="G87" s="43" t="s">
        <v>27</v>
      </c>
      <c r="H87" s="44" t="s">
        <v>28</v>
      </c>
      <c r="I87" s="42" t="s">
        <v>29</v>
      </c>
      <c r="J87" s="45" t="s">
        <v>30</v>
      </c>
    </row>
    <row r="88" spans="1:10" x14ac:dyDescent="0.25">
      <c r="A88" s="46" t="s">
        <v>1</v>
      </c>
      <c r="B88" s="31" t="s">
        <v>2</v>
      </c>
      <c r="C88" s="31" t="s">
        <v>3</v>
      </c>
      <c r="D88" s="31" t="s">
        <v>4</v>
      </c>
      <c r="E88" s="47" t="s">
        <v>5</v>
      </c>
      <c r="F88" s="31" t="s">
        <v>6</v>
      </c>
      <c r="G88" s="48" t="s">
        <v>7</v>
      </c>
      <c r="H88" s="49"/>
      <c r="I88" s="50"/>
      <c r="J88" s="51"/>
    </row>
    <row r="89" spans="1:10" x14ac:dyDescent="0.25">
      <c r="A89" s="46"/>
      <c r="B89" s="31"/>
      <c r="C89" s="31"/>
      <c r="D89" s="31"/>
      <c r="E89" s="47"/>
      <c r="F89" s="31"/>
      <c r="G89" s="48"/>
      <c r="H89" s="49"/>
      <c r="I89" s="50"/>
      <c r="J89" s="51"/>
    </row>
    <row r="90" spans="1:10" x14ac:dyDescent="0.25">
      <c r="A90" s="52"/>
      <c r="B90" s="53"/>
      <c r="C90" s="54"/>
      <c r="D90" s="55"/>
      <c r="E90" s="56"/>
      <c r="F90" s="57"/>
      <c r="G90" s="58"/>
      <c r="H90" s="50"/>
      <c r="I90" s="50"/>
      <c r="J90" s="51"/>
    </row>
    <row r="91" spans="1:10" ht="15.75" thickBot="1" x14ac:dyDescent="0.3">
      <c r="A91" s="52"/>
      <c r="B91" s="53"/>
      <c r="C91" s="54"/>
      <c r="D91" s="55"/>
      <c r="E91" s="56"/>
      <c r="F91" s="57"/>
      <c r="G91" s="58"/>
      <c r="H91" s="50"/>
      <c r="I91" s="50"/>
      <c r="J91" s="51">
        <f>(H91*I91)</f>
        <v>0</v>
      </c>
    </row>
    <row r="92" spans="1:10" ht="15.75" thickBot="1" x14ac:dyDescent="0.3">
      <c r="A92" s="52" t="s">
        <v>45</v>
      </c>
      <c r="B92" s="80" t="str">
        <f>IF(A92="","",VLOOKUP($A$11,ref!$A:B,2,FALSE))</f>
        <v>BP</v>
      </c>
      <c r="C92" s="80">
        <f>IF(B92="","",VLOOKUP($A$11,ref!$A:C,3,FALSE))</f>
        <v>20</v>
      </c>
      <c r="D92" s="80">
        <f>IF(C92="","",VLOOKUP($A$11,ref!$A:D,4,FALSE))</f>
        <v>0</v>
      </c>
      <c r="E92" s="80">
        <f>IF(D92="","",VLOOKUP($A$11,ref!$A:E,5,FALSE))</f>
        <v>1</v>
      </c>
      <c r="F92" s="80" t="str">
        <f>IF(E92="","",VLOOKUP($A$11,ref!$A:F,6,FALSE))</f>
        <v>Fraises</v>
      </c>
      <c r="G92" s="80" t="str">
        <f>IF(F92="","",VLOOKUP($A$11,ref!$A:G,7,FALSE))</f>
        <v>hr</v>
      </c>
      <c r="H92" s="80">
        <f>IF(G92="","",VLOOKUP($A$11,ref!$A:H,8,FALSE))</f>
        <v>20</v>
      </c>
      <c r="I92" s="80" t="str">
        <f>IF(A92="","","1")</f>
        <v>1</v>
      </c>
      <c r="J92" s="51">
        <f>(H92*I92)</f>
        <v>20</v>
      </c>
    </row>
    <row r="93" spans="1:10" ht="15.75" thickBot="1" x14ac:dyDescent="0.3">
      <c r="A93" s="59"/>
      <c r="B93" s="60"/>
      <c r="C93" s="61"/>
      <c r="D93" s="62"/>
      <c r="E93" s="63"/>
      <c r="F93" s="50"/>
      <c r="G93" s="60"/>
      <c r="H93" s="49"/>
      <c r="I93" s="50"/>
      <c r="J93" s="51"/>
    </row>
    <row r="94" spans="1:10" ht="15.75" thickBot="1" x14ac:dyDescent="0.3">
      <c r="A94" s="64" t="s">
        <v>32</v>
      </c>
      <c r="B94" s="65"/>
      <c r="C94" s="66"/>
      <c r="D94" s="67"/>
      <c r="E94" s="67"/>
      <c r="F94" s="68"/>
      <c r="G94" s="69"/>
      <c r="H94" s="49"/>
      <c r="I94" s="50"/>
      <c r="J94" s="70"/>
    </row>
    <row r="95" spans="1:10" ht="15.75" thickBot="1" x14ac:dyDescent="0.3">
      <c r="A95" s="71" t="s">
        <v>33</v>
      </c>
      <c r="B95" s="65"/>
      <c r="C95" s="72"/>
      <c r="D95" s="73"/>
      <c r="E95" s="73"/>
      <c r="F95" s="74"/>
      <c r="G95" s="69"/>
      <c r="H95" s="49"/>
      <c r="I95" s="50"/>
      <c r="J95" s="70"/>
    </row>
    <row r="96" spans="1:10" ht="15.75" thickBot="1" x14ac:dyDescent="0.3">
      <c r="A96" s="64" t="s">
        <v>34</v>
      </c>
      <c r="B96" s="65"/>
      <c r="C96" s="75"/>
      <c r="D96" s="76"/>
      <c r="E96" s="76"/>
      <c r="F96" s="77"/>
      <c r="G96" s="78" t="s">
        <v>35</v>
      </c>
      <c r="H96" s="78"/>
      <c r="I96" s="78"/>
      <c r="J96" s="79">
        <f>SUM(J88:J93)*J85</f>
        <v>20</v>
      </c>
    </row>
    <row r="97" spans="1:10" ht="15.75" thickBot="1" x14ac:dyDescent="0.3"/>
    <row r="98" spans="1:10" x14ac:dyDescent="0.25">
      <c r="A98" s="13"/>
      <c r="B98" s="14" t="s">
        <v>12</v>
      </c>
      <c r="C98" s="15"/>
      <c r="D98" s="15"/>
      <c r="E98" s="16"/>
      <c r="F98" s="15"/>
      <c r="G98" s="17"/>
      <c r="H98" s="18"/>
      <c r="I98" s="15"/>
      <c r="J98" s="19"/>
    </row>
    <row r="99" spans="1:10" x14ac:dyDescent="0.25">
      <c r="A99" s="20"/>
      <c r="B99" s="21" t="s">
        <v>13</v>
      </c>
      <c r="C99" s="22"/>
      <c r="D99" s="22"/>
      <c r="E99" s="23"/>
      <c r="F99" s="22"/>
      <c r="G99" s="24"/>
      <c r="H99" s="25"/>
      <c r="I99" s="22"/>
      <c r="J99" s="26"/>
    </row>
    <row r="100" spans="1:10" x14ac:dyDescent="0.25">
      <c r="A100" s="20"/>
      <c r="B100" s="21" t="s">
        <v>14</v>
      </c>
      <c r="C100" s="22"/>
      <c r="D100" s="22"/>
      <c r="E100" s="27"/>
      <c r="F100" s="22"/>
      <c r="G100" s="24"/>
      <c r="H100" s="25"/>
      <c r="I100" s="28" t="s">
        <v>15</v>
      </c>
      <c r="J100" s="29" t="s">
        <v>16</v>
      </c>
    </row>
    <row r="101" spans="1:10" x14ac:dyDescent="0.25">
      <c r="A101" s="20"/>
      <c r="B101" s="21" t="s">
        <v>17</v>
      </c>
      <c r="C101" s="22"/>
      <c r="D101" s="22"/>
      <c r="E101" s="30"/>
      <c r="F101" s="31" t="s">
        <v>18</v>
      </c>
      <c r="G101" s="32">
        <v>7</v>
      </c>
      <c r="H101" s="33" t="s">
        <v>0</v>
      </c>
      <c r="I101" s="31" t="s">
        <v>19</v>
      </c>
      <c r="J101" s="34">
        <v>1</v>
      </c>
    </row>
    <row r="102" spans="1:10" ht="33" x14ac:dyDescent="0.25">
      <c r="A102" s="20"/>
      <c r="B102" s="22"/>
      <c r="C102" s="22"/>
      <c r="D102" s="22"/>
      <c r="E102" s="35" t="s">
        <v>20</v>
      </c>
      <c r="F102" s="36" t="s">
        <v>21</v>
      </c>
      <c r="G102" s="32"/>
      <c r="H102" s="33" t="s">
        <v>22</v>
      </c>
      <c r="I102" s="37" t="s">
        <v>23</v>
      </c>
      <c r="J102" s="38">
        <f>J112*J101</f>
        <v>20</v>
      </c>
    </row>
    <row r="103" spans="1:10" ht="45.75" thickBot="1" x14ac:dyDescent="0.3">
      <c r="A103" s="39" t="s">
        <v>24</v>
      </c>
      <c r="B103" s="40" t="s">
        <v>0</v>
      </c>
      <c r="C103" s="40"/>
      <c r="D103" s="40"/>
      <c r="E103" s="41" t="s">
        <v>25</v>
      </c>
      <c r="F103" s="42" t="s">
        <v>26</v>
      </c>
      <c r="G103" s="43" t="s">
        <v>27</v>
      </c>
      <c r="H103" s="44" t="s">
        <v>28</v>
      </c>
      <c r="I103" s="42" t="s">
        <v>29</v>
      </c>
      <c r="J103" s="45" t="s">
        <v>30</v>
      </c>
    </row>
    <row r="104" spans="1:10" x14ac:dyDescent="0.25">
      <c r="A104" s="46" t="s">
        <v>1</v>
      </c>
      <c r="B104" s="31" t="s">
        <v>2</v>
      </c>
      <c r="C104" s="31" t="s">
        <v>3</v>
      </c>
      <c r="D104" s="31" t="s">
        <v>4</v>
      </c>
      <c r="E104" s="47" t="s">
        <v>5</v>
      </c>
      <c r="F104" s="31" t="s">
        <v>6</v>
      </c>
      <c r="G104" s="48" t="s">
        <v>7</v>
      </c>
      <c r="H104" s="49"/>
      <c r="I104" s="50"/>
      <c r="J104" s="51"/>
    </row>
    <row r="105" spans="1:10" x14ac:dyDescent="0.25">
      <c r="A105" s="46"/>
      <c r="B105" s="31"/>
      <c r="C105" s="31"/>
      <c r="D105" s="31"/>
      <c r="E105" s="47"/>
      <c r="F105" s="31"/>
      <c r="G105" s="48"/>
      <c r="H105" s="49"/>
      <c r="I105" s="50"/>
      <c r="J105" s="51"/>
    </row>
    <row r="106" spans="1:10" x14ac:dyDescent="0.25">
      <c r="A106" s="52"/>
      <c r="B106" s="53"/>
      <c r="C106" s="54"/>
      <c r="D106" s="55"/>
      <c r="E106" s="56"/>
      <c r="F106" s="57"/>
      <c r="G106" s="58"/>
      <c r="H106" s="50"/>
      <c r="I106" s="50"/>
      <c r="J106" s="51"/>
    </row>
    <row r="107" spans="1:10" ht="15.75" thickBot="1" x14ac:dyDescent="0.3">
      <c r="A107" s="52"/>
      <c r="B107" s="53"/>
      <c r="C107" s="54"/>
      <c r="D107" s="55"/>
      <c r="E107" s="56"/>
      <c r="F107" s="57"/>
      <c r="G107" s="58"/>
      <c r="H107" s="50"/>
      <c r="I107" s="50"/>
      <c r="J107" s="51">
        <f>(H107*I107)</f>
        <v>0</v>
      </c>
    </row>
    <row r="108" spans="1:10" ht="15.75" thickBot="1" x14ac:dyDescent="0.3">
      <c r="A108" s="52" t="s">
        <v>45</v>
      </c>
      <c r="B108" s="80" t="str">
        <f>IF(A108="","",VLOOKUP($A$11,ref!$A:B,2,FALSE))</f>
        <v>BP</v>
      </c>
      <c r="C108" s="80">
        <f>IF(B108="","",VLOOKUP($A$11,ref!$A:C,3,FALSE))</f>
        <v>20</v>
      </c>
      <c r="D108" s="80">
        <f>IF(C108="","",VLOOKUP($A$11,ref!$A:D,4,FALSE))</f>
        <v>0</v>
      </c>
      <c r="E108" s="80">
        <f>IF(D108="","",VLOOKUP($A$11,ref!$A:E,5,FALSE))</f>
        <v>1</v>
      </c>
      <c r="F108" s="80" t="str">
        <f>IF(E108="","",VLOOKUP($A$11,ref!$A:F,6,FALSE))</f>
        <v>Fraises</v>
      </c>
      <c r="G108" s="80" t="str">
        <f>IF(F108="","",VLOOKUP($A$11,ref!$A:G,7,FALSE))</f>
        <v>hr</v>
      </c>
      <c r="H108" s="80">
        <f>IF(G108="","",VLOOKUP($A$11,ref!$A:H,8,FALSE))</f>
        <v>20</v>
      </c>
      <c r="I108" s="80" t="str">
        <f>IF(A108="","","1")</f>
        <v>1</v>
      </c>
      <c r="J108" s="51">
        <f>(H108*I108)</f>
        <v>20</v>
      </c>
    </row>
    <row r="109" spans="1:10" ht="15.75" thickBot="1" x14ac:dyDescent="0.3">
      <c r="A109" s="59"/>
      <c r="B109" s="60"/>
      <c r="C109" s="61"/>
      <c r="D109" s="62"/>
      <c r="E109" s="63"/>
      <c r="F109" s="50"/>
      <c r="G109" s="60"/>
      <c r="H109" s="49"/>
      <c r="I109" s="50"/>
      <c r="J109" s="51"/>
    </row>
    <row r="110" spans="1:10" ht="15.75" thickBot="1" x14ac:dyDescent="0.3">
      <c r="A110" s="64" t="s">
        <v>32</v>
      </c>
      <c r="B110" s="65"/>
      <c r="C110" s="66"/>
      <c r="D110" s="67"/>
      <c r="E110" s="67"/>
      <c r="F110" s="68"/>
      <c r="G110" s="69"/>
      <c r="H110" s="49"/>
      <c r="I110" s="50"/>
      <c r="J110" s="70"/>
    </row>
    <row r="111" spans="1:10" ht="15.75" thickBot="1" x14ac:dyDescent="0.3">
      <c r="A111" s="71" t="s">
        <v>33</v>
      </c>
      <c r="B111" s="65"/>
      <c r="C111" s="72"/>
      <c r="D111" s="73"/>
      <c r="E111" s="73"/>
      <c r="F111" s="74"/>
      <c r="G111" s="69"/>
      <c r="H111" s="49"/>
      <c r="I111" s="50"/>
      <c r="J111" s="70"/>
    </row>
    <row r="112" spans="1:10" ht="15.75" thickBot="1" x14ac:dyDescent="0.3">
      <c r="A112" s="64" t="s">
        <v>34</v>
      </c>
      <c r="B112" s="65"/>
      <c r="C112" s="75"/>
      <c r="D112" s="76"/>
      <c r="E112" s="76"/>
      <c r="F112" s="77"/>
      <c r="G112" s="78" t="s">
        <v>35</v>
      </c>
      <c r="H112" s="78"/>
      <c r="I112" s="78"/>
      <c r="J112" s="79">
        <f>SUM(J104:J109)*J101</f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2"/>
  <sheetViews>
    <sheetView workbookViewId="0">
      <selection activeCell="E16" sqref="E16"/>
    </sheetView>
  </sheetViews>
  <sheetFormatPr baseColWidth="10" defaultRowHeight="15" x14ac:dyDescent="0.25"/>
  <sheetData>
    <row r="1" spans="1:8" x14ac:dyDescent="0.25">
      <c r="B1" s="1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4" t="s">
        <v>7</v>
      </c>
    </row>
    <row r="2" spans="1:8" x14ac:dyDescent="0.25">
      <c r="B2" s="5" t="s">
        <v>0</v>
      </c>
      <c r="C2" s="6" t="s">
        <v>0</v>
      </c>
      <c r="D2" s="7" t="s">
        <v>0</v>
      </c>
      <c r="E2" s="8" t="s">
        <v>0</v>
      </c>
      <c r="F2" s="9" t="s">
        <v>0</v>
      </c>
      <c r="G2" s="10" t="s">
        <v>0</v>
      </c>
      <c r="H2" s="11" t="s">
        <v>0</v>
      </c>
    </row>
    <row r="3" spans="1:8" ht="22.5" x14ac:dyDescent="0.25">
      <c r="B3" s="5"/>
      <c r="C3" s="6"/>
      <c r="D3" s="7"/>
      <c r="E3" s="8"/>
      <c r="F3" s="12" t="s">
        <v>8</v>
      </c>
      <c r="G3" s="10"/>
      <c r="H3" s="11"/>
    </row>
    <row r="4" spans="1:8" x14ac:dyDescent="0.25">
      <c r="A4" t="s">
        <v>36</v>
      </c>
      <c r="B4" s="5" t="s">
        <v>9</v>
      </c>
      <c r="C4" s="6">
        <v>20</v>
      </c>
      <c r="D4" s="7">
        <v>0</v>
      </c>
      <c r="E4" s="8">
        <v>1</v>
      </c>
      <c r="F4" s="9" t="s">
        <v>46</v>
      </c>
      <c r="G4" s="10" t="s">
        <v>10</v>
      </c>
      <c r="H4" s="11">
        <v>20</v>
      </c>
    </row>
    <row r="5" spans="1:8" x14ac:dyDescent="0.25">
      <c r="A5" t="s">
        <v>37</v>
      </c>
      <c r="B5" s="5" t="s">
        <v>9</v>
      </c>
      <c r="C5" s="6">
        <v>20</v>
      </c>
      <c r="D5" s="7">
        <v>0</v>
      </c>
      <c r="E5" s="8">
        <v>1</v>
      </c>
      <c r="F5" s="9" t="s">
        <v>47</v>
      </c>
      <c r="G5" s="10" t="s">
        <v>10</v>
      </c>
      <c r="H5" s="11">
        <v>20</v>
      </c>
    </row>
    <row r="6" spans="1:8" x14ac:dyDescent="0.25">
      <c r="A6" t="s">
        <v>38</v>
      </c>
      <c r="B6" s="5" t="s">
        <v>9</v>
      </c>
      <c r="C6" s="6">
        <v>20</v>
      </c>
      <c r="D6" s="7">
        <v>0</v>
      </c>
      <c r="E6" s="8">
        <v>1</v>
      </c>
      <c r="F6" s="9" t="s">
        <v>48</v>
      </c>
      <c r="G6" s="10" t="s">
        <v>10</v>
      </c>
      <c r="H6" s="11">
        <v>20</v>
      </c>
    </row>
    <row r="7" spans="1:8" x14ac:dyDescent="0.25">
      <c r="A7" t="s">
        <v>39</v>
      </c>
      <c r="B7" s="5" t="s">
        <v>9</v>
      </c>
      <c r="C7" s="6">
        <v>20</v>
      </c>
      <c r="D7" s="7">
        <v>0</v>
      </c>
      <c r="E7" s="8">
        <v>1</v>
      </c>
      <c r="F7" s="9" t="s">
        <v>49</v>
      </c>
      <c r="G7" s="10" t="s">
        <v>10</v>
      </c>
      <c r="H7" s="11">
        <v>20</v>
      </c>
    </row>
    <row r="8" spans="1:8" x14ac:dyDescent="0.25">
      <c r="A8" t="s">
        <v>40</v>
      </c>
      <c r="B8" s="5" t="s">
        <v>9</v>
      </c>
      <c r="C8" s="6">
        <v>20</v>
      </c>
      <c r="D8" s="7">
        <v>0</v>
      </c>
      <c r="E8" s="8">
        <v>1</v>
      </c>
      <c r="F8" s="9" t="s">
        <v>50</v>
      </c>
      <c r="G8" s="10" t="s">
        <v>10</v>
      </c>
      <c r="H8" s="11">
        <v>20</v>
      </c>
    </row>
    <row r="9" spans="1:8" x14ac:dyDescent="0.25">
      <c r="A9" t="s">
        <v>41</v>
      </c>
      <c r="B9" s="5" t="s">
        <v>9</v>
      </c>
      <c r="C9" s="6">
        <v>20</v>
      </c>
      <c r="D9" s="7">
        <v>0</v>
      </c>
      <c r="E9" s="8">
        <v>1</v>
      </c>
      <c r="F9" s="9" t="s">
        <v>51</v>
      </c>
      <c r="G9" s="10" t="s">
        <v>10</v>
      </c>
      <c r="H9" s="11">
        <v>20</v>
      </c>
    </row>
    <row r="10" spans="1:8" x14ac:dyDescent="0.25">
      <c r="A10" t="s">
        <v>42</v>
      </c>
      <c r="B10" s="5" t="s">
        <v>9</v>
      </c>
      <c r="C10" s="6">
        <v>20</v>
      </c>
      <c r="D10" s="7">
        <v>0</v>
      </c>
      <c r="E10" s="8">
        <v>1</v>
      </c>
      <c r="F10" s="9" t="s">
        <v>52</v>
      </c>
      <c r="G10" s="10" t="s">
        <v>10</v>
      </c>
      <c r="H10" s="11">
        <v>20</v>
      </c>
    </row>
    <row r="11" spans="1:8" x14ac:dyDescent="0.25">
      <c r="A11" t="s">
        <v>43</v>
      </c>
      <c r="B11" s="5" t="s">
        <v>9</v>
      </c>
      <c r="C11" s="6">
        <v>20</v>
      </c>
      <c r="D11" s="7">
        <v>0</v>
      </c>
      <c r="E11" s="8">
        <v>1</v>
      </c>
      <c r="F11" s="9" t="s">
        <v>53</v>
      </c>
      <c r="G11" s="10" t="s">
        <v>10</v>
      </c>
      <c r="H11" s="11">
        <v>20</v>
      </c>
    </row>
    <row r="12" spans="1:8" x14ac:dyDescent="0.25">
      <c r="A12" t="s">
        <v>44</v>
      </c>
      <c r="B12" s="5" t="s">
        <v>9</v>
      </c>
      <c r="C12" s="6">
        <v>20</v>
      </c>
      <c r="D12" s="7">
        <v>0</v>
      </c>
      <c r="E12" s="8">
        <v>1</v>
      </c>
      <c r="F12" s="9" t="s">
        <v>54</v>
      </c>
      <c r="G12" s="10" t="s">
        <v>10</v>
      </c>
      <c r="H12" s="11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exemple</vt:lpstr>
      <vt:lpstr>ref</vt:lpstr>
      <vt:lpstr>top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Kfik-F</dc:creator>
  <cp:lastModifiedBy>Kfik-F</cp:lastModifiedBy>
  <dcterms:created xsi:type="dcterms:W3CDTF">2017-09-25T07:06:27Z</dcterms:created>
  <dcterms:modified xsi:type="dcterms:W3CDTF">2017-09-25T09:09:47Z</dcterms:modified>
</cp:coreProperties>
</file>