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pivotCache/pivotCacheDefinition12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pivotCache/pivotCacheDefinition13.xml" ContentType="application/vnd.openxmlformats-officedocument.spreadsheetml.pivotCacheDefinition+xml"/>
  <Override PartName="/xl/pivotCache/pivotCacheRecords13.xml" ContentType="application/vnd.openxmlformats-officedocument.spreadsheetml.pivotCacheRecords+xml"/>
  <Override PartName="/xl/pivotCache/pivotCacheDefinition14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ASPTT\APPLIS VELO\"/>
    </mc:Choice>
  </mc:AlternateContent>
  <xr:revisionPtr revIDLastSave="0" documentId="13_ncr:1_{7CFBAFF2-0C8C-44D5-A5DC-6BB285A1F171}" xr6:coauthVersionLast="47" xr6:coauthVersionMax="47" xr10:uidLastSave="{00000000-0000-0000-0000-000000000000}"/>
  <bookViews>
    <workbookView xWindow="-120" yWindow="-120" windowWidth="29040" windowHeight="15720" activeTab="1" xr2:uid="{9C40C668-AD96-48EC-85EA-94E1662D545B}"/>
  </bookViews>
  <sheets>
    <sheet name="TARIFS" sheetId="17" r:id="rId1"/>
    <sheet name="Tailles" sheetId="1" r:id="rId2"/>
    <sheet name="TCD" sheetId="15" r:id="rId3"/>
    <sheet name="Bon de Cde" sheetId="16" r:id="rId4"/>
  </sheets>
  <definedNames>
    <definedName name="Tailles">Tailles!$AL$3:$AL$10</definedName>
  </definedNames>
  <calcPr calcId="191029"/>
  <pivotCaches>
    <pivotCache cacheId="1045" r:id="rId5"/>
    <pivotCache cacheId="1046" r:id="rId6"/>
    <pivotCache cacheId="1047" r:id="rId7"/>
    <pivotCache cacheId="1048" r:id="rId8"/>
    <pivotCache cacheId="1049" r:id="rId9"/>
    <pivotCache cacheId="1050" r:id="rId10"/>
    <pivotCache cacheId="1051" r:id="rId11"/>
    <pivotCache cacheId="1052" r:id="rId12"/>
    <pivotCache cacheId="1053" r:id="rId13"/>
    <pivotCache cacheId="1054" r:id="rId14"/>
    <pivotCache cacheId="1055" r:id="rId15"/>
    <pivotCache cacheId="1056" r:id="rId16"/>
    <pivotCache cacheId="1057" r:id="rId17"/>
    <pivotCache cacheId="1058" r:id="rId1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54" i="1" l="1"/>
  <c r="F54" i="1" l="1"/>
  <c r="H54" i="1"/>
  <c r="J54" i="1"/>
  <c r="L54" i="1"/>
  <c r="N54" i="1"/>
  <c r="P54" i="1"/>
  <c r="R54" i="1"/>
  <c r="V54" i="1"/>
  <c r="X54" i="1"/>
  <c r="Z54" i="1"/>
  <c r="AB54" i="1"/>
  <c r="AD54" i="1"/>
  <c r="T54" i="1"/>
  <c r="D54" i="1" l="1"/>
  <c r="A6" i="1"/>
  <c r="A7" i="1"/>
  <c r="A8" i="1"/>
  <c r="A9" i="1"/>
  <c r="A10" i="1"/>
  <c r="A11" i="1"/>
  <c r="A12" i="1"/>
  <c r="A13" i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" i="1"/>
  <c r="G2" i="1"/>
  <c r="E2" i="1"/>
  <c r="A34" i="16" l="1"/>
  <c r="A32" i="16"/>
  <c r="S34" i="16"/>
  <c r="R34" i="16"/>
  <c r="Q34" i="16"/>
  <c r="P34" i="16"/>
  <c r="O34" i="16"/>
  <c r="N34" i="16"/>
  <c r="M34" i="16"/>
  <c r="L34" i="16"/>
  <c r="K34" i="16"/>
  <c r="J34" i="16"/>
  <c r="I34" i="16"/>
  <c r="H34" i="16"/>
  <c r="I32" i="16"/>
  <c r="J32" i="16"/>
  <c r="K32" i="16"/>
  <c r="L32" i="16"/>
  <c r="M32" i="16"/>
  <c r="N32" i="16"/>
  <c r="O32" i="16"/>
  <c r="P32" i="16"/>
  <c r="Q32" i="16"/>
  <c r="R32" i="16"/>
  <c r="S32" i="16"/>
  <c r="H32" i="16"/>
  <c r="S24" i="16"/>
  <c r="H26" i="16"/>
  <c r="I26" i="16"/>
  <c r="R24" i="16"/>
  <c r="Q24" i="16"/>
  <c r="P24" i="16"/>
  <c r="O24" i="16"/>
  <c r="N24" i="16"/>
  <c r="M24" i="16"/>
  <c r="L24" i="16"/>
  <c r="K24" i="16"/>
  <c r="J24" i="16"/>
  <c r="I24" i="16"/>
  <c r="H24" i="16"/>
  <c r="S30" i="16"/>
  <c r="R30" i="16"/>
  <c r="Q30" i="16"/>
  <c r="P30" i="16"/>
  <c r="O30" i="16"/>
  <c r="N30" i="16"/>
  <c r="M30" i="16"/>
  <c r="L30" i="16"/>
  <c r="K30" i="16"/>
  <c r="J30" i="16"/>
  <c r="I30" i="16"/>
  <c r="H30" i="16"/>
  <c r="S28" i="16"/>
  <c r="R28" i="16"/>
  <c r="Q28" i="16"/>
  <c r="P28" i="16"/>
  <c r="O28" i="16"/>
  <c r="N28" i="16"/>
  <c r="M28" i="16"/>
  <c r="L28" i="16"/>
  <c r="K28" i="16"/>
  <c r="J28" i="16"/>
  <c r="I28" i="16"/>
  <c r="H28" i="16"/>
  <c r="G28" i="16"/>
  <c r="F28" i="16"/>
  <c r="AE2" i="1"/>
  <c r="AC2" i="1"/>
  <c r="AE1" i="1"/>
  <c r="F83" i="15" s="1"/>
  <c r="AC1" i="1"/>
  <c r="B83" i="15" s="1"/>
  <c r="E18" i="17"/>
  <c r="E10" i="17"/>
  <c r="U14" i="16" s="1"/>
  <c r="E16" i="17"/>
  <c r="U20" i="16" s="1"/>
  <c r="E6" i="17"/>
  <c r="U10" i="16" s="1"/>
  <c r="E8" i="17"/>
  <c r="U12" i="16" s="1"/>
  <c r="E12" i="17"/>
  <c r="U16" i="16" s="1"/>
  <c r="E14" i="17"/>
  <c r="U18" i="16" s="1"/>
  <c r="E20" i="17"/>
  <c r="U24" i="16" s="1"/>
  <c r="U3" i="1" s="1"/>
  <c r="E22" i="17"/>
  <c r="E24" i="17"/>
  <c r="U28" i="16" s="1"/>
  <c r="E26" i="17"/>
  <c r="U30" i="16" s="1"/>
  <c r="E28" i="17"/>
  <c r="U32" i="16" s="1"/>
  <c r="E30" i="17"/>
  <c r="U34" i="16" s="1"/>
  <c r="E32" i="17"/>
  <c r="E34" i="17"/>
  <c r="E36" i="17"/>
  <c r="E38" i="17"/>
  <c r="E40" i="17"/>
  <c r="E42" i="17"/>
  <c r="E44" i="17"/>
  <c r="E46" i="17"/>
  <c r="E48" i="17"/>
  <c r="E50" i="17"/>
  <c r="E52" i="17"/>
  <c r="E4" i="17"/>
  <c r="U8" i="16" s="1"/>
  <c r="A10" i="16"/>
  <c r="B10" i="16"/>
  <c r="A12" i="16"/>
  <c r="B12" i="16"/>
  <c r="A14" i="16"/>
  <c r="I2" i="1" s="1"/>
  <c r="B14" i="16"/>
  <c r="A16" i="16"/>
  <c r="B16" i="16"/>
  <c r="A18" i="16"/>
  <c r="B18" i="16"/>
  <c r="A20" i="16"/>
  <c r="B20" i="16"/>
  <c r="A22" i="16"/>
  <c r="B22" i="16"/>
  <c r="A24" i="16"/>
  <c r="U2" i="1" s="1"/>
  <c r="B24" i="16"/>
  <c r="U1" i="1" s="1"/>
  <c r="B63" i="15" s="1"/>
  <c r="A26" i="16"/>
  <c r="B26" i="16"/>
  <c r="A28" i="16"/>
  <c r="B28" i="16"/>
  <c r="A30" i="16"/>
  <c r="B30" i="16"/>
  <c r="B8" i="16"/>
  <c r="A8" i="16"/>
  <c r="U22" i="16"/>
  <c r="U26" i="16"/>
  <c r="AE3" i="1" l="1"/>
  <c r="AC3" i="1"/>
  <c r="T34" i="16"/>
  <c r="V34" i="16" s="1"/>
  <c r="T32" i="16"/>
  <c r="V32" i="16" s="1"/>
  <c r="T24" i="16"/>
  <c r="V24" i="16" s="1"/>
  <c r="Y3" i="1"/>
  <c r="AA3" i="1"/>
  <c r="F30" i="16"/>
  <c r="G30" i="16"/>
  <c r="Q20" i="16"/>
  <c r="T30" i="16" l="1"/>
  <c r="T28" i="16"/>
  <c r="AA2" i="1"/>
  <c r="AA1" i="1"/>
  <c r="J63" i="15" s="1"/>
  <c r="V30" i="16" l="1"/>
  <c r="Y1" i="1"/>
  <c r="F63" i="15" l="1"/>
  <c r="Y2" i="1"/>
  <c r="H27" i="16"/>
  <c r="I27" i="16"/>
  <c r="J27" i="16"/>
  <c r="K27" i="16"/>
  <c r="S27" i="16"/>
  <c r="W2" i="1"/>
  <c r="S2" i="1"/>
  <c r="Q2" i="1"/>
  <c r="O2" i="1"/>
  <c r="M2" i="1"/>
  <c r="K2" i="1"/>
  <c r="V28" i="16" l="1"/>
  <c r="W3" i="1"/>
  <c r="S3" i="1"/>
  <c r="Q3" i="1"/>
  <c r="O3" i="1"/>
  <c r="M3" i="1"/>
  <c r="K3" i="1"/>
  <c r="I3" i="1"/>
  <c r="G3" i="1"/>
  <c r="E3" i="1"/>
  <c r="AH18" i="1" l="1"/>
  <c r="AH26" i="1"/>
  <c r="AH34" i="1"/>
  <c r="AH42" i="1"/>
  <c r="AH50" i="1"/>
  <c r="AH8" i="1"/>
  <c r="AH19" i="1"/>
  <c r="AH27" i="1"/>
  <c r="AH43" i="1"/>
  <c r="AH51" i="1"/>
  <c r="AH9" i="1"/>
  <c r="AH20" i="1"/>
  <c r="AH36" i="1"/>
  <c r="AH52" i="1"/>
  <c r="AH21" i="1"/>
  <c r="AH37" i="1"/>
  <c r="AH53" i="1"/>
  <c r="AH22" i="1"/>
  <c r="AH30" i="1"/>
  <c r="AH46" i="1"/>
  <c r="AH4" i="1"/>
  <c r="AH15" i="1"/>
  <c r="AH39" i="1"/>
  <c r="AH24" i="1"/>
  <c r="AH32" i="1"/>
  <c r="AH48" i="1"/>
  <c r="AH6" i="1"/>
  <c r="AH33" i="1"/>
  <c r="AH49" i="1"/>
  <c r="AH11" i="1"/>
  <c r="AH35" i="1"/>
  <c r="AH12" i="1"/>
  <c r="AH28" i="1"/>
  <c r="AH44" i="1"/>
  <c r="AH13" i="1"/>
  <c r="AH29" i="1"/>
  <c r="AH45" i="1"/>
  <c r="AH14" i="1"/>
  <c r="AH38" i="1"/>
  <c r="AH23" i="1"/>
  <c r="AH31" i="1"/>
  <c r="AH47" i="1"/>
  <c r="AH5" i="1"/>
  <c r="AH16" i="1"/>
  <c r="AH40" i="1"/>
  <c r="AH25" i="1"/>
  <c r="AH41" i="1"/>
  <c r="AH7" i="1"/>
  <c r="AH17" i="1"/>
  <c r="AH10" i="1"/>
  <c r="Q10" i="16"/>
  <c r="R10" i="16"/>
  <c r="S10" i="16"/>
  <c r="Q14" i="16"/>
  <c r="K8" i="16"/>
  <c r="I1" i="1"/>
  <c r="B43" i="15" s="1"/>
  <c r="W1" i="1"/>
  <c r="S1" i="1"/>
  <c r="Q1" i="1"/>
  <c r="O1" i="1"/>
  <c r="M1" i="1"/>
  <c r="K1" i="1"/>
  <c r="G1" i="1"/>
  <c r="E1" i="1"/>
  <c r="J26" i="16"/>
  <c r="K26" i="16"/>
  <c r="L26" i="16"/>
  <c r="M26" i="16"/>
  <c r="N26" i="16"/>
  <c r="O26" i="16"/>
  <c r="P26" i="16"/>
  <c r="Q26" i="16"/>
  <c r="R26" i="16"/>
  <c r="S26" i="16"/>
  <c r="I22" i="16"/>
  <c r="J22" i="16"/>
  <c r="K22" i="16"/>
  <c r="L22" i="16"/>
  <c r="M22" i="16"/>
  <c r="N22" i="16"/>
  <c r="O22" i="16"/>
  <c r="P22" i="16"/>
  <c r="Q22" i="16"/>
  <c r="R22" i="16"/>
  <c r="S22" i="16"/>
  <c r="H22" i="16"/>
  <c r="I20" i="16"/>
  <c r="J20" i="16"/>
  <c r="K20" i="16"/>
  <c r="L20" i="16"/>
  <c r="M20" i="16"/>
  <c r="N20" i="16"/>
  <c r="O20" i="16"/>
  <c r="P20" i="16"/>
  <c r="R20" i="16"/>
  <c r="S20" i="16"/>
  <c r="H20" i="16"/>
  <c r="I18" i="16"/>
  <c r="J18" i="16"/>
  <c r="K18" i="16"/>
  <c r="L18" i="16"/>
  <c r="M18" i="16"/>
  <c r="N18" i="16"/>
  <c r="O18" i="16"/>
  <c r="P18" i="16"/>
  <c r="Q18" i="16"/>
  <c r="R18" i="16"/>
  <c r="S18" i="16"/>
  <c r="H18" i="16"/>
  <c r="I16" i="16"/>
  <c r="J16" i="16"/>
  <c r="K16" i="16"/>
  <c r="L16" i="16"/>
  <c r="M16" i="16"/>
  <c r="N16" i="16"/>
  <c r="O16" i="16"/>
  <c r="P16" i="16"/>
  <c r="Q16" i="16"/>
  <c r="R16" i="16"/>
  <c r="S16" i="16"/>
  <c r="H16" i="16"/>
  <c r="I14" i="16"/>
  <c r="J14" i="16"/>
  <c r="K14" i="16"/>
  <c r="L14" i="16"/>
  <c r="M14" i="16"/>
  <c r="N14" i="16"/>
  <c r="O14" i="16"/>
  <c r="P14" i="16"/>
  <c r="R14" i="16"/>
  <c r="S14" i="16"/>
  <c r="H14" i="16"/>
  <c r="H8" i="16"/>
  <c r="I8" i="16"/>
  <c r="J8" i="16"/>
  <c r="M8" i="16"/>
  <c r="N8" i="16"/>
  <c r="O8" i="16"/>
  <c r="P8" i="16"/>
  <c r="Q8" i="16"/>
  <c r="R8" i="16"/>
  <c r="S8" i="16"/>
  <c r="L8" i="16"/>
  <c r="I12" i="16"/>
  <c r="J12" i="16"/>
  <c r="K12" i="16"/>
  <c r="L12" i="16"/>
  <c r="M12" i="16"/>
  <c r="N12" i="16"/>
  <c r="O12" i="16"/>
  <c r="P12" i="16"/>
  <c r="Q12" i="16"/>
  <c r="R12" i="16"/>
  <c r="S12" i="16"/>
  <c r="H12" i="16"/>
  <c r="I10" i="16"/>
  <c r="J10" i="16"/>
  <c r="K10" i="16"/>
  <c r="L10" i="16"/>
  <c r="M10" i="16"/>
  <c r="N10" i="16"/>
  <c r="O10" i="16"/>
  <c r="P10" i="16"/>
  <c r="H10" i="16"/>
  <c r="G35" i="16"/>
  <c r="F35" i="16"/>
  <c r="D35" i="16"/>
  <c r="AH54" i="1" l="1"/>
  <c r="P35" i="16"/>
  <c r="M35" i="16"/>
  <c r="L35" i="16"/>
  <c r="J35" i="16"/>
  <c r="K35" i="16"/>
  <c r="N35" i="16"/>
  <c r="I35" i="16"/>
  <c r="O35" i="16"/>
  <c r="S35" i="16"/>
  <c r="R35" i="16"/>
  <c r="H35" i="16"/>
  <c r="Q35" i="16"/>
  <c r="T26" i="16"/>
  <c r="V26" i="16" s="1"/>
  <c r="T22" i="16"/>
  <c r="V22" i="16" s="1"/>
  <c r="T20" i="16"/>
  <c r="V20" i="16" s="1"/>
  <c r="T18" i="16"/>
  <c r="V18" i="16" s="1"/>
  <c r="T16" i="16"/>
  <c r="V16" i="16" s="1"/>
  <c r="T8" i="16"/>
  <c r="T14" i="16"/>
  <c r="V14" i="16" s="1"/>
  <c r="T12" i="16"/>
  <c r="V12" i="16" s="1"/>
  <c r="T10" i="16"/>
  <c r="V10" i="16" s="1"/>
  <c r="J3" i="15"/>
  <c r="F3" i="15"/>
  <c r="F24" i="15"/>
  <c r="J24" i="15"/>
  <c r="F43" i="15"/>
  <c r="J43" i="15"/>
  <c r="B3" i="15"/>
  <c r="B24" i="15"/>
  <c r="T35" i="16" l="1"/>
  <c r="U35" i="16"/>
  <c r="V8" i="16"/>
  <c r="V35" i="16" s="1"/>
</calcChain>
</file>

<file path=xl/sharedStrings.xml><?xml version="1.0" encoding="utf-8"?>
<sst xmlns="http://schemas.openxmlformats.org/spreadsheetml/2006/main" count="299" uniqueCount="68">
  <si>
    <t>VESTE THERMOCLIMA MANCHES LONGUES</t>
  </si>
  <si>
    <t xml:space="preserve">COUPE VENT MANCHES LONGUES AVEC POCHES </t>
  </si>
  <si>
    <t>Nom</t>
  </si>
  <si>
    <t>Prénom</t>
  </si>
  <si>
    <t>Nombre</t>
  </si>
  <si>
    <t>128 (6ans)</t>
  </si>
  <si>
    <t>134 (8ans)</t>
  </si>
  <si>
    <t>140 (10ans)</t>
  </si>
  <si>
    <t>XS</t>
  </si>
  <si>
    <t>S</t>
  </si>
  <si>
    <t>M</t>
  </si>
  <si>
    <t>L</t>
  </si>
  <si>
    <t>XL</t>
  </si>
  <si>
    <t>3XL</t>
  </si>
  <si>
    <t>4XL</t>
  </si>
  <si>
    <t>PRIX TTC</t>
  </si>
  <si>
    <t>Nom du client :</t>
  </si>
  <si>
    <t>ASPTT ORLEANS</t>
  </si>
  <si>
    <t xml:space="preserve">BON DE COMMANDE </t>
  </si>
  <si>
    <t>Étiquettes de lignes</t>
  </si>
  <si>
    <t xml:space="preserve">Articles </t>
  </si>
  <si>
    <t>ZIP/PEAU</t>
  </si>
  <si>
    <t>39/42</t>
  </si>
  <si>
    <t>43/46</t>
  </si>
  <si>
    <t>Total</t>
  </si>
  <si>
    <t>2XS</t>
  </si>
  <si>
    <t>2XL</t>
  </si>
  <si>
    <t xml:space="preserve">Date
Cde
</t>
  </si>
  <si>
    <t>(vide)</t>
  </si>
  <si>
    <t>Somme de Nombre</t>
  </si>
  <si>
    <t>Nombre de Nombre</t>
  </si>
  <si>
    <t xml:space="preserve"> CODE  GAMME </t>
  </si>
  <si>
    <t>Délai :</t>
  </si>
  <si>
    <t xml:space="preserve">Date commande :  </t>
  </si>
  <si>
    <t xml:space="preserve">Adresse de livraison : </t>
  </si>
  <si>
    <t>ESNAULT COMMUNICATION 
409 ROUTE DE ST MARTIN 
45240 MENESTREAU EN VILETTE 
TEL : 02 38 76 96 66</t>
  </si>
  <si>
    <t>TVA</t>
  </si>
  <si>
    <t>Prix TTC</t>
  </si>
  <si>
    <t>Tarif Uni TTC</t>
  </si>
  <si>
    <t>Tarif HT</t>
  </si>
  <si>
    <t>UN-47</t>
  </si>
  <si>
    <t>UN-75</t>
  </si>
  <si>
    <t>COMBINAISON MANCHE COURTE COMPETITION AVEC POCHES</t>
  </si>
  <si>
    <t>COMBINAISON MANCHE LONGUES COMPETITION AVEC POCHES</t>
  </si>
  <si>
    <t>num ordre</t>
  </si>
  <si>
    <t>Civ,</t>
  </si>
  <si>
    <t/>
  </si>
  <si>
    <t>M.</t>
  </si>
  <si>
    <t>Total général</t>
  </si>
  <si>
    <t>Somme de Somme de Nombre</t>
  </si>
  <si>
    <t xml:space="preserve">MAILLOT MANCHES COURTES </t>
  </si>
  <si>
    <t>PRII</t>
  </si>
  <si>
    <t xml:space="preserve">PRIII </t>
  </si>
  <si>
    <t xml:space="preserve">MAILLOT MANCHES LONGUES </t>
  </si>
  <si>
    <t xml:space="preserve">VESTE THERMIQUE </t>
  </si>
  <si>
    <t xml:space="preserve">CORSAIRE A BRETELLES HIVER </t>
  </si>
  <si>
    <t>UN</t>
  </si>
  <si>
    <t xml:space="preserve">CUISSARD COURT A BRETELLES </t>
  </si>
  <si>
    <t xml:space="preserve">COLLANT A BRETELLES HIVER </t>
  </si>
  <si>
    <t xml:space="preserve">GILET AUTOMNE SANS MANCHE </t>
  </si>
  <si>
    <t xml:space="preserve">COUPE VENT MANCHES LONGUES </t>
  </si>
  <si>
    <t>COUVRE CHAUSSURES ÉTÉ LYCRA</t>
  </si>
  <si>
    <t xml:space="preserve">COUVRE CHAUSSURES HIVER NEOPRENE </t>
  </si>
  <si>
    <t>1</t>
  </si>
  <si>
    <t>Tel</t>
  </si>
  <si>
    <t>Durand</t>
  </si>
  <si>
    <t xml:space="preserve"> Cetemps</t>
  </si>
  <si>
    <t>Dupond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</si>
</sst>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Arial"/>
      <family val="2"/>
      <charset val="238"/>
    </font>
    <font>
      <sz val="10"/>
      <color rgb="FFFF0000"/>
      <name val="Cambria"/>
      <family val="1"/>
      <charset val="1"/>
    </font>
    <font>
      <b/>
      <sz val="22"/>
      <name val="Cambria"/>
      <family val="1"/>
      <charset val="1"/>
    </font>
    <font>
      <b/>
      <sz val="22"/>
      <color rgb="FFFF0000"/>
      <name val="Cambria"/>
      <family val="1"/>
      <charset val="1"/>
    </font>
    <font>
      <b/>
      <sz val="20"/>
      <name val="Cambria"/>
      <family val="1"/>
      <charset val="1"/>
    </font>
    <font>
      <b/>
      <sz val="20"/>
      <color rgb="FFFF0000"/>
      <name val="Cambria"/>
      <family val="1"/>
      <charset val="1"/>
    </font>
    <font>
      <b/>
      <sz val="28"/>
      <name val="Cambria"/>
      <family val="1"/>
      <charset val="1"/>
    </font>
    <font>
      <b/>
      <sz val="20"/>
      <name val="Arial"/>
      <family val="2"/>
      <charset val="1"/>
    </font>
    <font>
      <sz val="14"/>
      <name val="Arial"/>
      <family val="2"/>
      <charset val="238"/>
    </font>
    <font>
      <sz val="18"/>
      <name val="Arial"/>
      <family val="2"/>
      <charset val="1"/>
    </font>
    <font>
      <b/>
      <sz val="36"/>
      <name val="Cambria"/>
      <family val="1"/>
      <charset val="1"/>
    </font>
    <font>
      <b/>
      <sz val="26"/>
      <name val="Cambria"/>
      <family val="1"/>
      <charset val="1"/>
    </font>
    <font>
      <sz val="22"/>
      <name val="Cambria"/>
      <family val="1"/>
      <charset val="1"/>
    </font>
    <font>
      <b/>
      <sz val="18"/>
      <name val="Cambria"/>
      <family val="1"/>
      <charset val="1"/>
    </font>
    <font>
      <sz val="20"/>
      <name val="David Transparent"/>
      <charset val="177"/>
    </font>
    <font>
      <sz val="20"/>
      <name val="Cambria"/>
      <family val="1"/>
      <charset val="1"/>
    </font>
    <font>
      <b/>
      <sz val="24"/>
      <name val="Cambria"/>
      <family val="1"/>
      <charset val="1"/>
    </font>
    <font>
      <sz val="20"/>
      <name val="Arial Black"/>
      <family val="2"/>
    </font>
    <font>
      <b/>
      <sz val="22"/>
      <name val="Arial"/>
      <family val="2"/>
    </font>
    <font>
      <sz val="20"/>
      <name val="Arial"/>
      <family val="2"/>
    </font>
    <font>
      <sz val="18"/>
      <color rgb="FF000000"/>
      <name val="Arial Black"/>
      <family val="2"/>
    </font>
    <font>
      <sz val="20"/>
      <color rgb="FF000000"/>
      <name val="Arial Black"/>
      <family val="2"/>
    </font>
    <font>
      <sz val="10"/>
      <color theme="1"/>
      <name val="Cambria"/>
      <family val="1"/>
    </font>
    <font>
      <sz val="11"/>
      <color theme="0"/>
      <name val="Calibri"/>
      <family val="2"/>
      <scheme val="minor"/>
    </font>
    <font>
      <sz val="12"/>
      <color theme="0"/>
      <name val="Cambria"/>
      <family val="1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26"/>
      <color rgb="FFFF0000"/>
      <name val="Calibri Light"/>
      <family val="1"/>
      <scheme val="major"/>
    </font>
    <font>
      <sz val="11"/>
      <name val="Cambria"/>
      <family val="1"/>
      <charset val="1"/>
    </font>
    <font>
      <b/>
      <sz val="11"/>
      <name val="Cambria"/>
      <family val="1"/>
      <charset val="1"/>
    </font>
    <font>
      <b/>
      <sz val="11"/>
      <color rgb="FFFF0000"/>
      <name val="Cambria"/>
      <family val="1"/>
      <charset val="1"/>
    </font>
    <font>
      <b/>
      <sz val="11"/>
      <color rgb="FFFF0000"/>
      <name val="Calibri"/>
      <family val="2"/>
      <scheme val="minor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Cambria"/>
      <family val="1"/>
    </font>
    <font>
      <b/>
      <sz val="14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2"/>
      <color rgb="FFFF0000"/>
      <name val="Cambria"/>
      <family val="1"/>
      <charset val="1"/>
    </font>
    <font>
      <sz val="14"/>
      <color rgb="FF000000"/>
      <name val="Arial Black"/>
      <family val="2"/>
    </font>
  </fonts>
  <fills count="12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A6A6A6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theme="4" tint="0.79998168889431442"/>
        <bgColor theme="4" tint="0.79998168889431442"/>
      </patternFill>
    </fill>
  </fills>
  <borders count="10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indexed="64"/>
      </top>
      <bottom/>
      <diagonal/>
    </border>
    <border>
      <left/>
      <right style="double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double">
        <color indexed="64"/>
      </top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/>
      <right style="double">
        <color auto="1"/>
      </right>
      <top style="medium">
        <color indexed="64"/>
      </top>
      <bottom style="thin">
        <color auto="1"/>
      </bottom>
      <diagonal/>
    </border>
    <border>
      <left/>
      <right/>
      <top style="double">
        <color indexed="64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double">
        <color indexed="64"/>
      </top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auto="1"/>
      </bottom>
      <diagonal/>
    </border>
    <border>
      <left/>
      <right style="thin">
        <color auto="1"/>
      </right>
      <top style="thick">
        <color indexed="64"/>
      </top>
      <bottom style="thick">
        <color auto="1"/>
      </bottom>
      <diagonal/>
    </border>
    <border>
      <left style="thin">
        <color auto="1"/>
      </left>
      <right/>
      <top style="thick">
        <color indexed="64"/>
      </top>
      <bottom style="thick">
        <color auto="1"/>
      </bottom>
      <diagonal/>
    </border>
    <border>
      <left style="double">
        <color auto="1"/>
      </left>
      <right style="thin">
        <color auto="1"/>
      </right>
      <top style="thick">
        <color indexed="64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indexed="64"/>
      </top>
      <bottom style="thick">
        <color auto="1"/>
      </bottom>
      <diagonal/>
    </border>
    <border>
      <left/>
      <right style="thick">
        <color auto="1"/>
      </right>
      <top style="thick">
        <color indexed="64"/>
      </top>
      <bottom style="thick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thick">
        <color auto="1"/>
      </right>
      <top style="double">
        <color indexed="64"/>
      </top>
      <bottom/>
      <diagonal/>
    </border>
    <border>
      <left style="medium">
        <color auto="1"/>
      </left>
      <right style="thick">
        <color auto="1"/>
      </right>
      <top/>
      <bottom style="medium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 style="thick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double">
        <color auto="1"/>
      </right>
      <top style="thin">
        <color indexed="64"/>
      </top>
      <bottom/>
      <diagonal/>
    </border>
    <border>
      <left/>
      <right style="double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auto="1"/>
      </left>
      <right style="double">
        <color indexed="64"/>
      </right>
      <top style="medium">
        <color indexed="64"/>
      </top>
      <bottom style="thin">
        <color auto="1"/>
      </bottom>
      <diagonal/>
    </border>
    <border>
      <left/>
      <right style="double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 style="double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double">
        <color indexed="64"/>
      </left>
      <right style="thick">
        <color auto="1"/>
      </right>
      <top style="double">
        <color indexed="64"/>
      </top>
      <bottom/>
      <diagonal/>
    </border>
    <border>
      <left style="medium">
        <color auto="1"/>
      </left>
      <right style="double">
        <color indexed="64"/>
      </right>
      <top style="double">
        <color indexed="64"/>
      </top>
      <bottom/>
      <diagonal/>
    </border>
    <border>
      <left style="medium">
        <color auto="1"/>
      </left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Protection="1">
      <protection locked="0"/>
    </xf>
    <xf numFmtId="0" fontId="1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center"/>
      <protection locked="0"/>
    </xf>
    <xf numFmtId="0" fontId="27" fillId="0" borderId="0" xfId="0" applyFont="1" applyProtection="1">
      <protection locked="0"/>
    </xf>
    <xf numFmtId="0" fontId="28" fillId="0" borderId="0" xfId="0" applyFont="1" applyAlignment="1" applyProtection="1">
      <alignment vertical="top"/>
      <protection locked="0"/>
    </xf>
    <xf numFmtId="0" fontId="25" fillId="4" borderId="0" xfId="0" applyFont="1" applyFill="1" applyProtection="1"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25" fillId="4" borderId="0" xfId="0" applyFont="1" applyFill="1" applyAlignment="1" applyProtection="1">
      <alignment horizontal="right"/>
      <protection locked="0"/>
    </xf>
    <xf numFmtId="0" fontId="26" fillId="5" borderId="0" xfId="0" applyFont="1" applyFill="1" applyAlignment="1" applyProtection="1">
      <alignment horizontal="right" vertical="center" wrapText="1"/>
      <protection locked="0"/>
    </xf>
    <xf numFmtId="0" fontId="5" fillId="0" borderId="1" xfId="0" applyFont="1" applyBorder="1" applyAlignment="1" applyProtection="1">
      <alignment vertical="center"/>
      <protection locked="0"/>
    </xf>
    <xf numFmtId="164" fontId="10" fillId="0" borderId="0" xfId="0" applyNumberFormat="1" applyFont="1" applyProtection="1">
      <protection locked="0"/>
    </xf>
    <xf numFmtId="0" fontId="10" fillId="0" borderId="0" xfId="0" applyFont="1" applyProtection="1"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11" fillId="0" borderId="0" xfId="0" applyFont="1" applyProtection="1">
      <protection locked="0"/>
    </xf>
    <xf numFmtId="0" fontId="30" fillId="0" borderId="3" xfId="0" applyFont="1" applyBorder="1" applyAlignment="1">
      <alignment horizontal="left"/>
    </xf>
    <xf numFmtId="0" fontId="30" fillId="9" borderId="28" xfId="0" applyFont="1" applyFill="1" applyBorder="1" applyAlignment="1" applyProtection="1">
      <alignment horizontal="left"/>
      <protection locked="0"/>
    </xf>
    <xf numFmtId="0" fontId="30" fillId="0" borderId="3" xfId="0" applyFont="1" applyBorder="1" applyAlignment="1" applyProtection="1">
      <alignment horizontal="left"/>
      <protection locked="0"/>
    </xf>
    <xf numFmtId="0" fontId="31" fillId="0" borderId="16" xfId="0" applyFont="1" applyBorder="1" applyAlignment="1">
      <alignment horizontal="center" wrapText="1"/>
    </xf>
    <xf numFmtId="0" fontId="31" fillId="9" borderId="21" xfId="0" applyFont="1" applyFill="1" applyBorder="1" applyAlignment="1" applyProtection="1">
      <alignment horizontal="center" wrapText="1"/>
      <protection locked="0"/>
    </xf>
    <xf numFmtId="164" fontId="0" fillId="0" borderId="53" xfId="0" applyNumberFormat="1" applyBorder="1"/>
    <xf numFmtId="164" fontId="0" fillId="9" borderId="3" xfId="0" applyNumberFormat="1" applyFill="1" applyBorder="1"/>
    <xf numFmtId="164" fontId="0" fillId="0" borderId="3" xfId="0" applyNumberFormat="1" applyBorder="1"/>
    <xf numFmtId="164" fontId="0" fillId="0" borderId="54" xfId="0" applyNumberFormat="1" applyBorder="1"/>
    <xf numFmtId="164" fontId="33" fillId="0" borderId="2" xfId="0" applyNumberFormat="1" applyFont="1" applyBorder="1"/>
    <xf numFmtId="0" fontId="30" fillId="0" borderId="54" xfId="0" applyFont="1" applyBorder="1" applyAlignment="1" applyProtection="1">
      <alignment horizontal="left"/>
      <protection locked="0"/>
    </xf>
    <xf numFmtId="0" fontId="31" fillId="0" borderId="57" xfId="0" applyFont="1" applyBorder="1" applyAlignment="1" applyProtection="1">
      <alignment horizontal="center" vertical="center" wrapText="1"/>
      <protection locked="0"/>
    </xf>
    <xf numFmtId="164" fontId="0" fillId="9" borderId="28" xfId="0" applyNumberFormat="1" applyFill="1" applyBorder="1"/>
    <xf numFmtId="0" fontId="31" fillId="0" borderId="16" xfId="0" applyFont="1" applyBorder="1" applyAlignment="1" applyProtection="1">
      <alignment horizontal="center" vertical="center" wrapText="1"/>
      <protection locked="0"/>
    </xf>
    <xf numFmtId="0" fontId="30" fillId="9" borderId="3" xfId="0" applyFont="1" applyFill="1" applyBorder="1" applyAlignment="1" applyProtection="1">
      <alignment horizontal="left"/>
      <protection locked="0"/>
    </xf>
    <xf numFmtId="0" fontId="31" fillId="9" borderId="16" xfId="0" applyFont="1" applyFill="1" applyBorder="1" applyAlignment="1" applyProtection="1">
      <alignment horizontal="center" wrapText="1"/>
      <protection locked="0"/>
    </xf>
    <xf numFmtId="0" fontId="30" fillId="0" borderId="53" xfId="0" applyFont="1" applyBorder="1" applyAlignment="1">
      <alignment horizontal="left"/>
    </xf>
    <xf numFmtId="0" fontId="31" fillId="0" borderId="72" xfId="0" applyFont="1" applyBorder="1" applyAlignment="1">
      <alignment horizontal="center" wrapText="1"/>
    </xf>
    <xf numFmtId="0" fontId="0" fillId="0" borderId="0" xfId="0" applyNumberFormat="1"/>
    <xf numFmtId="164" fontId="33" fillId="0" borderId="50" xfId="0" applyNumberFormat="1" applyFont="1" applyBorder="1"/>
    <xf numFmtId="164" fontId="2" fillId="0" borderId="81" xfId="0" applyNumberFormat="1" applyFont="1" applyBorder="1" applyAlignment="1">
      <alignment vertical="center"/>
    </xf>
    <xf numFmtId="164" fontId="2" fillId="0" borderId="82" xfId="0" applyNumberFormat="1" applyFont="1" applyBorder="1" applyAlignment="1">
      <alignment vertical="center"/>
    </xf>
    <xf numFmtId="164" fontId="2" fillId="0" borderId="83" xfId="0" applyNumberFormat="1" applyFont="1" applyBorder="1" applyAlignment="1">
      <alignment vertical="center"/>
    </xf>
    <xf numFmtId="0" fontId="0" fillId="0" borderId="0" xfId="0" applyAlignment="1">
      <alignment horizontal="centerContinuous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 applyProtection="1">
      <alignment horizontal="center" vertical="center" wrapText="1"/>
      <protection locked="0"/>
    </xf>
    <xf numFmtId="0" fontId="0" fillId="0" borderId="84" xfId="0" applyBorder="1" applyAlignment="1" applyProtection="1">
      <protection locked="0"/>
    </xf>
    <xf numFmtId="0" fontId="7" fillId="0" borderId="9" xfId="0" applyFont="1" applyBorder="1" applyAlignment="1" applyProtection="1">
      <alignment vertical="center" wrapText="1"/>
      <protection locked="0"/>
    </xf>
    <xf numFmtId="0" fontId="7" fillId="0" borderId="18" xfId="0" applyFont="1" applyBorder="1" applyAlignment="1" applyProtection="1">
      <alignment vertical="center" wrapText="1"/>
      <protection locked="0"/>
    </xf>
    <xf numFmtId="0" fontId="7" fillId="0" borderId="16" xfId="0" applyFont="1" applyBorder="1" applyAlignment="1" applyProtection="1">
      <alignment horizontal="centerContinuous" vertical="center" wrapText="1"/>
      <protection locked="0"/>
    </xf>
    <xf numFmtId="0" fontId="7" fillId="0" borderId="9" xfId="0" applyFont="1" applyBorder="1" applyAlignment="1" applyProtection="1">
      <alignment horizontal="centerContinuous" vertical="center" wrapText="1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Continuous" vertical="center"/>
      <protection locked="0"/>
    </xf>
    <xf numFmtId="0" fontId="6" fillId="0" borderId="16" xfId="0" applyFont="1" applyBorder="1" applyAlignment="1" applyProtection="1">
      <alignment horizontal="centerContinuous" vertical="center"/>
      <protection locked="0"/>
    </xf>
    <xf numFmtId="0" fontId="6" fillId="0" borderId="9" xfId="0" applyFont="1" applyBorder="1" applyAlignment="1" applyProtection="1">
      <alignment horizontal="centerContinuous" vertical="center"/>
      <protection locked="0"/>
    </xf>
    <xf numFmtId="0" fontId="27" fillId="0" borderId="0" xfId="0" applyFont="1" applyAlignment="1" applyProtection="1">
      <protection locked="0"/>
    </xf>
    <xf numFmtId="0" fontId="24" fillId="0" borderId="37" xfId="0" applyFont="1" applyBorder="1" applyAlignment="1" applyProtection="1">
      <alignment wrapText="1"/>
      <protection locked="0"/>
    </xf>
    <xf numFmtId="0" fontId="3" fillId="0" borderId="27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>
      <alignment horizontal="centerContinuous" vertical="center"/>
    </xf>
    <xf numFmtId="0" fontId="2" fillId="0" borderId="38" xfId="0" applyFont="1" applyBorder="1" applyAlignment="1">
      <alignment horizontal="centerContinuous" vertical="center"/>
    </xf>
    <xf numFmtId="0" fontId="38" fillId="0" borderId="4" xfId="0" applyFont="1" applyBorder="1" applyAlignment="1">
      <alignment horizontal="centerContinuous" vertical="center" wrapText="1"/>
    </xf>
    <xf numFmtId="0" fontId="38" fillId="0" borderId="88" xfId="0" applyFont="1" applyBorder="1" applyAlignment="1">
      <alignment horizontal="centerContinuous" vertical="center" wrapText="1"/>
    </xf>
    <xf numFmtId="164" fontId="2" fillId="0" borderId="89" xfId="0" applyNumberFormat="1" applyFont="1" applyBorder="1" applyAlignment="1">
      <alignment vertical="center"/>
    </xf>
    <xf numFmtId="0" fontId="34" fillId="6" borderId="0" xfId="0" applyFont="1" applyFill="1" applyBorder="1" applyAlignment="1" applyProtection="1">
      <alignment horizontal="center" wrapText="1"/>
      <protection locked="0"/>
    </xf>
    <xf numFmtId="0" fontId="34" fillId="8" borderId="93" xfId="0" applyFont="1" applyFill="1" applyBorder="1" applyAlignment="1" applyProtection="1">
      <alignment wrapText="1"/>
      <protection locked="0"/>
    </xf>
    <xf numFmtId="0" fontId="34" fillId="6" borderId="94" xfId="0" applyFont="1" applyFill="1" applyBorder="1" applyAlignment="1" applyProtection="1">
      <alignment horizontal="center" wrapText="1"/>
      <protection locked="0"/>
    </xf>
    <xf numFmtId="0" fontId="34" fillId="6" borderId="95" xfId="0" applyFont="1" applyFill="1" applyBorder="1" applyAlignment="1" applyProtection="1">
      <alignment horizontal="center" wrapText="1"/>
      <protection locked="0"/>
    </xf>
    <xf numFmtId="0" fontId="34" fillId="8" borderId="95" xfId="0" applyFont="1" applyFill="1" applyBorder="1" applyAlignment="1" applyProtection="1">
      <alignment horizontal="center" wrapText="1"/>
      <protection locked="0"/>
    </xf>
    <xf numFmtId="0" fontId="38" fillId="0" borderId="96" xfId="0" applyFont="1" applyBorder="1" applyAlignment="1">
      <alignment horizontal="centerContinuous" vertical="center" wrapText="1"/>
    </xf>
    <xf numFmtId="0" fontId="39" fillId="11" borderId="97" xfId="0" applyFont="1" applyFill="1" applyBorder="1"/>
    <xf numFmtId="0" fontId="34" fillId="6" borderId="98" xfId="0" applyFont="1" applyFill="1" applyBorder="1" applyAlignment="1" applyProtection="1">
      <alignment horizontal="center" wrapText="1"/>
      <protection locked="0"/>
    </xf>
    <xf numFmtId="0" fontId="34" fillId="6" borderId="99" xfId="0" applyFont="1" applyFill="1" applyBorder="1" applyAlignment="1" applyProtection="1">
      <alignment horizontal="center" wrapText="1"/>
      <protection locked="0"/>
    </xf>
    <xf numFmtId="0" fontId="34" fillId="6" borderId="100" xfId="0" applyFont="1" applyFill="1" applyBorder="1" applyAlignment="1" applyProtection="1">
      <alignment horizontal="center" wrapText="1"/>
      <protection locked="0"/>
    </xf>
    <xf numFmtId="0" fontId="34" fillId="6" borderId="101" xfId="0" applyFont="1" applyFill="1" applyBorder="1" applyAlignment="1" applyProtection="1">
      <alignment horizontal="center" wrapText="1"/>
      <protection locked="0"/>
    </xf>
    <xf numFmtId="14" fontId="36" fillId="4" borderId="23" xfId="0" applyNumberFormat="1" applyFont="1" applyFill="1" applyBorder="1" applyAlignment="1" applyProtection="1">
      <alignment horizontal="center" vertical="center" wrapText="1"/>
      <protection locked="0"/>
    </xf>
    <xf numFmtId="0" fontId="35" fillId="7" borderId="25" xfId="0" applyFont="1" applyFill="1" applyBorder="1" applyAlignment="1" applyProtection="1">
      <alignment horizontal="center" vertical="center" wrapText="1"/>
      <protection locked="0"/>
    </xf>
    <xf numFmtId="14" fontId="36" fillId="8" borderId="25" xfId="0" applyNumberFormat="1" applyFont="1" applyFill="1" applyBorder="1" applyAlignment="1" applyProtection="1">
      <alignment horizontal="center" vertical="center" wrapText="1"/>
      <protection locked="0"/>
    </xf>
    <xf numFmtId="0" fontId="35" fillId="8" borderId="25" xfId="0" applyFont="1" applyFill="1" applyBorder="1" applyAlignment="1" applyProtection="1">
      <alignment horizontal="center" vertical="center" wrapText="1"/>
      <protection locked="0"/>
    </xf>
    <xf numFmtId="164" fontId="37" fillId="0" borderId="46" xfId="0" applyNumberFormat="1" applyFont="1" applyBorder="1" applyAlignment="1">
      <alignment vertical="center"/>
    </xf>
    <xf numFmtId="14" fontId="36" fillId="8" borderId="23" xfId="0" applyNumberFormat="1" applyFont="1" applyFill="1" applyBorder="1" applyAlignment="1" applyProtection="1">
      <alignment horizontal="center" vertical="center" wrapText="1"/>
      <protection locked="0"/>
    </xf>
    <xf numFmtId="164" fontId="35" fillId="8" borderId="23" xfId="0" applyNumberFormat="1" applyFont="1" applyFill="1" applyBorder="1" applyAlignment="1">
      <alignment vertical="center" wrapText="1"/>
    </xf>
    <xf numFmtId="0" fontId="35" fillId="0" borderId="23" xfId="0" applyFont="1" applyBorder="1" applyAlignment="1" applyProtection="1">
      <alignment horizontal="center" vertical="center" wrapText="1"/>
      <protection locked="0"/>
    </xf>
    <xf numFmtId="14" fontId="36" fillId="7" borderId="25" xfId="0" applyNumberFormat="1" applyFont="1" applyFill="1" applyBorder="1" applyAlignment="1" applyProtection="1">
      <alignment horizontal="center" vertical="center" wrapText="1"/>
      <protection locked="0"/>
    </xf>
    <xf numFmtId="164" fontId="35" fillId="4" borderId="23" xfId="0" applyNumberFormat="1" applyFont="1" applyFill="1" applyBorder="1" applyAlignment="1">
      <alignment vertical="center" wrapText="1"/>
    </xf>
    <xf numFmtId="164" fontId="35" fillId="0" borderId="39" xfId="0" applyNumberFormat="1" applyFont="1" applyBorder="1" applyAlignment="1">
      <alignment vertical="center"/>
    </xf>
    <xf numFmtId="164" fontId="35" fillId="0" borderId="35" xfId="0" applyNumberFormat="1" applyFont="1" applyBorder="1" applyAlignment="1">
      <alignment vertical="center"/>
    </xf>
    <xf numFmtId="164" fontId="37" fillId="0" borderId="47" xfId="0" applyNumberFormat="1" applyFont="1" applyBorder="1" applyAlignment="1">
      <alignment vertical="center"/>
    </xf>
    <xf numFmtId="0" fontId="37" fillId="0" borderId="80" xfId="0" applyFont="1" applyBorder="1" applyAlignment="1">
      <alignment vertical="center"/>
    </xf>
    <xf numFmtId="0" fontId="37" fillId="0" borderId="47" xfId="0" applyFont="1" applyBorder="1" applyAlignment="1">
      <alignment vertical="center"/>
    </xf>
    <xf numFmtId="164" fontId="35" fillId="0" borderId="78" xfId="0" applyNumberFormat="1" applyFont="1" applyBorder="1" applyAlignment="1">
      <alignment vertical="center"/>
    </xf>
    <xf numFmtId="164" fontId="35" fillId="0" borderId="36" xfId="0" applyNumberFormat="1" applyFont="1" applyBorder="1" applyAlignment="1">
      <alignment vertical="center"/>
    </xf>
    <xf numFmtId="0" fontId="36" fillId="7" borderId="24" xfId="0" applyNumberFormat="1" applyFont="1" applyFill="1" applyBorder="1" applyAlignment="1" applyProtection="1">
      <alignment horizontal="center" vertical="center" wrapText="1"/>
      <protection locked="0"/>
    </xf>
    <xf numFmtId="1" fontId="37" fillId="0" borderId="79" xfId="0" applyNumberFormat="1" applyFont="1" applyBorder="1" applyAlignment="1">
      <alignment vertical="center"/>
    </xf>
    <xf numFmtId="1" fontId="37" fillId="0" borderId="80" xfId="0" applyNumberFormat="1" applyFont="1" applyBorder="1" applyAlignment="1">
      <alignment vertical="center"/>
    </xf>
    <xf numFmtId="0" fontId="40" fillId="0" borderId="19" xfId="0" applyFont="1" applyBorder="1" applyAlignment="1" applyProtection="1">
      <alignment horizontal="center" wrapText="1"/>
      <protection locked="0"/>
    </xf>
    <xf numFmtId="0" fontId="41" fillId="0" borderId="26" xfId="0" applyFont="1" applyBorder="1" applyAlignment="1" applyProtection="1">
      <alignment vertical="center" wrapText="1"/>
      <protection locked="0"/>
    </xf>
    <xf numFmtId="0" fontId="37" fillId="0" borderId="19" xfId="0" applyFont="1" applyBorder="1" applyAlignment="1" applyProtection="1">
      <alignment horizontal="left" vertical="distributed"/>
      <protection locked="0"/>
    </xf>
    <xf numFmtId="0" fontId="37" fillId="0" borderId="85" xfId="0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left" vertical="distributed"/>
      <protection locked="0"/>
    </xf>
    <xf numFmtId="0" fontId="0" fillId="0" borderId="86" xfId="0" applyBorder="1" applyAlignment="1" applyProtection="1">
      <alignment horizontal="left"/>
      <protection locked="0"/>
    </xf>
    <xf numFmtId="0" fontId="34" fillId="6" borderId="37" xfId="0" applyFont="1" applyFill="1" applyBorder="1" applyAlignment="1" applyProtection="1">
      <alignment horizontal="left"/>
      <protection locked="0"/>
    </xf>
    <xf numFmtId="0" fontId="1" fillId="0" borderId="7" xfId="0" applyFont="1" applyBorder="1" applyAlignment="1" applyProtection="1">
      <alignment horizontal="left" vertical="top"/>
      <protection locked="0"/>
    </xf>
    <xf numFmtId="0" fontId="34" fillId="8" borderId="102" xfId="0" applyFont="1" applyFill="1" applyBorder="1" applyAlignment="1" applyProtection="1">
      <alignment horizontal="left" wrapText="1"/>
      <protection locked="0"/>
    </xf>
    <xf numFmtId="0" fontId="34" fillId="8" borderId="24" xfId="0" applyFont="1" applyFill="1" applyBorder="1" applyAlignment="1" applyProtection="1">
      <alignment horizontal="left" wrapText="1"/>
      <protection locked="0"/>
    </xf>
    <xf numFmtId="0" fontId="34" fillId="6" borderId="103" xfId="0" applyFont="1" applyFill="1" applyBorder="1" applyAlignment="1" applyProtection="1">
      <alignment horizontal="left" wrapText="1"/>
      <protection locked="0"/>
    </xf>
    <xf numFmtId="0" fontId="34" fillId="6" borderId="22" xfId="0" applyFont="1" applyFill="1" applyBorder="1" applyAlignment="1" applyProtection="1">
      <alignment horizontal="left" wrapText="1"/>
      <protection locked="0"/>
    </xf>
    <xf numFmtId="0" fontId="34" fillId="8" borderId="102" xfId="0" applyFont="1" applyFill="1" applyBorder="1" applyAlignment="1" applyProtection="1">
      <alignment horizontal="left" vertical="center" wrapText="1"/>
      <protection locked="0"/>
    </xf>
    <xf numFmtId="0" fontId="34" fillId="8" borderId="24" xfId="0" applyFont="1" applyFill="1" applyBorder="1" applyAlignment="1" applyProtection="1">
      <alignment horizontal="left" vertical="center" wrapText="1"/>
      <protection locked="0"/>
    </xf>
    <xf numFmtId="0" fontId="34" fillId="6" borderId="103" xfId="0" applyFont="1" applyFill="1" applyBorder="1" applyAlignment="1" applyProtection="1">
      <alignment horizontal="left" vertical="center" wrapText="1"/>
      <protection locked="0"/>
    </xf>
    <xf numFmtId="0" fontId="34" fillId="6" borderId="22" xfId="0" applyFont="1" applyFill="1" applyBorder="1" applyAlignment="1" applyProtection="1">
      <alignment horizontal="left" vertical="center" wrapText="1"/>
      <protection locked="0"/>
    </xf>
    <xf numFmtId="0" fontId="34" fillId="6" borderId="90" xfId="0" applyFont="1" applyFill="1" applyBorder="1" applyAlignment="1" applyProtection="1">
      <alignment horizontal="left" vertical="center" wrapText="1"/>
      <protection locked="0"/>
    </xf>
    <xf numFmtId="0" fontId="34" fillId="8" borderId="37" xfId="0" applyFont="1" applyFill="1" applyBorder="1" applyAlignment="1" applyProtection="1">
      <alignment horizontal="left" vertical="center" wrapText="1"/>
      <protection locked="0"/>
    </xf>
    <xf numFmtId="0" fontId="35" fillId="0" borderId="39" xfId="0" applyFont="1" applyBorder="1" applyAlignment="1" applyProtection="1">
      <alignment horizontal="left"/>
      <protection locked="0"/>
    </xf>
    <xf numFmtId="0" fontId="35" fillId="0" borderId="87" xfId="0" applyFont="1" applyBorder="1" applyAlignment="1" applyProtection="1">
      <alignment horizontal="left"/>
      <protection locked="0"/>
    </xf>
    <xf numFmtId="0" fontId="35" fillId="0" borderId="7" xfId="0" applyFont="1" applyBorder="1" applyAlignment="1">
      <alignment horizontal="left"/>
    </xf>
    <xf numFmtId="0" fontId="0" fillId="0" borderId="0" xfId="0" applyAlignment="1" applyProtection="1">
      <alignment horizontal="left"/>
      <protection locked="0"/>
    </xf>
    <xf numFmtId="1" fontId="35" fillId="0" borderId="6" xfId="0" applyNumberFormat="1" applyFont="1" applyBorder="1" applyAlignment="1">
      <alignment horizontal="left"/>
    </xf>
    <xf numFmtId="1" fontId="37" fillId="0" borderId="104" xfId="0" applyNumberFormat="1" applyFont="1" applyBorder="1" applyAlignment="1">
      <alignment vertical="center"/>
    </xf>
    <xf numFmtId="1" fontId="37" fillId="0" borderId="105" xfId="0" applyNumberFormat="1" applyFont="1" applyBorder="1" applyAlignment="1">
      <alignment vertical="center"/>
    </xf>
    <xf numFmtId="1" fontId="37" fillId="0" borderId="106" xfId="0" applyNumberFormat="1" applyFont="1" applyBorder="1" applyAlignment="1">
      <alignment vertical="center"/>
    </xf>
    <xf numFmtId="1" fontId="37" fillId="0" borderId="107" xfId="0" applyNumberFormat="1" applyFont="1" applyBorder="1" applyAlignment="1">
      <alignment vertical="center"/>
    </xf>
    <xf numFmtId="1" fontId="37" fillId="0" borderId="108" xfId="0" applyNumberFormat="1" applyFont="1" applyBorder="1" applyAlignment="1">
      <alignment vertical="center"/>
    </xf>
    <xf numFmtId="0" fontId="35" fillId="7" borderId="22" xfId="0" applyNumberFormat="1" applyFont="1" applyFill="1" applyBorder="1" applyAlignment="1" applyProtection="1">
      <alignment horizontal="center" vertical="center" wrapText="1"/>
      <protection locked="0"/>
    </xf>
    <xf numFmtId="0" fontId="14" fillId="9" borderId="63" xfId="0" applyNumberFormat="1" applyFont="1" applyFill="1" applyBorder="1" applyAlignment="1" applyProtection="1">
      <alignment horizontal="left"/>
      <protection locked="0"/>
    </xf>
    <xf numFmtId="0" fontId="16" fillId="10" borderId="14" xfId="0" applyNumberFormat="1" applyFont="1" applyFill="1" applyBorder="1" applyAlignment="1">
      <alignment horizontal="center" vertical="center"/>
    </xf>
    <xf numFmtId="0" fontId="16" fillId="9" borderId="14" xfId="0" applyNumberFormat="1" applyFont="1" applyFill="1" applyBorder="1" applyAlignment="1">
      <alignment horizontal="center" vertical="center"/>
    </xf>
    <xf numFmtId="0" fontId="17" fillId="9" borderId="14" xfId="0" applyNumberFormat="1" applyFont="1" applyFill="1" applyBorder="1" applyAlignment="1">
      <alignment horizontal="center"/>
    </xf>
    <xf numFmtId="0" fontId="17" fillId="9" borderId="21" xfId="0" applyNumberFormat="1" applyFont="1" applyFill="1" applyBorder="1" applyAlignment="1">
      <alignment horizontal="center"/>
    </xf>
    <xf numFmtId="0" fontId="17" fillId="9" borderId="29" xfId="0" applyNumberFormat="1" applyFont="1" applyFill="1" applyBorder="1" applyAlignment="1" applyProtection="1">
      <alignment horizontal="center"/>
      <protection locked="0"/>
    </xf>
    <xf numFmtId="0" fontId="17" fillId="9" borderId="44" xfId="0" applyNumberFormat="1" applyFont="1" applyFill="1" applyBorder="1" applyAlignment="1" applyProtection="1">
      <alignment horizontal="center"/>
      <protection locked="0"/>
    </xf>
    <xf numFmtId="0" fontId="14" fillId="0" borderId="40" xfId="0" applyNumberFormat="1" applyFont="1" applyBorder="1" applyAlignment="1">
      <alignment horizontal="left"/>
    </xf>
    <xf numFmtId="0" fontId="16" fillId="2" borderId="1" xfId="0" applyNumberFormat="1" applyFont="1" applyFill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/>
    </xf>
    <xf numFmtId="0" fontId="19" fillId="0" borderId="5" xfId="0" applyNumberFormat="1" applyFont="1" applyBorder="1" applyAlignment="1">
      <alignment horizontal="center" vertical="center"/>
    </xf>
    <xf numFmtId="0" fontId="21" fillId="0" borderId="41" xfId="0" applyNumberFormat="1" applyFont="1" applyBorder="1" applyAlignment="1">
      <alignment vertical="center"/>
    </xf>
    <xf numFmtId="0" fontId="14" fillId="9" borderId="40" xfId="0" applyNumberFormat="1" applyFont="1" applyFill="1" applyBorder="1" applyAlignment="1">
      <alignment horizontal="left"/>
    </xf>
    <xf numFmtId="0" fontId="21" fillId="9" borderId="41" xfId="0" applyNumberFormat="1" applyFont="1" applyFill="1" applyBorder="1" applyAlignment="1">
      <alignment vertical="center"/>
    </xf>
    <xf numFmtId="0" fontId="19" fillId="9" borderId="1" xfId="0" applyNumberFormat="1" applyFont="1" applyFill="1" applyBorder="1" applyAlignment="1">
      <alignment horizontal="center" vertical="center"/>
    </xf>
    <xf numFmtId="0" fontId="19" fillId="9" borderId="5" xfId="0" applyNumberFormat="1" applyFont="1" applyFill="1" applyBorder="1" applyAlignment="1">
      <alignment horizontal="center" vertical="center"/>
    </xf>
    <xf numFmtId="0" fontId="15" fillId="0" borderId="16" xfId="0" applyNumberFormat="1" applyFont="1" applyBorder="1" applyAlignment="1" applyProtection="1">
      <alignment horizontal="center" vertical="center" wrapText="1"/>
      <protection locked="0"/>
    </xf>
    <xf numFmtId="0" fontId="15" fillId="0" borderId="18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NumberFormat="1" applyFont="1" applyBorder="1" applyAlignment="1" applyProtection="1">
      <alignment horizontal="center" vertical="center" wrapText="1"/>
      <protection locked="0"/>
    </xf>
    <xf numFmtId="0" fontId="15" fillId="0" borderId="20" xfId="0" applyNumberFormat="1" applyFont="1" applyBorder="1" applyAlignment="1" applyProtection="1">
      <alignment horizontal="center" vertical="center" wrapText="1"/>
      <protection locked="0"/>
    </xf>
    <xf numFmtId="0" fontId="19" fillId="0" borderId="73" xfId="0" applyNumberFormat="1" applyFont="1" applyBorder="1" applyAlignment="1">
      <alignment horizontal="center" vertical="center"/>
    </xf>
    <xf numFmtId="0" fontId="30" fillId="0" borderId="74" xfId="0" applyNumberFormat="1" applyFont="1" applyBorder="1" applyAlignment="1" applyProtection="1">
      <alignment horizontal="left"/>
      <protection locked="0"/>
    </xf>
    <xf numFmtId="0" fontId="6" fillId="0" borderId="68" xfId="0" applyNumberFormat="1" applyFont="1" applyBorder="1" applyAlignment="1">
      <alignment vertical="center"/>
    </xf>
    <xf numFmtId="0" fontId="6" fillId="0" borderId="69" xfId="0" applyNumberFormat="1" applyFont="1" applyBorder="1" applyAlignment="1">
      <alignment horizontal="center" vertical="center"/>
    </xf>
    <xf numFmtId="0" fontId="6" fillId="0" borderId="70" xfId="0" applyNumberFormat="1" applyFont="1" applyBorder="1" applyAlignment="1">
      <alignment horizontal="center" vertical="center"/>
    </xf>
    <xf numFmtId="0" fontId="11" fillId="0" borderId="0" xfId="0" applyNumberFormat="1" applyFont="1" applyProtection="1">
      <protection locked="0"/>
    </xf>
    <xf numFmtId="0" fontId="10" fillId="0" borderId="0" xfId="0" applyNumberFormat="1" applyFont="1" applyProtection="1">
      <protection locked="0"/>
    </xf>
    <xf numFmtId="0" fontId="10" fillId="9" borderId="64" xfId="0" applyNumberFormat="1" applyFont="1" applyFill="1" applyBorder="1" applyProtection="1">
      <protection locked="0"/>
    </xf>
    <xf numFmtId="0" fontId="20" fillId="0" borderId="65" xfId="0" applyNumberFormat="1" applyFont="1" applyBorder="1" applyAlignment="1">
      <alignment vertical="center"/>
    </xf>
    <xf numFmtId="0" fontId="20" fillId="0" borderId="45" xfId="0" applyNumberFormat="1" applyFont="1" applyBorder="1" applyAlignment="1">
      <alignment vertical="center"/>
    </xf>
    <xf numFmtId="0" fontId="20" fillId="9" borderId="45" xfId="0" applyNumberFormat="1" applyFont="1" applyFill="1" applyBorder="1" applyAlignment="1">
      <alignment vertical="center"/>
    </xf>
    <xf numFmtId="0" fontId="6" fillId="0" borderId="71" xfId="0" applyNumberFormat="1" applyFont="1" applyBorder="1" applyAlignment="1">
      <alignment horizontal="center" vertical="center"/>
    </xf>
    <xf numFmtId="0" fontId="31" fillId="2" borderId="13" xfId="0" applyFont="1" applyFill="1" applyBorder="1" applyAlignment="1" applyProtection="1">
      <alignment horizontal="center" vertical="center"/>
      <protection locked="0"/>
    </xf>
    <xf numFmtId="0" fontId="31" fillId="2" borderId="32" xfId="0" applyFont="1" applyFill="1" applyBorder="1" applyAlignment="1" applyProtection="1">
      <alignment horizontal="center" vertical="center"/>
      <protection locked="0"/>
    </xf>
    <xf numFmtId="0" fontId="32" fillId="2" borderId="51" xfId="0" applyFont="1" applyFill="1" applyBorder="1" applyAlignment="1" applyProtection="1">
      <alignment horizontal="center" vertical="center"/>
      <protection locked="0"/>
    </xf>
    <xf numFmtId="0" fontId="32" fillId="2" borderId="50" xfId="0" applyFont="1" applyFill="1" applyBorder="1" applyAlignment="1" applyProtection="1">
      <alignment horizontal="center" vertical="center"/>
      <protection locked="0"/>
    </xf>
    <xf numFmtId="9" fontId="0" fillId="4" borderId="13" xfId="0" applyNumberFormat="1" applyFill="1" applyBorder="1" applyAlignment="1">
      <alignment horizontal="center" vertical="center"/>
    </xf>
    <xf numFmtId="9" fontId="0" fillId="4" borderId="56" xfId="0" applyNumberFormat="1" applyFill="1" applyBorder="1" applyAlignment="1">
      <alignment horizontal="center" vertical="center"/>
    </xf>
    <xf numFmtId="9" fontId="0" fillId="4" borderId="32" xfId="0" applyNumberFormat="1" applyFill="1" applyBorder="1" applyAlignment="1">
      <alignment horizontal="center" vertical="center"/>
    </xf>
    <xf numFmtId="0" fontId="15" fillId="2" borderId="12" xfId="0" applyFont="1" applyFill="1" applyBorder="1" applyAlignment="1" applyProtection="1">
      <alignment horizontal="center" vertical="center"/>
      <protection locked="0"/>
    </xf>
    <xf numFmtId="0" fontId="15" fillId="2" borderId="30" xfId="0" applyFont="1" applyFill="1" applyBorder="1" applyAlignment="1" applyProtection="1">
      <alignment horizontal="center" vertical="center"/>
      <protection locked="0"/>
    </xf>
    <xf numFmtId="0" fontId="32" fillId="2" borderId="52" xfId="0" applyFont="1" applyFill="1" applyBorder="1" applyAlignment="1" applyProtection="1">
      <alignment horizontal="center" vertical="center"/>
      <protection locked="0"/>
    </xf>
    <xf numFmtId="0" fontId="31" fillId="2" borderId="8" xfId="0" applyFont="1" applyFill="1" applyBorder="1" applyAlignment="1" applyProtection="1">
      <alignment horizontal="center" vertical="center"/>
      <protection locked="0"/>
    </xf>
    <xf numFmtId="0" fontId="31" fillId="2" borderId="55" xfId="0" applyFont="1" applyFill="1" applyBorder="1" applyAlignment="1" applyProtection="1">
      <alignment horizontal="center" vertical="center"/>
      <protection locked="0"/>
    </xf>
    <xf numFmtId="0" fontId="34" fillId="6" borderId="91" xfId="0" applyFont="1" applyFill="1" applyBorder="1" applyAlignment="1" applyProtection="1">
      <alignment horizontal="center" wrapText="1"/>
      <protection locked="0"/>
    </xf>
    <xf numFmtId="0" fontId="34" fillId="6" borderId="11" xfId="0" applyFont="1" applyFill="1" applyBorder="1" applyAlignment="1" applyProtection="1">
      <alignment horizontal="center" wrapText="1"/>
      <protection locked="0"/>
    </xf>
    <xf numFmtId="0" fontId="34" fillId="6" borderId="92" xfId="0" applyFont="1" applyFill="1" applyBorder="1" applyAlignment="1" applyProtection="1">
      <alignment horizontal="center" wrapText="1"/>
      <protection locked="0"/>
    </xf>
    <xf numFmtId="0" fontId="0" fillId="0" borderId="0" xfId="0" applyAlignment="1">
      <alignment horizontal="center"/>
    </xf>
    <xf numFmtId="0" fontId="18" fillId="0" borderId="48" xfId="0" applyNumberFormat="1" applyFont="1" applyBorder="1" applyAlignment="1">
      <alignment horizontal="center" wrapText="1"/>
    </xf>
    <xf numFmtId="0" fontId="18" fillId="0" borderId="49" xfId="0" applyNumberFormat="1" applyFont="1" applyBorder="1" applyAlignment="1">
      <alignment horizontal="center" wrapText="1"/>
    </xf>
    <xf numFmtId="0" fontId="0" fillId="0" borderId="76" xfId="0" applyNumberFormat="1" applyBorder="1" applyAlignment="1" applyProtection="1">
      <alignment horizontal="center"/>
      <protection locked="0"/>
    </xf>
    <xf numFmtId="0" fontId="0" fillId="0" borderId="77" xfId="0" applyNumberFormat="1" applyBorder="1" applyAlignment="1" applyProtection="1">
      <alignment horizontal="center"/>
      <protection locked="0"/>
    </xf>
    <xf numFmtId="0" fontId="31" fillId="9" borderId="16" xfId="0" applyNumberFormat="1" applyFont="1" applyFill="1" applyBorder="1" applyAlignment="1" applyProtection="1">
      <alignment horizontal="center" wrapText="1"/>
      <protection locked="0"/>
    </xf>
    <xf numFmtId="0" fontId="31" fillId="9" borderId="18" xfId="0" applyNumberFormat="1" applyFont="1" applyFill="1" applyBorder="1" applyAlignment="1" applyProtection="1">
      <alignment horizontal="center" wrapText="1"/>
      <protection locked="0"/>
    </xf>
    <xf numFmtId="0" fontId="15" fillId="9" borderId="14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16" xfId="0" applyNumberFormat="1" applyFont="1" applyBorder="1" applyAlignment="1">
      <alignment horizontal="center" wrapText="1"/>
    </xf>
    <xf numFmtId="0" fontId="18" fillId="0" borderId="18" xfId="0" applyNumberFormat="1" applyFont="1" applyBorder="1" applyAlignment="1">
      <alignment horizontal="center" wrapText="1"/>
    </xf>
    <xf numFmtId="0" fontId="18" fillId="9" borderId="21" xfId="0" applyNumberFormat="1" applyFont="1" applyFill="1" applyBorder="1" applyAlignment="1">
      <alignment horizontal="center" wrapText="1"/>
    </xf>
    <xf numFmtId="0" fontId="18" fillId="9" borderId="58" xfId="0" applyNumberFormat="1" applyFont="1" applyFill="1" applyBorder="1" applyAlignment="1">
      <alignment horizontal="center" wrapText="1"/>
    </xf>
    <xf numFmtId="0" fontId="6" fillId="0" borderId="66" xfId="0" applyNumberFormat="1" applyFont="1" applyBorder="1" applyAlignment="1" applyProtection="1">
      <alignment horizontal="center" vertical="center"/>
      <protection locked="0"/>
    </xf>
    <xf numFmtId="0" fontId="6" fillId="0" borderId="67" xfId="0" applyNumberFormat="1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15" fillId="0" borderId="16" xfId="0" applyNumberFormat="1" applyFont="1" applyBorder="1" applyAlignment="1" applyProtection="1">
      <alignment horizontal="center" vertical="center" wrapText="1"/>
      <protection locked="0"/>
    </xf>
    <xf numFmtId="0" fontId="15" fillId="0" borderId="18" xfId="0" applyNumberFormat="1" applyFont="1" applyBorder="1" applyAlignment="1" applyProtection="1">
      <alignment horizontal="center" vertical="center" wrapText="1"/>
      <protection locked="0"/>
    </xf>
    <xf numFmtId="0" fontId="18" fillId="9" borderId="16" xfId="0" applyNumberFormat="1" applyFont="1" applyFill="1" applyBorder="1" applyAlignment="1">
      <alignment horizontal="center" wrapText="1"/>
    </xf>
    <xf numFmtId="0" fontId="18" fillId="9" borderId="18" xfId="0" applyNumberFormat="1" applyFont="1" applyFill="1" applyBorder="1" applyAlignment="1">
      <alignment horizontal="center" wrapText="1"/>
    </xf>
    <xf numFmtId="0" fontId="15" fillId="9" borderId="16" xfId="0" applyNumberFormat="1" applyFont="1" applyFill="1" applyBorder="1" applyAlignment="1" applyProtection="1">
      <alignment horizontal="center" vertical="center" wrapText="1"/>
      <protection locked="0"/>
    </xf>
    <xf numFmtId="0" fontId="15" fillId="9" borderId="18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13" xfId="0" applyNumberFormat="1" applyFont="1" applyFill="1" applyBorder="1" applyAlignment="1" applyProtection="1">
      <alignment horizontal="center" vertical="center"/>
      <protection locked="0"/>
    </xf>
    <xf numFmtId="0" fontId="13" fillId="2" borderId="32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3" fillId="2" borderId="42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43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60" xfId="0" applyNumberFormat="1" applyFont="1" applyBorder="1" applyAlignment="1" applyProtection="1">
      <alignment horizontal="center" vertical="center"/>
      <protection locked="0"/>
    </xf>
    <xf numFmtId="0" fontId="29" fillId="0" borderId="62" xfId="0" applyNumberFormat="1" applyFont="1" applyBorder="1" applyAlignment="1" applyProtection="1">
      <alignment horizontal="center" vertical="center"/>
      <protection locked="0"/>
    </xf>
    <xf numFmtId="0" fontId="15" fillId="9" borderId="72" xfId="0" applyNumberFormat="1" applyFont="1" applyFill="1" applyBorder="1" applyAlignment="1" applyProtection="1">
      <alignment horizontal="center" wrapText="1"/>
      <protection locked="0"/>
    </xf>
    <xf numFmtId="0" fontId="15" fillId="9" borderId="10" xfId="0" applyNumberFormat="1" applyFont="1" applyFill="1" applyBorder="1" applyAlignment="1" applyProtection="1">
      <alignment horizontal="center" wrapText="1"/>
      <protection locked="0"/>
    </xf>
    <xf numFmtId="0" fontId="15" fillId="9" borderId="72" xfId="0" applyNumberFormat="1" applyFont="1" applyFill="1" applyBorder="1" applyAlignment="1" applyProtection="1">
      <alignment horizontal="center" vertical="center" wrapText="1"/>
      <protection locked="0"/>
    </xf>
    <xf numFmtId="0" fontId="15" fillId="9" borderId="10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31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15" xfId="0" applyNumberFormat="1" applyFont="1" applyFill="1" applyBorder="1" applyAlignment="1" applyProtection="1">
      <alignment horizontal="center" vertical="center"/>
      <protection locked="0"/>
    </xf>
    <xf numFmtId="0" fontId="13" fillId="2" borderId="33" xfId="0" applyNumberFormat="1" applyFont="1" applyFill="1" applyBorder="1" applyAlignment="1" applyProtection="1">
      <alignment horizontal="center" vertical="center"/>
      <protection locked="0"/>
    </xf>
    <xf numFmtId="0" fontId="13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34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59" xfId="0" applyNumberFormat="1" applyFont="1" applyFill="1" applyBorder="1" applyAlignment="1" applyProtection="1">
      <alignment horizontal="center" vertical="center"/>
      <protection locked="0"/>
    </xf>
    <xf numFmtId="0" fontId="12" fillId="2" borderId="61" xfId="0" applyNumberFormat="1" applyFont="1" applyFill="1" applyBorder="1" applyAlignment="1" applyProtection="1">
      <alignment horizontal="center" vertical="center"/>
      <protection locked="0"/>
    </xf>
    <xf numFmtId="0" fontId="7" fillId="2" borderId="13" xfId="0" applyNumberFormat="1" applyFont="1" applyFill="1" applyBorder="1" applyAlignment="1" applyProtection="1">
      <alignment horizontal="center" vertical="center"/>
      <protection locked="0"/>
    </xf>
    <xf numFmtId="0" fontId="7" fillId="2" borderId="31" xfId="0" applyNumberFormat="1" applyFont="1" applyFill="1" applyBorder="1" applyAlignment="1" applyProtection="1">
      <alignment horizontal="center" vertical="center"/>
      <protection locked="0"/>
    </xf>
    <xf numFmtId="0" fontId="7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3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3" xfId="0" applyNumberFormat="1" applyFont="1" applyFill="1" applyBorder="1" applyAlignment="1" applyProtection="1">
      <alignment horizontal="center" vertical="center"/>
      <protection locked="0"/>
    </xf>
    <xf numFmtId="0" fontId="6" fillId="2" borderId="31" xfId="0" applyNumberFormat="1" applyFont="1" applyFill="1" applyBorder="1" applyAlignment="1" applyProtection="1">
      <alignment horizontal="center" vertical="center"/>
      <protection locked="0"/>
    </xf>
    <xf numFmtId="0" fontId="18" fillId="0" borderId="75" xfId="0" applyNumberFormat="1" applyFont="1" applyBorder="1" applyAlignment="1">
      <alignment horizontal="center" wrapText="1"/>
    </xf>
    <xf numFmtId="0" fontId="8" fillId="3" borderId="16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 applyProtection="1">
      <alignment horizontal="center" vertical="center" wrapText="1"/>
      <protection locked="0"/>
    </xf>
    <xf numFmtId="0" fontId="8" fillId="3" borderId="18" xfId="0" applyFont="1" applyFill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/>
      <protection locked="0"/>
    </xf>
    <xf numFmtId="0" fontId="11" fillId="0" borderId="9" xfId="0" applyFont="1" applyBorder="1" applyAlignment="1" applyProtection="1">
      <alignment horizontal="center"/>
      <protection locked="0"/>
    </xf>
    <xf numFmtId="0" fontId="11" fillId="0" borderId="18" xfId="0" applyFont="1" applyBorder="1" applyAlignment="1" applyProtection="1">
      <alignment horizontal="center"/>
      <protection locked="0"/>
    </xf>
    <xf numFmtId="0" fontId="11" fillId="0" borderId="11" xfId="0" applyNumberFormat="1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4.xml"/><Relationship Id="rId13" Type="http://schemas.openxmlformats.org/officeDocument/2006/relationships/pivotCacheDefinition" Target="pivotCache/pivotCacheDefinition9.xml"/><Relationship Id="rId18" Type="http://schemas.openxmlformats.org/officeDocument/2006/relationships/pivotCacheDefinition" Target="pivotCache/pivotCacheDefinition1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pivotCacheDefinition" Target="pivotCache/pivotCacheDefinition3.xml"/><Relationship Id="rId12" Type="http://schemas.openxmlformats.org/officeDocument/2006/relationships/pivotCacheDefinition" Target="pivotCache/pivotCacheDefinition8.xml"/><Relationship Id="rId17" Type="http://schemas.openxmlformats.org/officeDocument/2006/relationships/pivotCacheDefinition" Target="pivotCache/pivotCacheDefinition13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pivotCacheDefinition" Target="pivotCache/pivotCacheDefinition7.xml"/><Relationship Id="rId24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5" Type="http://schemas.openxmlformats.org/officeDocument/2006/relationships/pivotCacheDefinition" Target="pivotCache/pivotCacheDefinition11.xml"/><Relationship Id="rId23" Type="http://schemas.openxmlformats.org/officeDocument/2006/relationships/customXml" Target="../customXml/item1.xml"/><Relationship Id="rId10" Type="http://schemas.openxmlformats.org/officeDocument/2006/relationships/pivotCacheDefinition" Target="pivotCache/pivotCacheDefinition6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pivotCacheDefinition" Target="pivotCache/pivotCacheDefinition10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1371600</xdr:colOff>
          <xdr:row>1</xdr:row>
          <xdr:rowOff>76200</xdr:rowOff>
        </xdr:from>
        <xdr:to>
          <xdr:col>2</xdr:col>
          <xdr:colOff>2819400</xdr:colOff>
          <xdr:row>1</xdr:row>
          <xdr:rowOff>533400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 Black"/>
                </a:rPr>
                <a:t>MàJ TCD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2905125</xdr:colOff>
          <xdr:row>1</xdr:row>
          <xdr:rowOff>66675</xdr:rowOff>
        </xdr:from>
        <xdr:to>
          <xdr:col>3</xdr:col>
          <xdr:colOff>695325</xdr:colOff>
          <xdr:row>1</xdr:row>
          <xdr:rowOff>533400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Arial Black"/>
                </a:rPr>
                <a:t>Effacer</a:t>
              </a:r>
            </a:p>
            <a:p>
              <a:pPr algn="ctr" rtl="0">
                <a:defRPr sz="1000"/>
              </a:pPr>
              <a:endParaRPr lang="fr-FR" sz="2000" b="0" i="0" u="none" strike="noStrike" baseline="0">
                <a:solidFill>
                  <a:srgbClr val="000000"/>
                </a:solidFill>
                <a:latin typeface="Arial Black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95250</xdr:rowOff>
        </xdr:from>
        <xdr:to>
          <xdr:col>2</xdr:col>
          <xdr:colOff>1295400</xdr:colOff>
          <xdr:row>1</xdr:row>
          <xdr:rowOff>542925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 Black"/>
                </a:rPr>
                <a:t>MENU Tailles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727365</xdr:colOff>
      <xdr:row>0</xdr:row>
      <xdr:rowOff>28575</xdr:rowOff>
    </xdr:from>
    <xdr:to>
      <xdr:col>0</xdr:col>
      <xdr:colOff>5361021</xdr:colOff>
      <xdr:row>1</xdr:row>
      <xdr:rowOff>398318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7365" y="28575"/>
          <a:ext cx="4633656" cy="1287607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3690937</xdr:colOff>
      <xdr:row>2</xdr:row>
      <xdr:rowOff>66526</xdr:rowOff>
    </xdr:from>
    <xdr:to>
      <xdr:col>0</xdr:col>
      <xdr:colOff>5160818</xdr:colOff>
      <xdr:row>2</xdr:row>
      <xdr:rowOff>1368136</xdr:rowOff>
    </xdr:to>
    <xdr:pic>
      <xdr:nvPicPr>
        <xdr:cNvPr id="3" name="Picture 17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3690937" y="1503935"/>
          <a:ext cx="1469881" cy="130161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0</xdr:col>
      <xdr:colOff>767196</xdr:colOff>
      <xdr:row>2</xdr:row>
      <xdr:rowOff>195547</xdr:rowOff>
    </xdr:from>
    <xdr:to>
      <xdr:col>0</xdr:col>
      <xdr:colOff>1957167</xdr:colOff>
      <xdr:row>2</xdr:row>
      <xdr:rowOff>1177636</xdr:rowOff>
    </xdr:to>
    <xdr:pic>
      <xdr:nvPicPr>
        <xdr:cNvPr id="4" name="Picture 16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767196" y="1632956"/>
          <a:ext cx="1189971" cy="982089"/>
        </a:xfrm>
        <a:prstGeom prst="rect">
          <a:avLst/>
        </a:prstGeom>
        <a:ln w="9360"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771525</xdr:colOff>
          <xdr:row>0</xdr:row>
          <xdr:rowOff>85725</xdr:rowOff>
        </xdr:from>
        <xdr:to>
          <xdr:col>13</xdr:col>
          <xdr:colOff>180975</xdr:colOff>
          <xdr:row>0</xdr:row>
          <xdr:rowOff>847725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3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 Black"/>
                </a:rPr>
                <a:t>Mise à Jour TCD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409575</xdr:colOff>
          <xdr:row>0</xdr:row>
          <xdr:rowOff>66675</xdr:rowOff>
        </xdr:from>
        <xdr:to>
          <xdr:col>15</xdr:col>
          <xdr:colOff>600075</xdr:colOff>
          <xdr:row>0</xdr:row>
          <xdr:rowOff>828675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3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Arial Black"/>
                </a:rPr>
                <a:t>Effacer</a:t>
              </a:r>
            </a:p>
            <a:p>
              <a:pPr algn="ctr" rtl="0">
                <a:defRPr sz="1000"/>
              </a:pPr>
              <a:endParaRPr lang="fr-FR" sz="2000" b="0" i="0" u="none" strike="noStrike" baseline="0">
                <a:solidFill>
                  <a:srgbClr val="000000"/>
                </a:solidFill>
                <a:latin typeface="Arial Black"/>
              </a:endParaRP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rnard SCHÄFER" refreshedDate="45281.744493865743" createdVersion="7" refreshedVersion="7" minRefreshableVersion="3" recordCount="50" xr:uid="{7DEBC83F-074F-45A8-80C3-177756D44186}">
  <cacheSource type="worksheet">
    <worksheetSource ref="AA3:AB53" sheet="Tailles"/>
  </cacheSource>
  <cacheFields count="2">
    <cacheField name="47,40 €" numFmtId="0">
      <sharedItems containsBlank="1" count="3">
        <m/>
        <s v="S"/>
        <s v="" u="1"/>
      </sharedItems>
    </cacheField>
    <cacheField name="Nombre" numFmtId="0">
      <sharedItems containsString="0" containsBlank="1" containsNumber="1" containsInteger="1" minValue="2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rnard SCHÄFER" refreshedDate="45281.744493981481" createdVersion="7" refreshedVersion="7" minRefreshableVersion="3" recordCount="50" xr:uid="{D16F6998-67D9-46D2-829A-01D01DC53353}">
  <cacheSource type="worksheet">
    <worksheetSource ref="Y3:Z53" sheet="Tailles"/>
  </cacheSource>
  <cacheFields count="2">
    <cacheField name="21,36 €" numFmtId="0">
      <sharedItems containsBlank="1" count="5">
        <m/>
        <s v=""/>
        <s v="S" u="1"/>
        <s v="43/46" u="1"/>
        <s v="39/42" u="1"/>
      </sharedItems>
    </cacheField>
    <cacheField name="Nomb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rnard SCHÄFER" refreshedDate="45281.744493981481" createdVersion="7" refreshedVersion="7" minRefreshableVersion="3" recordCount="50" xr:uid="{9C00410A-FBE5-4AE3-8B54-F92CB5D0FF3A}">
  <cacheSource type="worksheet">
    <worksheetSource ref="I3:J53" sheet="Tailles"/>
  </cacheSource>
  <cacheFields count="2">
    <cacheField name="87,00 €" numFmtId="0">
      <sharedItems containsBlank="1" count="8">
        <s v="M"/>
        <s v="L"/>
        <s v="XL"/>
        <s v="S"/>
        <m/>
        <s v="2XL"/>
        <s v="XS"/>
        <s v="" u="1"/>
      </sharedItems>
    </cacheField>
    <cacheField name="Nombre" numFmtId="0">
      <sharedItems containsString="0" containsBlank="1" containsNumber="1" containsInteger="1" minValue="1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rnard SCHÄFER" refreshedDate="45281.744493981481" createdVersion="7" refreshedVersion="7" minRefreshableVersion="3" recordCount="50" xr:uid="{9FFFDAF2-270F-40C5-A17F-E67B30C64FEF}">
  <cacheSource type="worksheet">
    <worksheetSource ref="G3:H53" sheet="Tailles"/>
  </cacheSource>
  <cacheFields count="2">
    <cacheField name="67,74 €" numFmtId="0">
      <sharedItems containsBlank="1" count="9">
        <s v="M"/>
        <s v="L"/>
        <s v="S"/>
        <s v="2XL"/>
        <s v="XS"/>
        <s v="3XL"/>
        <m/>
        <s v="XL"/>
        <s v="" u="1"/>
      </sharedItems>
    </cacheField>
    <cacheField name="Nombre" numFmtId="0">
      <sharedItems containsString="0" containsBlank="1" containsNumber="1" containsInteger="1" minValue="1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rnard SCHÄFER" refreshedDate="45281.744493981481" createdVersion="7" refreshedVersion="7" minRefreshableVersion="3" recordCount="51" xr:uid="{7C6C2121-4897-4223-BC5B-A675BA4BED67}">
  <cacheSource type="worksheet">
    <worksheetSource ref="E3:F54" sheet="Tailles"/>
  </cacheSource>
  <cacheFields count="2">
    <cacheField name="47,16 €" numFmtId="0">
      <sharedItems containsBlank="1" count="9">
        <s v="M"/>
        <s v="L"/>
        <s v="S"/>
        <s v="2XL"/>
        <s v="XS"/>
        <m/>
        <s v="XL"/>
        <s v=""/>
        <s v="W" u="1"/>
      </sharedItems>
    </cacheField>
    <cacheField name="Nombre" numFmtId="0">
      <sharedItems containsString="0" containsBlank="1" containsNumber="1" containsInteger="1" minValue="1" maxValue="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rnard SCHÄFER" refreshedDate="45281.744493981481" createdVersion="7" refreshedVersion="7" minRefreshableVersion="3" recordCount="51" xr:uid="{B5B44F2C-576F-44C8-AEEC-49A9888EC668}">
  <cacheSource type="worksheet">
    <worksheetSource ref="K3:L54" sheet="Tailles"/>
  </cacheSource>
  <cacheFields count="2">
    <cacheField name="67,56 €" numFmtId="0">
      <sharedItems containsBlank="1" count="8">
        <s v="M"/>
        <s v="L"/>
        <s v="S"/>
        <m/>
        <s v="XL"/>
        <s v="2XL"/>
        <s v="XS"/>
        <s v="" u="1"/>
      </sharedItems>
    </cacheField>
    <cacheField name="Nombre" numFmtId="0">
      <sharedItems containsString="0" containsBlank="1" containsNumber="1" containsInteger="1" minValue="1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rnard SCHÄFER" refreshedDate="45281.744493981481" createdVersion="7" refreshedVersion="7" minRefreshableVersion="3" recordCount="51" xr:uid="{16453536-EFA6-4450-8CFB-9C76AB3E5513}">
  <cacheSource type="worksheet">
    <worksheetSource ref="M3:N54" sheet="Tailles"/>
  </cacheSource>
  <cacheFields count="2">
    <cacheField name="121,32 €" numFmtId="0">
      <sharedItems containsBlank="1" count="8">
        <s v="M"/>
        <s v="L"/>
        <s v="S"/>
        <s v="2XL"/>
        <s v="XS"/>
        <m/>
        <s v="XL"/>
        <s v="" u="1"/>
      </sharedItems>
    </cacheField>
    <cacheField name="Nombre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rnard SCHÄFER" refreshedDate="45281.74449409722" createdVersion="7" refreshedVersion="7" minRefreshableVersion="3" recordCount="51" xr:uid="{D93E6ED9-F4E9-4E14-850F-BCD00E8F986F}">
  <cacheSource type="worksheet">
    <worksheetSource ref="O3:P54" sheet="Tailles"/>
  </cacheSource>
  <cacheFields count="2">
    <cacheField name="54,72 €" numFmtId="0">
      <sharedItems containsBlank="1" count="7">
        <s v="M"/>
        <s v="L"/>
        <s v="S"/>
        <s v="XS"/>
        <s v="XL"/>
        <m/>
        <s v="" u="1"/>
      </sharedItems>
    </cacheField>
    <cacheField name="Nombre" numFmtId="0">
      <sharedItems containsString="0" containsBlank="1" containsNumber="1" containsInteger="1" minValue="1" maxValue="1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rnard SCHÄFER" refreshedDate="45281.74449409722" createdVersion="7" refreshedVersion="7" minRefreshableVersion="3" recordCount="51" xr:uid="{658CD256-487A-40F9-B9F1-A62AD6086548}">
  <cacheSource type="worksheet">
    <worksheetSource ref="Q3:R54" sheet="Tailles"/>
  </cacheSource>
  <cacheFields count="2">
    <cacheField name="76,74 €" numFmtId="0">
      <sharedItems containsBlank="1" count="7">
        <s v="M"/>
        <s v="L"/>
        <s v="S"/>
        <s v="XS"/>
        <s v="XL"/>
        <m/>
        <s v="" u="1"/>
      </sharedItems>
    </cacheField>
    <cacheField name="Nombre" numFmtId="0">
      <sharedItems containsString="0" containsBlank="1" containsNumber="1" containsInteger="1" minValue="1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rnard SCHÄFER" refreshedDate="45281.74449409722" createdVersion="7" refreshedVersion="7" minRefreshableVersion="3" recordCount="51" xr:uid="{E2A45838-0720-49BB-8F22-26C5B44780C0}">
  <cacheSource type="worksheet">
    <worksheetSource ref="S3:T54" sheet="Tailles"/>
  </cacheSource>
  <cacheFields count="2">
    <cacheField name="54,72 €" numFmtId="0">
      <sharedItems containsBlank="1" count="9">
        <s v="M"/>
        <s v="L"/>
        <s v="2XL"/>
        <s v="S"/>
        <m/>
        <s v="3XL"/>
        <s v="XL"/>
        <s v="XS"/>
        <s v="" u="1"/>
      </sharedItems>
    </cacheField>
    <cacheField name="Nombre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rnard SCHÄFER" refreshedDate="45281.74449409722" createdVersion="7" refreshedVersion="7" minRefreshableVersion="3" recordCount="51" xr:uid="{E69BA8AB-838E-41D5-A0D3-7A5067C3D24E}">
  <cacheSource type="worksheet">
    <worksheetSource ref="W3:X54" sheet="Tailles"/>
  </cacheSource>
  <cacheFields count="2">
    <cacheField name="64,32 €" numFmtId="0">
      <sharedItems containsBlank="1" count="9">
        <s v="M"/>
        <s v="L"/>
        <s v="2XL"/>
        <s v="S"/>
        <s v="XL"/>
        <m/>
        <s v="3XL"/>
        <s v="XS"/>
        <s v="" u="1"/>
      </sharedItems>
    </cacheField>
    <cacheField name="Nombre" numFmtId="0">
      <sharedItems containsString="0" containsBlank="1" containsNumber="1" containsInteger="1" minValue="1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rnard SCHÄFER" refreshedDate="45281.744494212966" createdVersion="7" refreshedVersion="7" minRefreshableVersion="3" recordCount="50" xr:uid="{17DE4B4D-75F2-4D9E-9DDC-776551BF9A3E}">
  <cacheSource type="worksheet">
    <worksheetSource ref="U3:V53" sheet="Tailles"/>
  </cacheSource>
  <cacheFields count="2">
    <cacheField name="80,64 €" numFmtId="0">
      <sharedItems containsBlank="1" count="4">
        <m/>
        <s v="XL"/>
        <s v=""/>
        <s v="S" u="1"/>
      </sharedItems>
    </cacheField>
    <cacheField name="Nomb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rnard SCHÄFER" refreshedDate="45281.744494212966" createdVersion="7" refreshedVersion="7" minRefreshableVersion="3" recordCount="50" xr:uid="{A67A6C4B-E33F-4928-8989-3A28898D25F3}">
  <cacheSource type="worksheet">
    <worksheetSource ref="AC3:AD53" sheet="Tailles"/>
  </cacheSource>
  <cacheFields count="2">
    <cacheField name="114,84 €" numFmtId="14">
      <sharedItems containsBlank="1" count="3">
        <m/>
        <s v="M"/>
        <s v="S"/>
      </sharedItems>
    </cacheField>
    <cacheField name="Nombre" numFmtId="0">
      <sharedItems containsString="0" containsBlank="1" containsNumber="1" containsInteger="1" minValue="1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rnard SCHÄFER" refreshedDate="45281.744494212966" createdVersion="7" refreshedVersion="7" minRefreshableVersion="3" recordCount="2" xr:uid="{A0AD567E-98DC-4A84-8BE6-2714BC1E7FAD}">
  <cacheSource type="worksheet">
    <worksheetSource ref="J64:K66" sheet="TCD"/>
  </cacheSource>
  <cacheFields count="2">
    <cacheField name="Étiquettes de lignes" numFmtId="0">
      <sharedItems count="2">
        <s v="(vide)"/>
        <s v="S"/>
      </sharedItems>
    </cacheField>
    <cacheField name="Somme de Nombre" numFmtId="0">
      <sharedItems containsString="0" containsBlank="1" containsNumber="1" containsInteger="1" minValue="2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"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1"/>
    <n v="2"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"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1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">
  <r>
    <x v="0"/>
    <m/>
  </r>
  <r>
    <x v="1"/>
    <m/>
  </r>
  <r>
    <x v="0"/>
    <m/>
  </r>
  <r>
    <x v="0"/>
    <m/>
  </r>
  <r>
    <x v="2"/>
    <m/>
  </r>
  <r>
    <x v="3"/>
    <m/>
  </r>
  <r>
    <x v="1"/>
    <m/>
  </r>
  <r>
    <x v="1"/>
    <n v="1"/>
  </r>
  <r>
    <x v="0"/>
    <m/>
  </r>
  <r>
    <x v="4"/>
    <m/>
  </r>
  <r>
    <x v="1"/>
    <m/>
  </r>
  <r>
    <x v="1"/>
    <m/>
  </r>
  <r>
    <x v="1"/>
    <m/>
  </r>
  <r>
    <x v="1"/>
    <m/>
  </r>
  <r>
    <x v="4"/>
    <m/>
  </r>
  <r>
    <x v="2"/>
    <n v="1"/>
  </r>
  <r>
    <x v="2"/>
    <n v="1"/>
  </r>
  <r>
    <x v="1"/>
    <m/>
  </r>
  <r>
    <x v="0"/>
    <n v="1"/>
  </r>
  <r>
    <x v="5"/>
    <m/>
  </r>
  <r>
    <x v="1"/>
    <m/>
  </r>
  <r>
    <x v="1"/>
    <m/>
  </r>
  <r>
    <x v="2"/>
    <m/>
  </r>
  <r>
    <x v="1"/>
    <m/>
  </r>
  <r>
    <x v="5"/>
    <m/>
  </r>
  <r>
    <x v="2"/>
    <m/>
  </r>
  <r>
    <x v="5"/>
    <m/>
  </r>
  <r>
    <x v="1"/>
    <m/>
  </r>
  <r>
    <x v="1"/>
    <n v="1"/>
  </r>
  <r>
    <x v="4"/>
    <m/>
  </r>
  <r>
    <x v="4"/>
    <m/>
  </r>
  <r>
    <x v="6"/>
    <m/>
  </r>
  <r>
    <x v="3"/>
    <n v="2"/>
  </r>
  <r>
    <x v="0"/>
    <m/>
  </r>
  <r>
    <x v="1"/>
    <m/>
  </r>
  <r>
    <x v="2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">
  <r>
    <x v="0"/>
    <m/>
  </r>
  <r>
    <x v="1"/>
    <m/>
  </r>
  <r>
    <x v="2"/>
    <m/>
  </r>
  <r>
    <x v="2"/>
    <m/>
  </r>
  <r>
    <x v="3"/>
    <m/>
  </r>
  <r>
    <x v="4"/>
    <m/>
  </r>
  <r>
    <x v="0"/>
    <m/>
  </r>
  <r>
    <x v="1"/>
    <m/>
  </r>
  <r>
    <x v="2"/>
    <m/>
  </r>
  <r>
    <x v="5"/>
    <m/>
  </r>
  <r>
    <x v="0"/>
    <m/>
  </r>
  <r>
    <x v="0"/>
    <m/>
  </r>
  <r>
    <x v="1"/>
    <m/>
  </r>
  <r>
    <x v="0"/>
    <m/>
  </r>
  <r>
    <x v="6"/>
    <m/>
  </r>
  <r>
    <x v="7"/>
    <m/>
  </r>
  <r>
    <x v="7"/>
    <m/>
  </r>
  <r>
    <x v="1"/>
    <m/>
  </r>
  <r>
    <x v="0"/>
    <m/>
  </r>
  <r>
    <x v="7"/>
    <m/>
  </r>
  <r>
    <x v="1"/>
    <m/>
  </r>
  <r>
    <x v="0"/>
    <m/>
  </r>
  <r>
    <x v="1"/>
    <m/>
  </r>
  <r>
    <x v="0"/>
    <m/>
  </r>
  <r>
    <x v="7"/>
    <m/>
  </r>
  <r>
    <x v="1"/>
    <m/>
  </r>
  <r>
    <x v="7"/>
    <m/>
  </r>
  <r>
    <x v="2"/>
    <m/>
  </r>
  <r>
    <x v="0"/>
    <m/>
  </r>
  <r>
    <x v="7"/>
    <m/>
  </r>
  <r>
    <x v="6"/>
    <m/>
  </r>
  <r>
    <x v="4"/>
    <m/>
  </r>
  <r>
    <x v="2"/>
    <n v="2"/>
  </r>
  <r>
    <x v="0"/>
    <m/>
  </r>
  <r>
    <x v="1"/>
    <n v="1"/>
  </r>
  <r>
    <x v="7"/>
    <n v="2"/>
  </r>
  <r>
    <x v="6"/>
    <m/>
  </r>
  <r>
    <x v="6"/>
    <m/>
  </r>
  <r>
    <x v="6"/>
    <m/>
  </r>
  <r>
    <x v="6"/>
    <m/>
  </r>
  <r>
    <x v="6"/>
    <m/>
  </r>
  <r>
    <x v="6"/>
    <m/>
  </r>
  <r>
    <x v="6"/>
    <m/>
  </r>
  <r>
    <x v="6"/>
    <m/>
  </r>
  <r>
    <x v="6"/>
    <m/>
  </r>
  <r>
    <x v="6"/>
    <m/>
  </r>
  <r>
    <x v="6"/>
    <m/>
  </r>
  <r>
    <x v="6"/>
    <m/>
  </r>
  <r>
    <x v="6"/>
    <m/>
  </r>
  <r>
    <x v="6"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">
  <r>
    <x v="0"/>
    <m/>
  </r>
  <r>
    <x v="1"/>
    <n v="1"/>
  </r>
  <r>
    <x v="2"/>
    <m/>
  </r>
  <r>
    <x v="2"/>
    <m/>
  </r>
  <r>
    <x v="3"/>
    <n v="2"/>
  </r>
  <r>
    <x v="4"/>
    <m/>
  </r>
  <r>
    <x v="2"/>
    <m/>
  </r>
  <r>
    <x v="5"/>
    <m/>
  </r>
  <r>
    <x v="4"/>
    <m/>
  </r>
  <r>
    <x v="3"/>
    <n v="1"/>
  </r>
  <r>
    <x v="0"/>
    <m/>
  </r>
  <r>
    <x v="0"/>
    <m/>
  </r>
  <r>
    <x v="0"/>
    <m/>
  </r>
  <r>
    <x v="0"/>
    <m/>
  </r>
  <r>
    <x v="2"/>
    <n v="1"/>
  </r>
  <r>
    <x v="6"/>
    <n v="1"/>
  </r>
  <r>
    <x v="6"/>
    <m/>
  </r>
  <r>
    <x v="0"/>
    <m/>
  </r>
  <r>
    <x v="2"/>
    <m/>
  </r>
  <r>
    <x v="6"/>
    <m/>
  </r>
  <r>
    <x v="1"/>
    <m/>
  </r>
  <r>
    <x v="2"/>
    <m/>
  </r>
  <r>
    <x v="1"/>
    <m/>
  </r>
  <r>
    <x v="0"/>
    <n v="1"/>
  </r>
  <r>
    <x v="6"/>
    <n v="1"/>
  </r>
  <r>
    <x v="1"/>
    <m/>
  </r>
  <r>
    <x v="6"/>
    <m/>
  </r>
  <r>
    <x v="2"/>
    <m/>
  </r>
  <r>
    <x v="2"/>
    <m/>
  </r>
  <r>
    <x v="1"/>
    <n v="1"/>
  </r>
  <r>
    <x v="5"/>
    <m/>
  </r>
  <r>
    <x v="4"/>
    <m/>
  </r>
  <r>
    <x v="2"/>
    <n v="3"/>
  </r>
  <r>
    <x v="0"/>
    <n v="2"/>
  </r>
  <r>
    <x v="1"/>
    <m/>
  </r>
  <r>
    <x v="6"/>
    <n v="1"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7"/>
    <n v="15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">
  <r>
    <x v="0"/>
    <m/>
  </r>
  <r>
    <x v="1"/>
    <m/>
  </r>
  <r>
    <x v="0"/>
    <m/>
  </r>
  <r>
    <x v="0"/>
    <m/>
  </r>
  <r>
    <x v="1"/>
    <m/>
  </r>
  <r>
    <x v="2"/>
    <m/>
  </r>
  <r>
    <x v="0"/>
    <m/>
  </r>
  <r>
    <x v="3"/>
    <m/>
  </r>
  <r>
    <x v="0"/>
    <m/>
  </r>
  <r>
    <x v="3"/>
    <m/>
  </r>
  <r>
    <x v="0"/>
    <m/>
  </r>
  <r>
    <x v="0"/>
    <m/>
  </r>
  <r>
    <x v="1"/>
    <m/>
  </r>
  <r>
    <x v="1"/>
    <m/>
  </r>
  <r>
    <x v="3"/>
    <m/>
  </r>
  <r>
    <x v="4"/>
    <m/>
  </r>
  <r>
    <x v="4"/>
    <m/>
  </r>
  <r>
    <x v="1"/>
    <m/>
  </r>
  <r>
    <x v="1"/>
    <m/>
  </r>
  <r>
    <x v="5"/>
    <m/>
  </r>
  <r>
    <x v="1"/>
    <n v="1"/>
  </r>
  <r>
    <x v="0"/>
    <m/>
  </r>
  <r>
    <x v="4"/>
    <m/>
  </r>
  <r>
    <x v="1"/>
    <m/>
  </r>
  <r>
    <x v="5"/>
    <m/>
  </r>
  <r>
    <x v="4"/>
    <m/>
  </r>
  <r>
    <x v="4"/>
    <n v="1"/>
  </r>
  <r>
    <x v="1"/>
    <m/>
  </r>
  <r>
    <x v="1"/>
    <m/>
  </r>
  <r>
    <x v="3"/>
    <m/>
  </r>
  <r>
    <x v="3"/>
    <m/>
  </r>
  <r>
    <x v="6"/>
    <m/>
  </r>
  <r>
    <x v="2"/>
    <m/>
  </r>
  <r>
    <x v="0"/>
    <m/>
  </r>
  <r>
    <x v="1"/>
    <m/>
  </r>
  <r>
    <x v="4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n v="2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">
  <r>
    <x v="0"/>
    <m/>
  </r>
  <r>
    <x v="1"/>
    <m/>
  </r>
  <r>
    <x v="2"/>
    <m/>
  </r>
  <r>
    <x v="2"/>
    <m/>
  </r>
  <r>
    <x v="3"/>
    <m/>
  </r>
  <r>
    <x v="4"/>
    <m/>
  </r>
  <r>
    <x v="0"/>
    <m/>
  </r>
  <r>
    <x v="0"/>
    <n v="1"/>
  </r>
  <r>
    <x v="2"/>
    <m/>
  </r>
  <r>
    <x v="5"/>
    <m/>
  </r>
  <r>
    <x v="0"/>
    <m/>
  </r>
  <r>
    <x v="0"/>
    <m/>
  </r>
  <r>
    <x v="0"/>
    <m/>
  </r>
  <r>
    <x v="0"/>
    <m/>
  </r>
  <r>
    <x v="5"/>
    <m/>
  </r>
  <r>
    <x v="6"/>
    <m/>
  </r>
  <r>
    <x v="6"/>
    <m/>
  </r>
  <r>
    <x v="1"/>
    <m/>
  </r>
  <r>
    <x v="0"/>
    <m/>
  </r>
  <r>
    <x v="1"/>
    <m/>
  </r>
  <r>
    <x v="1"/>
    <m/>
  </r>
  <r>
    <x v="0"/>
    <m/>
  </r>
  <r>
    <x v="1"/>
    <m/>
  </r>
  <r>
    <x v="0"/>
    <m/>
  </r>
  <r>
    <x v="1"/>
    <m/>
  </r>
  <r>
    <x v="1"/>
    <m/>
  </r>
  <r>
    <x v="1"/>
    <m/>
  </r>
  <r>
    <x v="0"/>
    <m/>
  </r>
  <r>
    <x v="0"/>
    <m/>
  </r>
  <r>
    <x v="5"/>
    <m/>
  </r>
  <r>
    <x v="5"/>
    <m/>
  </r>
  <r>
    <x v="4"/>
    <m/>
  </r>
  <r>
    <x v="2"/>
    <m/>
  </r>
  <r>
    <x v="0"/>
    <m/>
  </r>
  <r>
    <x v="1"/>
    <m/>
  </r>
  <r>
    <x v="6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n v="1"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">
  <r>
    <x v="0"/>
    <m/>
  </r>
  <r>
    <x v="1"/>
    <m/>
  </r>
  <r>
    <x v="2"/>
    <m/>
  </r>
  <r>
    <x v="2"/>
    <m/>
  </r>
  <r>
    <x v="1"/>
    <n v="1"/>
  </r>
  <r>
    <x v="3"/>
    <m/>
  </r>
  <r>
    <x v="0"/>
    <m/>
  </r>
  <r>
    <x v="1"/>
    <m/>
  </r>
  <r>
    <x v="2"/>
    <m/>
  </r>
  <r>
    <x v="4"/>
    <n v="1"/>
  </r>
  <r>
    <x v="0"/>
    <m/>
  </r>
  <r>
    <x v="0"/>
    <m/>
  </r>
  <r>
    <x v="0"/>
    <m/>
  </r>
  <r>
    <x v="0"/>
    <m/>
  </r>
  <r>
    <x v="0"/>
    <n v="1"/>
  </r>
  <r>
    <x v="4"/>
    <n v="1"/>
  </r>
  <r>
    <x v="4"/>
    <m/>
  </r>
  <r>
    <x v="1"/>
    <m/>
  </r>
  <r>
    <x v="0"/>
    <m/>
  </r>
  <r>
    <x v="1"/>
    <m/>
  </r>
  <r>
    <x v="1"/>
    <m/>
  </r>
  <r>
    <x v="0"/>
    <m/>
  </r>
  <r>
    <x v="1"/>
    <m/>
  </r>
  <r>
    <x v="0"/>
    <n v="1"/>
  </r>
  <r>
    <x v="1"/>
    <n v="1"/>
  </r>
  <r>
    <x v="1"/>
    <m/>
  </r>
  <r>
    <x v="1"/>
    <m/>
  </r>
  <r>
    <x v="0"/>
    <m/>
  </r>
  <r>
    <x v="0"/>
    <m/>
  </r>
  <r>
    <x v="0"/>
    <n v="1"/>
  </r>
  <r>
    <x v="5"/>
    <m/>
  </r>
  <r>
    <x v="3"/>
    <m/>
  </r>
  <r>
    <x v="2"/>
    <n v="1"/>
  </r>
  <r>
    <x v="0"/>
    <n v="2"/>
  </r>
  <r>
    <x v="1"/>
    <n v="3"/>
  </r>
  <r>
    <x v="4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n v="13"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">
  <r>
    <x v="0"/>
    <m/>
  </r>
  <r>
    <x v="1"/>
    <m/>
  </r>
  <r>
    <x v="2"/>
    <m/>
  </r>
  <r>
    <x v="2"/>
    <m/>
  </r>
  <r>
    <x v="1"/>
    <m/>
  </r>
  <r>
    <x v="3"/>
    <m/>
  </r>
  <r>
    <x v="0"/>
    <m/>
  </r>
  <r>
    <x v="1"/>
    <m/>
  </r>
  <r>
    <x v="2"/>
    <m/>
  </r>
  <r>
    <x v="4"/>
    <m/>
  </r>
  <r>
    <x v="0"/>
    <m/>
  </r>
  <r>
    <x v="0"/>
    <m/>
  </r>
  <r>
    <x v="0"/>
    <m/>
  </r>
  <r>
    <x v="0"/>
    <m/>
  </r>
  <r>
    <x v="5"/>
    <m/>
  </r>
  <r>
    <x v="4"/>
    <m/>
  </r>
  <r>
    <x v="4"/>
    <m/>
  </r>
  <r>
    <x v="1"/>
    <m/>
  </r>
  <r>
    <x v="0"/>
    <m/>
  </r>
  <r>
    <x v="1"/>
    <m/>
  </r>
  <r>
    <x v="1"/>
    <m/>
  </r>
  <r>
    <x v="0"/>
    <m/>
  </r>
  <r>
    <x v="1"/>
    <m/>
  </r>
  <r>
    <x v="0"/>
    <m/>
  </r>
  <r>
    <x v="1"/>
    <m/>
  </r>
  <r>
    <x v="1"/>
    <m/>
  </r>
  <r>
    <x v="1"/>
    <m/>
  </r>
  <r>
    <x v="0"/>
    <m/>
  </r>
  <r>
    <x v="0"/>
    <n v="1"/>
  </r>
  <r>
    <x v="0"/>
    <m/>
  </r>
  <r>
    <x v="5"/>
    <m/>
  </r>
  <r>
    <x v="3"/>
    <m/>
  </r>
  <r>
    <x v="2"/>
    <n v="2"/>
  </r>
  <r>
    <x v="0"/>
    <m/>
  </r>
  <r>
    <x v="1"/>
    <m/>
  </r>
  <r>
    <x v="4"/>
    <n v="3"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n v="6"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">
  <r>
    <x v="0"/>
    <m/>
  </r>
  <r>
    <x v="1"/>
    <m/>
  </r>
  <r>
    <x v="0"/>
    <n v="1"/>
  </r>
  <r>
    <x v="0"/>
    <m/>
  </r>
  <r>
    <x v="2"/>
    <m/>
  </r>
  <r>
    <x v="3"/>
    <m/>
  </r>
  <r>
    <x v="1"/>
    <m/>
  </r>
  <r>
    <x v="1"/>
    <m/>
  </r>
  <r>
    <x v="0"/>
    <m/>
  </r>
  <r>
    <x v="4"/>
    <m/>
  </r>
  <r>
    <x v="1"/>
    <m/>
  </r>
  <r>
    <x v="1"/>
    <m/>
  </r>
  <r>
    <x v="1"/>
    <m/>
  </r>
  <r>
    <x v="1"/>
    <m/>
  </r>
  <r>
    <x v="4"/>
    <m/>
  </r>
  <r>
    <x v="5"/>
    <m/>
  </r>
  <r>
    <x v="6"/>
    <m/>
  </r>
  <r>
    <x v="1"/>
    <m/>
  </r>
  <r>
    <x v="1"/>
    <m/>
  </r>
  <r>
    <x v="6"/>
    <m/>
  </r>
  <r>
    <x v="1"/>
    <m/>
  </r>
  <r>
    <x v="1"/>
    <m/>
  </r>
  <r>
    <x v="6"/>
    <m/>
  </r>
  <r>
    <x v="1"/>
    <m/>
  </r>
  <r>
    <x v="2"/>
    <m/>
  </r>
  <r>
    <x v="6"/>
    <m/>
  </r>
  <r>
    <x v="6"/>
    <m/>
  </r>
  <r>
    <x v="4"/>
    <m/>
  </r>
  <r>
    <x v="0"/>
    <m/>
  </r>
  <r>
    <x v="4"/>
    <m/>
  </r>
  <r>
    <x v="4"/>
    <m/>
  </r>
  <r>
    <x v="7"/>
    <m/>
  </r>
  <r>
    <x v="3"/>
    <m/>
  </r>
  <r>
    <x v="0"/>
    <m/>
  </r>
  <r>
    <x v="1"/>
    <m/>
  </r>
  <r>
    <x v="6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n v="1"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">
  <r>
    <x v="0"/>
    <m/>
  </r>
  <r>
    <x v="1"/>
    <m/>
  </r>
  <r>
    <x v="0"/>
    <m/>
  </r>
  <r>
    <x v="0"/>
    <m/>
  </r>
  <r>
    <x v="2"/>
    <m/>
  </r>
  <r>
    <x v="3"/>
    <m/>
  </r>
  <r>
    <x v="1"/>
    <m/>
  </r>
  <r>
    <x v="4"/>
    <n v="1"/>
  </r>
  <r>
    <x v="0"/>
    <n v="1"/>
  </r>
  <r>
    <x v="5"/>
    <m/>
  </r>
  <r>
    <x v="1"/>
    <m/>
  </r>
  <r>
    <x v="1"/>
    <m/>
  </r>
  <r>
    <x v="1"/>
    <m/>
  </r>
  <r>
    <x v="1"/>
    <m/>
  </r>
  <r>
    <x v="5"/>
    <m/>
  </r>
  <r>
    <x v="6"/>
    <m/>
  </r>
  <r>
    <x v="4"/>
    <m/>
  </r>
  <r>
    <x v="1"/>
    <m/>
  </r>
  <r>
    <x v="1"/>
    <m/>
  </r>
  <r>
    <x v="4"/>
    <m/>
  </r>
  <r>
    <x v="4"/>
    <m/>
  </r>
  <r>
    <x v="1"/>
    <m/>
  </r>
  <r>
    <x v="4"/>
    <m/>
  </r>
  <r>
    <x v="1"/>
    <m/>
  </r>
  <r>
    <x v="2"/>
    <m/>
  </r>
  <r>
    <x v="4"/>
    <m/>
  </r>
  <r>
    <x v="4"/>
    <m/>
  </r>
  <r>
    <x v="5"/>
    <m/>
  </r>
  <r>
    <x v="1"/>
    <m/>
  </r>
  <r>
    <x v="5"/>
    <m/>
  </r>
  <r>
    <x v="5"/>
    <m/>
  </r>
  <r>
    <x v="7"/>
    <m/>
  </r>
  <r>
    <x v="3"/>
    <m/>
  </r>
  <r>
    <x v="0"/>
    <m/>
  </r>
  <r>
    <x v="1"/>
    <m/>
  </r>
  <r>
    <x v="4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m/>
  </r>
  <r>
    <x v="5"/>
    <n v="2"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">
  <r>
    <x v="0"/>
    <m/>
  </r>
  <r>
    <x v="0"/>
    <m/>
  </r>
  <r>
    <x v="0"/>
    <m/>
  </r>
  <r>
    <x v="0"/>
    <m/>
  </r>
  <r>
    <x v="0"/>
    <m/>
  </r>
  <r>
    <x v="0"/>
    <m/>
  </r>
  <r>
    <x v="0"/>
    <m/>
  </r>
  <r>
    <x v="1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2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">
  <r>
    <x v="0"/>
    <m/>
  </r>
  <r>
    <x v="0"/>
    <m/>
  </r>
  <r>
    <x v="0"/>
    <m/>
  </r>
  <r>
    <x v="0"/>
    <m/>
  </r>
  <r>
    <x v="0"/>
    <m/>
  </r>
  <r>
    <x v="0"/>
    <m/>
  </r>
  <r>
    <x v="1"/>
    <n v="1"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1"/>
    <n v="1"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2"/>
    <n v="2"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m/>
  </r>
  <r>
    <x v="1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6C2530-CC74-479D-AD73-BB5D5265352B}" name="Tableau croisé dynamique4" cacheId="1056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>
  <location ref="B64:C67" firstHeaderRow="1" firstDataRow="1" firstDataCol="1"/>
  <pivotFields count="2">
    <pivotField axis="axisRow" showAll="0">
      <items count="5">
        <item x="0"/>
        <item x="1"/>
        <item x="2"/>
        <item m="1" x="3"/>
        <item t="default"/>
      </items>
    </pivotField>
    <pivotField dataField="1" showAll="0"/>
  </pivotFields>
  <rowFields count="1">
    <field x="0"/>
  </rowFields>
  <rowItems count="3">
    <i>
      <x/>
    </i>
    <i>
      <x v="1"/>
    </i>
    <i>
      <x v="2"/>
    </i>
  </rowItems>
  <colItems count="1">
    <i/>
  </colItems>
  <dataFields count="1">
    <dataField name="Somme de Nombr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6FD801B-D4FE-4B07-A78F-5E390EAF786A}" name="Tableau croisé dynamique11" cacheId="1055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>
  <location ref="J44:K52" firstHeaderRow="1" firstDataRow="1" firstDataCol="1"/>
  <pivotFields count="2">
    <pivotField axis="axisRow" showAll="0">
      <items count="10">
        <item x="2"/>
        <item x="6"/>
        <item x="1"/>
        <item x="0"/>
        <item x="3"/>
        <item x="4"/>
        <item x="7"/>
        <item x="5"/>
        <item m="1" x="8"/>
        <item t="default"/>
      </items>
    </pivotField>
    <pivotField dataField="1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Somme de Nombr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68E681D-9CFA-4315-B58F-D3BCB0CBA5C8}" name="Tableau croisé dynamique7" cacheId="1051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 fieldListSortAscending="1">
  <location ref="F25:G32" firstHeaderRow="1" firstDataRow="1" firstDataCol="1"/>
  <pivotFields count="2">
    <pivotField axis="axisRow" showAll="0">
      <items count="9">
        <item x="3"/>
        <item x="1"/>
        <item x="0"/>
        <item x="2"/>
        <item x="6"/>
        <item x="4"/>
        <item x="5"/>
        <item m="1" x="7"/>
        <item t="default"/>
      </items>
    </pivotField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>
      <x v="6"/>
    </i>
  </rowItems>
  <colItems count="1">
    <i/>
  </colItems>
  <dataFields count="1">
    <dataField name="Somme de Nombr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2E9A0E-BF52-42CE-B072-0973E0233A3F}" name="Tableau croisé dynamique16" cacheId="1048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>
  <location ref="B25:C33" firstHeaderRow="1" firstDataRow="1" firstDataCol="1"/>
  <pivotFields count="2">
    <pivotField axis="axisRow" showAll="0">
      <items count="10">
        <item x="1"/>
        <item x="0"/>
        <item x="2"/>
        <item x="7"/>
        <item x="4"/>
        <item x="6"/>
        <item x="5"/>
        <item x="3"/>
        <item m="1" x="8"/>
        <item t="default"/>
      </items>
    </pivotField>
    <pivotField dataField="1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Somme de Nombr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B3263CC-527F-4E9F-9434-E10ECE1D8649}" name="Tableau croisé dynamique14" cacheId="1058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E3:AF6" firstHeaderRow="1" firstDataRow="1" firstDataCol="1"/>
  <pivotFields count="2">
    <pivotField axis="axisRow" showAll="0">
      <items count="3">
        <item x="0"/>
        <item x="1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Somme de Nombr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B581C3-F8EB-4115-9D2A-A49270E3B33B}" name="Tableau croisé dynamique13" cacheId="1057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>
  <location ref="B84:C87" firstHeaderRow="1" firstDataRow="1" firstDataCol="1"/>
  <pivotFields count="2">
    <pivotField axis="axisRow" showAll="0">
      <items count="4">
        <item x="1"/>
        <item x="2"/>
        <item x="0"/>
        <item t="default"/>
      </items>
    </pivotField>
    <pivotField dataField="1" showAll="0"/>
  </pivotFields>
  <rowFields count="1">
    <field x="0"/>
  </rowFields>
  <rowItems count="3">
    <i>
      <x/>
    </i>
    <i>
      <x v="1"/>
    </i>
    <i>
      <x v="2"/>
    </i>
  </rowItems>
  <colItems count="1">
    <i/>
  </colItems>
  <dataFields count="1">
    <dataField name="Somme de Nombr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6B094E-8B5F-40B4-986D-9AD77C7733AB}" name="Tableau croisé dynamique1" cacheId="1046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>
  <location ref="F64:G66" firstHeaderRow="1" firstDataRow="1" firstDataCol="1"/>
  <pivotFields count="2">
    <pivotField axis="axisRow" showAll="0">
      <items count="6">
        <item m="1" x="3"/>
        <item x="0"/>
        <item m="1" x="4"/>
        <item x="1"/>
        <item m="1" x="2"/>
        <item t="default"/>
      </items>
    </pivotField>
    <pivotField dataField="1" showAll="0"/>
  </pivotFields>
  <rowFields count="1">
    <field x="0"/>
  </rowFields>
  <rowItems count="2">
    <i>
      <x v="1"/>
    </i>
    <i>
      <x v="3"/>
    </i>
  </rowItems>
  <colItems count="1">
    <i/>
  </colItems>
  <dataFields count="1">
    <dataField name="Somme de Nombr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2019B26-5828-48D7-998A-B5B966D20C42}" name="Tableau croisé dynamique6" cacheId="1050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>
  <location ref="F4:G11" firstHeaderRow="1" firstDataRow="1" firstDataCol="1"/>
  <pivotFields count="2">
    <pivotField axis="axisRow" showAll="0">
      <items count="9">
        <item x="5"/>
        <item x="1"/>
        <item x="0"/>
        <item x="2"/>
        <item x="4"/>
        <item x="6"/>
        <item x="3"/>
        <item m="1" x="7"/>
        <item t="default"/>
      </items>
    </pivotField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>
      <x v="6"/>
    </i>
  </rowItems>
  <colItems count="1">
    <i/>
  </colItems>
  <dataFields count="1">
    <dataField name="Nombre de Nombr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3D4C60-AED0-49BF-AC65-9A45C1FC217A}" name="Tableau croisé dynamique9" cacheId="1053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>
  <location ref="J4:K10" firstHeaderRow="1" firstDataRow="1" firstDataCol="1"/>
  <pivotFields count="2">
    <pivotField axis="axisRow" showAll="0">
      <items count="8">
        <item x="1"/>
        <item x="0"/>
        <item x="2"/>
        <item x="4"/>
        <item x="3"/>
        <item x="5"/>
        <item m="1" x="6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Somme de Nombr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97645FB-F9AA-46DA-BB68-93F2B6CC6BAC}" name="Tableau croisé dynamique17" cacheId="1047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>
  <location ref="B44:C51" firstHeaderRow="1" firstDataRow="1" firstDataCol="1"/>
  <pivotFields count="2">
    <pivotField axis="axisRow" showAll="0">
      <items count="9">
        <item x="5"/>
        <item x="1"/>
        <item x="0"/>
        <item x="3"/>
        <item x="2"/>
        <item x="6"/>
        <item x="4"/>
        <item m="1" x="7"/>
        <item t="default"/>
      </items>
    </pivotField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>
      <x v="6"/>
    </i>
  </rowItems>
  <colItems count="1">
    <i/>
  </colItems>
  <dataFields count="1">
    <dataField name="Somme de Nombr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1CEE75-199B-4AE9-AB66-30D375186AD4}" name="Tableau croisé dynamique3" cacheId="1049" applyNumberFormats="0" applyBorderFormats="0" applyFontFormats="0" applyPatternFormats="0" applyAlignmentFormats="0" applyWidthHeightFormats="1" dataCaption="Valeurs" missingCaption="0" updatedVersion="7" minRefreshableVersion="3" enableDrill="0" useAutoFormatting="1" rowGrandTotals="0" itemPrintTitles="1" createdVersion="7" indent="0" outline="1" outlineData="1" multipleFieldFilters="0">
  <location ref="B4:C12" firstHeaderRow="1" firstDataRow="1" firstDataCol="1"/>
  <pivotFields count="2">
    <pivotField axis="axisRow" showAll="0">
      <items count="10">
        <item x="1"/>
        <item x="0"/>
        <item x="2"/>
        <item x="6"/>
        <item x="4"/>
        <item x="5"/>
        <item x="3"/>
        <item m="1" x="8"/>
        <item x="7"/>
        <item t="default"/>
      </items>
    </pivotField>
    <pivotField dataField="1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8"/>
    </i>
  </rowItems>
  <colItems count="1">
    <i/>
  </colItems>
  <dataFields count="1">
    <dataField name="Somme de Nombr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DEA9D-92CF-4704-B263-D859E8C9E35D}" name="Tableau croisé dynamique10" cacheId="1054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>
  <location ref="J25:K33" firstHeaderRow="1" firstDataRow="1" firstDataCol="1"/>
  <pivotFields count="2">
    <pivotField axis="axisRow" showAll="0">
      <items count="10">
        <item x="2"/>
        <item x="5"/>
        <item x="1"/>
        <item x="0"/>
        <item x="3"/>
        <item x="6"/>
        <item x="7"/>
        <item x="4"/>
        <item m="1" x="8"/>
        <item t="default"/>
      </items>
    </pivotField>
    <pivotField dataField="1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Nombre de Nombr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2921F9-E054-4681-AEED-330D9AD6E825}" name="Tableau croisé dynamique2" cacheId="1045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>
  <location ref="J64:K66" firstHeaderRow="1" firstDataRow="1" firstDataCol="1"/>
  <pivotFields count="2">
    <pivotField axis="axisRow" showAll="0">
      <items count="4">
        <item x="0"/>
        <item m="1" x="2"/>
        <item x="1"/>
        <item t="default"/>
      </items>
    </pivotField>
    <pivotField dataField="1" showAll="0"/>
  </pivotFields>
  <rowFields count="1">
    <field x="0"/>
  </rowFields>
  <rowItems count="2">
    <i>
      <x/>
    </i>
    <i>
      <x v="2"/>
    </i>
  </rowItems>
  <colItems count="1">
    <i/>
  </colItems>
  <dataFields count="1">
    <dataField name="Somme de Nombr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6912BF-D628-4F70-A6FE-3C1EA76A7AD7}" name="Tableau croisé dynamique8" cacheId="1052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>
  <location ref="F44:G50" firstHeaderRow="1" firstDataRow="1" firstDataCol="1"/>
  <pivotFields count="2">
    <pivotField axis="axisRow" showAll="0">
      <items count="8">
        <item x="1"/>
        <item x="0"/>
        <item x="2"/>
        <item x="4"/>
        <item x="3"/>
        <item x="5"/>
        <item m="1" x="6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Somme de Nombr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13" Type="http://schemas.openxmlformats.org/officeDocument/2006/relationships/pivotTable" Target="../pivotTables/pivotTable13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12" Type="http://schemas.openxmlformats.org/officeDocument/2006/relationships/pivotTable" Target="../pivotTables/pivotTable1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pivotTable" Target="../pivotTables/pivotTable11.xml"/><Relationship Id="rId5" Type="http://schemas.openxmlformats.org/officeDocument/2006/relationships/pivotTable" Target="../pivotTables/pivotTable5.xml"/><Relationship Id="rId15" Type="http://schemas.openxmlformats.org/officeDocument/2006/relationships/printerSettings" Target="../printerSettings/printerSettings2.bin"/><Relationship Id="rId10" Type="http://schemas.openxmlformats.org/officeDocument/2006/relationships/pivotTable" Target="../pivotTables/pivotTable10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Relationship Id="rId14" Type="http://schemas.openxmlformats.org/officeDocument/2006/relationships/pivotTable" Target="../pivotTables/pivotTable1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5C1E9-1F7C-4317-BE37-BC8C382FB153}">
  <sheetPr codeName="Feuil2"/>
  <dimension ref="A1:E52"/>
  <sheetViews>
    <sheetView workbookViewId="0">
      <selection activeCell="A12" sqref="A12"/>
    </sheetView>
  </sheetViews>
  <sheetFormatPr baseColWidth="10" defaultRowHeight="15"/>
  <cols>
    <col min="1" max="1" width="70.42578125" customWidth="1"/>
    <col min="2" max="2" width="22.5703125" customWidth="1"/>
  </cols>
  <sheetData>
    <row r="1" spans="1:5" ht="15.75" thickBot="1"/>
    <row r="2" spans="1:5" ht="15.75" thickBot="1">
      <c r="A2" s="160" t="s">
        <v>20</v>
      </c>
      <c r="B2" s="155" t="s">
        <v>31</v>
      </c>
      <c r="C2" s="163" t="s">
        <v>39</v>
      </c>
      <c r="D2" s="153" t="s">
        <v>36</v>
      </c>
      <c r="E2" s="155" t="s">
        <v>37</v>
      </c>
    </row>
    <row r="3" spans="1:5" ht="15.75" thickBot="1">
      <c r="A3" s="161"/>
      <c r="B3" s="162"/>
      <c r="C3" s="164"/>
      <c r="D3" s="154"/>
      <c r="E3" s="156"/>
    </row>
    <row r="4" spans="1:5" ht="15.75" thickBot="1">
      <c r="A4" s="34" t="s">
        <v>50</v>
      </c>
      <c r="B4" s="35" t="s">
        <v>51</v>
      </c>
      <c r="C4" s="23">
        <v>10</v>
      </c>
      <c r="D4" s="157">
        <v>0.2</v>
      </c>
      <c r="E4" s="27">
        <f>IF(C4="","",C4*$D$4+C4)</f>
        <v>12</v>
      </c>
    </row>
    <row r="5" spans="1:5" ht="5.0999999999999996" customHeight="1" thickBot="1">
      <c r="A5" s="19"/>
      <c r="B5" s="22"/>
      <c r="C5" s="24"/>
      <c r="D5" s="158"/>
      <c r="E5" s="27"/>
    </row>
    <row r="6" spans="1:5" ht="15.75" thickBot="1">
      <c r="A6" s="18" t="s">
        <v>53</v>
      </c>
      <c r="B6" s="21" t="s">
        <v>52</v>
      </c>
      <c r="C6" s="25">
        <v>20</v>
      </c>
      <c r="D6" s="158"/>
      <c r="E6" s="27">
        <f t="shared" ref="E6:E52" si="0">IF(C6="","",C6*$D$4+C6)</f>
        <v>24</v>
      </c>
    </row>
    <row r="7" spans="1:5" ht="5.0999999999999996" customHeight="1" thickBot="1">
      <c r="A7" s="19"/>
      <c r="B7" s="22"/>
      <c r="C7" s="24"/>
      <c r="D7" s="158"/>
      <c r="E7" s="27"/>
    </row>
    <row r="8" spans="1:5" ht="15.75" thickBot="1">
      <c r="A8" s="18" t="s">
        <v>54</v>
      </c>
      <c r="B8" s="21" t="s">
        <v>56</v>
      </c>
      <c r="C8" s="25">
        <v>30</v>
      </c>
      <c r="D8" s="158"/>
      <c r="E8" s="27">
        <f t="shared" si="0"/>
        <v>36</v>
      </c>
    </row>
    <row r="9" spans="1:5" ht="5.0999999999999996" customHeight="1" thickBot="1">
      <c r="A9" s="19"/>
      <c r="B9" s="22"/>
      <c r="C9" s="24"/>
      <c r="D9" s="158"/>
      <c r="E9" s="27"/>
    </row>
    <row r="10" spans="1:5" ht="15.75" thickBot="1">
      <c r="A10" s="18" t="s">
        <v>55</v>
      </c>
      <c r="B10" s="21" t="s">
        <v>56</v>
      </c>
      <c r="C10" s="25">
        <v>40</v>
      </c>
      <c r="D10" s="158"/>
      <c r="E10" s="27">
        <f t="shared" si="0"/>
        <v>48</v>
      </c>
    </row>
    <row r="11" spans="1:5" ht="5.0999999999999996" customHeight="1" thickBot="1">
      <c r="A11" s="19"/>
      <c r="B11" s="22"/>
      <c r="C11" s="24"/>
      <c r="D11" s="158"/>
      <c r="E11" s="27"/>
    </row>
    <row r="12" spans="1:5" ht="15.75" thickBot="1">
      <c r="A12" s="18" t="s">
        <v>0</v>
      </c>
      <c r="B12" s="21" t="s">
        <v>56</v>
      </c>
      <c r="C12" s="25">
        <v>50</v>
      </c>
      <c r="D12" s="158"/>
      <c r="E12" s="27">
        <f t="shared" si="0"/>
        <v>60</v>
      </c>
    </row>
    <row r="13" spans="1:5" ht="5.0999999999999996" customHeight="1" thickBot="1">
      <c r="A13" s="19"/>
      <c r="B13" s="22"/>
      <c r="C13" s="24"/>
      <c r="D13" s="158"/>
      <c r="E13" s="27"/>
    </row>
    <row r="14" spans="1:5" ht="15.75" thickBot="1">
      <c r="A14" s="18" t="s">
        <v>57</v>
      </c>
      <c r="B14" s="21" t="s">
        <v>52</v>
      </c>
      <c r="C14" s="25">
        <v>60</v>
      </c>
      <c r="D14" s="158"/>
      <c r="E14" s="27">
        <f t="shared" si="0"/>
        <v>72</v>
      </c>
    </row>
    <row r="15" spans="1:5" ht="5.0999999999999996" customHeight="1" thickBot="1">
      <c r="A15" s="19"/>
      <c r="B15" s="22"/>
      <c r="C15" s="24"/>
      <c r="D15" s="158"/>
      <c r="E15" s="27"/>
    </row>
    <row r="16" spans="1:5" ht="15.75" thickBot="1">
      <c r="A16" s="18" t="s">
        <v>58</v>
      </c>
      <c r="B16" s="21" t="s">
        <v>56</v>
      </c>
      <c r="C16" s="25">
        <v>70</v>
      </c>
      <c r="D16" s="158"/>
      <c r="E16" s="27">
        <f t="shared" si="0"/>
        <v>84</v>
      </c>
    </row>
    <row r="17" spans="1:5" ht="5.0999999999999996" customHeight="1" thickBot="1">
      <c r="A17" s="19"/>
      <c r="B17" s="22"/>
      <c r="C17" s="24"/>
      <c r="D17" s="158"/>
      <c r="E17" s="27"/>
    </row>
    <row r="18" spans="1:5" ht="15.75" thickBot="1">
      <c r="A18" s="18" t="s">
        <v>59</v>
      </c>
      <c r="B18" s="21" t="s">
        <v>56</v>
      </c>
      <c r="C18" s="25">
        <v>80</v>
      </c>
      <c r="D18" s="158"/>
      <c r="E18" s="27">
        <f t="shared" si="0"/>
        <v>96</v>
      </c>
    </row>
    <row r="19" spans="1:5" ht="5.0999999999999996" customHeight="1" thickBot="1">
      <c r="A19" s="19"/>
      <c r="B19" s="22"/>
      <c r="C19" s="24"/>
      <c r="D19" s="158"/>
      <c r="E19" s="27"/>
    </row>
    <row r="20" spans="1:5" ht="15.75" thickBot="1">
      <c r="A20" s="18" t="s">
        <v>60</v>
      </c>
      <c r="B20" s="21" t="s">
        <v>56</v>
      </c>
      <c r="C20" s="25">
        <v>90</v>
      </c>
      <c r="D20" s="158"/>
      <c r="E20" s="27">
        <f t="shared" si="0"/>
        <v>108</v>
      </c>
    </row>
    <row r="21" spans="1:5" ht="5.0999999999999996" customHeight="1" thickBot="1">
      <c r="A21" s="19"/>
      <c r="B21" s="22"/>
      <c r="C21" s="24"/>
      <c r="D21" s="158"/>
      <c r="E21" s="27"/>
    </row>
    <row r="22" spans="1:5" ht="15.75" thickBot="1">
      <c r="A22" s="18" t="s">
        <v>1</v>
      </c>
      <c r="B22" s="21" t="s">
        <v>56</v>
      </c>
      <c r="C22" s="25">
        <v>10</v>
      </c>
      <c r="D22" s="158"/>
      <c r="E22" s="27">
        <f t="shared" si="0"/>
        <v>12</v>
      </c>
    </row>
    <row r="23" spans="1:5" ht="5.0999999999999996" customHeight="1" thickBot="1">
      <c r="A23" s="19"/>
      <c r="B23" s="22"/>
      <c r="C23" s="24"/>
      <c r="D23" s="158"/>
      <c r="E23" s="27"/>
    </row>
    <row r="24" spans="1:5" ht="15.75" thickBot="1">
      <c r="A24" s="20" t="s">
        <v>61</v>
      </c>
      <c r="B24" s="21" t="s">
        <v>56</v>
      </c>
      <c r="C24" s="25">
        <v>20</v>
      </c>
      <c r="D24" s="158"/>
      <c r="E24" s="27">
        <f t="shared" si="0"/>
        <v>24</v>
      </c>
    </row>
    <row r="25" spans="1:5" ht="5.0999999999999996" customHeight="1" thickBot="1">
      <c r="A25" s="19"/>
      <c r="B25" s="22"/>
      <c r="C25" s="24"/>
      <c r="D25" s="158"/>
      <c r="E25" s="27"/>
    </row>
    <row r="26" spans="1:5" ht="15.75" thickBot="1">
      <c r="A26" s="20" t="s">
        <v>62</v>
      </c>
      <c r="B26" s="31" t="s">
        <v>56</v>
      </c>
      <c r="C26" s="25">
        <v>30</v>
      </c>
      <c r="D26" s="158"/>
      <c r="E26" s="27">
        <f t="shared" si="0"/>
        <v>36</v>
      </c>
    </row>
    <row r="27" spans="1:5" ht="5.0999999999999996" customHeight="1" thickBot="1">
      <c r="A27" s="19"/>
      <c r="B27" s="22"/>
      <c r="C27" s="30"/>
      <c r="D27" s="158"/>
      <c r="E27" s="27"/>
    </row>
    <row r="28" spans="1:5" ht="15.75" thickBot="1">
      <c r="A28" s="20" t="s">
        <v>42</v>
      </c>
      <c r="B28" s="31" t="s">
        <v>56</v>
      </c>
      <c r="C28" s="25">
        <v>40</v>
      </c>
      <c r="D28" s="158"/>
      <c r="E28" s="27">
        <f t="shared" si="0"/>
        <v>48</v>
      </c>
    </row>
    <row r="29" spans="1:5" ht="5.0999999999999996" customHeight="1" thickBot="1">
      <c r="A29" s="32"/>
      <c r="B29" s="33"/>
      <c r="C29" s="24"/>
      <c r="D29" s="158"/>
      <c r="E29" s="27"/>
    </row>
    <row r="30" spans="1:5" ht="15.75" thickBot="1">
      <c r="A30" s="20" t="s">
        <v>43</v>
      </c>
      <c r="B30" s="31" t="s">
        <v>56</v>
      </c>
      <c r="C30" s="25">
        <v>50</v>
      </c>
      <c r="D30" s="158"/>
      <c r="E30" s="27">
        <f t="shared" si="0"/>
        <v>60</v>
      </c>
    </row>
    <row r="31" spans="1:5" ht="5.0999999999999996" customHeight="1" thickBot="1">
      <c r="A31" s="32"/>
      <c r="B31" s="33"/>
      <c r="C31" s="24"/>
      <c r="D31" s="158"/>
      <c r="E31" s="27"/>
    </row>
    <row r="32" spans="1:5" ht="15.75" thickBot="1">
      <c r="A32" s="20"/>
      <c r="B32" s="31"/>
      <c r="C32" s="25"/>
      <c r="D32" s="158"/>
      <c r="E32" s="27" t="str">
        <f t="shared" si="0"/>
        <v/>
      </c>
    </row>
    <row r="33" spans="1:5" ht="5.0999999999999996" customHeight="1" thickBot="1">
      <c r="A33" s="32"/>
      <c r="B33" s="33"/>
      <c r="C33" s="24"/>
      <c r="D33" s="158"/>
      <c r="E33" s="27"/>
    </row>
    <row r="34" spans="1:5" ht="15.75" thickBot="1">
      <c r="A34" s="20"/>
      <c r="B34" s="31"/>
      <c r="C34" s="25"/>
      <c r="D34" s="158"/>
      <c r="E34" s="27" t="str">
        <f t="shared" si="0"/>
        <v/>
      </c>
    </row>
    <row r="35" spans="1:5" ht="5.0999999999999996" customHeight="1" thickBot="1">
      <c r="A35" s="32"/>
      <c r="B35" s="33"/>
      <c r="C35" s="24"/>
      <c r="D35" s="158"/>
      <c r="E35" s="27"/>
    </row>
    <row r="36" spans="1:5" ht="15.75" thickBot="1">
      <c r="A36" s="20"/>
      <c r="B36" s="31"/>
      <c r="C36" s="25"/>
      <c r="D36" s="158"/>
      <c r="E36" s="27" t="str">
        <f t="shared" si="0"/>
        <v/>
      </c>
    </row>
    <row r="37" spans="1:5" ht="5.0999999999999996" customHeight="1" thickBot="1">
      <c r="A37" s="32"/>
      <c r="B37" s="33"/>
      <c r="C37" s="24"/>
      <c r="D37" s="158"/>
      <c r="E37" s="27"/>
    </row>
    <row r="38" spans="1:5" ht="15.75" thickBot="1">
      <c r="A38" s="20"/>
      <c r="B38" s="31"/>
      <c r="C38" s="25"/>
      <c r="D38" s="158"/>
      <c r="E38" s="27" t="str">
        <f t="shared" si="0"/>
        <v/>
      </c>
    </row>
    <row r="39" spans="1:5" ht="5.0999999999999996" customHeight="1" thickBot="1">
      <c r="A39" s="32"/>
      <c r="B39" s="33"/>
      <c r="C39" s="24"/>
      <c r="D39" s="158"/>
      <c r="E39" s="27"/>
    </row>
    <row r="40" spans="1:5" ht="15.75" thickBot="1">
      <c r="A40" s="20"/>
      <c r="B40" s="31"/>
      <c r="C40" s="25"/>
      <c r="D40" s="158"/>
      <c r="E40" s="27" t="str">
        <f t="shared" si="0"/>
        <v/>
      </c>
    </row>
    <row r="41" spans="1:5" ht="5.0999999999999996" customHeight="1" thickBot="1">
      <c r="A41" s="32"/>
      <c r="B41" s="33"/>
      <c r="C41" s="24"/>
      <c r="D41" s="158"/>
      <c r="E41" s="27"/>
    </row>
    <row r="42" spans="1:5" ht="15.75" thickBot="1">
      <c r="A42" s="20"/>
      <c r="B42" s="31"/>
      <c r="C42" s="25"/>
      <c r="D42" s="158"/>
      <c r="E42" s="27" t="str">
        <f t="shared" si="0"/>
        <v/>
      </c>
    </row>
    <row r="43" spans="1:5" ht="5.0999999999999996" customHeight="1" thickBot="1">
      <c r="A43" s="32"/>
      <c r="B43" s="33"/>
      <c r="C43" s="24"/>
      <c r="D43" s="158"/>
      <c r="E43" s="27"/>
    </row>
    <row r="44" spans="1:5" ht="15.75" thickBot="1">
      <c r="A44" s="20"/>
      <c r="B44" s="31"/>
      <c r="C44" s="25"/>
      <c r="D44" s="158"/>
      <c r="E44" s="27" t="str">
        <f t="shared" si="0"/>
        <v/>
      </c>
    </row>
    <row r="45" spans="1:5" ht="5.0999999999999996" customHeight="1" thickBot="1">
      <c r="A45" s="32"/>
      <c r="B45" s="33"/>
      <c r="C45" s="24"/>
      <c r="D45" s="158"/>
      <c r="E45" s="27"/>
    </row>
    <row r="46" spans="1:5" ht="15.75" thickBot="1">
      <c r="A46" s="20"/>
      <c r="B46" s="31"/>
      <c r="C46" s="25"/>
      <c r="D46" s="158"/>
      <c r="E46" s="27" t="str">
        <f t="shared" si="0"/>
        <v/>
      </c>
    </row>
    <row r="47" spans="1:5" ht="5.0999999999999996" customHeight="1" thickBot="1">
      <c r="A47" s="32"/>
      <c r="B47" s="33"/>
      <c r="C47" s="24"/>
      <c r="D47" s="158"/>
      <c r="E47" s="27"/>
    </row>
    <row r="48" spans="1:5" ht="15.75" thickBot="1">
      <c r="A48" s="20"/>
      <c r="B48" s="31"/>
      <c r="C48" s="25"/>
      <c r="D48" s="158"/>
      <c r="E48" s="27" t="str">
        <f t="shared" si="0"/>
        <v/>
      </c>
    </row>
    <row r="49" spans="1:5" ht="5.0999999999999996" customHeight="1" thickBot="1">
      <c r="A49" s="32"/>
      <c r="B49" s="33"/>
      <c r="C49" s="24"/>
      <c r="D49" s="158"/>
      <c r="E49" s="27"/>
    </row>
    <row r="50" spans="1:5" ht="15.75" thickBot="1">
      <c r="A50" s="20"/>
      <c r="B50" s="31"/>
      <c r="C50" s="25"/>
      <c r="D50" s="158"/>
      <c r="E50" s="27" t="str">
        <f t="shared" si="0"/>
        <v/>
      </c>
    </row>
    <row r="51" spans="1:5" ht="5.0999999999999996" customHeight="1" thickBot="1">
      <c r="A51" s="32"/>
      <c r="B51" s="33"/>
      <c r="C51" s="24"/>
      <c r="D51" s="158"/>
      <c r="E51" s="27"/>
    </row>
    <row r="52" spans="1:5" ht="15.75" thickBot="1">
      <c r="A52" s="28"/>
      <c r="B52" s="29"/>
      <c r="C52" s="26"/>
      <c r="D52" s="159"/>
      <c r="E52" s="37" t="str">
        <f t="shared" si="0"/>
        <v/>
      </c>
    </row>
  </sheetData>
  <mergeCells count="6">
    <mergeCell ref="D2:D3"/>
    <mergeCell ref="E2:E3"/>
    <mergeCell ref="D4:D52"/>
    <mergeCell ref="A2:A3"/>
    <mergeCell ref="B2:B3"/>
    <mergeCell ref="C2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D9F1D-46D3-4995-B413-E1F86D39B92E}">
  <sheetPr codeName="Feuil1"/>
  <dimension ref="A1:AP56"/>
  <sheetViews>
    <sheetView showGridLines="0" tabSelected="1" zoomScale="85" zoomScaleNormal="85" workbookViewId="0">
      <pane xSplit="4" ySplit="3" topLeftCell="E4" activePane="bottomRight" state="frozenSplit"/>
      <selection pane="topRight" activeCell="J1" sqref="J1"/>
      <selection pane="bottomLeft" activeCell="A15" sqref="A15"/>
      <selection pane="bottomRight" activeCell="F4" sqref="F4:F53 H4:H53 J4:J53 L4:L53 N4:N53 P4:P53 R4:R53 T4:T53 V4:V53 X4:X53 Z4:Z53 AB4:AB53 AD4:AD53 AF4:AF53"/>
    </sheetView>
  </sheetViews>
  <sheetFormatPr baseColWidth="10" defaultRowHeight="18"/>
  <cols>
    <col min="1" max="1" width="4.42578125" style="61" customWidth="1"/>
    <col min="2" max="2" width="6.5703125" style="61" customWidth="1"/>
    <col min="3" max="3" width="51.42578125" style="113" customWidth="1"/>
    <col min="4" max="4" width="29.140625" style="113" customWidth="1"/>
    <col min="5" max="7" width="12.7109375" style="5" customWidth="1"/>
    <col min="8" max="8" width="10.7109375" style="5" customWidth="1"/>
    <col min="9" max="9" width="12.7109375" style="5" customWidth="1"/>
    <col min="10" max="10" width="10.7109375" style="5" customWidth="1"/>
    <col min="11" max="11" width="12.7109375" style="5" customWidth="1"/>
    <col min="12" max="12" width="10.7109375" style="5" customWidth="1"/>
    <col min="13" max="13" width="12.7109375" style="5" customWidth="1"/>
    <col min="14" max="14" width="10.7109375" style="5" customWidth="1"/>
    <col min="15" max="15" width="12.7109375" style="5" customWidth="1"/>
    <col min="16" max="16" width="10.7109375" style="5" customWidth="1"/>
    <col min="17" max="17" width="12.7109375" style="5" customWidth="1"/>
    <col min="18" max="18" width="10.7109375" style="5" customWidth="1"/>
    <col min="19" max="19" width="12.7109375" style="5" customWidth="1"/>
    <col min="20" max="22" width="10.7109375" style="5" customWidth="1"/>
    <col min="23" max="23" width="12.7109375" style="5" customWidth="1"/>
    <col min="24" max="24" width="10.7109375" style="5" customWidth="1"/>
    <col min="25" max="25" width="12.7109375" style="5" customWidth="1"/>
    <col min="26" max="26" width="10.7109375" style="5" customWidth="1"/>
    <col min="27" max="27" width="12.7109375" style="5" customWidth="1"/>
    <col min="28" max="28" width="10.7109375" style="5" customWidth="1"/>
    <col min="29" max="29" width="12.7109375" style="5" customWidth="1"/>
    <col min="30" max="30" width="10.7109375" style="5" customWidth="1"/>
    <col min="31" max="31" width="12.7109375" style="5" customWidth="1"/>
    <col min="32" max="33" width="10.7109375" style="5" customWidth="1"/>
    <col min="34" max="34" width="15.7109375" style="5" customWidth="1"/>
    <col min="35" max="37" width="11.42578125" style="3"/>
    <col min="38" max="38" width="15.7109375" style="8" hidden="1" customWidth="1"/>
    <col min="39" max="16384" width="11.42578125" style="3"/>
  </cols>
  <sheetData>
    <row r="1" spans="1:42" ht="30" customHeight="1" thickBot="1">
      <c r="A1" s="165" t="s">
        <v>44</v>
      </c>
      <c r="B1" s="165" t="s">
        <v>45</v>
      </c>
      <c r="C1" s="94" t="s">
        <v>2</v>
      </c>
      <c r="D1" s="95" t="s">
        <v>3</v>
      </c>
      <c r="E1" s="56" t="str">
        <f>'Bon de Cde'!B8</f>
        <v>PRII</v>
      </c>
      <c r="F1" s="57"/>
      <c r="G1" s="56" t="str">
        <f>'Bon de Cde'!B10</f>
        <v xml:space="preserve">PRIII </v>
      </c>
      <c r="H1" s="57"/>
      <c r="I1" s="56" t="str">
        <f>'Bon de Cde'!B12</f>
        <v>UN</v>
      </c>
      <c r="J1" s="57"/>
      <c r="K1" s="56" t="str">
        <f>'Bon de Cde'!B14</f>
        <v>UN</v>
      </c>
      <c r="L1" s="57"/>
      <c r="M1" s="56" t="str">
        <f>'Bon de Cde'!B16</f>
        <v>UN</v>
      </c>
      <c r="N1" s="57"/>
      <c r="O1" s="56" t="str">
        <f>'Bon de Cde'!B18</f>
        <v xml:space="preserve">PRIII </v>
      </c>
      <c r="P1" s="57"/>
      <c r="Q1" s="56" t="str">
        <f>'Bon de Cde'!B20</f>
        <v>UN</v>
      </c>
      <c r="R1" s="57"/>
      <c r="S1" s="56" t="str">
        <f>'Bon de Cde'!B22</f>
        <v>UN</v>
      </c>
      <c r="T1" s="57"/>
      <c r="U1" s="56" t="str">
        <f>'Bon de Cde'!B24</f>
        <v>UN</v>
      </c>
      <c r="V1" s="57"/>
      <c r="W1" s="56" t="str">
        <f>'Bon de Cde'!B26</f>
        <v>UN</v>
      </c>
      <c r="X1" s="57"/>
      <c r="Y1" s="56" t="str">
        <f>'Bon de Cde'!B28</f>
        <v>UN</v>
      </c>
      <c r="Z1" s="57"/>
      <c r="AA1" s="56" t="str">
        <f>'Bon de Cde'!B30</f>
        <v>UN</v>
      </c>
      <c r="AB1" s="57"/>
      <c r="AC1" s="56" t="str">
        <f>TARIFS!B28</f>
        <v>UN</v>
      </c>
      <c r="AD1" s="57"/>
      <c r="AE1" s="56" t="str">
        <f>TARIFS!B30</f>
        <v>UN</v>
      </c>
      <c r="AF1" s="57"/>
      <c r="AG1" s="9"/>
      <c r="AH1" s="10"/>
      <c r="AJ1" s="6"/>
      <c r="AK1" s="6"/>
      <c r="AM1" s="6"/>
      <c r="AN1" s="6"/>
      <c r="AO1" s="6"/>
      <c r="AP1" s="6"/>
    </row>
    <row r="2" spans="1:42" ht="49.5" customHeight="1">
      <c r="A2" s="166"/>
      <c r="B2" s="166"/>
      <c r="C2" s="96"/>
      <c r="D2" s="97"/>
      <c r="E2" s="58" t="str">
        <f>TARIFS!A4</f>
        <v xml:space="preserve">MAILLOT MANCHES COURTES </v>
      </c>
      <c r="F2" s="66"/>
      <c r="G2" s="58" t="str">
        <f>TARIFS!A6</f>
        <v xml:space="preserve">MAILLOT MANCHES LONGUES </v>
      </c>
      <c r="H2" s="66"/>
      <c r="I2" s="58" t="str">
        <f>'Bon de Cde'!$A14</f>
        <v xml:space="preserve">CORSAIRE A BRETELLES HIVER </v>
      </c>
      <c r="J2" s="58"/>
      <c r="K2" s="58" t="str">
        <f>'Bon de Cde'!$A14</f>
        <v xml:space="preserve">CORSAIRE A BRETELLES HIVER </v>
      </c>
      <c r="L2" s="58"/>
      <c r="M2" s="58" t="str">
        <f>'Bon de Cde'!$A16</f>
        <v>VESTE THERMOCLIMA MANCHES LONGUES</v>
      </c>
      <c r="N2" s="58"/>
      <c r="O2" s="58" t="str">
        <f>'Bon de Cde'!$A18</f>
        <v xml:space="preserve">CUISSARD COURT A BRETELLES </v>
      </c>
      <c r="P2" s="58"/>
      <c r="Q2" s="58" t="str">
        <f>'Bon de Cde'!$A20</f>
        <v xml:space="preserve">COLLANT A BRETELLES HIVER </v>
      </c>
      <c r="R2" s="58"/>
      <c r="S2" s="58" t="str">
        <f>'Bon de Cde'!$A22</f>
        <v xml:space="preserve">GILET AUTOMNE SANS MANCHE </v>
      </c>
      <c r="T2" s="58"/>
      <c r="U2" s="58" t="str">
        <f>'Bon de Cde'!A24</f>
        <v xml:space="preserve">COUPE VENT MANCHES LONGUES </v>
      </c>
      <c r="V2" s="58"/>
      <c r="W2" s="58" t="str">
        <f>'Bon de Cde'!$A26</f>
        <v xml:space="preserve">COUPE VENT MANCHES LONGUES AVEC POCHES </v>
      </c>
      <c r="X2" s="58"/>
      <c r="Y2" s="58" t="str">
        <f>'Bon de Cde'!A28</f>
        <v>COUVRE CHAUSSURES ÉTÉ LYCRA</v>
      </c>
      <c r="Z2" s="58"/>
      <c r="AA2" s="58" t="str">
        <f>'Bon de Cde'!A30</f>
        <v xml:space="preserve">COUVRE CHAUSSURES HIVER NEOPRENE </v>
      </c>
      <c r="AB2" s="58"/>
      <c r="AC2" s="58" t="str">
        <f>TARIFS!A28</f>
        <v>COMBINAISON MANCHE COURTE COMPETITION AVEC POCHES</v>
      </c>
      <c r="AD2" s="58"/>
      <c r="AE2" s="58" t="str">
        <f>TARIFS!A30</f>
        <v>COMBINAISON MANCHE LONGUES COMPETITION AVEC POCHES</v>
      </c>
      <c r="AF2" s="59"/>
      <c r="AG2" s="92" t="s">
        <v>27</v>
      </c>
      <c r="AH2" s="93" t="s">
        <v>15</v>
      </c>
      <c r="AJ2" s="6"/>
      <c r="AK2" s="6"/>
      <c r="AM2" s="6"/>
      <c r="AN2" s="6"/>
      <c r="AO2" s="6"/>
      <c r="AP2" s="6"/>
    </row>
    <row r="3" spans="1:42" s="4" customFormat="1" ht="18.75" thickBot="1">
      <c r="A3" s="167"/>
      <c r="B3" s="167"/>
      <c r="C3" s="98"/>
      <c r="D3" s="99"/>
      <c r="E3" s="38">
        <f>'Bon de Cde'!U8</f>
        <v>12</v>
      </c>
      <c r="F3" s="39" t="s">
        <v>4</v>
      </c>
      <c r="G3" s="38">
        <f>'Bon de Cde'!U10</f>
        <v>24</v>
      </c>
      <c r="H3" s="39" t="s">
        <v>4</v>
      </c>
      <c r="I3" s="38">
        <f>'Bon de Cde'!U12</f>
        <v>36</v>
      </c>
      <c r="J3" s="39" t="s">
        <v>4</v>
      </c>
      <c r="K3" s="38">
        <f>'Bon de Cde'!U14</f>
        <v>48</v>
      </c>
      <c r="L3" s="39" t="s">
        <v>4</v>
      </c>
      <c r="M3" s="38">
        <f>'Bon de Cde'!U16</f>
        <v>60</v>
      </c>
      <c r="N3" s="39" t="s">
        <v>4</v>
      </c>
      <c r="O3" s="38">
        <f>'Bon de Cde'!U18</f>
        <v>72</v>
      </c>
      <c r="P3" s="39" t="s">
        <v>4</v>
      </c>
      <c r="Q3" s="38">
        <f>'Bon de Cde'!U20</f>
        <v>84</v>
      </c>
      <c r="R3" s="39" t="s">
        <v>4</v>
      </c>
      <c r="S3" s="38">
        <f>'Bon de Cde'!U22</f>
        <v>96</v>
      </c>
      <c r="T3" s="39" t="s">
        <v>4</v>
      </c>
      <c r="U3" s="38">
        <f>'Bon de Cde'!U24</f>
        <v>108</v>
      </c>
      <c r="V3" s="39" t="s">
        <v>4</v>
      </c>
      <c r="W3" s="38">
        <f>'Bon de Cde'!U26</f>
        <v>12</v>
      </c>
      <c r="X3" s="39" t="s">
        <v>4</v>
      </c>
      <c r="Y3" s="38">
        <f>'Bon de Cde'!U28</f>
        <v>24</v>
      </c>
      <c r="Z3" s="39" t="s">
        <v>4</v>
      </c>
      <c r="AA3" s="38">
        <f>'Bon de Cde'!U30</f>
        <v>36</v>
      </c>
      <c r="AB3" s="40" t="s">
        <v>4</v>
      </c>
      <c r="AC3" s="38">
        <f>TARIFS!E28</f>
        <v>48</v>
      </c>
      <c r="AD3" s="39" t="s">
        <v>4</v>
      </c>
      <c r="AE3" s="38">
        <f>TARIFS!E30</f>
        <v>60</v>
      </c>
      <c r="AF3" s="60" t="s">
        <v>4</v>
      </c>
      <c r="AG3" s="54"/>
      <c r="AH3" s="55"/>
      <c r="AJ3" s="7"/>
      <c r="AK3" s="7"/>
      <c r="AL3" s="11" t="s">
        <v>5</v>
      </c>
      <c r="AM3" s="7"/>
      <c r="AN3" s="7"/>
      <c r="AO3" s="7"/>
      <c r="AP3" s="7"/>
    </row>
    <row r="4" spans="1:42" ht="24.95" customHeight="1" thickBot="1">
      <c r="A4" s="65">
        <v>1</v>
      </c>
      <c r="B4" s="62" t="s">
        <v>46</v>
      </c>
      <c r="C4" s="100" t="s">
        <v>67</v>
      </c>
      <c r="D4" s="101" t="s">
        <v>64</v>
      </c>
      <c r="E4" s="75" t="s">
        <v>10</v>
      </c>
      <c r="F4" s="89" t="s">
        <v>63</v>
      </c>
      <c r="G4" s="75" t="s">
        <v>10</v>
      </c>
      <c r="H4" s="89" t="s">
        <v>63</v>
      </c>
      <c r="I4" s="75" t="s">
        <v>46</v>
      </c>
      <c r="J4" s="89" t="s">
        <v>46</v>
      </c>
      <c r="K4" s="75" t="s">
        <v>46</v>
      </c>
      <c r="L4" s="89" t="s">
        <v>46</v>
      </c>
      <c r="M4" s="75" t="s">
        <v>46</v>
      </c>
      <c r="N4" s="89" t="s">
        <v>46</v>
      </c>
      <c r="O4" s="75" t="s">
        <v>46</v>
      </c>
      <c r="P4" s="89" t="s">
        <v>46</v>
      </c>
      <c r="Q4" s="75" t="s">
        <v>46</v>
      </c>
      <c r="R4" s="89" t="s">
        <v>46</v>
      </c>
      <c r="S4" s="75" t="s">
        <v>46</v>
      </c>
      <c r="T4" s="89" t="s">
        <v>46</v>
      </c>
      <c r="U4" s="75" t="s">
        <v>46</v>
      </c>
      <c r="V4" s="89" t="s">
        <v>46</v>
      </c>
      <c r="W4" s="75" t="s">
        <v>46</v>
      </c>
      <c r="X4" s="89" t="s">
        <v>46</v>
      </c>
      <c r="Y4" s="75" t="s">
        <v>46</v>
      </c>
      <c r="Z4" s="89" t="s">
        <v>46</v>
      </c>
      <c r="AA4" s="75" t="s">
        <v>46</v>
      </c>
      <c r="AB4" s="89" t="s">
        <v>46</v>
      </c>
      <c r="AC4" s="74" t="s">
        <v>46</v>
      </c>
      <c r="AD4" s="89" t="s">
        <v>46</v>
      </c>
      <c r="AE4" s="75" t="s">
        <v>46</v>
      </c>
      <c r="AF4" s="89" t="s">
        <v>46</v>
      </c>
      <c r="AG4" s="77"/>
      <c r="AH4" s="78" t="e">
        <f t="shared" ref="AH4:AH53" si="0">(E$3*F4)+(G$3*H4)+(I$3*J4)+(K$3*L4)+(M$3*N4)+(O$3*P4)+(Q$3*R4)+(S$3*T4)+(W$3*X4)+(Y$3*Z4)+($AA$3*AB4)+($AC$3*AD4)+($AE$3*AF4)</f>
        <v>#VALUE!</v>
      </c>
      <c r="AJ4" s="6"/>
      <c r="AK4" s="6"/>
      <c r="AL4" s="11" t="s">
        <v>6</v>
      </c>
      <c r="AM4" s="6"/>
      <c r="AN4" s="6"/>
      <c r="AO4" s="6"/>
      <c r="AP4" s="6"/>
    </row>
    <row r="5" spans="1:42" ht="24.95" customHeight="1" thickBot="1">
      <c r="A5" s="64">
        <f>A4+1</f>
        <v>2</v>
      </c>
      <c r="B5" s="63" t="s">
        <v>46</v>
      </c>
      <c r="C5" s="102" t="s">
        <v>65</v>
      </c>
      <c r="D5" s="103" t="s">
        <v>66</v>
      </c>
      <c r="E5" s="79" t="s">
        <v>9</v>
      </c>
      <c r="F5" s="120" t="s">
        <v>63</v>
      </c>
      <c r="G5" s="79" t="s">
        <v>9</v>
      </c>
      <c r="H5" s="120" t="s">
        <v>63</v>
      </c>
      <c r="I5" s="79" t="s">
        <v>46</v>
      </c>
      <c r="J5" s="120" t="s">
        <v>46</v>
      </c>
      <c r="K5" s="79" t="s">
        <v>46</v>
      </c>
      <c r="L5" s="120" t="s">
        <v>46</v>
      </c>
      <c r="M5" s="79" t="s">
        <v>46</v>
      </c>
      <c r="N5" s="120" t="s">
        <v>46</v>
      </c>
      <c r="O5" s="79" t="s">
        <v>46</v>
      </c>
      <c r="P5" s="120" t="s">
        <v>46</v>
      </c>
      <c r="Q5" s="79" t="s">
        <v>46</v>
      </c>
      <c r="R5" s="120" t="s">
        <v>46</v>
      </c>
      <c r="S5" s="79" t="s">
        <v>46</v>
      </c>
      <c r="T5" s="120" t="s">
        <v>46</v>
      </c>
      <c r="U5" s="79" t="s">
        <v>46</v>
      </c>
      <c r="V5" s="120" t="s">
        <v>46</v>
      </c>
      <c r="W5" s="79" t="s">
        <v>46</v>
      </c>
      <c r="X5" s="120" t="s">
        <v>46</v>
      </c>
      <c r="Y5" s="79" t="s">
        <v>46</v>
      </c>
      <c r="Z5" s="120" t="s">
        <v>46</v>
      </c>
      <c r="AA5" s="79" t="s">
        <v>46</v>
      </c>
      <c r="AB5" s="120" t="s">
        <v>46</v>
      </c>
      <c r="AC5" s="72" t="s">
        <v>46</v>
      </c>
      <c r="AD5" s="120" t="s">
        <v>46</v>
      </c>
      <c r="AE5" s="73" t="s">
        <v>46</v>
      </c>
      <c r="AF5" s="120" t="s">
        <v>46</v>
      </c>
      <c r="AG5" s="80"/>
      <c r="AH5" s="81" t="e">
        <f t="shared" si="0"/>
        <v>#VALUE!</v>
      </c>
      <c r="AJ5" s="6"/>
      <c r="AK5" s="6"/>
      <c r="AL5" s="12" t="s">
        <v>8</v>
      </c>
      <c r="AM5" s="6"/>
      <c r="AN5" s="6"/>
      <c r="AO5" s="6"/>
      <c r="AP5" s="6"/>
    </row>
    <row r="6" spans="1:42" ht="24.95" customHeight="1" thickBot="1">
      <c r="A6" s="65">
        <f t="shared" ref="A6:A53" si="1">A5+1</f>
        <v>3</v>
      </c>
      <c r="B6" s="62"/>
      <c r="C6" s="100"/>
      <c r="D6" s="101"/>
      <c r="E6" s="75"/>
      <c r="F6" s="89"/>
      <c r="G6" s="75"/>
      <c r="H6" s="89"/>
      <c r="I6" s="75"/>
      <c r="J6" s="89"/>
      <c r="K6" s="75"/>
      <c r="L6" s="89"/>
      <c r="M6" s="75"/>
      <c r="N6" s="89"/>
      <c r="O6" s="75"/>
      <c r="P6" s="89"/>
      <c r="Q6" s="75"/>
      <c r="R6" s="89"/>
      <c r="S6" s="75"/>
      <c r="T6" s="89"/>
      <c r="U6" s="75"/>
      <c r="V6" s="89"/>
      <c r="W6" s="75"/>
      <c r="X6" s="89"/>
      <c r="Y6" s="75"/>
      <c r="Z6" s="89"/>
      <c r="AA6" s="75"/>
      <c r="AB6" s="89"/>
      <c r="AC6" s="74"/>
      <c r="AD6" s="89"/>
      <c r="AE6" s="75"/>
      <c r="AF6" s="89"/>
      <c r="AG6" s="77"/>
      <c r="AH6" s="78">
        <f t="shared" si="0"/>
        <v>0</v>
      </c>
      <c r="AJ6" s="6"/>
      <c r="AK6" s="6"/>
      <c r="AL6" s="11" t="s">
        <v>9</v>
      </c>
      <c r="AM6" s="6"/>
      <c r="AN6" s="6"/>
      <c r="AO6" s="6"/>
      <c r="AP6" s="6"/>
    </row>
    <row r="7" spans="1:42" ht="24.95" customHeight="1" thickBot="1">
      <c r="A7" s="64">
        <f t="shared" si="1"/>
        <v>4</v>
      </c>
      <c r="B7" s="63"/>
      <c r="C7" s="102"/>
      <c r="D7" s="103"/>
      <c r="E7" s="79"/>
      <c r="F7" s="120"/>
      <c r="G7" s="79"/>
      <c r="H7" s="120"/>
      <c r="I7" s="79"/>
      <c r="J7" s="120"/>
      <c r="K7" s="79"/>
      <c r="L7" s="120"/>
      <c r="M7" s="79"/>
      <c r="N7" s="120"/>
      <c r="O7" s="79"/>
      <c r="P7" s="120"/>
      <c r="Q7" s="79"/>
      <c r="R7" s="120"/>
      <c r="S7" s="79"/>
      <c r="T7" s="120"/>
      <c r="U7" s="79"/>
      <c r="V7" s="120"/>
      <c r="W7" s="79"/>
      <c r="X7" s="120"/>
      <c r="Y7" s="79"/>
      <c r="Z7" s="120"/>
      <c r="AA7" s="79"/>
      <c r="AB7" s="120"/>
      <c r="AC7" s="72"/>
      <c r="AD7" s="120"/>
      <c r="AE7" s="73"/>
      <c r="AF7" s="120"/>
      <c r="AG7" s="80"/>
      <c r="AH7" s="81">
        <f t="shared" si="0"/>
        <v>0</v>
      </c>
      <c r="AJ7" s="6"/>
      <c r="AK7" s="6"/>
      <c r="AL7" s="12" t="s">
        <v>11</v>
      </c>
      <c r="AM7" s="6"/>
      <c r="AN7" s="6"/>
      <c r="AO7" s="6"/>
      <c r="AP7" s="6"/>
    </row>
    <row r="8" spans="1:42" ht="24.95" customHeight="1" thickBot="1">
      <c r="A8" s="65">
        <f t="shared" si="1"/>
        <v>5</v>
      </c>
      <c r="B8" s="62"/>
      <c r="C8" s="100"/>
      <c r="D8" s="101"/>
      <c r="E8" s="75"/>
      <c r="F8" s="89"/>
      <c r="G8" s="75"/>
      <c r="H8" s="89"/>
      <c r="I8" s="75"/>
      <c r="J8" s="89"/>
      <c r="K8" s="75"/>
      <c r="L8" s="89"/>
      <c r="M8" s="75"/>
      <c r="N8" s="89"/>
      <c r="O8" s="75"/>
      <c r="P8" s="89"/>
      <c r="Q8" s="75"/>
      <c r="R8" s="89"/>
      <c r="S8" s="75"/>
      <c r="T8" s="89"/>
      <c r="U8" s="75"/>
      <c r="V8" s="89"/>
      <c r="W8" s="75"/>
      <c r="X8" s="89"/>
      <c r="Y8" s="75"/>
      <c r="Z8" s="89"/>
      <c r="AA8" s="75"/>
      <c r="AB8" s="89"/>
      <c r="AC8" s="74"/>
      <c r="AD8" s="89"/>
      <c r="AE8" s="75"/>
      <c r="AF8" s="89"/>
      <c r="AG8" s="77"/>
      <c r="AH8" s="78">
        <f t="shared" si="0"/>
        <v>0</v>
      </c>
      <c r="AJ8" s="6"/>
      <c r="AK8" s="6"/>
      <c r="AL8" s="11" t="s">
        <v>12</v>
      </c>
      <c r="AM8" s="6"/>
      <c r="AN8" s="6"/>
      <c r="AO8" s="6"/>
      <c r="AP8" s="6"/>
    </row>
    <row r="9" spans="1:42" ht="24.95" customHeight="1" thickBot="1">
      <c r="A9" s="64">
        <f t="shared" si="1"/>
        <v>6</v>
      </c>
      <c r="B9" s="63"/>
      <c r="C9" s="102"/>
      <c r="D9" s="103"/>
      <c r="E9" s="79"/>
      <c r="F9" s="120"/>
      <c r="G9" s="79"/>
      <c r="H9" s="120"/>
      <c r="I9" s="79"/>
      <c r="J9" s="120"/>
      <c r="K9" s="79"/>
      <c r="L9" s="120"/>
      <c r="M9" s="79"/>
      <c r="N9" s="120"/>
      <c r="O9" s="79"/>
      <c r="P9" s="120"/>
      <c r="Q9" s="79"/>
      <c r="R9" s="120"/>
      <c r="S9" s="79"/>
      <c r="T9" s="120"/>
      <c r="U9" s="79"/>
      <c r="V9" s="120"/>
      <c r="W9" s="79"/>
      <c r="X9" s="120"/>
      <c r="Y9" s="79"/>
      <c r="Z9" s="120"/>
      <c r="AA9" s="79"/>
      <c r="AB9" s="120"/>
      <c r="AC9" s="72"/>
      <c r="AD9" s="120"/>
      <c r="AE9" s="73"/>
      <c r="AF9" s="120"/>
      <c r="AG9" s="80"/>
      <c r="AH9" s="81">
        <f t="shared" si="0"/>
        <v>0</v>
      </c>
      <c r="AJ9" s="6"/>
      <c r="AK9" s="6"/>
      <c r="AL9" s="12" t="s">
        <v>13</v>
      </c>
      <c r="AM9" s="6"/>
      <c r="AN9" s="6"/>
      <c r="AO9" s="6"/>
      <c r="AP9" s="6"/>
    </row>
    <row r="10" spans="1:42" ht="24.95" customHeight="1" thickBot="1">
      <c r="A10" s="65">
        <f t="shared" si="1"/>
        <v>7</v>
      </c>
      <c r="B10" s="62"/>
      <c r="C10" s="100"/>
      <c r="D10" s="101"/>
      <c r="E10" s="75"/>
      <c r="F10" s="89"/>
      <c r="G10" s="75"/>
      <c r="H10" s="89"/>
      <c r="I10" s="75"/>
      <c r="J10" s="89"/>
      <c r="K10" s="75"/>
      <c r="L10" s="89"/>
      <c r="M10" s="75"/>
      <c r="N10" s="89"/>
      <c r="O10" s="75"/>
      <c r="P10" s="89"/>
      <c r="Q10" s="75"/>
      <c r="R10" s="89"/>
      <c r="S10" s="75"/>
      <c r="T10" s="89"/>
      <c r="U10" s="75"/>
      <c r="V10" s="89"/>
      <c r="W10" s="75"/>
      <c r="X10" s="89"/>
      <c r="Y10" s="75"/>
      <c r="Z10" s="89"/>
      <c r="AA10" s="75"/>
      <c r="AB10" s="89"/>
      <c r="AC10" s="74"/>
      <c r="AD10" s="89"/>
      <c r="AE10" s="75"/>
      <c r="AF10" s="89"/>
      <c r="AG10" s="77"/>
      <c r="AH10" s="78">
        <f>(E$3*F10)+(G$3*H10)+(I$3*J10)+(K$3*L10)+(M$3*N10)+(O$3*P10)+(Q$3*R10)+(S$3*T10)+(W$3*X10)+(Y$3*Z10)+($AA$3*AB10)+($AC$3*AD10)+($AE$3*AF10)</f>
        <v>0</v>
      </c>
      <c r="AJ10" s="6"/>
      <c r="AK10" s="6"/>
      <c r="AL10" s="11" t="s">
        <v>14</v>
      </c>
      <c r="AM10" s="6"/>
      <c r="AN10" s="6"/>
      <c r="AO10" s="6"/>
      <c r="AP10" s="6"/>
    </row>
    <row r="11" spans="1:42" ht="24.95" customHeight="1" thickBot="1">
      <c r="A11" s="64">
        <f t="shared" si="1"/>
        <v>8</v>
      </c>
      <c r="B11" s="63"/>
      <c r="C11" s="102"/>
      <c r="D11" s="103"/>
      <c r="E11" s="79"/>
      <c r="F11" s="120"/>
      <c r="G11" s="79"/>
      <c r="H11" s="120"/>
      <c r="I11" s="79"/>
      <c r="J11" s="120"/>
      <c r="K11" s="79"/>
      <c r="L11" s="120"/>
      <c r="M11" s="79"/>
      <c r="N11" s="120"/>
      <c r="O11" s="79"/>
      <c r="P11" s="120"/>
      <c r="Q11" s="79"/>
      <c r="R11" s="120"/>
      <c r="S11" s="79"/>
      <c r="T11" s="120"/>
      <c r="U11" s="79"/>
      <c r="V11" s="120"/>
      <c r="W11" s="79"/>
      <c r="X11" s="120"/>
      <c r="Y11" s="79"/>
      <c r="Z11" s="120"/>
      <c r="AA11" s="79"/>
      <c r="AB11" s="120"/>
      <c r="AC11" s="72"/>
      <c r="AD11" s="120"/>
      <c r="AE11" s="73"/>
      <c r="AF11" s="120"/>
      <c r="AG11" s="80"/>
      <c r="AH11" s="81">
        <f t="shared" si="0"/>
        <v>0</v>
      </c>
      <c r="AJ11" s="6"/>
      <c r="AK11" s="6"/>
      <c r="AL11" s="12"/>
      <c r="AM11" s="6"/>
      <c r="AN11" s="6"/>
      <c r="AO11" s="6"/>
      <c r="AP11" s="6"/>
    </row>
    <row r="12" spans="1:42" ht="24.95" customHeight="1" thickBot="1">
      <c r="A12" s="65">
        <f t="shared" si="1"/>
        <v>9</v>
      </c>
      <c r="B12" s="62"/>
      <c r="C12" s="100"/>
      <c r="D12" s="101"/>
      <c r="E12" s="75"/>
      <c r="F12" s="89"/>
      <c r="G12" s="75"/>
      <c r="H12" s="89"/>
      <c r="I12" s="75"/>
      <c r="J12" s="89"/>
      <c r="K12" s="75"/>
      <c r="L12" s="89"/>
      <c r="M12" s="75"/>
      <c r="N12" s="89"/>
      <c r="O12" s="75"/>
      <c r="P12" s="89"/>
      <c r="Q12" s="75"/>
      <c r="R12" s="89"/>
      <c r="S12" s="75"/>
      <c r="T12" s="89"/>
      <c r="U12" s="75"/>
      <c r="V12" s="89"/>
      <c r="W12" s="75"/>
      <c r="X12" s="89"/>
      <c r="Y12" s="75"/>
      <c r="Z12" s="89"/>
      <c r="AA12" s="75"/>
      <c r="AB12" s="89"/>
      <c r="AC12" s="74"/>
      <c r="AD12" s="89"/>
      <c r="AE12" s="75"/>
      <c r="AF12" s="89"/>
      <c r="AG12" s="77"/>
      <c r="AH12" s="78">
        <f t="shared" si="0"/>
        <v>0</v>
      </c>
      <c r="AJ12" s="6"/>
      <c r="AK12" s="6"/>
      <c r="AL12" s="11"/>
      <c r="AM12" s="6"/>
      <c r="AN12" s="6"/>
      <c r="AO12" s="6"/>
      <c r="AP12" s="6"/>
    </row>
    <row r="13" spans="1:42" ht="24.95" customHeight="1" thickBot="1">
      <c r="A13" s="64">
        <f t="shared" si="1"/>
        <v>10</v>
      </c>
      <c r="B13" s="63"/>
      <c r="C13" s="102"/>
      <c r="D13" s="103"/>
      <c r="E13" s="79"/>
      <c r="F13" s="120"/>
      <c r="G13" s="79"/>
      <c r="H13" s="120"/>
      <c r="I13" s="79"/>
      <c r="J13" s="120"/>
      <c r="K13" s="79"/>
      <c r="L13" s="120"/>
      <c r="M13" s="79"/>
      <c r="N13" s="120"/>
      <c r="O13" s="79"/>
      <c r="P13" s="120"/>
      <c r="Q13" s="79"/>
      <c r="R13" s="120"/>
      <c r="S13" s="79"/>
      <c r="T13" s="120"/>
      <c r="U13" s="79"/>
      <c r="V13" s="120"/>
      <c r="W13" s="79"/>
      <c r="X13" s="120"/>
      <c r="Y13" s="79"/>
      <c r="Z13" s="120"/>
      <c r="AA13" s="79"/>
      <c r="AB13" s="120"/>
      <c r="AC13" s="72"/>
      <c r="AD13" s="120"/>
      <c r="AE13" s="73"/>
      <c r="AF13" s="120"/>
      <c r="AG13" s="80"/>
      <c r="AH13" s="81">
        <f t="shared" si="0"/>
        <v>0</v>
      </c>
      <c r="AJ13" s="6"/>
      <c r="AK13" s="6"/>
      <c r="AL13" s="12"/>
      <c r="AM13" s="6"/>
      <c r="AN13" s="6"/>
      <c r="AO13" s="6"/>
      <c r="AP13" s="6"/>
    </row>
    <row r="14" spans="1:42" ht="24.95" customHeight="1" thickBot="1">
      <c r="A14" s="65">
        <f t="shared" si="1"/>
        <v>11</v>
      </c>
      <c r="B14" s="62"/>
      <c r="C14" s="100"/>
      <c r="D14" s="101"/>
      <c r="E14" s="75"/>
      <c r="F14" s="89"/>
      <c r="G14" s="75"/>
      <c r="H14" s="89"/>
      <c r="I14" s="75"/>
      <c r="J14" s="89"/>
      <c r="K14" s="75"/>
      <c r="L14" s="89"/>
      <c r="M14" s="75"/>
      <c r="N14" s="89"/>
      <c r="O14" s="75"/>
      <c r="P14" s="89"/>
      <c r="Q14" s="75"/>
      <c r="R14" s="89"/>
      <c r="S14" s="75"/>
      <c r="T14" s="89"/>
      <c r="U14" s="75"/>
      <c r="V14" s="89"/>
      <c r="W14" s="75"/>
      <c r="X14" s="89"/>
      <c r="Y14" s="75"/>
      <c r="Z14" s="89"/>
      <c r="AA14" s="75"/>
      <c r="AB14" s="89"/>
      <c r="AC14" s="74"/>
      <c r="AD14" s="89"/>
      <c r="AE14" s="75"/>
      <c r="AF14" s="89"/>
      <c r="AG14" s="77"/>
      <c r="AH14" s="78">
        <f t="shared" si="0"/>
        <v>0</v>
      </c>
      <c r="AJ14" s="6"/>
      <c r="AK14" s="6"/>
      <c r="AL14" s="11"/>
      <c r="AM14" s="6"/>
      <c r="AN14" s="6"/>
      <c r="AO14" s="6"/>
      <c r="AP14" s="6"/>
    </row>
    <row r="15" spans="1:42" ht="24.95" customHeight="1" thickBot="1">
      <c r="A15" s="64">
        <f t="shared" si="1"/>
        <v>12</v>
      </c>
      <c r="B15" s="63"/>
      <c r="C15" s="102"/>
      <c r="D15" s="103"/>
      <c r="E15" s="79"/>
      <c r="F15" s="120"/>
      <c r="G15" s="79"/>
      <c r="H15" s="120"/>
      <c r="I15" s="79"/>
      <c r="J15" s="120"/>
      <c r="K15" s="79"/>
      <c r="L15" s="120"/>
      <c r="M15" s="79"/>
      <c r="N15" s="120"/>
      <c r="O15" s="79"/>
      <c r="P15" s="120"/>
      <c r="Q15" s="79"/>
      <c r="R15" s="120"/>
      <c r="S15" s="79"/>
      <c r="T15" s="120"/>
      <c r="U15" s="79"/>
      <c r="V15" s="120"/>
      <c r="W15" s="79"/>
      <c r="X15" s="120"/>
      <c r="Y15" s="79"/>
      <c r="Z15" s="120"/>
      <c r="AA15" s="79"/>
      <c r="AB15" s="120"/>
      <c r="AC15" s="72"/>
      <c r="AD15" s="120"/>
      <c r="AE15" s="73"/>
      <c r="AF15" s="120"/>
      <c r="AG15" s="80"/>
      <c r="AH15" s="81">
        <f t="shared" si="0"/>
        <v>0</v>
      </c>
      <c r="AJ15" s="6"/>
      <c r="AK15" s="6"/>
      <c r="AL15" s="12"/>
      <c r="AM15" s="6"/>
      <c r="AN15" s="6"/>
      <c r="AO15" s="6"/>
      <c r="AP15" s="6"/>
    </row>
    <row r="16" spans="1:42" ht="24.95" customHeight="1" thickBot="1">
      <c r="A16" s="65">
        <f t="shared" si="1"/>
        <v>13</v>
      </c>
      <c r="B16" s="62"/>
      <c r="C16" s="100"/>
      <c r="D16" s="101"/>
      <c r="E16" s="75"/>
      <c r="F16" s="89"/>
      <c r="G16" s="75"/>
      <c r="H16" s="89"/>
      <c r="I16" s="75"/>
      <c r="J16" s="89"/>
      <c r="K16" s="75"/>
      <c r="L16" s="89"/>
      <c r="M16" s="75"/>
      <c r="N16" s="89"/>
      <c r="O16" s="75"/>
      <c r="P16" s="89"/>
      <c r="Q16" s="75"/>
      <c r="R16" s="89"/>
      <c r="S16" s="75"/>
      <c r="T16" s="89"/>
      <c r="U16" s="75"/>
      <c r="V16" s="89"/>
      <c r="W16" s="75"/>
      <c r="X16" s="89"/>
      <c r="Y16" s="75"/>
      <c r="Z16" s="89"/>
      <c r="AA16" s="75"/>
      <c r="AB16" s="89"/>
      <c r="AC16" s="74"/>
      <c r="AD16" s="89"/>
      <c r="AE16" s="75"/>
      <c r="AF16" s="89"/>
      <c r="AG16" s="77"/>
      <c r="AH16" s="78">
        <f t="shared" si="0"/>
        <v>0</v>
      </c>
      <c r="AJ16" s="6"/>
      <c r="AK16" s="6"/>
      <c r="AL16" s="11"/>
      <c r="AM16" s="6"/>
      <c r="AN16" s="6"/>
      <c r="AO16" s="6"/>
      <c r="AP16" s="6"/>
    </row>
    <row r="17" spans="1:42" ht="24.95" customHeight="1" thickBot="1">
      <c r="A17" s="64">
        <f t="shared" si="1"/>
        <v>14</v>
      </c>
      <c r="B17" s="63"/>
      <c r="C17" s="102"/>
      <c r="D17" s="103"/>
      <c r="E17" s="79"/>
      <c r="F17" s="120"/>
      <c r="G17" s="79"/>
      <c r="H17" s="120"/>
      <c r="I17" s="79"/>
      <c r="J17" s="120"/>
      <c r="K17" s="79"/>
      <c r="L17" s="120"/>
      <c r="M17" s="79"/>
      <c r="N17" s="120"/>
      <c r="O17" s="79"/>
      <c r="P17" s="120"/>
      <c r="Q17" s="79"/>
      <c r="R17" s="120"/>
      <c r="S17" s="79"/>
      <c r="T17" s="120"/>
      <c r="U17" s="79"/>
      <c r="V17" s="120"/>
      <c r="W17" s="79"/>
      <c r="X17" s="120"/>
      <c r="Y17" s="79"/>
      <c r="Z17" s="120"/>
      <c r="AA17" s="79"/>
      <c r="AB17" s="120"/>
      <c r="AC17" s="72"/>
      <c r="AD17" s="120"/>
      <c r="AE17" s="73"/>
      <c r="AF17" s="120"/>
      <c r="AG17" s="80"/>
      <c r="AH17" s="81">
        <f t="shared" si="0"/>
        <v>0</v>
      </c>
      <c r="AJ17" s="6"/>
      <c r="AK17" s="6"/>
      <c r="AL17" s="12"/>
      <c r="AM17" s="6"/>
      <c r="AN17" s="6"/>
      <c r="AO17" s="6"/>
      <c r="AP17" s="6"/>
    </row>
    <row r="18" spans="1:42" ht="24.95" customHeight="1" thickBot="1">
      <c r="A18" s="65">
        <f t="shared" si="1"/>
        <v>15</v>
      </c>
      <c r="B18" s="62"/>
      <c r="C18" s="100"/>
      <c r="D18" s="101"/>
      <c r="E18" s="75"/>
      <c r="F18" s="89"/>
      <c r="G18" s="75"/>
      <c r="H18" s="89"/>
      <c r="I18" s="75"/>
      <c r="J18" s="89"/>
      <c r="K18" s="75"/>
      <c r="L18" s="89"/>
      <c r="M18" s="75"/>
      <c r="N18" s="89"/>
      <c r="O18" s="75"/>
      <c r="P18" s="89"/>
      <c r="Q18" s="75"/>
      <c r="R18" s="89"/>
      <c r="S18" s="75"/>
      <c r="T18" s="89"/>
      <c r="U18" s="75"/>
      <c r="V18" s="89"/>
      <c r="W18" s="75"/>
      <c r="X18" s="89"/>
      <c r="Y18" s="75"/>
      <c r="Z18" s="89"/>
      <c r="AA18" s="75"/>
      <c r="AB18" s="89"/>
      <c r="AC18" s="74"/>
      <c r="AD18" s="89"/>
      <c r="AE18" s="75"/>
      <c r="AF18" s="89"/>
      <c r="AG18" s="77"/>
      <c r="AH18" s="78">
        <f t="shared" si="0"/>
        <v>0</v>
      </c>
      <c r="AJ18" s="6"/>
      <c r="AK18" s="6"/>
      <c r="AL18" s="11"/>
      <c r="AM18" s="6"/>
      <c r="AN18" s="6"/>
      <c r="AO18" s="6"/>
      <c r="AP18" s="6"/>
    </row>
    <row r="19" spans="1:42" ht="24.95" customHeight="1" thickBot="1">
      <c r="A19" s="64">
        <f t="shared" si="1"/>
        <v>16</v>
      </c>
      <c r="B19" s="63"/>
      <c r="C19" s="102"/>
      <c r="D19" s="103"/>
      <c r="E19" s="79"/>
      <c r="F19" s="120"/>
      <c r="G19" s="79"/>
      <c r="H19" s="120"/>
      <c r="I19" s="79"/>
      <c r="J19" s="120"/>
      <c r="K19" s="79"/>
      <c r="L19" s="120"/>
      <c r="M19" s="79"/>
      <c r="N19" s="120"/>
      <c r="O19" s="79"/>
      <c r="P19" s="120"/>
      <c r="Q19" s="79"/>
      <c r="R19" s="120"/>
      <c r="S19" s="79"/>
      <c r="T19" s="120"/>
      <c r="U19" s="79"/>
      <c r="V19" s="120"/>
      <c r="W19" s="79"/>
      <c r="X19" s="120"/>
      <c r="Y19" s="79"/>
      <c r="Z19" s="120"/>
      <c r="AA19" s="79"/>
      <c r="AB19" s="120"/>
      <c r="AC19" s="72"/>
      <c r="AD19" s="120"/>
      <c r="AE19" s="73"/>
      <c r="AF19" s="120"/>
      <c r="AG19" s="80"/>
      <c r="AH19" s="81">
        <f t="shared" si="0"/>
        <v>0</v>
      </c>
      <c r="AJ19" s="6"/>
      <c r="AK19" s="6"/>
      <c r="AL19" s="12"/>
      <c r="AM19" s="6"/>
      <c r="AN19" s="6"/>
      <c r="AO19" s="6"/>
      <c r="AP19" s="6"/>
    </row>
    <row r="20" spans="1:42" ht="24.95" customHeight="1" thickBot="1">
      <c r="A20" s="65">
        <f t="shared" si="1"/>
        <v>17</v>
      </c>
      <c r="B20" s="62"/>
      <c r="C20" s="100"/>
      <c r="D20" s="101"/>
      <c r="E20" s="75"/>
      <c r="F20" s="89"/>
      <c r="G20" s="75"/>
      <c r="H20" s="89"/>
      <c r="I20" s="75"/>
      <c r="J20" s="89"/>
      <c r="K20" s="75"/>
      <c r="L20" s="89"/>
      <c r="M20" s="75"/>
      <c r="N20" s="89"/>
      <c r="O20" s="75"/>
      <c r="P20" s="89"/>
      <c r="Q20" s="75"/>
      <c r="R20" s="89"/>
      <c r="S20" s="75"/>
      <c r="T20" s="89"/>
      <c r="U20" s="75"/>
      <c r="V20" s="89"/>
      <c r="W20" s="75"/>
      <c r="X20" s="89"/>
      <c r="Y20" s="75"/>
      <c r="Z20" s="89"/>
      <c r="AA20" s="75"/>
      <c r="AB20" s="89"/>
      <c r="AC20" s="74"/>
      <c r="AD20" s="89"/>
      <c r="AE20" s="75"/>
      <c r="AF20" s="89"/>
      <c r="AG20" s="77"/>
      <c r="AH20" s="78">
        <f t="shared" si="0"/>
        <v>0</v>
      </c>
      <c r="AJ20" s="6"/>
      <c r="AK20" s="6"/>
      <c r="AL20" s="11"/>
      <c r="AM20" s="6"/>
      <c r="AN20" s="6"/>
      <c r="AO20" s="6"/>
      <c r="AP20" s="6"/>
    </row>
    <row r="21" spans="1:42" ht="24.95" customHeight="1" thickBot="1">
      <c r="A21" s="64">
        <f t="shared" si="1"/>
        <v>18</v>
      </c>
      <c r="B21" s="63"/>
      <c r="C21" s="102"/>
      <c r="D21" s="103"/>
      <c r="E21" s="79"/>
      <c r="F21" s="120"/>
      <c r="G21" s="79"/>
      <c r="H21" s="120"/>
      <c r="I21" s="79"/>
      <c r="J21" s="120"/>
      <c r="K21" s="79"/>
      <c r="L21" s="120"/>
      <c r="M21" s="79"/>
      <c r="N21" s="120"/>
      <c r="O21" s="79"/>
      <c r="P21" s="120"/>
      <c r="Q21" s="79"/>
      <c r="R21" s="120"/>
      <c r="S21" s="79"/>
      <c r="T21" s="120"/>
      <c r="U21" s="79"/>
      <c r="V21" s="120"/>
      <c r="W21" s="79"/>
      <c r="X21" s="120"/>
      <c r="Y21" s="79"/>
      <c r="Z21" s="120"/>
      <c r="AA21" s="79"/>
      <c r="AB21" s="120"/>
      <c r="AC21" s="72"/>
      <c r="AD21" s="120"/>
      <c r="AE21" s="73"/>
      <c r="AF21" s="120"/>
      <c r="AG21" s="80"/>
      <c r="AH21" s="81">
        <f t="shared" si="0"/>
        <v>0</v>
      </c>
      <c r="AJ21" s="6"/>
      <c r="AK21" s="6"/>
      <c r="AL21" s="12"/>
      <c r="AM21" s="6"/>
      <c r="AN21" s="6"/>
      <c r="AO21" s="6"/>
      <c r="AP21" s="6"/>
    </row>
    <row r="22" spans="1:42" ht="24.95" customHeight="1" thickBot="1">
      <c r="A22" s="65">
        <f t="shared" si="1"/>
        <v>19</v>
      </c>
      <c r="B22" s="62"/>
      <c r="C22" s="104"/>
      <c r="D22" s="105"/>
      <c r="E22" s="75"/>
      <c r="F22" s="89"/>
      <c r="G22" s="75"/>
      <c r="H22" s="89"/>
      <c r="I22" s="75"/>
      <c r="J22" s="89"/>
      <c r="K22" s="75"/>
      <c r="L22" s="89"/>
      <c r="M22" s="75"/>
      <c r="N22" s="89"/>
      <c r="O22" s="75"/>
      <c r="P22" s="89"/>
      <c r="Q22" s="75"/>
      <c r="R22" s="89"/>
      <c r="S22" s="75"/>
      <c r="T22" s="89"/>
      <c r="U22" s="75"/>
      <c r="V22" s="89"/>
      <c r="W22" s="75"/>
      <c r="X22" s="89"/>
      <c r="Y22" s="75"/>
      <c r="Z22" s="89"/>
      <c r="AA22" s="75"/>
      <c r="AB22" s="89"/>
      <c r="AC22" s="74"/>
      <c r="AD22" s="89"/>
      <c r="AE22" s="75"/>
      <c r="AF22" s="89"/>
      <c r="AG22" s="77"/>
      <c r="AH22" s="78">
        <f t="shared" si="0"/>
        <v>0</v>
      </c>
      <c r="AJ22" s="6"/>
      <c r="AK22" s="6"/>
      <c r="AL22" s="11"/>
      <c r="AM22" s="6"/>
      <c r="AN22" s="6"/>
      <c r="AO22" s="6"/>
      <c r="AP22" s="6"/>
    </row>
    <row r="23" spans="1:42" ht="24.95" customHeight="1" thickBot="1">
      <c r="A23" s="64">
        <f t="shared" si="1"/>
        <v>20</v>
      </c>
      <c r="B23" s="63"/>
      <c r="C23" s="106"/>
      <c r="D23" s="107"/>
      <c r="E23" s="79"/>
      <c r="F23" s="120"/>
      <c r="G23" s="79"/>
      <c r="H23" s="120"/>
      <c r="I23" s="79"/>
      <c r="J23" s="120"/>
      <c r="K23" s="79"/>
      <c r="L23" s="120"/>
      <c r="M23" s="79"/>
      <c r="N23" s="120"/>
      <c r="O23" s="79"/>
      <c r="P23" s="120"/>
      <c r="Q23" s="79"/>
      <c r="R23" s="120"/>
      <c r="S23" s="79"/>
      <c r="T23" s="120"/>
      <c r="U23" s="79"/>
      <c r="V23" s="120"/>
      <c r="W23" s="79"/>
      <c r="X23" s="120"/>
      <c r="Y23" s="79"/>
      <c r="Z23" s="120"/>
      <c r="AA23" s="79"/>
      <c r="AB23" s="120"/>
      <c r="AC23" s="72"/>
      <c r="AD23" s="120"/>
      <c r="AE23" s="73"/>
      <c r="AF23" s="120"/>
      <c r="AG23" s="80"/>
      <c r="AH23" s="81">
        <f t="shared" si="0"/>
        <v>0</v>
      </c>
      <c r="AJ23" s="6"/>
      <c r="AK23" s="6"/>
      <c r="AL23" s="12"/>
      <c r="AM23" s="6"/>
      <c r="AN23" s="6"/>
      <c r="AO23" s="6"/>
      <c r="AP23" s="6"/>
    </row>
    <row r="24" spans="1:42" ht="24.95" customHeight="1" thickBot="1">
      <c r="A24" s="65">
        <f t="shared" si="1"/>
        <v>21</v>
      </c>
      <c r="B24" s="62"/>
      <c r="C24" s="104"/>
      <c r="D24" s="105"/>
      <c r="E24" s="75"/>
      <c r="F24" s="89"/>
      <c r="G24" s="75"/>
      <c r="H24" s="89"/>
      <c r="I24" s="75"/>
      <c r="J24" s="89"/>
      <c r="K24" s="75"/>
      <c r="L24" s="89"/>
      <c r="M24" s="75"/>
      <c r="N24" s="89"/>
      <c r="O24" s="75"/>
      <c r="P24" s="89"/>
      <c r="Q24" s="75"/>
      <c r="R24" s="89"/>
      <c r="S24" s="75"/>
      <c r="T24" s="89"/>
      <c r="U24" s="75"/>
      <c r="V24" s="89"/>
      <c r="W24" s="75"/>
      <c r="X24" s="89"/>
      <c r="Y24" s="75"/>
      <c r="Z24" s="89"/>
      <c r="AA24" s="75"/>
      <c r="AB24" s="89"/>
      <c r="AC24" s="74"/>
      <c r="AD24" s="89"/>
      <c r="AE24" s="75"/>
      <c r="AF24" s="89"/>
      <c r="AG24" s="77"/>
      <c r="AH24" s="78">
        <f t="shared" si="0"/>
        <v>0</v>
      </c>
      <c r="AJ24" s="6"/>
      <c r="AK24" s="6"/>
      <c r="AL24" s="11"/>
      <c r="AM24" s="6"/>
      <c r="AN24" s="6"/>
      <c r="AO24" s="6"/>
      <c r="AP24" s="6"/>
    </row>
    <row r="25" spans="1:42" ht="24.95" customHeight="1" thickBot="1">
      <c r="A25" s="64">
        <f t="shared" si="1"/>
        <v>22</v>
      </c>
      <c r="B25" s="63"/>
      <c r="C25" s="106"/>
      <c r="D25" s="107"/>
      <c r="E25" s="79"/>
      <c r="F25" s="120"/>
      <c r="G25" s="79"/>
      <c r="H25" s="120"/>
      <c r="I25" s="79"/>
      <c r="J25" s="120"/>
      <c r="K25" s="79"/>
      <c r="L25" s="120"/>
      <c r="M25" s="79"/>
      <c r="N25" s="120"/>
      <c r="O25" s="79"/>
      <c r="P25" s="120"/>
      <c r="Q25" s="79"/>
      <c r="R25" s="120"/>
      <c r="S25" s="79"/>
      <c r="T25" s="120"/>
      <c r="U25" s="79"/>
      <c r="V25" s="120"/>
      <c r="W25" s="79"/>
      <c r="X25" s="120"/>
      <c r="Y25" s="79"/>
      <c r="Z25" s="120"/>
      <c r="AA25" s="79"/>
      <c r="AB25" s="120"/>
      <c r="AC25" s="72"/>
      <c r="AD25" s="120"/>
      <c r="AE25" s="73"/>
      <c r="AF25" s="120"/>
      <c r="AG25" s="80"/>
      <c r="AH25" s="81">
        <f t="shared" si="0"/>
        <v>0</v>
      </c>
      <c r="AJ25" s="6"/>
      <c r="AK25" s="6"/>
      <c r="AL25" s="12"/>
      <c r="AM25" s="6"/>
      <c r="AN25" s="6"/>
      <c r="AO25" s="6"/>
      <c r="AP25" s="6"/>
    </row>
    <row r="26" spans="1:42" ht="24.95" customHeight="1" thickBot="1">
      <c r="A26" s="65">
        <f t="shared" si="1"/>
        <v>23</v>
      </c>
      <c r="B26" s="62"/>
      <c r="C26" s="104"/>
      <c r="D26" s="105"/>
      <c r="E26" s="75"/>
      <c r="F26" s="89"/>
      <c r="G26" s="75"/>
      <c r="H26" s="89"/>
      <c r="I26" s="75"/>
      <c r="J26" s="89"/>
      <c r="K26" s="75"/>
      <c r="L26" s="89"/>
      <c r="M26" s="75"/>
      <c r="N26" s="89"/>
      <c r="O26" s="75"/>
      <c r="P26" s="89"/>
      <c r="Q26" s="75"/>
      <c r="R26" s="89"/>
      <c r="S26" s="75"/>
      <c r="T26" s="89"/>
      <c r="U26" s="75"/>
      <c r="V26" s="89"/>
      <c r="W26" s="75"/>
      <c r="X26" s="89"/>
      <c r="Y26" s="75"/>
      <c r="Z26" s="89"/>
      <c r="AA26" s="75"/>
      <c r="AB26" s="89"/>
      <c r="AC26" s="74"/>
      <c r="AD26" s="89"/>
      <c r="AE26" s="75"/>
      <c r="AF26" s="89"/>
      <c r="AG26" s="77"/>
      <c r="AH26" s="78">
        <f t="shared" si="0"/>
        <v>0</v>
      </c>
      <c r="AJ26" s="6"/>
      <c r="AK26" s="6"/>
      <c r="AL26" s="11"/>
      <c r="AM26" s="6"/>
      <c r="AN26" s="6"/>
      <c r="AO26" s="6"/>
      <c r="AP26" s="6"/>
    </row>
    <row r="27" spans="1:42" ht="24.95" customHeight="1" thickBot="1">
      <c r="A27" s="64">
        <f t="shared" si="1"/>
        <v>24</v>
      </c>
      <c r="B27" s="63"/>
      <c r="C27" s="106"/>
      <c r="D27" s="107"/>
      <c r="E27" s="79"/>
      <c r="F27" s="120"/>
      <c r="G27" s="79"/>
      <c r="H27" s="120"/>
      <c r="I27" s="79"/>
      <c r="J27" s="120"/>
      <c r="K27" s="79"/>
      <c r="L27" s="120"/>
      <c r="M27" s="79"/>
      <c r="N27" s="120"/>
      <c r="O27" s="79"/>
      <c r="P27" s="120"/>
      <c r="Q27" s="79"/>
      <c r="R27" s="120"/>
      <c r="S27" s="79"/>
      <c r="T27" s="120"/>
      <c r="U27" s="79"/>
      <c r="V27" s="120"/>
      <c r="W27" s="79"/>
      <c r="X27" s="120"/>
      <c r="Y27" s="79"/>
      <c r="Z27" s="120"/>
      <c r="AA27" s="79"/>
      <c r="AB27" s="120"/>
      <c r="AC27" s="72"/>
      <c r="AD27" s="120"/>
      <c r="AE27" s="73"/>
      <c r="AF27" s="120"/>
      <c r="AG27" s="80"/>
      <c r="AH27" s="81">
        <f t="shared" si="0"/>
        <v>0</v>
      </c>
      <c r="AJ27" s="6"/>
      <c r="AK27" s="6"/>
      <c r="AL27" s="12"/>
      <c r="AM27" s="6"/>
      <c r="AN27" s="6"/>
      <c r="AO27" s="6"/>
      <c r="AP27" s="6"/>
    </row>
    <row r="28" spans="1:42" ht="24.95" customHeight="1" thickBot="1">
      <c r="A28" s="65">
        <f t="shared" si="1"/>
        <v>25</v>
      </c>
      <c r="B28" s="62"/>
      <c r="C28" s="104"/>
      <c r="D28" s="105"/>
      <c r="E28" s="75"/>
      <c r="F28" s="89"/>
      <c r="G28" s="75"/>
      <c r="H28" s="89"/>
      <c r="I28" s="75"/>
      <c r="J28" s="89"/>
      <c r="K28" s="75"/>
      <c r="L28" s="89"/>
      <c r="M28" s="75"/>
      <c r="N28" s="89"/>
      <c r="O28" s="75"/>
      <c r="P28" s="89"/>
      <c r="Q28" s="75"/>
      <c r="R28" s="89"/>
      <c r="S28" s="75"/>
      <c r="T28" s="89"/>
      <c r="U28" s="75"/>
      <c r="V28" s="89"/>
      <c r="W28" s="75"/>
      <c r="X28" s="89"/>
      <c r="Y28" s="75"/>
      <c r="Z28" s="89"/>
      <c r="AA28" s="75"/>
      <c r="AB28" s="89"/>
      <c r="AC28" s="74"/>
      <c r="AD28" s="89"/>
      <c r="AE28" s="75"/>
      <c r="AF28" s="89"/>
      <c r="AG28" s="77"/>
      <c r="AH28" s="78">
        <f t="shared" si="0"/>
        <v>0</v>
      </c>
      <c r="AJ28" s="6"/>
      <c r="AK28" s="6"/>
      <c r="AL28" s="11"/>
      <c r="AM28" s="6"/>
      <c r="AN28" s="6"/>
      <c r="AO28" s="6"/>
      <c r="AP28" s="6"/>
    </row>
    <row r="29" spans="1:42" ht="24.95" customHeight="1" thickBot="1">
      <c r="A29" s="64">
        <f t="shared" si="1"/>
        <v>26</v>
      </c>
      <c r="B29" s="63"/>
      <c r="C29" s="106"/>
      <c r="D29" s="107"/>
      <c r="E29" s="79"/>
      <c r="F29" s="120"/>
      <c r="G29" s="79"/>
      <c r="H29" s="120"/>
      <c r="I29" s="79"/>
      <c r="J29" s="120"/>
      <c r="K29" s="79"/>
      <c r="L29" s="120"/>
      <c r="M29" s="79"/>
      <c r="N29" s="120"/>
      <c r="O29" s="79"/>
      <c r="P29" s="120"/>
      <c r="Q29" s="79"/>
      <c r="R29" s="120"/>
      <c r="S29" s="79"/>
      <c r="T29" s="120"/>
      <c r="U29" s="79"/>
      <c r="V29" s="120"/>
      <c r="W29" s="79"/>
      <c r="X29" s="120"/>
      <c r="Y29" s="79"/>
      <c r="Z29" s="120"/>
      <c r="AA29" s="79"/>
      <c r="AB29" s="120"/>
      <c r="AC29" s="72"/>
      <c r="AD29" s="120"/>
      <c r="AE29" s="73"/>
      <c r="AF29" s="120"/>
      <c r="AG29" s="80"/>
      <c r="AH29" s="81">
        <f t="shared" si="0"/>
        <v>0</v>
      </c>
      <c r="AJ29" s="6"/>
      <c r="AK29" s="6"/>
      <c r="AL29" s="12"/>
      <c r="AM29" s="6"/>
      <c r="AN29" s="6"/>
      <c r="AO29" s="6"/>
      <c r="AP29" s="6"/>
    </row>
    <row r="30" spans="1:42" ht="24.95" customHeight="1" thickBot="1">
      <c r="A30" s="65">
        <f t="shared" si="1"/>
        <v>27</v>
      </c>
      <c r="B30" s="62"/>
      <c r="C30" s="104"/>
      <c r="D30" s="105"/>
      <c r="E30" s="75"/>
      <c r="F30" s="89"/>
      <c r="G30" s="75"/>
      <c r="H30" s="89"/>
      <c r="I30" s="75"/>
      <c r="J30" s="89"/>
      <c r="K30" s="75"/>
      <c r="L30" s="89"/>
      <c r="M30" s="75"/>
      <c r="N30" s="89"/>
      <c r="O30" s="75"/>
      <c r="P30" s="89"/>
      <c r="Q30" s="75"/>
      <c r="R30" s="89"/>
      <c r="S30" s="75"/>
      <c r="T30" s="89"/>
      <c r="U30" s="75"/>
      <c r="V30" s="89"/>
      <c r="W30" s="75"/>
      <c r="X30" s="89"/>
      <c r="Y30" s="75"/>
      <c r="Z30" s="89"/>
      <c r="AA30" s="75"/>
      <c r="AB30" s="89"/>
      <c r="AC30" s="74"/>
      <c r="AD30" s="89"/>
      <c r="AE30" s="75"/>
      <c r="AF30" s="89"/>
      <c r="AG30" s="77"/>
      <c r="AH30" s="78">
        <f t="shared" si="0"/>
        <v>0</v>
      </c>
      <c r="AJ30" s="6"/>
      <c r="AK30" s="6"/>
      <c r="AL30" s="11"/>
      <c r="AM30" s="6"/>
      <c r="AN30" s="6"/>
      <c r="AO30" s="6"/>
      <c r="AP30" s="6"/>
    </row>
    <row r="31" spans="1:42" ht="24.95" customHeight="1" thickBot="1">
      <c r="A31" s="64">
        <f t="shared" si="1"/>
        <v>28</v>
      </c>
      <c r="B31" s="63"/>
      <c r="C31" s="106"/>
      <c r="D31" s="107"/>
      <c r="E31" s="79"/>
      <c r="F31" s="120"/>
      <c r="G31" s="79"/>
      <c r="H31" s="120"/>
      <c r="I31" s="79"/>
      <c r="J31" s="120"/>
      <c r="K31" s="79"/>
      <c r="L31" s="120"/>
      <c r="M31" s="79"/>
      <c r="N31" s="120"/>
      <c r="O31" s="79"/>
      <c r="P31" s="120"/>
      <c r="Q31" s="79"/>
      <c r="R31" s="120"/>
      <c r="S31" s="79"/>
      <c r="T31" s="120"/>
      <c r="U31" s="79"/>
      <c r="V31" s="120"/>
      <c r="W31" s="79"/>
      <c r="X31" s="120"/>
      <c r="Y31" s="79"/>
      <c r="Z31" s="120"/>
      <c r="AA31" s="79"/>
      <c r="AB31" s="120"/>
      <c r="AC31" s="72"/>
      <c r="AD31" s="120"/>
      <c r="AE31" s="73"/>
      <c r="AF31" s="120"/>
      <c r="AG31" s="80"/>
      <c r="AH31" s="81">
        <f t="shared" si="0"/>
        <v>0</v>
      </c>
      <c r="AJ31" s="6"/>
      <c r="AK31" s="6"/>
      <c r="AL31" s="12"/>
      <c r="AM31" s="6"/>
      <c r="AN31" s="6"/>
      <c r="AO31" s="6"/>
      <c r="AP31" s="6"/>
    </row>
    <row r="32" spans="1:42" ht="24.95" customHeight="1" thickBot="1">
      <c r="A32" s="65">
        <f t="shared" si="1"/>
        <v>29</v>
      </c>
      <c r="B32" s="62"/>
      <c r="C32" s="104"/>
      <c r="D32" s="105"/>
      <c r="E32" s="75"/>
      <c r="F32" s="89"/>
      <c r="G32" s="75"/>
      <c r="H32" s="89"/>
      <c r="I32" s="75"/>
      <c r="J32" s="89"/>
      <c r="K32" s="75"/>
      <c r="L32" s="89"/>
      <c r="M32" s="75"/>
      <c r="N32" s="89"/>
      <c r="O32" s="75"/>
      <c r="P32" s="89"/>
      <c r="Q32" s="75"/>
      <c r="R32" s="89"/>
      <c r="S32" s="75"/>
      <c r="T32" s="89"/>
      <c r="U32" s="75"/>
      <c r="V32" s="89"/>
      <c r="W32" s="75"/>
      <c r="X32" s="89"/>
      <c r="Y32" s="75"/>
      <c r="Z32" s="89"/>
      <c r="AA32" s="75"/>
      <c r="AB32" s="89"/>
      <c r="AC32" s="74"/>
      <c r="AD32" s="89"/>
      <c r="AE32" s="75"/>
      <c r="AF32" s="89"/>
      <c r="AG32" s="77"/>
      <c r="AH32" s="78">
        <f t="shared" si="0"/>
        <v>0</v>
      </c>
      <c r="AJ32" s="6"/>
      <c r="AK32" s="6"/>
      <c r="AL32" s="11"/>
      <c r="AM32" s="6"/>
      <c r="AN32" s="6"/>
      <c r="AO32" s="6"/>
      <c r="AP32" s="6"/>
    </row>
    <row r="33" spans="1:42" ht="24.95" customHeight="1" thickBot="1">
      <c r="A33" s="64">
        <f t="shared" si="1"/>
        <v>30</v>
      </c>
      <c r="B33" s="63"/>
      <c r="C33" s="106"/>
      <c r="D33" s="107"/>
      <c r="E33" s="79"/>
      <c r="F33" s="120"/>
      <c r="G33" s="79"/>
      <c r="H33" s="120"/>
      <c r="I33" s="79"/>
      <c r="J33" s="120"/>
      <c r="K33" s="79"/>
      <c r="L33" s="120"/>
      <c r="M33" s="79"/>
      <c r="N33" s="120"/>
      <c r="O33" s="79"/>
      <c r="P33" s="120"/>
      <c r="Q33" s="79"/>
      <c r="R33" s="120"/>
      <c r="S33" s="79"/>
      <c r="T33" s="120"/>
      <c r="U33" s="79"/>
      <c r="V33" s="120"/>
      <c r="W33" s="79"/>
      <c r="X33" s="120"/>
      <c r="Y33" s="79"/>
      <c r="Z33" s="120"/>
      <c r="AA33" s="79"/>
      <c r="AB33" s="120"/>
      <c r="AC33" s="72"/>
      <c r="AD33" s="120"/>
      <c r="AE33" s="73"/>
      <c r="AF33" s="120"/>
      <c r="AG33" s="80"/>
      <c r="AH33" s="81">
        <f t="shared" si="0"/>
        <v>0</v>
      </c>
      <c r="AJ33" s="6"/>
      <c r="AK33" s="6"/>
      <c r="AL33" s="12"/>
      <c r="AM33" s="6"/>
      <c r="AN33" s="6"/>
      <c r="AO33" s="6"/>
      <c r="AP33" s="6"/>
    </row>
    <row r="34" spans="1:42" ht="24.95" customHeight="1" thickBot="1">
      <c r="A34" s="65">
        <f t="shared" si="1"/>
        <v>31</v>
      </c>
      <c r="B34" s="62" t="s">
        <v>46</v>
      </c>
      <c r="C34" s="104"/>
      <c r="D34" s="105"/>
      <c r="E34" s="75"/>
      <c r="F34" s="89"/>
      <c r="G34" s="75"/>
      <c r="H34" s="89"/>
      <c r="I34" s="75"/>
      <c r="J34" s="89"/>
      <c r="K34" s="75"/>
      <c r="L34" s="89"/>
      <c r="M34" s="75"/>
      <c r="N34" s="89"/>
      <c r="O34" s="75"/>
      <c r="P34" s="89"/>
      <c r="Q34" s="75"/>
      <c r="R34" s="89"/>
      <c r="S34" s="75"/>
      <c r="T34" s="89"/>
      <c r="U34" s="75"/>
      <c r="V34" s="89"/>
      <c r="W34" s="75"/>
      <c r="X34" s="89"/>
      <c r="Y34" s="75"/>
      <c r="Z34" s="89"/>
      <c r="AA34" s="75"/>
      <c r="AB34" s="89"/>
      <c r="AC34" s="74"/>
      <c r="AD34" s="89"/>
      <c r="AE34" s="75"/>
      <c r="AF34" s="89"/>
      <c r="AG34" s="77"/>
      <c r="AH34" s="78">
        <f t="shared" si="0"/>
        <v>0</v>
      </c>
      <c r="AJ34" s="6"/>
      <c r="AK34" s="6"/>
      <c r="AL34" s="11"/>
      <c r="AM34" s="6"/>
      <c r="AN34" s="6"/>
      <c r="AO34" s="6"/>
      <c r="AP34" s="6"/>
    </row>
    <row r="35" spans="1:42" ht="24.95" customHeight="1" thickBot="1">
      <c r="A35" s="64">
        <f t="shared" si="1"/>
        <v>32</v>
      </c>
      <c r="B35" s="63"/>
      <c r="C35" s="106"/>
      <c r="D35" s="107"/>
      <c r="E35" s="79"/>
      <c r="F35" s="120"/>
      <c r="G35" s="79"/>
      <c r="H35" s="120"/>
      <c r="I35" s="79"/>
      <c r="J35" s="120"/>
      <c r="K35" s="79"/>
      <c r="L35" s="120"/>
      <c r="M35" s="79"/>
      <c r="N35" s="120"/>
      <c r="O35" s="79"/>
      <c r="P35" s="120"/>
      <c r="Q35" s="79"/>
      <c r="R35" s="120"/>
      <c r="S35" s="79"/>
      <c r="T35" s="120"/>
      <c r="U35" s="79"/>
      <c r="V35" s="120"/>
      <c r="W35" s="79"/>
      <c r="X35" s="120"/>
      <c r="Y35" s="79"/>
      <c r="Z35" s="120"/>
      <c r="AA35" s="79"/>
      <c r="AB35" s="120"/>
      <c r="AC35" s="72"/>
      <c r="AD35" s="120"/>
      <c r="AE35" s="73"/>
      <c r="AF35" s="120"/>
      <c r="AG35" s="80"/>
      <c r="AH35" s="81">
        <f t="shared" si="0"/>
        <v>0</v>
      </c>
      <c r="AJ35" s="6"/>
      <c r="AK35" s="6"/>
      <c r="AL35" s="12"/>
      <c r="AM35" s="6"/>
      <c r="AN35" s="6"/>
      <c r="AO35" s="6"/>
      <c r="AP35" s="6"/>
    </row>
    <row r="36" spans="1:42" ht="24.95" customHeight="1" thickBot="1">
      <c r="A36" s="65">
        <f t="shared" si="1"/>
        <v>33</v>
      </c>
      <c r="B36" s="62" t="s">
        <v>47</v>
      </c>
      <c r="C36" s="104"/>
      <c r="D36" s="105"/>
      <c r="E36" s="75"/>
      <c r="F36" s="89"/>
      <c r="G36" s="75"/>
      <c r="H36" s="89"/>
      <c r="I36" s="75"/>
      <c r="J36" s="89"/>
      <c r="K36" s="75"/>
      <c r="L36" s="89"/>
      <c r="M36" s="75"/>
      <c r="N36" s="89"/>
      <c r="O36" s="75"/>
      <c r="P36" s="89"/>
      <c r="Q36" s="75"/>
      <c r="R36" s="89"/>
      <c r="S36" s="75"/>
      <c r="T36" s="89"/>
      <c r="U36" s="75"/>
      <c r="V36" s="89"/>
      <c r="W36" s="75"/>
      <c r="X36" s="89"/>
      <c r="Y36" s="75"/>
      <c r="Z36" s="89"/>
      <c r="AA36" s="75"/>
      <c r="AB36" s="89"/>
      <c r="AC36" s="74"/>
      <c r="AD36" s="89"/>
      <c r="AE36" s="75"/>
      <c r="AF36" s="89"/>
      <c r="AG36" s="77"/>
      <c r="AH36" s="78">
        <f t="shared" si="0"/>
        <v>0</v>
      </c>
      <c r="AJ36" s="6"/>
      <c r="AK36" s="6"/>
      <c r="AL36" s="11"/>
      <c r="AM36" s="6"/>
      <c r="AN36" s="6"/>
      <c r="AO36" s="6"/>
      <c r="AP36" s="6"/>
    </row>
    <row r="37" spans="1:42" ht="24.95" customHeight="1" thickBot="1">
      <c r="A37" s="64">
        <f t="shared" si="1"/>
        <v>34</v>
      </c>
      <c r="B37" s="63"/>
      <c r="C37" s="106"/>
      <c r="D37" s="107"/>
      <c r="E37" s="79"/>
      <c r="F37" s="120"/>
      <c r="G37" s="79"/>
      <c r="H37" s="120"/>
      <c r="I37" s="79"/>
      <c r="J37" s="120"/>
      <c r="K37" s="79"/>
      <c r="L37" s="120"/>
      <c r="M37" s="79"/>
      <c r="N37" s="120"/>
      <c r="O37" s="79"/>
      <c r="P37" s="120"/>
      <c r="Q37" s="79"/>
      <c r="R37" s="120"/>
      <c r="S37" s="79"/>
      <c r="T37" s="120"/>
      <c r="U37" s="79"/>
      <c r="V37" s="120"/>
      <c r="W37" s="79"/>
      <c r="X37" s="120"/>
      <c r="Y37" s="79"/>
      <c r="Z37" s="120"/>
      <c r="AA37" s="79"/>
      <c r="AB37" s="120"/>
      <c r="AC37" s="72"/>
      <c r="AD37" s="120"/>
      <c r="AE37" s="73"/>
      <c r="AF37" s="120"/>
      <c r="AG37" s="80"/>
      <c r="AH37" s="81">
        <f t="shared" si="0"/>
        <v>0</v>
      </c>
      <c r="AJ37" s="6"/>
      <c r="AK37" s="6"/>
      <c r="AL37" s="12"/>
      <c r="AM37" s="6"/>
      <c r="AN37" s="6"/>
      <c r="AO37" s="6"/>
      <c r="AP37" s="6"/>
    </row>
    <row r="38" spans="1:42" ht="24.95" customHeight="1" thickBot="1">
      <c r="A38" s="65">
        <f t="shared" si="1"/>
        <v>35</v>
      </c>
      <c r="B38" s="62"/>
      <c r="C38" s="104"/>
      <c r="D38" s="105"/>
      <c r="E38" s="75"/>
      <c r="F38" s="89"/>
      <c r="G38" s="75"/>
      <c r="H38" s="89"/>
      <c r="I38" s="75"/>
      <c r="J38" s="89"/>
      <c r="K38" s="75"/>
      <c r="L38" s="89"/>
      <c r="M38" s="75"/>
      <c r="N38" s="89"/>
      <c r="O38" s="75"/>
      <c r="P38" s="89"/>
      <c r="Q38" s="75"/>
      <c r="R38" s="89"/>
      <c r="S38" s="75"/>
      <c r="T38" s="89"/>
      <c r="U38" s="75"/>
      <c r="V38" s="89"/>
      <c r="W38" s="75"/>
      <c r="X38" s="89"/>
      <c r="Y38" s="75"/>
      <c r="Z38" s="89"/>
      <c r="AA38" s="75"/>
      <c r="AB38" s="89"/>
      <c r="AC38" s="74"/>
      <c r="AD38" s="89"/>
      <c r="AE38" s="75"/>
      <c r="AF38" s="89"/>
      <c r="AG38" s="77"/>
      <c r="AH38" s="78">
        <f t="shared" si="0"/>
        <v>0</v>
      </c>
      <c r="AJ38" s="6"/>
      <c r="AK38" s="6"/>
      <c r="AL38" s="11"/>
      <c r="AM38" s="6"/>
      <c r="AN38" s="6"/>
      <c r="AO38" s="6"/>
      <c r="AP38" s="6"/>
    </row>
    <row r="39" spans="1:42" ht="24.95" customHeight="1" thickBot="1">
      <c r="A39" s="64">
        <f t="shared" si="1"/>
        <v>36</v>
      </c>
      <c r="B39" s="63"/>
      <c r="C39" s="106"/>
      <c r="D39" s="107"/>
      <c r="E39" s="79"/>
      <c r="F39" s="120"/>
      <c r="G39" s="79"/>
      <c r="H39" s="120"/>
      <c r="I39" s="79"/>
      <c r="J39" s="120"/>
      <c r="K39" s="79"/>
      <c r="L39" s="120"/>
      <c r="M39" s="79"/>
      <c r="N39" s="120"/>
      <c r="O39" s="79"/>
      <c r="P39" s="120"/>
      <c r="Q39" s="79"/>
      <c r="R39" s="120"/>
      <c r="S39" s="79"/>
      <c r="T39" s="120"/>
      <c r="U39" s="79"/>
      <c r="V39" s="120"/>
      <c r="W39" s="79"/>
      <c r="X39" s="120"/>
      <c r="Y39" s="79"/>
      <c r="Z39" s="120"/>
      <c r="AA39" s="79"/>
      <c r="AB39" s="120"/>
      <c r="AC39" s="72"/>
      <c r="AD39" s="120"/>
      <c r="AE39" s="73"/>
      <c r="AF39" s="120"/>
      <c r="AG39" s="80"/>
      <c r="AH39" s="81">
        <f t="shared" si="0"/>
        <v>0</v>
      </c>
      <c r="AJ39" s="6"/>
      <c r="AK39" s="6"/>
      <c r="AL39" s="12"/>
      <c r="AM39" s="6"/>
      <c r="AN39" s="6"/>
      <c r="AO39" s="6"/>
      <c r="AP39" s="6"/>
    </row>
    <row r="40" spans="1:42" ht="24.95" customHeight="1" thickBot="1">
      <c r="A40" s="65">
        <f t="shared" si="1"/>
        <v>37</v>
      </c>
      <c r="B40" s="62"/>
      <c r="C40" s="104"/>
      <c r="D40" s="105"/>
      <c r="E40" s="75"/>
      <c r="F40" s="89"/>
      <c r="G40" s="75"/>
      <c r="H40" s="89"/>
      <c r="I40" s="75"/>
      <c r="J40" s="89"/>
      <c r="K40" s="75"/>
      <c r="L40" s="89"/>
      <c r="M40" s="75"/>
      <c r="N40" s="89"/>
      <c r="O40" s="75"/>
      <c r="P40" s="89"/>
      <c r="Q40" s="75"/>
      <c r="R40" s="89"/>
      <c r="S40" s="75"/>
      <c r="T40" s="89"/>
      <c r="U40" s="75"/>
      <c r="V40" s="89"/>
      <c r="W40" s="75"/>
      <c r="X40" s="89"/>
      <c r="Y40" s="75"/>
      <c r="Z40" s="89"/>
      <c r="AA40" s="75"/>
      <c r="AB40" s="89"/>
      <c r="AC40" s="74"/>
      <c r="AD40" s="89"/>
      <c r="AE40" s="75"/>
      <c r="AF40" s="89"/>
      <c r="AG40" s="77"/>
      <c r="AH40" s="78">
        <f t="shared" si="0"/>
        <v>0</v>
      </c>
      <c r="AJ40" s="6"/>
      <c r="AK40" s="6"/>
      <c r="AL40" s="11"/>
      <c r="AM40" s="6"/>
      <c r="AN40" s="6"/>
      <c r="AO40" s="6"/>
      <c r="AP40" s="6"/>
    </row>
    <row r="41" spans="1:42" ht="24.95" customHeight="1" thickBot="1">
      <c r="A41" s="64">
        <f t="shared" si="1"/>
        <v>38</v>
      </c>
      <c r="B41" s="63"/>
      <c r="C41" s="106"/>
      <c r="D41" s="107"/>
      <c r="E41" s="79"/>
      <c r="F41" s="120"/>
      <c r="G41" s="79"/>
      <c r="H41" s="120"/>
      <c r="I41" s="79"/>
      <c r="J41" s="120"/>
      <c r="K41" s="79"/>
      <c r="L41" s="120"/>
      <c r="M41" s="79"/>
      <c r="N41" s="120"/>
      <c r="O41" s="79"/>
      <c r="P41" s="120"/>
      <c r="Q41" s="79"/>
      <c r="R41" s="120"/>
      <c r="S41" s="79"/>
      <c r="T41" s="120"/>
      <c r="U41" s="79"/>
      <c r="V41" s="120"/>
      <c r="W41" s="79"/>
      <c r="X41" s="120"/>
      <c r="Y41" s="79"/>
      <c r="Z41" s="120"/>
      <c r="AA41" s="79"/>
      <c r="AB41" s="120"/>
      <c r="AC41" s="72"/>
      <c r="AD41" s="120"/>
      <c r="AE41" s="73"/>
      <c r="AF41" s="120"/>
      <c r="AG41" s="80"/>
      <c r="AH41" s="81">
        <f t="shared" si="0"/>
        <v>0</v>
      </c>
      <c r="AJ41" s="6"/>
      <c r="AK41" s="6"/>
      <c r="AL41" s="12"/>
      <c r="AM41" s="6"/>
      <c r="AN41" s="6"/>
      <c r="AO41" s="6"/>
      <c r="AP41" s="6"/>
    </row>
    <row r="42" spans="1:42" ht="24.95" customHeight="1" thickBot="1">
      <c r="A42" s="65">
        <f t="shared" si="1"/>
        <v>39</v>
      </c>
      <c r="B42" s="62"/>
      <c r="C42" s="104"/>
      <c r="D42" s="105"/>
      <c r="E42" s="75"/>
      <c r="F42" s="89"/>
      <c r="G42" s="75"/>
      <c r="H42" s="89"/>
      <c r="I42" s="75"/>
      <c r="J42" s="89"/>
      <c r="K42" s="75"/>
      <c r="L42" s="89"/>
      <c r="M42" s="75"/>
      <c r="N42" s="89"/>
      <c r="O42" s="75"/>
      <c r="P42" s="89"/>
      <c r="Q42" s="75"/>
      <c r="R42" s="89"/>
      <c r="S42" s="75"/>
      <c r="T42" s="89"/>
      <c r="U42" s="75"/>
      <c r="V42" s="89"/>
      <c r="W42" s="75"/>
      <c r="X42" s="89"/>
      <c r="Y42" s="75"/>
      <c r="Z42" s="89"/>
      <c r="AA42" s="75"/>
      <c r="AB42" s="89"/>
      <c r="AC42" s="74"/>
      <c r="AD42" s="89"/>
      <c r="AE42" s="75"/>
      <c r="AF42" s="89"/>
      <c r="AG42" s="77"/>
      <c r="AH42" s="78">
        <f t="shared" si="0"/>
        <v>0</v>
      </c>
      <c r="AJ42" s="6"/>
      <c r="AK42" s="6"/>
      <c r="AL42" s="11"/>
      <c r="AM42" s="6"/>
      <c r="AN42" s="6"/>
      <c r="AO42" s="6"/>
      <c r="AP42" s="6"/>
    </row>
    <row r="43" spans="1:42" ht="24.95" customHeight="1" thickBot="1">
      <c r="A43" s="64">
        <f t="shared" si="1"/>
        <v>40</v>
      </c>
      <c r="B43" s="63"/>
      <c r="C43" s="108"/>
      <c r="D43" s="107"/>
      <c r="E43" s="79"/>
      <c r="F43" s="120"/>
      <c r="G43" s="79"/>
      <c r="H43" s="120"/>
      <c r="I43" s="79"/>
      <c r="J43" s="120"/>
      <c r="K43" s="79"/>
      <c r="L43" s="120"/>
      <c r="M43" s="79"/>
      <c r="N43" s="120"/>
      <c r="O43" s="79"/>
      <c r="P43" s="120"/>
      <c r="Q43" s="79"/>
      <c r="R43" s="120"/>
      <c r="S43" s="79"/>
      <c r="T43" s="120"/>
      <c r="U43" s="79"/>
      <c r="V43" s="120"/>
      <c r="W43" s="79"/>
      <c r="X43" s="120"/>
      <c r="Y43" s="79"/>
      <c r="Z43" s="120"/>
      <c r="AA43" s="79"/>
      <c r="AB43" s="120"/>
      <c r="AC43" s="72"/>
      <c r="AD43" s="120"/>
      <c r="AE43" s="73"/>
      <c r="AF43" s="120"/>
      <c r="AG43" s="80"/>
      <c r="AH43" s="81">
        <f t="shared" si="0"/>
        <v>0</v>
      </c>
      <c r="AJ43" s="6"/>
      <c r="AK43" s="6"/>
      <c r="AL43" s="12"/>
      <c r="AM43" s="6"/>
      <c r="AN43" s="6"/>
      <c r="AO43" s="6"/>
      <c r="AP43" s="6"/>
    </row>
    <row r="44" spans="1:42" ht="24.95" customHeight="1" thickBot="1">
      <c r="A44" s="65">
        <f t="shared" si="1"/>
        <v>41</v>
      </c>
      <c r="B44" s="62"/>
      <c r="C44" s="109"/>
      <c r="D44" s="105"/>
      <c r="E44" s="75"/>
      <c r="F44" s="89"/>
      <c r="G44" s="75"/>
      <c r="H44" s="89"/>
      <c r="I44" s="75"/>
      <c r="J44" s="89"/>
      <c r="K44" s="75"/>
      <c r="L44" s="89"/>
      <c r="M44" s="75"/>
      <c r="N44" s="89"/>
      <c r="O44" s="75"/>
      <c r="P44" s="89"/>
      <c r="Q44" s="75"/>
      <c r="R44" s="89"/>
      <c r="S44" s="75"/>
      <c r="T44" s="89"/>
      <c r="U44" s="75"/>
      <c r="V44" s="89"/>
      <c r="W44" s="75"/>
      <c r="X44" s="89"/>
      <c r="Y44" s="75"/>
      <c r="Z44" s="89"/>
      <c r="AA44" s="75"/>
      <c r="AB44" s="89"/>
      <c r="AC44" s="74"/>
      <c r="AD44" s="89"/>
      <c r="AE44" s="75"/>
      <c r="AF44" s="89"/>
      <c r="AG44" s="77"/>
      <c r="AH44" s="78">
        <f t="shared" si="0"/>
        <v>0</v>
      </c>
      <c r="AJ44" s="6"/>
      <c r="AK44" s="6"/>
      <c r="AL44" s="11"/>
      <c r="AM44" s="6"/>
      <c r="AN44" s="6"/>
      <c r="AO44" s="6"/>
      <c r="AP44" s="6"/>
    </row>
    <row r="45" spans="1:42" ht="24.95" customHeight="1" thickBot="1">
      <c r="A45" s="64">
        <f t="shared" si="1"/>
        <v>42</v>
      </c>
      <c r="B45" s="63"/>
      <c r="C45" s="108"/>
      <c r="D45" s="107"/>
      <c r="E45" s="79"/>
      <c r="F45" s="120"/>
      <c r="G45" s="79"/>
      <c r="H45" s="120"/>
      <c r="I45" s="79"/>
      <c r="J45" s="120"/>
      <c r="K45" s="79"/>
      <c r="L45" s="120"/>
      <c r="M45" s="79"/>
      <c r="N45" s="120"/>
      <c r="O45" s="79"/>
      <c r="P45" s="120"/>
      <c r="Q45" s="79"/>
      <c r="R45" s="120"/>
      <c r="S45" s="79"/>
      <c r="T45" s="120"/>
      <c r="U45" s="79"/>
      <c r="V45" s="120"/>
      <c r="W45" s="79"/>
      <c r="X45" s="120"/>
      <c r="Y45" s="79"/>
      <c r="Z45" s="120"/>
      <c r="AA45" s="79"/>
      <c r="AB45" s="120"/>
      <c r="AC45" s="72"/>
      <c r="AD45" s="120"/>
      <c r="AE45" s="73"/>
      <c r="AF45" s="120"/>
      <c r="AG45" s="80"/>
      <c r="AH45" s="81">
        <f t="shared" si="0"/>
        <v>0</v>
      </c>
      <c r="AJ45" s="6"/>
      <c r="AK45" s="6"/>
      <c r="AL45" s="12"/>
      <c r="AM45" s="6"/>
      <c r="AN45" s="6"/>
      <c r="AO45" s="6"/>
      <c r="AP45" s="6"/>
    </row>
    <row r="46" spans="1:42" ht="24.95" customHeight="1" thickBot="1">
      <c r="A46" s="65">
        <f t="shared" si="1"/>
        <v>43</v>
      </c>
      <c r="B46" s="62"/>
      <c r="C46" s="109"/>
      <c r="D46" s="105"/>
      <c r="E46" s="75"/>
      <c r="F46" s="89"/>
      <c r="G46" s="75"/>
      <c r="H46" s="89"/>
      <c r="I46" s="75"/>
      <c r="J46" s="89"/>
      <c r="K46" s="75"/>
      <c r="L46" s="89"/>
      <c r="M46" s="75"/>
      <c r="N46" s="89"/>
      <c r="O46" s="75"/>
      <c r="P46" s="89"/>
      <c r="Q46" s="75"/>
      <c r="R46" s="89"/>
      <c r="S46" s="75"/>
      <c r="T46" s="89"/>
      <c r="U46" s="75"/>
      <c r="V46" s="89"/>
      <c r="W46" s="75"/>
      <c r="X46" s="89"/>
      <c r="Y46" s="75"/>
      <c r="Z46" s="89"/>
      <c r="AA46" s="75"/>
      <c r="AB46" s="89"/>
      <c r="AC46" s="74"/>
      <c r="AD46" s="89"/>
      <c r="AE46" s="75"/>
      <c r="AF46" s="89"/>
      <c r="AG46" s="77"/>
      <c r="AH46" s="78">
        <f t="shared" si="0"/>
        <v>0</v>
      </c>
      <c r="AJ46" s="6"/>
      <c r="AK46" s="6"/>
      <c r="AL46" s="11"/>
      <c r="AM46" s="6"/>
      <c r="AN46" s="6"/>
      <c r="AO46" s="6"/>
      <c r="AP46" s="6"/>
    </row>
    <row r="47" spans="1:42" ht="24.95" customHeight="1" thickBot="1">
      <c r="A47" s="64">
        <f t="shared" si="1"/>
        <v>44</v>
      </c>
      <c r="B47" s="63"/>
      <c r="C47" s="108"/>
      <c r="D47" s="107"/>
      <c r="E47" s="79"/>
      <c r="F47" s="120"/>
      <c r="G47" s="79"/>
      <c r="H47" s="120"/>
      <c r="I47" s="79"/>
      <c r="J47" s="120"/>
      <c r="K47" s="79"/>
      <c r="L47" s="120"/>
      <c r="M47" s="79"/>
      <c r="N47" s="120"/>
      <c r="O47" s="79"/>
      <c r="P47" s="120"/>
      <c r="Q47" s="79"/>
      <c r="R47" s="120"/>
      <c r="S47" s="79"/>
      <c r="T47" s="120"/>
      <c r="U47" s="79"/>
      <c r="V47" s="120"/>
      <c r="W47" s="79"/>
      <c r="X47" s="120"/>
      <c r="Y47" s="79"/>
      <c r="Z47" s="120"/>
      <c r="AA47" s="79"/>
      <c r="AB47" s="120"/>
      <c r="AC47" s="72"/>
      <c r="AD47" s="120"/>
      <c r="AE47" s="73"/>
      <c r="AF47" s="120"/>
      <c r="AG47" s="80"/>
      <c r="AH47" s="81">
        <f t="shared" si="0"/>
        <v>0</v>
      </c>
      <c r="AJ47" s="6"/>
      <c r="AK47" s="6"/>
      <c r="AL47" s="12"/>
      <c r="AM47" s="6"/>
      <c r="AN47" s="6"/>
      <c r="AO47" s="6"/>
      <c r="AP47" s="6"/>
    </row>
    <row r="48" spans="1:42" ht="24.95" customHeight="1" thickBot="1">
      <c r="A48" s="65">
        <f t="shared" si="1"/>
        <v>45</v>
      </c>
      <c r="B48" s="62"/>
      <c r="C48" s="109"/>
      <c r="D48" s="105"/>
      <c r="E48" s="75"/>
      <c r="F48" s="89"/>
      <c r="G48" s="75"/>
      <c r="H48" s="89"/>
      <c r="I48" s="75"/>
      <c r="J48" s="89"/>
      <c r="K48" s="75"/>
      <c r="L48" s="89"/>
      <c r="M48" s="75"/>
      <c r="N48" s="89"/>
      <c r="O48" s="75"/>
      <c r="P48" s="89"/>
      <c r="Q48" s="75"/>
      <c r="R48" s="89"/>
      <c r="S48" s="75"/>
      <c r="T48" s="89"/>
      <c r="U48" s="75"/>
      <c r="V48" s="89"/>
      <c r="W48" s="75"/>
      <c r="X48" s="89"/>
      <c r="Y48" s="75"/>
      <c r="Z48" s="89"/>
      <c r="AA48" s="75"/>
      <c r="AB48" s="89"/>
      <c r="AC48" s="74"/>
      <c r="AD48" s="89"/>
      <c r="AE48" s="75"/>
      <c r="AF48" s="89"/>
      <c r="AG48" s="77"/>
      <c r="AH48" s="78">
        <f t="shared" si="0"/>
        <v>0</v>
      </c>
      <c r="AJ48" s="6"/>
      <c r="AK48" s="6"/>
      <c r="AL48" s="11"/>
      <c r="AM48" s="6"/>
      <c r="AN48" s="6"/>
      <c r="AO48" s="6"/>
      <c r="AP48" s="6"/>
    </row>
    <row r="49" spans="1:42" ht="24.95" customHeight="1" thickBot="1">
      <c r="A49" s="64">
        <f t="shared" si="1"/>
        <v>46</v>
      </c>
      <c r="B49" s="63"/>
      <c r="C49" s="108"/>
      <c r="D49" s="107"/>
      <c r="E49" s="79"/>
      <c r="F49" s="120"/>
      <c r="G49" s="79"/>
      <c r="H49" s="120"/>
      <c r="I49" s="79"/>
      <c r="J49" s="120"/>
      <c r="K49" s="79"/>
      <c r="L49" s="120"/>
      <c r="M49" s="79"/>
      <c r="N49" s="120"/>
      <c r="O49" s="79"/>
      <c r="P49" s="120"/>
      <c r="Q49" s="79"/>
      <c r="R49" s="120"/>
      <c r="S49" s="79"/>
      <c r="T49" s="120"/>
      <c r="U49" s="79"/>
      <c r="V49" s="120"/>
      <c r="W49" s="79"/>
      <c r="X49" s="120"/>
      <c r="Y49" s="79"/>
      <c r="Z49" s="120"/>
      <c r="AA49" s="79"/>
      <c r="AB49" s="120"/>
      <c r="AC49" s="72"/>
      <c r="AD49" s="120"/>
      <c r="AE49" s="73"/>
      <c r="AF49" s="120"/>
      <c r="AG49" s="80"/>
      <c r="AH49" s="81">
        <f t="shared" si="0"/>
        <v>0</v>
      </c>
      <c r="AJ49" s="6"/>
      <c r="AK49" s="6"/>
      <c r="AL49" s="12"/>
      <c r="AM49" s="6"/>
      <c r="AN49" s="6"/>
      <c r="AO49" s="6"/>
      <c r="AP49" s="6"/>
    </row>
    <row r="50" spans="1:42" ht="24.95" customHeight="1" thickBot="1">
      <c r="A50" s="65">
        <f t="shared" si="1"/>
        <v>47</v>
      </c>
      <c r="B50" s="62"/>
      <c r="C50" s="109"/>
      <c r="D50" s="105"/>
      <c r="E50" s="75"/>
      <c r="F50" s="89"/>
      <c r="G50" s="75"/>
      <c r="H50" s="89"/>
      <c r="I50" s="75"/>
      <c r="J50" s="89"/>
      <c r="K50" s="75"/>
      <c r="L50" s="89"/>
      <c r="M50" s="75"/>
      <c r="N50" s="89"/>
      <c r="O50" s="75"/>
      <c r="P50" s="89"/>
      <c r="Q50" s="75"/>
      <c r="R50" s="89"/>
      <c r="S50" s="75"/>
      <c r="T50" s="89"/>
      <c r="U50" s="75"/>
      <c r="V50" s="89"/>
      <c r="W50" s="75"/>
      <c r="X50" s="89"/>
      <c r="Y50" s="75"/>
      <c r="Z50" s="89"/>
      <c r="AA50" s="75"/>
      <c r="AB50" s="89"/>
      <c r="AC50" s="74"/>
      <c r="AD50" s="89"/>
      <c r="AE50" s="75"/>
      <c r="AF50" s="89"/>
      <c r="AG50" s="77"/>
      <c r="AH50" s="78">
        <f t="shared" si="0"/>
        <v>0</v>
      </c>
      <c r="AJ50" s="6"/>
      <c r="AK50" s="6"/>
      <c r="AL50" s="11"/>
      <c r="AM50" s="6"/>
      <c r="AN50" s="6"/>
      <c r="AO50" s="6"/>
      <c r="AP50" s="6"/>
    </row>
    <row r="51" spans="1:42" ht="24.95" customHeight="1" thickBot="1">
      <c r="A51" s="64">
        <f t="shared" si="1"/>
        <v>48</v>
      </c>
      <c r="B51" s="63"/>
      <c r="C51" s="108"/>
      <c r="D51" s="107"/>
      <c r="E51" s="79"/>
      <c r="F51" s="120"/>
      <c r="G51" s="79"/>
      <c r="H51" s="120"/>
      <c r="I51" s="79"/>
      <c r="J51" s="120"/>
      <c r="K51" s="79"/>
      <c r="L51" s="120"/>
      <c r="M51" s="79"/>
      <c r="N51" s="120"/>
      <c r="O51" s="79"/>
      <c r="P51" s="120"/>
      <c r="Q51" s="79"/>
      <c r="R51" s="120"/>
      <c r="S51" s="79"/>
      <c r="T51" s="120"/>
      <c r="U51" s="79"/>
      <c r="V51" s="120"/>
      <c r="W51" s="79"/>
      <c r="X51" s="120"/>
      <c r="Y51" s="79"/>
      <c r="Z51" s="120"/>
      <c r="AA51" s="79"/>
      <c r="AB51" s="120"/>
      <c r="AC51" s="72"/>
      <c r="AD51" s="120"/>
      <c r="AE51" s="73"/>
      <c r="AF51" s="120"/>
      <c r="AG51" s="80"/>
      <c r="AH51" s="81">
        <f t="shared" si="0"/>
        <v>0</v>
      </c>
      <c r="AJ51" s="6"/>
      <c r="AK51" s="6"/>
      <c r="AL51" s="12"/>
      <c r="AM51" s="6"/>
      <c r="AN51" s="6"/>
      <c r="AO51" s="6"/>
      <c r="AP51" s="6"/>
    </row>
    <row r="52" spans="1:42" ht="24.95" customHeight="1" thickBot="1">
      <c r="A52" s="65">
        <f t="shared" si="1"/>
        <v>49</v>
      </c>
      <c r="B52" s="62"/>
      <c r="C52" s="109"/>
      <c r="D52" s="105"/>
      <c r="E52" s="75"/>
      <c r="F52" s="89"/>
      <c r="G52" s="75"/>
      <c r="H52" s="89"/>
      <c r="I52" s="75"/>
      <c r="J52" s="89"/>
      <c r="K52" s="75"/>
      <c r="L52" s="89"/>
      <c r="M52" s="75"/>
      <c r="N52" s="89"/>
      <c r="O52" s="75"/>
      <c r="P52" s="89"/>
      <c r="Q52" s="75"/>
      <c r="R52" s="89"/>
      <c r="S52" s="75"/>
      <c r="T52" s="89"/>
      <c r="U52" s="75"/>
      <c r="V52" s="89"/>
      <c r="W52" s="75"/>
      <c r="X52" s="89"/>
      <c r="Y52" s="75"/>
      <c r="Z52" s="89"/>
      <c r="AA52" s="75"/>
      <c r="AB52" s="89"/>
      <c r="AC52" s="74"/>
      <c r="AD52" s="89"/>
      <c r="AE52" s="75"/>
      <c r="AF52" s="89"/>
      <c r="AG52" s="77"/>
      <c r="AH52" s="78">
        <f t="shared" si="0"/>
        <v>0</v>
      </c>
      <c r="AJ52" s="6"/>
      <c r="AK52" s="6"/>
      <c r="AL52" s="11"/>
      <c r="AM52" s="6"/>
      <c r="AN52" s="6"/>
      <c r="AO52" s="6"/>
      <c r="AP52" s="6"/>
    </row>
    <row r="53" spans="1:42" ht="24.95" customHeight="1" thickBot="1">
      <c r="A53" s="64">
        <f t="shared" si="1"/>
        <v>50</v>
      </c>
      <c r="B53" s="63"/>
      <c r="C53" s="108"/>
      <c r="D53" s="107"/>
      <c r="E53" s="79"/>
      <c r="F53" s="120"/>
      <c r="G53" s="79"/>
      <c r="H53" s="120"/>
      <c r="I53" s="79"/>
      <c r="J53" s="120"/>
      <c r="K53" s="79"/>
      <c r="L53" s="120"/>
      <c r="M53" s="79"/>
      <c r="N53" s="120"/>
      <c r="O53" s="79"/>
      <c r="P53" s="120"/>
      <c r="Q53" s="79"/>
      <c r="R53" s="120"/>
      <c r="S53" s="79"/>
      <c r="T53" s="120"/>
      <c r="U53" s="79"/>
      <c r="V53" s="120"/>
      <c r="W53" s="79"/>
      <c r="X53" s="120"/>
      <c r="Y53" s="79"/>
      <c r="Z53" s="120"/>
      <c r="AA53" s="79"/>
      <c r="AB53" s="120"/>
      <c r="AC53" s="72"/>
      <c r="AD53" s="120"/>
      <c r="AE53" s="73"/>
      <c r="AF53" s="120"/>
      <c r="AG53" s="80"/>
      <c r="AH53" s="81">
        <f t="shared" si="0"/>
        <v>0</v>
      </c>
      <c r="AJ53" s="6"/>
      <c r="AK53" s="6"/>
      <c r="AL53" s="12"/>
      <c r="AM53" s="6"/>
      <c r="AN53" s="6"/>
      <c r="AO53" s="6"/>
      <c r="AP53" s="6"/>
    </row>
    <row r="54" spans="1:42" ht="15" customHeight="1" thickTop="1">
      <c r="A54" s="68" t="s">
        <v>46</v>
      </c>
      <c r="B54" s="69" t="s">
        <v>46</v>
      </c>
      <c r="C54" s="110" t="s">
        <v>46</v>
      </c>
      <c r="D54" s="114">
        <f>SUM(F54:AF54)</f>
        <v>0</v>
      </c>
      <c r="E54" s="76" t="s">
        <v>46</v>
      </c>
      <c r="F54" s="90">
        <f t="shared" ref="F54:R54" si="2">SUM(F4:F52)</f>
        <v>0</v>
      </c>
      <c r="G54" s="90"/>
      <c r="H54" s="90">
        <f t="shared" si="2"/>
        <v>0</v>
      </c>
      <c r="I54" s="90"/>
      <c r="J54" s="90">
        <f t="shared" si="2"/>
        <v>0</v>
      </c>
      <c r="K54" s="90"/>
      <c r="L54" s="90">
        <f t="shared" si="2"/>
        <v>0</v>
      </c>
      <c r="M54" s="90"/>
      <c r="N54" s="90">
        <f t="shared" si="2"/>
        <v>0</v>
      </c>
      <c r="O54" s="90"/>
      <c r="P54" s="115">
        <f t="shared" si="2"/>
        <v>0</v>
      </c>
      <c r="Q54" s="117"/>
      <c r="R54" s="90">
        <f t="shared" si="2"/>
        <v>0</v>
      </c>
      <c r="S54" s="90"/>
      <c r="T54" s="90">
        <f>SUM(T4:T52)</f>
        <v>0</v>
      </c>
      <c r="U54" s="90"/>
      <c r="V54" s="90">
        <f t="shared" ref="V54:AD54" si="3">SUM(V4:V52)</f>
        <v>0</v>
      </c>
      <c r="W54" s="90"/>
      <c r="X54" s="90">
        <f t="shared" si="3"/>
        <v>0</v>
      </c>
      <c r="Y54" s="90"/>
      <c r="Z54" s="90">
        <f t="shared" si="3"/>
        <v>0</v>
      </c>
      <c r="AA54" s="90"/>
      <c r="AB54" s="90">
        <f t="shared" si="3"/>
        <v>0</v>
      </c>
      <c r="AC54" s="90"/>
      <c r="AD54" s="90">
        <f t="shared" si="3"/>
        <v>0</v>
      </c>
      <c r="AE54" s="90"/>
      <c r="AF54" s="118">
        <f>SUM(AF4:AF53)</f>
        <v>0</v>
      </c>
      <c r="AG54" s="82"/>
      <c r="AH54" s="83" t="e">
        <f>SUM(AH4:AH52)</f>
        <v>#VALUE!</v>
      </c>
      <c r="AI54" s="44"/>
      <c r="AJ54" s="53"/>
      <c r="AK54" s="6"/>
      <c r="AL54" s="12"/>
      <c r="AM54" s="6"/>
      <c r="AN54" s="6"/>
      <c r="AO54" s="6"/>
      <c r="AP54" s="6"/>
    </row>
    <row r="55" spans="1:42" ht="15.75" customHeight="1" thickBot="1">
      <c r="A55" s="70" t="s">
        <v>46</v>
      </c>
      <c r="B55" s="71" t="s">
        <v>46</v>
      </c>
      <c r="C55" s="111" t="s">
        <v>46</v>
      </c>
      <c r="D55" s="112"/>
      <c r="E55" s="84" t="s">
        <v>46</v>
      </c>
      <c r="F55" s="91"/>
      <c r="G55" s="84" t="s">
        <v>46</v>
      </c>
      <c r="H55" s="91"/>
      <c r="I55" s="84" t="s">
        <v>46</v>
      </c>
      <c r="J55" s="91"/>
      <c r="K55" s="84" t="s">
        <v>46</v>
      </c>
      <c r="L55" s="91"/>
      <c r="M55" s="84" t="s">
        <v>46</v>
      </c>
      <c r="N55" s="91"/>
      <c r="O55" s="84" t="s">
        <v>46</v>
      </c>
      <c r="P55" s="116"/>
      <c r="Q55" s="84" t="s">
        <v>46</v>
      </c>
      <c r="R55" s="91"/>
      <c r="S55" s="84" t="s">
        <v>46</v>
      </c>
      <c r="T55" s="91"/>
      <c r="U55" s="86" t="s">
        <v>46</v>
      </c>
      <c r="V55" s="91"/>
      <c r="W55" s="84" t="s">
        <v>46</v>
      </c>
      <c r="X55" s="91"/>
      <c r="Y55" s="84" t="s">
        <v>46</v>
      </c>
      <c r="Z55" s="91"/>
      <c r="AA55" s="84" t="s">
        <v>46</v>
      </c>
      <c r="AB55" s="91"/>
      <c r="AC55" s="85" t="s">
        <v>46</v>
      </c>
      <c r="AD55" s="91"/>
      <c r="AE55" s="84"/>
      <c r="AF55" s="119"/>
      <c r="AG55" s="87"/>
      <c r="AH55" s="88"/>
      <c r="AI55" s="44"/>
      <c r="AJ55" s="53"/>
    </row>
    <row r="56" spans="1:42">
      <c r="A56" s="61" t="s">
        <v>46</v>
      </c>
      <c r="B56" s="61" t="s">
        <v>46</v>
      </c>
      <c r="C56" s="113" t="s">
        <v>46</v>
      </c>
      <c r="E56" s="5" t="s">
        <v>46</v>
      </c>
      <c r="G56" s="5" t="s">
        <v>46</v>
      </c>
      <c r="I56" s="5" t="s">
        <v>46</v>
      </c>
      <c r="K56" s="5" t="s">
        <v>46</v>
      </c>
      <c r="M56" s="5" t="s">
        <v>46</v>
      </c>
      <c r="O56" s="5" t="s">
        <v>46</v>
      </c>
      <c r="Q56" s="5" t="s">
        <v>46</v>
      </c>
      <c r="S56" s="5" t="s">
        <v>46</v>
      </c>
      <c r="U56" s="5" t="s">
        <v>46</v>
      </c>
      <c r="W56" s="5" t="s">
        <v>46</v>
      </c>
      <c r="Y56" s="5" t="s">
        <v>46</v>
      </c>
      <c r="AA56" s="5" t="s">
        <v>46</v>
      </c>
      <c r="AC56" s="5" t="s">
        <v>46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A1:A3"/>
    <mergeCell ref="B1:B3"/>
  </mergeCells>
  <printOptions horizontalCentered="1" verticalCentered="1"/>
  <pageMargins left="0" right="0" top="0" bottom="0" header="0.31496062992125984" footer="0.31496062992125984"/>
  <pageSetup paperSize="9" scale="4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iseàjourTCD">
                <anchor>
                  <from>
                    <xdr:col>2</xdr:col>
                    <xdr:colOff>1371600</xdr:colOff>
                    <xdr:row>1</xdr:row>
                    <xdr:rowOff>76200</xdr:rowOff>
                  </from>
                  <to>
                    <xdr:col>2</xdr:col>
                    <xdr:colOff>2819400</xdr:colOff>
                    <xdr:row>1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Effacer">
                <anchor>
                  <from>
                    <xdr:col>2</xdr:col>
                    <xdr:colOff>2905125</xdr:colOff>
                    <xdr:row>1</xdr:row>
                    <xdr:rowOff>66675</xdr:rowOff>
                  </from>
                  <to>
                    <xdr:col>3</xdr:col>
                    <xdr:colOff>695325</xdr:colOff>
                    <xdr:row>1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Principal">
                <anchor moveWithCells="1" sizeWithCells="1">
                  <from>
                    <xdr:col>1</xdr:col>
                    <xdr:colOff>76200</xdr:colOff>
                    <xdr:row>1</xdr:row>
                    <xdr:rowOff>95250</xdr:rowOff>
                  </from>
                  <to>
                    <xdr:col>2</xdr:col>
                    <xdr:colOff>1295400</xdr:colOff>
                    <xdr:row>1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3A7C1-AF81-44B4-8771-3FCFF5187FFB}">
  <sheetPr codeName="Feuil5"/>
  <dimension ref="B3:AF87"/>
  <sheetViews>
    <sheetView topLeftCell="A69" workbookViewId="0">
      <selection activeCell="F98" sqref="F98"/>
    </sheetView>
  </sheetViews>
  <sheetFormatPr baseColWidth="10" defaultRowHeight="15"/>
  <cols>
    <col min="2" max="2" width="21" bestFit="1" customWidth="1"/>
    <col min="3" max="3" width="18.28515625" bestFit="1" customWidth="1"/>
    <col min="6" max="6" width="21" bestFit="1" customWidth="1"/>
    <col min="7" max="7" width="18.28515625" bestFit="1" customWidth="1"/>
    <col min="8" max="8" width="12.5703125" bestFit="1" customWidth="1"/>
    <col min="10" max="10" width="21" bestFit="1" customWidth="1"/>
    <col min="11" max="11" width="18.28515625" bestFit="1" customWidth="1"/>
    <col min="31" max="31" width="21" bestFit="1" customWidth="1"/>
    <col min="32" max="32" width="28.42578125" bestFit="1" customWidth="1"/>
  </cols>
  <sheetData>
    <row r="3" spans="2:32">
      <c r="B3" s="168" t="str">
        <f>Tailles!E1</f>
        <v>PRII</v>
      </c>
      <c r="C3" s="168"/>
      <c r="F3" s="168" t="str">
        <f>Tailles!K1</f>
        <v>UN</v>
      </c>
      <c r="G3" s="168"/>
      <c r="J3" s="168" t="str">
        <f>Tailles!Q1</f>
        <v>UN</v>
      </c>
      <c r="K3" s="168"/>
      <c r="AE3" s="1" t="s">
        <v>19</v>
      </c>
      <c r="AF3" t="s">
        <v>49</v>
      </c>
    </row>
    <row r="4" spans="2:32">
      <c r="B4" s="1" t="s">
        <v>19</v>
      </c>
      <c r="C4" t="s">
        <v>29</v>
      </c>
      <c r="F4" s="1" t="s">
        <v>19</v>
      </c>
      <c r="G4" t="s">
        <v>30</v>
      </c>
      <c r="J4" s="1" t="s">
        <v>19</v>
      </c>
      <c r="K4" t="s">
        <v>29</v>
      </c>
      <c r="AE4" s="2" t="s">
        <v>28</v>
      </c>
      <c r="AF4" s="36"/>
    </row>
    <row r="5" spans="2:32">
      <c r="B5" s="2" t="s">
        <v>11</v>
      </c>
      <c r="C5" s="36">
        <v>2</v>
      </c>
      <c r="F5" s="2" t="s">
        <v>26</v>
      </c>
      <c r="G5" s="36"/>
      <c r="J5" s="2" t="s">
        <v>11</v>
      </c>
      <c r="K5" s="36"/>
      <c r="AE5" s="2" t="s">
        <v>9</v>
      </c>
      <c r="AF5" s="36">
        <v>2</v>
      </c>
    </row>
    <row r="6" spans="2:32">
      <c r="B6" s="2" t="s">
        <v>10</v>
      </c>
      <c r="C6" s="36">
        <v>3</v>
      </c>
      <c r="F6" s="2" t="s">
        <v>11</v>
      </c>
      <c r="G6" s="36">
        <v>1</v>
      </c>
      <c r="J6" s="2" t="s">
        <v>10</v>
      </c>
      <c r="K6" s="36">
        <v>1</v>
      </c>
      <c r="AE6" s="2" t="s">
        <v>48</v>
      </c>
      <c r="AF6" s="36">
        <v>2</v>
      </c>
    </row>
    <row r="7" spans="2:32">
      <c r="B7" s="2" t="s">
        <v>9</v>
      </c>
      <c r="C7" s="36">
        <v>4</v>
      </c>
      <c r="F7" s="2" t="s">
        <v>10</v>
      </c>
      <c r="G7" s="36"/>
      <c r="J7" s="2" t="s">
        <v>9</v>
      </c>
      <c r="K7" s="36">
        <v>2</v>
      </c>
    </row>
    <row r="8" spans="2:32">
      <c r="B8" s="2" t="s">
        <v>12</v>
      </c>
      <c r="C8" s="36">
        <v>3</v>
      </c>
      <c r="F8" s="2" t="s">
        <v>9</v>
      </c>
      <c r="G8" s="36"/>
      <c r="J8" s="2" t="s">
        <v>12</v>
      </c>
      <c r="K8" s="36">
        <v>3</v>
      </c>
    </row>
    <row r="9" spans="2:32">
      <c r="B9" s="2" t="s">
        <v>8</v>
      </c>
      <c r="C9" s="36">
        <v>0</v>
      </c>
      <c r="F9" s="2" t="s">
        <v>12</v>
      </c>
      <c r="G9" s="36">
        <v>1</v>
      </c>
      <c r="J9" s="2" t="s">
        <v>8</v>
      </c>
      <c r="K9" s="36"/>
    </row>
    <row r="10" spans="2:32">
      <c r="B10" s="2" t="s">
        <v>28</v>
      </c>
      <c r="C10" s="36">
        <v>0</v>
      </c>
      <c r="F10" s="2" t="s">
        <v>8</v>
      </c>
      <c r="G10" s="36"/>
      <c r="J10" s="2" t="s">
        <v>28</v>
      </c>
      <c r="K10" s="36">
        <v>6</v>
      </c>
    </row>
    <row r="11" spans="2:32">
      <c r="B11" s="2" t="s">
        <v>26</v>
      </c>
      <c r="C11" s="36">
        <v>3</v>
      </c>
      <c r="F11" s="2" t="s">
        <v>28</v>
      </c>
      <c r="G11" s="36">
        <v>1</v>
      </c>
    </row>
    <row r="12" spans="2:32">
      <c r="B12" s="2"/>
      <c r="C12" s="36">
        <v>15</v>
      </c>
    </row>
    <row r="24" spans="2:11">
      <c r="B24" s="168" t="str">
        <f>Tailles!G1</f>
        <v xml:space="preserve">PRIII </v>
      </c>
      <c r="C24" s="168"/>
      <c r="F24" s="168" t="str">
        <f>Tailles!M1</f>
        <v>UN</v>
      </c>
      <c r="G24" s="168"/>
      <c r="J24" s="168" t="str">
        <f>Tailles!S1</f>
        <v>UN</v>
      </c>
      <c r="K24" s="168"/>
    </row>
    <row r="25" spans="2:11">
      <c r="B25" s="1" t="s">
        <v>19</v>
      </c>
      <c r="C25" t="s">
        <v>29</v>
      </c>
      <c r="F25" s="1" t="s">
        <v>19</v>
      </c>
      <c r="G25" t="s">
        <v>29</v>
      </c>
      <c r="J25" s="1" t="s">
        <v>19</v>
      </c>
      <c r="K25" t="s">
        <v>30</v>
      </c>
    </row>
    <row r="26" spans="2:11">
      <c r="B26" s="2" t="s">
        <v>11</v>
      </c>
      <c r="C26" s="36">
        <v>1</v>
      </c>
      <c r="F26" s="2" t="s">
        <v>26</v>
      </c>
      <c r="G26" s="36"/>
      <c r="J26" s="2" t="s">
        <v>26</v>
      </c>
      <c r="K26" s="36"/>
    </row>
    <row r="27" spans="2:11">
      <c r="B27" s="2" t="s">
        <v>10</v>
      </c>
      <c r="C27" s="36"/>
      <c r="F27" s="2" t="s">
        <v>11</v>
      </c>
      <c r="G27" s="36"/>
      <c r="J27" s="2" t="s">
        <v>13</v>
      </c>
      <c r="K27" s="36"/>
    </row>
    <row r="28" spans="2:11">
      <c r="B28" s="2" t="s">
        <v>9</v>
      </c>
      <c r="C28" s="36">
        <v>2</v>
      </c>
      <c r="F28" s="2" t="s">
        <v>10</v>
      </c>
      <c r="G28" s="36">
        <v>1</v>
      </c>
      <c r="J28" s="2" t="s">
        <v>11</v>
      </c>
      <c r="K28" s="36"/>
    </row>
    <row r="29" spans="2:11">
      <c r="B29" s="2" t="s">
        <v>12</v>
      </c>
      <c r="C29" s="36">
        <v>2</v>
      </c>
      <c r="F29" s="2" t="s">
        <v>9</v>
      </c>
      <c r="G29" s="36"/>
      <c r="J29" s="2" t="s">
        <v>10</v>
      </c>
      <c r="K29" s="36">
        <v>1</v>
      </c>
    </row>
    <row r="30" spans="2:11">
      <c r="B30" s="2" t="s">
        <v>8</v>
      </c>
      <c r="C30" s="36"/>
      <c r="F30" s="2" t="s">
        <v>12</v>
      </c>
      <c r="G30" s="36"/>
      <c r="J30" s="2" t="s">
        <v>9</v>
      </c>
      <c r="K30" s="36"/>
    </row>
    <row r="31" spans="2:11">
      <c r="B31" s="2" t="s">
        <v>28</v>
      </c>
      <c r="C31" s="36"/>
      <c r="F31" s="2" t="s">
        <v>8</v>
      </c>
      <c r="G31" s="36"/>
      <c r="J31" s="2" t="s">
        <v>12</v>
      </c>
      <c r="K31" s="36"/>
    </row>
    <row r="32" spans="2:11">
      <c r="B32" s="2" t="s">
        <v>13</v>
      </c>
      <c r="C32" s="36"/>
      <c r="F32" s="2" t="s">
        <v>28</v>
      </c>
      <c r="G32" s="36">
        <v>1</v>
      </c>
      <c r="J32" s="2" t="s">
        <v>8</v>
      </c>
      <c r="K32" s="36"/>
    </row>
    <row r="33" spans="2:11">
      <c r="B33" s="2" t="s">
        <v>26</v>
      </c>
      <c r="C33" s="36"/>
      <c r="J33" s="2" t="s">
        <v>28</v>
      </c>
      <c r="K33" s="36">
        <v>1</v>
      </c>
    </row>
    <row r="43" spans="2:11">
      <c r="B43" s="168" t="str">
        <f>Tailles!I1</f>
        <v>UN</v>
      </c>
      <c r="C43" s="168"/>
      <c r="F43" s="168" t="str">
        <f>Tailles!O1</f>
        <v xml:space="preserve">PRIII </v>
      </c>
      <c r="G43" s="168"/>
      <c r="J43" s="168" t="str">
        <f>Tailles!W1</f>
        <v>UN</v>
      </c>
      <c r="K43" s="168"/>
    </row>
    <row r="44" spans="2:11">
      <c r="B44" s="1" t="s">
        <v>19</v>
      </c>
      <c r="C44" t="s">
        <v>29</v>
      </c>
      <c r="F44" s="1" t="s">
        <v>19</v>
      </c>
      <c r="G44" t="s">
        <v>29</v>
      </c>
      <c r="J44" s="1" t="s">
        <v>19</v>
      </c>
      <c r="K44" t="s">
        <v>29</v>
      </c>
    </row>
    <row r="45" spans="2:11">
      <c r="B45" s="2" t="s">
        <v>26</v>
      </c>
      <c r="C45" s="36"/>
      <c r="F45" s="2" t="s">
        <v>11</v>
      </c>
      <c r="G45" s="36">
        <v>5</v>
      </c>
      <c r="J45" s="2" t="s">
        <v>26</v>
      </c>
      <c r="K45" s="36"/>
    </row>
    <row r="46" spans="2:11">
      <c r="B46" s="2" t="s">
        <v>11</v>
      </c>
      <c r="C46" s="36">
        <v>2</v>
      </c>
      <c r="F46" s="2" t="s">
        <v>10</v>
      </c>
      <c r="G46" s="36">
        <v>5</v>
      </c>
      <c r="J46" s="2" t="s">
        <v>13</v>
      </c>
      <c r="K46" s="36"/>
    </row>
    <row r="47" spans="2:11">
      <c r="B47" s="2" t="s">
        <v>10</v>
      </c>
      <c r="C47" s="36">
        <v>1</v>
      </c>
      <c r="F47" s="2" t="s">
        <v>9</v>
      </c>
      <c r="G47" s="36">
        <v>1</v>
      </c>
      <c r="J47" s="2" t="s">
        <v>11</v>
      </c>
      <c r="K47" s="36"/>
    </row>
    <row r="48" spans="2:11">
      <c r="B48" s="2" t="s">
        <v>9</v>
      </c>
      <c r="C48" s="36">
        <v>2</v>
      </c>
      <c r="F48" s="2" t="s">
        <v>12</v>
      </c>
      <c r="G48" s="36">
        <v>2</v>
      </c>
      <c r="J48" s="2" t="s">
        <v>10</v>
      </c>
      <c r="K48" s="36">
        <v>1</v>
      </c>
    </row>
    <row r="49" spans="2:11">
      <c r="B49" s="2" t="s">
        <v>12</v>
      </c>
      <c r="C49" s="36">
        <v>2</v>
      </c>
      <c r="F49" s="2" t="s">
        <v>8</v>
      </c>
      <c r="G49" s="36"/>
      <c r="J49" s="2" t="s">
        <v>9</v>
      </c>
      <c r="K49" s="36"/>
    </row>
    <row r="50" spans="2:11">
      <c r="B50" s="2" t="s">
        <v>8</v>
      </c>
      <c r="C50" s="36"/>
      <c r="F50" s="2" t="s">
        <v>28</v>
      </c>
      <c r="G50" s="36">
        <v>13</v>
      </c>
      <c r="J50" s="2" t="s">
        <v>12</v>
      </c>
      <c r="K50" s="36">
        <v>1</v>
      </c>
    </row>
    <row r="51" spans="2:11">
      <c r="B51" s="2" t="s">
        <v>28</v>
      </c>
      <c r="C51" s="36"/>
      <c r="J51" s="2" t="s">
        <v>8</v>
      </c>
      <c r="K51" s="36"/>
    </row>
    <row r="52" spans="2:11">
      <c r="J52" s="2" t="s">
        <v>28</v>
      </c>
      <c r="K52" s="36">
        <v>2</v>
      </c>
    </row>
    <row r="63" spans="2:11">
      <c r="B63" s="168" t="str">
        <f>Tailles!U1</f>
        <v>UN</v>
      </c>
      <c r="C63" s="168"/>
      <c r="F63" s="168" t="str">
        <f>Tailles!Y1</f>
        <v>UN</v>
      </c>
      <c r="G63" s="168"/>
      <c r="J63" s="168" t="str">
        <f>Tailles!AA1</f>
        <v>UN</v>
      </c>
      <c r="K63" s="168"/>
    </row>
    <row r="64" spans="2:11">
      <c r="B64" s="1" t="s">
        <v>19</v>
      </c>
      <c r="C64" t="s">
        <v>29</v>
      </c>
      <c r="F64" s="1" t="s">
        <v>19</v>
      </c>
      <c r="G64" t="s">
        <v>29</v>
      </c>
      <c r="J64" s="1" t="s">
        <v>19</v>
      </c>
      <c r="K64" t="s">
        <v>29</v>
      </c>
    </row>
    <row r="65" spans="2:11">
      <c r="B65" s="2" t="s">
        <v>28</v>
      </c>
      <c r="C65" s="36"/>
      <c r="F65" s="2" t="s">
        <v>28</v>
      </c>
      <c r="G65" s="36"/>
      <c r="J65" s="2" t="s">
        <v>28</v>
      </c>
      <c r="K65" s="36"/>
    </row>
    <row r="66" spans="2:11">
      <c r="B66" s="2" t="s">
        <v>12</v>
      </c>
      <c r="C66" s="36"/>
      <c r="F66" s="2"/>
      <c r="G66" s="36"/>
      <c r="J66" s="2" t="s">
        <v>9</v>
      </c>
      <c r="K66" s="36">
        <v>2</v>
      </c>
    </row>
    <row r="67" spans="2:11">
      <c r="B67" s="2"/>
      <c r="C67" s="36"/>
    </row>
    <row r="83" spans="2:7">
      <c r="B83" s="41" t="str">
        <f>Tailles!AC1</f>
        <v>UN</v>
      </c>
      <c r="C83" s="41"/>
      <c r="F83" s="41" t="str">
        <f>Tailles!AE1</f>
        <v>UN</v>
      </c>
      <c r="G83" s="41"/>
    </row>
    <row r="84" spans="2:7">
      <c r="B84" s="1" t="s">
        <v>19</v>
      </c>
      <c r="C84" t="s">
        <v>29</v>
      </c>
      <c r="F84" s="67" t="s">
        <v>19</v>
      </c>
      <c r="G84" s="67" t="s">
        <v>29</v>
      </c>
    </row>
    <row r="85" spans="2:7">
      <c r="B85" s="2" t="s">
        <v>10</v>
      </c>
      <c r="C85" s="36">
        <v>2</v>
      </c>
      <c r="F85" s="2" t="s">
        <v>9</v>
      </c>
      <c r="G85" s="36">
        <v>2</v>
      </c>
    </row>
    <row r="86" spans="2:7">
      <c r="B86" s="2" t="s">
        <v>9</v>
      </c>
      <c r="C86" s="36">
        <v>2</v>
      </c>
      <c r="F86" s="2" t="s">
        <v>28</v>
      </c>
      <c r="G86" s="36"/>
    </row>
    <row r="87" spans="2:7">
      <c r="B87" s="2" t="s">
        <v>28</v>
      </c>
      <c r="C87" s="36"/>
    </row>
  </sheetData>
  <mergeCells count="12">
    <mergeCell ref="F63:G63"/>
    <mergeCell ref="J63:K63"/>
    <mergeCell ref="B43:C43"/>
    <mergeCell ref="F43:G43"/>
    <mergeCell ref="J43:K43"/>
    <mergeCell ref="B63:C63"/>
    <mergeCell ref="B24:C24"/>
    <mergeCell ref="B3:C3"/>
    <mergeCell ref="F3:G3"/>
    <mergeCell ref="F24:G24"/>
    <mergeCell ref="J24:K24"/>
    <mergeCell ref="J3:K3"/>
  </mergeCells>
  <pageMargins left="0.7" right="0.7" top="0.75" bottom="0.75" header="0.3" footer="0.3"/>
  <pageSetup paperSize="9" orientation="portrait" horizontalDpi="0" verticalDpi="0" r:id="rId15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5AE11-D41D-4EC2-822E-E75364E9B26C}">
  <sheetPr codeName="Feuil6">
    <pageSetUpPr fitToPage="1"/>
  </sheetPr>
  <dimension ref="A1:AMK66"/>
  <sheetViews>
    <sheetView zoomScale="55" zoomScaleNormal="55" workbookViewId="0">
      <pane xSplit="3" ySplit="7" topLeftCell="D26" activePane="bottomRight" state="frozenSplit"/>
      <selection pane="topRight" activeCell="N1" sqref="N1"/>
      <selection pane="bottomLeft" activeCell="A21" sqref="A21"/>
      <selection pane="bottomRight" activeCell="C36" sqref="C36"/>
    </sheetView>
  </sheetViews>
  <sheetFormatPr baseColWidth="10" defaultColWidth="8.85546875" defaultRowHeight="23.25"/>
  <cols>
    <col min="1" max="1" width="125.7109375" style="17" customWidth="1"/>
    <col min="2" max="2" width="34.42578125" style="17" customWidth="1"/>
    <col min="3" max="3" width="27.7109375" style="17" customWidth="1"/>
    <col min="4" max="4" width="11.7109375" style="17" customWidth="1"/>
    <col min="5" max="5" width="11.28515625" style="17" customWidth="1"/>
    <col min="6" max="7" width="15.7109375" style="17" customWidth="1"/>
    <col min="8" max="10" width="17.5703125" style="17" customWidth="1"/>
    <col min="11" max="20" width="15.7109375" style="17" customWidth="1"/>
    <col min="21" max="21" width="21.42578125" style="17" customWidth="1"/>
    <col min="22" max="22" width="28" style="14" customWidth="1"/>
    <col min="23" max="1025" width="9.140625" style="15" customWidth="1"/>
    <col min="1026" max="16384" width="8.85546875" style="3"/>
  </cols>
  <sheetData>
    <row r="1" spans="1:32" ht="72" customHeight="1">
      <c r="A1" s="224"/>
      <c r="B1" s="50" t="s">
        <v>16</v>
      </c>
      <c r="C1" s="50"/>
      <c r="D1" s="49"/>
      <c r="E1" s="49"/>
      <c r="F1" s="49"/>
      <c r="G1" s="49"/>
      <c r="H1" s="49"/>
      <c r="I1" s="13" t="s">
        <v>17</v>
      </c>
      <c r="J1" s="13"/>
      <c r="K1" s="182"/>
      <c r="L1" s="183"/>
      <c r="M1" s="183"/>
      <c r="N1" s="183"/>
      <c r="O1" s="183"/>
      <c r="P1" s="183"/>
      <c r="Q1" s="183"/>
      <c r="R1" s="183"/>
      <c r="S1" s="183"/>
      <c r="T1" s="183"/>
      <c r="U1" s="184"/>
    </row>
    <row r="2" spans="1:32" ht="40.5" customHeight="1">
      <c r="A2" s="224"/>
      <c r="B2" s="51" t="s">
        <v>34</v>
      </c>
      <c r="C2" s="52"/>
      <c r="D2" s="42"/>
      <c r="E2" s="42"/>
      <c r="F2" s="42"/>
      <c r="G2" s="42"/>
      <c r="H2" s="43"/>
      <c r="I2" s="193" t="s">
        <v>33</v>
      </c>
      <c r="J2" s="193"/>
      <c r="K2" s="193"/>
      <c r="L2" s="193"/>
      <c r="M2" s="193"/>
      <c r="N2" s="220"/>
      <c r="O2" s="221"/>
      <c r="P2" s="221"/>
      <c r="Q2" s="221"/>
      <c r="R2" s="221"/>
      <c r="S2" s="221"/>
      <c r="T2" s="221"/>
      <c r="U2" s="222"/>
    </row>
    <row r="3" spans="1:32" ht="109.5" customHeight="1">
      <c r="A3" s="16"/>
      <c r="B3" s="47" t="s">
        <v>35</v>
      </c>
      <c r="C3" s="48"/>
      <c r="D3" s="45"/>
      <c r="E3" s="45"/>
      <c r="F3" s="45"/>
      <c r="G3" s="45"/>
      <c r="H3" s="46"/>
      <c r="I3" s="193" t="s">
        <v>32</v>
      </c>
      <c r="J3" s="193"/>
      <c r="K3" s="193"/>
      <c r="L3" s="193"/>
      <c r="M3" s="193"/>
      <c r="N3" s="217" t="s">
        <v>18</v>
      </c>
      <c r="O3" s="218"/>
      <c r="P3" s="218"/>
      <c r="Q3" s="218"/>
      <c r="R3" s="218"/>
      <c r="S3" s="218"/>
      <c r="T3" s="218"/>
      <c r="U3" s="219"/>
    </row>
    <row r="4" spans="1:32" ht="24.95" customHeight="1" thickBot="1">
      <c r="A4" s="223"/>
      <c r="B4" s="223"/>
      <c r="C4" s="223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147"/>
      <c r="X4" s="147"/>
      <c r="Z4" s="147"/>
      <c r="AB4" s="147"/>
      <c r="AD4" s="147"/>
      <c r="AF4" s="147"/>
    </row>
    <row r="5" spans="1:32" ht="24.95" customHeight="1" thickBot="1">
      <c r="A5" s="208" t="s">
        <v>20</v>
      </c>
      <c r="B5" s="210" t="s">
        <v>31</v>
      </c>
      <c r="C5" s="210"/>
      <c r="D5" s="212" t="s">
        <v>21</v>
      </c>
      <c r="E5" s="212"/>
      <c r="F5" s="214" t="s">
        <v>22</v>
      </c>
      <c r="G5" s="214" t="s">
        <v>23</v>
      </c>
      <c r="H5" s="202" t="s">
        <v>5</v>
      </c>
      <c r="I5" s="202" t="s">
        <v>6</v>
      </c>
      <c r="J5" s="202" t="s">
        <v>7</v>
      </c>
      <c r="K5" s="191" t="s">
        <v>25</v>
      </c>
      <c r="L5" s="191" t="s">
        <v>8</v>
      </c>
      <c r="M5" s="191" t="s">
        <v>9</v>
      </c>
      <c r="N5" s="191" t="s">
        <v>10</v>
      </c>
      <c r="O5" s="191" t="s">
        <v>11</v>
      </c>
      <c r="P5" s="191" t="s">
        <v>12</v>
      </c>
      <c r="Q5" s="191" t="s">
        <v>26</v>
      </c>
      <c r="R5" s="191" t="s">
        <v>13</v>
      </c>
      <c r="S5" s="204" t="s">
        <v>14</v>
      </c>
      <c r="T5" s="206" t="s">
        <v>24</v>
      </c>
      <c r="U5" s="194" t="s">
        <v>38</v>
      </c>
      <c r="V5" s="196" t="s">
        <v>15</v>
      </c>
      <c r="X5" s="147"/>
      <c r="Z5" s="147"/>
      <c r="AB5" s="147"/>
      <c r="AD5" s="147"/>
      <c r="AF5" s="147"/>
    </row>
    <row r="6" spans="1:32" ht="66" customHeight="1" thickBot="1">
      <c r="A6" s="209"/>
      <c r="B6" s="211"/>
      <c r="C6" s="211"/>
      <c r="D6" s="213"/>
      <c r="E6" s="213"/>
      <c r="F6" s="215"/>
      <c r="G6" s="215"/>
      <c r="H6" s="203"/>
      <c r="I6" s="203"/>
      <c r="J6" s="203"/>
      <c r="K6" s="192"/>
      <c r="L6" s="192"/>
      <c r="M6" s="192"/>
      <c r="N6" s="192"/>
      <c r="O6" s="192"/>
      <c r="P6" s="192"/>
      <c r="Q6" s="192"/>
      <c r="R6" s="192"/>
      <c r="S6" s="205"/>
      <c r="T6" s="207"/>
      <c r="U6" s="195"/>
      <c r="V6" s="197"/>
      <c r="X6" s="147"/>
      <c r="Z6" s="147"/>
      <c r="AB6" s="147"/>
      <c r="AD6" s="147"/>
      <c r="AF6" s="147"/>
    </row>
    <row r="7" spans="1:32" ht="24.95" customHeight="1">
      <c r="A7" s="121"/>
      <c r="B7" s="198"/>
      <c r="C7" s="199"/>
      <c r="D7" s="200"/>
      <c r="E7" s="201"/>
      <c r="F7" s="122"/>
      <c r="G7" s="122"/>
      <c r="H7" s="123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5"/>
      <c r="T7" s="126"/>
      <c r="U7" s="127"/>
      <c r="V7" s="148"/>
      <c r="X7" s="147"/>
      <c r="Z7" s="147"/>
      <c r="AB7" s="147"/>
      <c r="AD7" s="147"/>
      <c r="AF7" s="147"/>
    </row>
    <row r="8" spans="1:32" ht="50.1" customHeight="1">
      <c r="A8" s="128" t="str">
        <f>TARIFS!A4</f>
        <v xml:space="preserve">MAILLOT MANCHES COURTES </v>
      </c>
      <c r="B8" s="176" t="str">
        <f>TARIFS!B4</f>
        <v>PRII</v>
      </c>
      <c r="C8" s="177"/>
      <c r="D8" s="185"/>
      <c r="E8" s="186"/>
      <c r="F8" s="129"/>
      <c r="G8" s="129"/>
      <c r="H8" s="130" t="str">
        <f>IFERROR(INDEX(TCD!$B$4:$C$22,MATCH(H5,TCD!$B$4:$B$22,0),2),"")</f>
        <v/>
      </c>
      <c r="I8" s="130" t="str">
        <f>IFERROR(INDEX(TCD!$B$4:$C$22,MATCH(I5,TCD!$B$4:$B$22,0),2),"")</f>
        <v/>
      </c>
      <c r="J8" s="130" t="str">
        <f>IFERROR(INDEX(TCD!$B$4:$C$22,MATCH(J5,TCD!$B$4:$B$22,0),2),"")</f>
        <v/>
      </c>
      <c r="K8" s="130" t="str">
        <f>IFERROR(INDEX(TCD!$B$4:$C$22,MATCH(K5,TCD!$B$4:$B$22,0),2),"")</f>
        <v/>
      </c>
      <c r="L8" s="130">
        <f>IFERROR(INDEX(TCD!$B$4:$C$22,MATCH(L5,TCD!$B$4:$B$22,0),2),"")</f>
        <v>0</v>
      </c>
      <c r="M8" s="130">
        <f>IFERROR(INDEX(TCD!$B$4:$C$22,MATCH(M5,TCD!$B$4:$B$22,0),2),"")</f>
        <v>4</v>
      </c>
      <c r="N8" s="130">
        <f>IFERROR(INDEX(TCD!$B$4:$C$22,MATCH(N5,TCD!$B$4:$B$22,0),2),"")</f>
        <v>3</v>
      </c>
      <c r="O8" s="130">
        <f>IFERROR(INDEX(TCD!$B$4:$C$22,MATCH(O5,TCD!$B$4:$B$22,0),2),"")</f>
        <v>2</v>
      </c>
      <c r="P8" s="130">
        <f>IFERROR(INDEX(TCD!$B$4:$C$22,MATCH(P5,TCD!$B$4:$B$22,0),2),"")</f>
        <v>3</v>
      </c>
      <c r="Q8" s="130">
        <f>IFERROR(INDEX(TCD!$B$4:$C$22,MATCH(Q5,TCD!$B$4:$B$22,0),2),"")</f>
        <v>3</v>
      </c>
      <c r="R8" s="130" t="str">
        <f>IFERROR(INDEX(TCD!$B$4:$C$22,MATCH(R5,TCD!$B$4:$B$22,0),2),"")</f>
        <v/>
      </c>
      <c r="S8" s="130" t="str">
        <f>IFERROR(INDEX(TCD!$B$4:$C$22,MATCH(S5,TCD!$B$4:$B$22,0),2),"")</f>
        <v/>
      </c>
      <c r="T8" s="131">
        <f>SUM(E8:S8)</f>
        <v>15</v>
      </c>
      <c r="U8" s="132">
        <f>TARIFS!E4</f>
        <v>12</v>
      </c>
      <c r="V8" s="149">
        <f>U8*T8</f>
        <v>180</v>
      </c>
      <c r="X8" s="147"/>
      <c r="Y8" s="14"/>
      <c r="Z8" s="147"/>
      <c r="AB8" s="147"/>
      <c r="AD8" s="147"/>
      <c r="AF8" s="147"/>
    </row>
    <row r="9" spans="1:32" ht="24.95" customHeight="1">
      <c r="A9" s="133"/>
      <c r="B9" s="187"/>
      <c r="C9" s="188"/>
      <c r="D9" s="189"/>
      <c r="E9" s="190"/>
      <c r="F9" s="122"/>
      <c r="G9" s="122"/>
      <c r="H9" s="123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5"/>
      <c r="T9" s="126"/>
      <c r="U9" s="134"/>
      <c r="V9" s="148"/>
      <c r="X9" s="147"/>
      <c r="Z9" s="147"/>
      <c r="AB9" s="147"/>
      <c r="AD9" s="147"/>
      <c r="AF9" s="147"/>
    </row>
    <row r="10" spans="1:32" ht="50.1" customHeight="1">
      <c r="A10" s="128" t="str">
        <f>TARIFS!A6</f>
        <v xml:space="preserve">MAILLOT MANCHES LONGUES </v>
      </c>
      <c r="B10" s="176" t="str">
        <f>TARIFS!B6</f>
        <v xml:space="preserve">PRIII </v>
      </c>
      <c r="C10" s="177"/>
      <c r="D10" s="185"/>
      <c r="E10" s="186"/>
      <c r="F10" s="129"/>
      <c r="G10" s="129"/>
      <c r="H10" s="130" t="str">
        <f>IFERROR(INDEX(TCD!$B$26:$C$41,MATCH(H$5,TCD!$B$26:$B$41,0),2),"")</f>
        <v/>
      </c>
      <c r="I10" s="130" t="str">
        <f>IFERROR(INDEX(TCD!$B$26:$C$41,MATCH(I$5,TCD!$B$26:$B$41,0),2),"")</f>
        <v/>
      </c>
      <c r="J10" s="130" t="str">
        <f>IFERROR(INDEX(TCD!$B$26:$C$41,MATCH(J$5,TCD!$B$26:$B$41,0),2),"")</f>
        <v/>
      </c>
      <c r="K10" s="130" t="str">
        <f>IFERROR(INDEX(TCD!$B$26:$C$41,MATCH(K$5,TCD!$B$26:$B$41,0),2),"")</f>
        <v/>
      </c>
      <c r="L10" s="130">
        <f>IFERROR(INDEX(TCD!$B$26:$C$41,MATCH(L$5,TCD!$B$26:$B$41,0),2),"")</f>
        <v>0</v>
      </c>
      <c r="M10" s="130">
        <f>IFERROR(INDEX(TCD!$B$26:$C$41,MATCH(M$5,TCD!$B$26:$B$41,0),2),"")</f>
        <v>2</v>
      </c>
      <c r="N10" s="130">
        <f>IFERROR(INDEX(TCD!$B$26:$C$41,MATCH(N$5,TCD!$B$26:$B$41,0),2),"")</f>
        <v>0</v>
      </c>
      <c r="O10" s="130">
        <f>IFERROR(INDEX(TCD!$B$26:$C$41,MATCH(O$5,TCD!$B$26:$B$41,0),2),"")</f>
        <v>1</v>
      </c>
      <c r="P10" s="130">
        <f>IFERROR(INDEX(TCD!$B$26:$C$41,MATCH(P$5,TCD!$B$26:$B$41,0),2),"")</f>
        <v>2</v>
      </c>
      <c r="Q10" s="130">
        <f>IFERROR(INDEX(TCD!$B$26:$C$41,MATCH(Q$5,TCD!$B$26:$B$41,0),2),"")</f>
        <v>0</v>
      </c>
      <c r="R10" s="130">
        <f>IFERROR(INDEX(TCD!$B$26:$C$41,MATCH(R$5,TCD!$B$26:$B$41,0),2),"")</f>
        <v>0</v>
      </c>
      <c r="S10" s="130" t="str">
        <f>IFERROR(INDEX(TCD!$B$26:$C$41,MATCH(S$5,TCD!$B$26:$B$41,0),2),"")</f>
        <v/>
      </c>
      <c r="T10" s="131">
        <f>SUM(E10:S10)</f>
        <v>5</v>
      </c>
      <c r="U10" s="132">
        <f>TARIFS!E6</f>
        <v>24</v>
      </c>
      <c r="V10" s="150">
        <f>U10*T10</f>
        <v>120</v>
      </c>
      <c r="X10" s="147"/>
      <c r="Y10" s="14"/>
      <c r="Z10" s="147"/>
      <c r="AB10" s="147"/>
      <c r="AD10" s="147"/>
      <c r="AF10" s="147"/>
    </row>
    <row r="11" spans="1:32" ht="24.95" customHeight="1">
      <c r="A11" s="133"/>
      <c r="B11" s="187"/>
      <c r="C11" s="188"/>
      <c r="D11" s="189"/>
      <c r="E11" s="190"/>
      <c r="F11" s="122"/>
      <c r="G11" s="122"/>
      <c r="H11" s="123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5"/>
      <c r="T11" s="126"/>
      <c r="U11" s="134"/>
      <c r="V11" s="148"/>
      <c r="X11" s="147"/>
      <c r="Z11" s="147"/>
      <c r="AB11" s="147"/>
      <c r="AD11" s="147"/>
      <c r="AF11" s="147"/>
    </row>
    <row r="12" spans="1:32" ht="50.1" customHeight="1">
      <c r="A12" s="128" t="str">
        <f>TARIFS!A8</f>
        <v xml:space="preserve">VESTE THERMIQUE </v>
      </c>
      <c r="B12" s="176" t="str">
        <f>TARIFS!B8</f>
        <v>UN</v>
      </c>
      <c r="C12" s="177"/>
      <c r="D12" s="185"/>
      <c r="E12" s="186"/>
      <c r="F12" s="129"/>
      <c r="G12" s="129"/>
      <c r="H12" s="130" t="str">
        <f>IFERROR(INDEX(TCD!$B$45:$C$60,MATCH(H$5,TCD!$B$45:$B$60,0),2),"")</f>
        <v/>
      </c>
      <c r="I12" s="130" t="str">
        <f>IFERROR(INDEX(TCD!$B$45:$C$60,MATCH(I$5,TCD!$B$45:$B$60,0),2),"")</f>
        <v/>
      </c>
      <c r="J12" s="130" t="str">
        <f>IFERROR(INDEX(TCD!$B$45:$C$60,MATCH(J$5,TCD!$B$45:$B$60,0),2),"")</f>
        <v/>
      </c>
      <c r="K12" s="130" t="str">
        <f>IFERROR(INDEX(TCD!$B$45:$C$60,MATCH(K$5,TCD!$B$45:$B$60,0),2),"")</f>
        <v/>
      </c>
      <c r="L12" s="130">
        <f>IFERROR(INDEX(TCD!$B$45:$C$60,MATCH(L$5,TCD!$B$45:$B$60,0),2),"")</f>
        <v>0</v>
      </c>
      <c r="M12" s="130">
        <f>IFERROR(INDEX(TCD!$B$45:$C$60,MATCH(M$5,TCD!$B$45:$B$60,0),2),"")</f>
        <v>2</v>
      </c>
      <c r="N12" s="130">
        <f>IFERROR(INDEX(TCD!$B$45:$C$60,MATCH(N$5,TCD!$B$45:$B$60,0),2),"")</f>
        <v>1</v>
      </c>
      <c r="O12" s="130">
        <f>IFERROR(INDEX(TCD!$B$45:$C$60,MATCH(O$5,TCD!$B$45:$B$60,0),2),"")</f>
        <v>2</v>
      </c>
      <c r="P12" s="130">
        <f>IFERROR(INDEX(TCD!$B$45:$C$60,MATCH(P$5,TCD!$B$45:$B$60,0),2),"")</f>
        <v>2</v>
      </c>
      <c r="Q12" s="130">
        <f>IFERROR(INDEX(TCD!$B$45:$C$60,MATCH(Q$5,TCD!$B$45:$B$60,0),2),"")</f>
        <v>0</v>
      </c>
      <c r="R12" s="130" t="str">
        <f>IFERROR(INDEX(TCD!$B$45:$C$60,MATCH(R$5,TCD!$B$45:$B$60,0),2),"")</f>
        <v/>
      </c>
      <c r="S12" s="130" t="str">
        <f>IFERROR(INDEX(TCD!$B$45:$C$60,MATCH(S$5,TCD!$B$45:$B$60,0),2),"")</f>
        <v/>
      </c>
      <c r="T12" s="131">
        <f>SUM(E12:S12)</f>
        <v>7</v>
      </c>
      <c r="U12" s="132">
        <f>TARIFS!E8</f>
        <v>36</v>
      </c>
      <c r="V12" s="150">
        <f>U12*T12</f>
        <v>252</v>
      </c>
      <c r="X12" s="147"/>
      <c r="Y12" s="14"/>
      <c r="Z12" s="147"/>
      <c r="AB12" s="147"/>
      <c r="AD12" s="147"/>
      <c r="AF12" s="147"/>
    </row>
    <row r="13" spans="1:32" ht="24.95" customHeight="1">
      <c r="A13" s="133"/>
      <c r="B13" s="187"/>
      <c r="C13" s="188"/>
      <c r="D13" s="189"/>
      <c r="E13" s="190"/>
      <c r="F13" s="122"/>
      <c r="G13" s="122"/>
      <c r="H13" s="123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5"/>
      <c r="T13" s="126"/>
      <c r="U13" s="134"/>
      <c r="V13" s="148"/>
      <c r="X13" s="147"/>
      <c r="Z13" s="147"/>
      <c r="AB13" s="147"/>
      <c r="AD13" s="147"/>
      <c r="AF13" s="147"/>
    </row>
    <row r="14" spans="1:32" ht="50.1" customHeight="1">
      <c r="A14" s="128" t="str">
        <f>TARIFS!A10</f>
        <v xml:space="preserve">CORSAIRE A BRETELLES HIVER </v>
      </c>
      <c r="B14" s="176" t="str">
        <f>TARIFS!B10</f>
        <v>UN</v>
      </c>
      <c r="C14" s="177"/>
      <c r="D14" s="185"/>
      <c r="E14" s="186"/>
      <c r="F14" s="129"/>
      <c r="G14" s="129"/>
      <c r="H14" s="130" t="str">
        <f>IFERROR(INDEX(TCD!$F$5:$G$22,MATCH(H$5,TCD!$F$5:$F$22,0),2),"")</f>
        <v/>
      </c>
      <c r="I14" s="130" t="str">
        <f>IFERROR(INDEX(TCD!$F$5:$G$22,MATCH(I$5,TCD!$F$5:$F$22,0),2),"")</f>
        <v/>
      </c>
      <c r="J14" s="130" t="str">
        <f>IFERROR(INDEX(TCD!$F$5:$G$22,MATCH(J$5,TCD!$F$5:$F$22,0),2),"")</f>
        <v/>
      </c>
      <c r="K14" s="130" t="str">
        <f>IFERROR(INDEX(TCD!$F$5:$G$22,MATCH(K$5,TCD!$F$5:$F$22,0),2),"")</f>
        <v/>
      </c>
      <c r="L14" s="130">
        <f>IFERROR(INDEX(TCD!$F$5:$G$22,MATCH(L$5,TCD!$F$5:$F$22,0),2),"")</f>
        <v>0</v>
      </c>
      <c r="M14" s="130">
        <f>IFERROR(INDEX(TCD!$F$5:$G$22,MATCH(M$5,TCD!$F$5:$F$22,0),2),"")</f>
        <v>0</v>
      </c>
      <c r="N14" s="130">
        <f>IFERROR(INDEX(TCD!$F$5:$G$22,MATCH(N$5,TCD!$F$5:$F$22,0),2),"")</f>
        <v>0</v>
      </c>
      <c r="O14" s="130">
        <f>IFERROR(INDEX(TCD!$F$5:$G$22,MATCH(O$5,TCD!$F$5:$F$22,0),2),"")</f>
        <v>1</v>
      </c>
      <c r="P14" s="130">
        <f>IFERROR(INDEX(TCD!$F$5:$G$22,MATCH(P$5,TCD!$F$5:$F$22,0),2),"")</f>
        <v>1</v>
      </c>
      <c r="Q14" s="130">
        <f>IFERROR(INDEX(TCD!$F$5:$G$22,MATCH(Q$5,TCD!$F$5:$F$22,0),2),"")</f>
        <v>0</v>
      </c>
      <c r="R14" s="130" t="str">
        <f>IFERROR(INDEX(TCD!$F$5:$G$22,MATCH(R$5,TCD!$F$5:$F$22,0),2),"")</f>
        <v/>
      </c>
      <c r="S14" s="130" t="str">
        <f>IFERROR(INDEX(TCD!$F$5:$G$22,MATCH(S$5,TCD!$F$5:$F$22,0),2),"")</f>
        <v/>
      </c>
      <c r="T14" s="131">
        <f>SUM(E14:S14)</f>
        <v>2</v>
      </c>
      <c r="U14" s="132">
        <f>TARIFS!E10</f>
        <v>48</v>
      </c>
      <c r="V14" s="150">
        <f>U14*T14</f>
        <v>96</v>
      </c>
      <c r="X14" s="147"/>
      <c r="Y14" s="14"/>
      <c r="Z14" s="147"/>
      <c r="AB14" s="147"/>
      <c r="AD14" s="147"/>
      <c r="AF14" s="147"/>
    </row>
    <row r="15" spans="1:32" ht="24.95" customHeight="1">
      <c r="A15" s="133"/>
      <c r="B15" s="187"/>
      <c r="C15" s="188"/>
      <c r="D15" s="189"/>
      <c r="E15" s="190"/>
      <c r="F15" s="122"/>
      <c r="G15" s="122"/>
      <c r="H15" s="123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5"/>
      <c r="T15" s="126"/>
      <c r="U15" s="134"/>
      <c r="V15" s="148"/>
      <c r="X15" s="147"/>
      <c r="Z15" s="147"/>
      <c r="AB15" s="147"/>
      <c r="AD15" s="147"/>
      <c r="AF15" s="147"/>
    </row>
    <row r="16" spans="1:32" ht="50.1" customHeight="1">
      <c r="A16" s="128" t="str">
        <f>TARIFS!A12</f>
        <v>VESTE THERMOCLIMA MANCHES LONGUES</v>
      </c>
      <c r="B16" s="176" t="str">
        <f>TARIFS!B12</f>
        <v>UN</v>
      </c>
      <c r="C16" s="177"/>
      <c r="D16" s="185"/>
      <c r="E16" s="186"/>
      <c r="F16" s="129"/>
      <c r="G16" s="129"/>
      <c r="H16" s="130" t="str">
        <f>IFERROR(INDEX(TCD!$F$26:$G$41,MATCH(H$5,TCD!$F$26:$F$41,0),2),"")</f>
        <v/>
      </c>
      <c r="I16" s="130" t="str">
        <f>IFERROR(INDEX(TCD!$F$26:$G$41,MATCH(I$5,TCD!$F$26:$F$41,0),2),"")</f>
        <v/>
      </c>
      <c r="J16" s="130" t="str">
        <f>IFERROR(INDEX(TCD!$F$26:$G$41,MATCH(J$5,TCD!$F$26:$F$41,0),2),"")</f>
        <v/>
      </c>
      <c r="K16" s="130" t="str">
        <f>IFERROR(INDEX(TCD!$F$26:$G$41,MATCH(K$5,TCD!$F$26:$F$41,0),2),"")</f>
        <v/>
      </c>
      <c r="L16" s="130">
        <f>IFERROR(INDEX(TCD!$F$26:$G$41,MATCH(L$5,TCD!$F$26:$F$41,0),2),"")</f>
        <v>0</v>
      </c>
      <c r="M16" s="130">
        <f>IFERROR(INDEX(TCD!$F$26:$G$41,MATCH(M$5,TCD!$F$26:$F$41,0),2),"")</f>
        <v>0</v>
      </c>
      <c r="N16" s="130">
        <f>IFERROR(INDEX(TCD!$F$26:$G$41,MATCH(N$5,TCD!$F$26:$F$41,0),2),"")</f>
        <v>1</v>
      </c>
      <c r="O16" s="130">
        <f>IFERROR(INDEX(TCD!$F$26:$G$41,MATCH(O$5,TCD!$F$26:$F$41,0),2),"")</f>
        <v>0</v>
      </c>
      <c r="P16" s="130">
        <f>IFERROR(INDEX(TCD!$F$26:$G$41,MATCH(P$5,TCD!$F$26:$F$41,0),2),"")</f>
        <v>0</v>
      </c>
      <c r="Q16" s="130">
        <f>IFERROR(INDEX(TCD!$F$26:$G$41,MATCH(Q$5,TCD!$F$26:$F$41,0),2),"")</f>
        <v>0</v>
      </c>
      <c r="R16" s="130" t="str">
        <f>IFERROR(INDEX(TCD!$F$26:$G$41,MATCH(R$5,TCD!$F$26:$F$41,0),2),"")</f>
        <v/>
      </c>
      <c r="S16" s="130" t="str">
        <f>IFERROR(INDEX(TCD!$F$26:$G$41,MATCH(S$5,TCD!$F$26:$F$41,0),2),"")</f>
        <v/>
      </c>
      <c r="T16" s="131">
        <f>SUM(E16:S16)</f>
        <v>1</v>
      </c>
      <c r="U16" s="132">
        <f>TARIFS!E12</f>
        <v>60</v>
      </c>
      <c r="V16" s="150">
        <f>U16*T16</f>
        <v>60</v>
      </c>
      <c r="X16" s="147"/>
      <c r="Y16" s="14"/>
      <c r="Z16" s="147"/>
      <c r="AB16" s="147"/>
      <c r="AD16" s="147"/>
      <c r="AF16" s="147"/>
    </row>
    <row r="17" spans="1:32" ht="24.95" customHeight="1">
      <c r="A17" s="133"/>
      <c r="B17" s="187"/>
      <c r="C17" s="188"/>
      <c r="D17" s="189"/>
      <c r="E17" s="190"/>
      <c r="F17" s="122"/>
      <c r="G17" s="122"/>
      <c r="H17" s="123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5"/>
      <c r="T17" s="126"/>
      <c r="U17" s="134"/>
      <c r="V17" s="148"/>
      <c r="X17" s="147"/>
      <c r="Z17" s="147"/>
      <c r="AB17" s="147"/>
      <c r="AD17" s="147"/>
      <c r="AF17" s="147"/>
    </row>
    <row r="18" spans="1:32" ht="50.1" customHeight="1">
      <c r="A18" s="128" t="str">
        <f>TARIFS!A14</f>
        <v xml:space="preserve">CUISSARD COURT A BRETELLES </v>
      </c>
      <c r="B18" s="176" t="str">
        <f>TARIFS!B14</f>
        <v xml:space="preserve">PRIII </v>
      </c>
      <c r="C18" s="177"/>
      <c r="D18" s="185"/>
      <c r="E18" s="186"/>
      <c r="F18" s="129"/>
      <c r="G18" s="129"/>
      <c r="H18" s="130" t="str">
        <f>IFERROR(INDEX(TCD!$F$45:$G$60,MATCH(H$5,TCD!$F$45:$F$60,0),2),"")</f>
        <v/>
      </c>
      <c r="I18" s="130" t="str">
        <f>IFERROR(INDEX(TCD!$F$45:$G$60,MATCH(I$5,TCD!$F$45:$F$60,0),2),"")</f>
        <v/>
      </c>
      <c r="J18" s="130" t="str">
        <f>IFERROR(INDEX(TCD!$F$45:$G$60,MATCH(J$5,TCD!$F$45:$F$60,0),2),"")</f>
        <v/>
      </c>
      <c r="K18" s="130" t="str">
        <f>IFERROR(INDEX(TCD!$F$45:$G$60,MATCH(K$5,TCD!$F$45:$F$60,0),2),"")</f>
        <v/>
      </c>
      <c r="L18" s="130">
        <f>IFERROR(INDEX(TCD!$F$45:$G$60,MATCH(L$5,TCD!$F$45:$F$60,0),2),"")</f>
        <v>0</v>
      </c>
      <c r="M18" s="130">
        <f>IFERROR(INDEX(TCD!$F$45:$G$60,MATCH(M$5,TCD!$F$45:$F$60,0),2),"")</f>
        <v>1</v>
      </c>
      <c r="N18" s="130">
        <f>IFERROR(INDEX(TCD!$F$45:$G$60,MATCH(N$5,TCD!$F$45:$F$60,0),2),"")</f>
        <v>5</v>
      </c>
      <c r="O18" s="130">
        <f>IFERROR(INDEX(TCD!$F$45:$G$60,MATCH(O$5,TCD!$F$45:$F$60,0),2),"")</f>
        <v>5</v>
      </c>
      <c r="P18" s="130">
        <f>IFERROR(INDEX(TCD!$F$45:$G$60,MATCH(P$5,TCD!$F$45:$F$60,0),2),"")</f>
        <v>2</v>
      </c>
      <c r="Q18" s="130" t="str">
        <f>IFERROR(INDEX(TCD!$F$45:$G$60,MATCH(Q$5,TCD!$F$45:$F$60,0),2),"")</f>
        <v/>
      </c>
      <c r="R18" s="130" t="str">
        <f>IFERROR(INDEX(TCD!$F$45:$G$60,MATCH(R$5,TCD!$F$45:$F$60,0),2),"")</f>
        <v/>
      </c>
      <c r="S18" s="130" t="str">
        <f>IFERROR(INDEX(TCD!$F$45:$G$60,MATCH(S$5,TCD!$F$45:$F$60,0),2),"")</f>
        <v/>
      </c>
      <c r="T18" s="131">
        <f>SUM(E18:S18)</f>
        <v>13</v>
      </c>
      <c r="U18" s="132">
        <f>TARIFS!E14</f>
        <v>72</v>
      </c>
      <c r="V18" s="150">
        <f>U18*T18</f>
        <v>936</v>
      </c>
      <c r="X18" s="147"/>
      <c r="Y18" s="14"/>
      <c r="Z18" s="147"/>
      <c r="AB18" s="147"/>
      <c r="AD18" s="147"/>
      <c r="AF18" s="147"/>
    </row>
    <row r="19" spans="1:32" ht="24.95" customHeight="1">
      <c r="A19" s="133"/>
      <c r="B19" s="187"/>
      <c r="C19" s="188"/>
      <c r="D19" s="189"/>
      <c r="E19" s="190"/>
      <c r="F19" s="122"/>
      <c r="G19" s="122"/>
      <c r="H19" s="123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5"/>
      <c r="T19" s="126"/>
      <c r="U19" s="134"/>
      <c r="V19" s="148"/>
      <c r="X19" s="147"/>
      <c r="Z19" s="147"/>
      <c r="AB19" s="147"/>
      <c r="AD19" s="147"/>
      <c r="AF19" s="147"/>
    </row>
    <row r="20" spans="1:32" ht="49.5" customHeight="1">
      <c r="A20" s="128" t="str">
        <f>TARIFS!A16</f>
        <v xml:space="preserve">COLLANT A BRETELLES HIVER </v>
      </c>
      <c r="B20" s="176" t="str">
        <f>TARIFS!B16</f>
        <v>UN</v>
      </c>
      <c r="C20" s="177"/>
      <c r="D20" s="185"/>
      <c r="E20" s="186"/>
      <c r="F20" s="129"/>
      <c r="G20" s="129"/>
      <c r="H20" s="130" t="str">
        <f>IFERROR(INDEX(TCD!$J$4:$K$22,MATCH(H$5,TCD!$J$4:$J$22,0),2),"")</f>
        <v/>
      </c>
      <c r="I20" s="130" t="str">
        <f>IFERROR(INDEX(TCD!$J$4:$K$22,MATCH(I$5,TCD!$J$4:$J$22,0),2),"")</f>
        <v/>
      </c>
      <c r="J20" s="130" t="str">
        <f>IFERROR(INDEX(TCD!$J$4:$K$22,MATCH(J$5,TCD!$J$4:$J$22,0),2),"")</f>
        <v/>
      </c>
      <c r="K20" s="130" t="str">
        <f>IFERROR(INDEX(TCD!$J$4:$K$22,MATCH(K$5,TCD!$J$4:$J$22,0),2),"")</f>
        <v/>
      </c>
      <c r="L20" s="130">
        <f>IFERROR(INDEX(TCD!$J$4:$K$22,MATCH(L$5,TCD!$J$4:$J$22,0),2),"")</f>
        <v>0</v>
      </c>
      <c r="M20" s="130">
        <f>IFERROR(INDEX(TCD!$J$4:$K$22,MATCH(M$5,TCD!$J$4:$J$22,0),2),"")</f>
        <v>2</v>
      </c>
      <c r="N20" s="130">
        <f>IFERROR(INDEX(TCD!$J$4:$K$22,MATCH(N$5,TCD!$J$4:$J$22,0),2),"")</f>
        <v>1</v>
      </c>
      <c r="O20" s="130">
        <f>IFERROR(INDEX(TCD!$J$4:$K$22,MATCH(O$5,TCD!$J$4:$J$22,0),2),"")</f>
        <v>0</v>
      </c>
      <c r="P20" s="130">
        <f>IFERROR(INDEX(TCD!$J$4:$K$22,MATCH(P$5,TCD!$J$4:$J$22,0),2),"")</f>
        <v>3</v>
      </c>
      <c r="Q20" s="130" t="str">
        <f>IFERROR(INDEX(TCD!$J$4:$K$22,MATCH(Q$5,TCD!$J$4:$J$22,0),2),"")</f>
        <v/>
      </c>
      <c r="R20" s="130" t="str">
        <f>IFERROR(INDEX(TCD!$J$4:$K$22,MATCH(R$5,TCD!$J$4:$J$22,0),2),"")</f>
        <v/>
      </c>
      <c r="S20" s="130" t="str">
        <f>IFERROR(INDEX(TCD!$J$4:$K$22,MATCH(S$5,TCD!$J$4:$J$22,0),2),"")</f>
        <v/>
      </c>
      <c r="T20" s="131">
        <f>SUM(E20:S20)</f>
        <v>6</v>
      </c>
      <c r="U20" s="132">
        <f>TARIFS!E16</f>
        <v>84</v>
      </c>
      <c r="V20" s="150">
        <f>U20*T20</f>
        <v>504</v>
      </c>
      <c r="X20" s="147"/>
      <c r="Y20" s="14"/>
      <c r="Z20" s="147"/>
      <c r="AB20" s="147"/>
      <c r="AD20" s="147"/>
      <c r="AF20" s="147"/>
    </row>
    <row r="21" spans="1:32" ht="24.95" customHeight="1">
      <c r="A21" s="133"/>
      <c r="B21" s="187"/>
      <c r="C21" s="188"/>
      <c r="D21" s="189"/>
      <c r="E21" s="190"/>
      <c r="F21" s="122"/>
      <c r="G21" s="122"/>
      <c r="H21" s="123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5"/>
      <c r="T21" s="126"/>
      <c r="U21" s="134"/>
      <c r="V21" s="148"/>
      <c r="X21" s="147"/>
      <c r="Z21" s="147"/>
      <c r="AB21" s="147"/>
      <c r="AD21" s="147"/>
      <c r="AF21" s="147"/>
    </row>
    <row r="22" spans="1:32" ht="50.1" customHeight="1">
      <c r="A22" s="128" t="str">
        <f>TARIFS!A18</f>
        <v xml:space="preserve">GILET AUTOMNE SANS MANCHE </v>
      </c>
      <c r="B22" s="176" t="str">
        <f>TARIFS!B18</f>
        <v>UN</v>
      </c>
      <c r="C22" s="177"/>
      <c r="D22" s="185"/>
      <c r="E22" s="186"/>
      <c r="F22" s="129"/>
      <c r="G22" s="129"/>
      <c r="H22" s="130" t="str">
        <f>IFERROR(INDEX(TCD!$J$26:$K$41,MATCH(H$5,TCD!$J$26:$J$41,0),2),"")</f>
        <v/>
      </c>
      <c r="I22" s="130" t="str">
        <f>IFERROR(INDEX(TCD!$J$26:$K$41,MATCH(I$5,TCD!$J$26:$J$41,0),2),"")</f>
        <v/>
      </c>
      <c r="J22" s="130" t="str">
        <f>IFERROR(INDEX(TCD!$J$26:$K$41,MATCH(J$5,TCD!$J$26:$J$41,0),2),"")</f>
        <v/>
      </c>
      <c r="K22" s="130" t="str">
        <f>IFERROR(INDEX(TCD!$J$26:$K$41,MATCH(K$5,TCD!$J$26:$J$41,0),2),"")</f>
        <v/>
      </c>
      <c r="L22" s="130">
        <f>IFERROR(INDEX(TCD!$J$26:$K$41,MATCH(L$5,TCD!$J$26:$J$41,0),2),"")</f>
        <v>0</v>
      </c>
      <c r="M22" s="130">
        <f>IFERROR(INDEX(TCD!$J$26:$K$41,MATCH(M$5,TCD!$J$26:$J$41,0),2),"")</f>
        <v>0</v>
      </c>
      <c r="N22" s="130">
        <f>IFERROR(INDEX(TCD!$J$26:$K$41,MATCH(N$5,TCD!$J$26:$J$41,0),2),"")</f>
        <v>1</v>
      </c>
      <c r="O22" s="130">
        <f>IFERROR(INDEX(TCD!$J$26:$K$41,MATCH(O$5,TCD!$J$26:$J$41,0),2),"")</f>
        <v>0</v>
      </c>
      <c r="P22" s="130">
        <f>IFERROR(INDEX(TCD!$J$26:$K$41,MATCH(P$5,TCD!$J$26:$J$41,0),2),"")</f>
        <v>0</v>
      </c>
      <c r="Q22" s="130">
        <f>IFERROR(INDEX(TCD!$J$26:$K$41,MATCH(Q$5,TCD!$J$26:$J$41,0),2),"")</f>
        <v>0</v>
      </c>
      <c r="R22" s="130">
        <f>IFERROR(INDEX(TCD!$J$26:$K$41,MATCH(R$5,TCD!$J$26:$J$41,0),2),"")</f>
        <v>0</v>
      </c>
      <c r="S22" s="130" t="str">
        <f>IFERROR(INDEX(TCD!$J$26:$K$41,MATCH(S$5,TCD!$J$26:$J$41,0),2),"")</f>
        <v/>
      </c>
      <c r="T22" s="131">
        <f>SUM(E22:S22)</f>
        <v>1</v>
      </c>
      <c r="U22" s="132">
        <f>TARIFS!E18</f>
        <v>96</v>
      </c>
      <c r="V22" s="150">
        <f>U22*T22</f>
        <v>96</v>
      </c>
      <c r="X22" s="147"/>
      <c r="Y22" s="14"/>
      <c r="Z22" s="147"/>
      <c r="AB22" s="147"/>
      <c r="AD22" s="147"/>
      <c r="AF22" s="147"/>
    </row>
    <row r="23" spans="1:32" ht="24.95" customHeight="1">
      <c r="A23" s="133"/>
      <c r="B23" s="187"/>
      <c r="C23" s="188"/>
      <c r="D23" s="189"/>
      <c r="E23" s="190"/>
      <c r="F23" s="122"/>
      <c r="G23" s="122"/>
      <c r="H23" s="135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5"/>
      <c r="T23" s="136"/>
      <c r="U23" s="134"/>
      <c r="V23" s="151"/>
      <c r="X23" s="147"/>
      <c r="Z23" s="147"/>
      <c r="AB23" s="147"/>
      <c r="AD23" s="147"/>
      <c r="AF23" s="147"/>
    </row>
    <row r="24" spans="1:32" ht="50.1" customHeight="1">
      <c r="A24" s="128" t="str">
        <f>TARIFS!A20</f>
        <v xml:space="preserve">COUPE VENT MANCHES LONGUES </v>
      </c>
      <c r="B24" s="176" t="str">
        <f>TARIFS!B20</f>
        <v>UN</v>
      </c>
      <c r="C24" s="177"/>
      <c r="D24" s="185"/>
      <c r="E24" s="186"/>
      <c r="F24" s="129"/>
      <c r="G24" s="129"/>
      <c r="H24" s="130" t="str">
        <f>IFERROR(INDEX(TCD!$B$65:$C$81,MATCH(H$5,TCD!$B$65:$B$81,0),2),"")</f>
        <v/>
      </c>
      <c r="I24" s="130" t="str">
        <f>IFERROR(INDEX(TCD!$B$65:$C$81,MATCH(I$5,TCD!$B$65:$B$81,0),2),"")</f>
        <v/>
      </c>
      <c r="J24" s="130" t="str">
        <f>IFERROR(INDEX(TCD!$B$65:$C$81,MATCH(B$5,TCD!$B$65:$B$81,0),2),"")</f>
        <v/>
      </c>
      <c r="K24" s="130" t="str">
        <f>IFERROR(INDEX(TCD!$B$65:$C$81,MATCH(C$5,TCD!$B$65:$B$81,0),2),"")</f>
        <v/>
      </c>
      <c r="L24" s="130" t="str">
        <f>IFERROR(INDEX(TCD!$B$65:$C$81,MATCH(L$5,TCD!$B$65:$B$81,0),2),"")</f>
        <v/>
      </c>
      <c r="M24" s="130" t="str">
        <f>IFERROR(INDEX(TCD!$B$65:$C$81,MATCH(M$5,TCD!$B$65:$B$81,0),2),"")</f>
        <v/>
      </c>
      <c r="N24" s="130" t="str">
        <f>IFERROR(INDEX(TCD!$B$65:$C$81,MATCH(N$5,TCD!$B$65:$B$81,0),2),"")</f>
        <v/>
      </c>
      <c r="O24" s="130" t="str">
        <f>IFERROR(INDEX(TCD!$B$65:$C$81,MATCH(O$5,TCD!$B$65:$B$81,0),2),"")</f>
        <v/>
      </c>
      <c r="P24" s="130">
        <f>IFERROR(INDEX(TCD!$B$65:$C$81,MATCH(P$5,TCD!$B$65:$B$81,0),2),"")</f>
        <v>0</v>
      </c>
      <c r="Q24" s="130" t="str">
        <f>IFERROR(INDEX(TCD!$B$65:$C$81,MATCH(Q$5,TCD!$B$65:$B$81,0),2),"")</f>
        <v/>
      </c>
      <c r="R24" s="130" t="str">
        <f>IFERROR(INDEX(TCD!$B$65:$C$81,MATCH(R$5,TCD!$B$65:$B$81,0),2),"")</f>
        <v/>
      </c>
      <c r="S24" s="130" t="str">
        <f>IFERROR(INDEX(TCD!$B$65:$K$81,MATCH(S$5,TCD!$B$65:$B$81,0),2),"")</f>
        <v/>
      </c>
      <c r="T24" s="131">
        <f t="shared" ref="T24" si="0">SUM(E24:S24)</f>
        <v>0</v>
      </c>
      <c r="U24" s="132">
        <f>TARIFS!E20</f>
        <v>108</v>
      </c>
      <c r="V24" s="150">
        <f t="shared" ref="V24" si="1">U24*T24</f>
        <v>0</v>
      </c>
      <c r="X24" s="147"/>
      <c r="Y24" s="14"/>
      <c r="Z24" s="147"/>
      <c r="AB24" s="147"/>
      <c r="AD24" s="147"/>
      <c r="AF24" s="147"/>
    </row>
    <row r="25" spans="1:32" ht="24.95" customHeight="1">
      <c r="A25" s="133"/>
      <c r="B25" s="187"/>
      <c r="C25" s="188"/>
      <c r="D25" s="189"/>
      <c r="E25" s="190"/>
      <c r="F25" s="122"/>
      <c r="G25" s="122"/>
      <c r="H25" s="123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5"/>
      <c r="T25" s="126"/>
      <c r="U25" s="134"/>
      <c r="V25" s="148"/>
      <c r="X25" s="147"/>
      <c r="Z25" s="147"/>
      <c r="AB25" s="147"/>
      <c r="AD25" s="147"/>
      <c r="AF25" s="147"/>
    </row>
    <row r="26" spans="1:32" ht="50.1" customHeight="1">
      <c r="A26" s="128" t="str">
        <f>TARIFS!A22</f>
        <v xml:space="preserve">COUPE VENT MANCHES LONGUES AVEC POCHES </v>
      </c>
      <c r="B26" s="176" t="str">
        <f>TARIFS!B22</f>
        <v>UN</v>
      </c>
      <c r="C26" s="177"/>
      <c r="D26" s="185"/>
      <c r="E26" s="186"/>
      <c r="F26" s="129"/>
      <c r="G26" s="129"/>
      <c r="H26" s="130" t="str">
        <f>IFERROR(INDEX(TCD!$J$45:$K$60,MATCH(H$5,TCD!$J$45:$J$60,0),2),"")</f>
        <v/>
      </c>
      <c r="I26" s="130" t="str">
        <f>IFERROR(INDEX(TCD!$J$45:$K$60,MATCH(I$5,TCD!$J$45:$J$60,0),2),"")</f>
        <v/>
      </c>
      <c r="J26" s="130" t="str">
        <f>IFERROR(INDEX(TCD!$J$45:$K$60,MATCH(J$5,TCD!$J$45:$J$60,0),2),"")</f>
        <v/>
      </c>
      <c r="K26" s="130" t="str">
        <f>IFERROR(INDEX(TCD!$J$45:$K$60,MATCH(K$5,TCD!$J$45:$J$60,0),2),"")</f>
        <v/>
      </c>
      <c r="L26" s="130">
        <f>IFERROR(INDEX(TCD!$J$45:$K$60,MATCH(L$5,TCD!$J$45:$J$60,0),2),"")</f>
        <v>0</v>
      </c>
      <c r="M26" s="130">
        <f>IFERROR(INDEX(TCD!$J$45:$K$60,MATCH(M$5,TCD!$J$45:$J$60,0),2),"")</f>
        <v>0</v>
      </c>
      <c r="N26" s="130">
        <f>IFERROR(INDEX(TCD!$J$45:$K$60,MATCH(N$5,TCD!$J$45:$J$60,0),2),"")</f>
        <v>1</v>
      </c>
      <c r="O26" s="130">
        <f>IFERROR(INDEX(TCD!$J$45:$K$60,MATCH(O$5,TCD!$J$45:$J$60,0),2),"")</f>
        <v>0</v>
      </c>
      <c r="P26" s="130">
        <f>IFERROR(INDEX(TCD!$J$45:$K$60,MATCH(P$5,TCD!$J$45:$J$60,0),2),"")</f>
        <v>1</v>
      </c>
      <c r="Q26" s="130">
        <f>IFERROR(INDEX(TCD!$J$45:$K$60,MATCH(Q$5,TCD!$J$45:$J$60,0),2),"")</f>
        <v>0</v>
      </c>
      <c r="R26" s="130">
        <f>IFERROR(INDEX(TCD!$J$45:$K$60,MATCH(R$5,TCD!$J$45:$J$60,0),2),"")</f>
        <v>0</v>
      </c>
      <c r="S26" s="130" t="str">
        <f>IFERROR(INDEX(TCD!$J$45:$K$60,MATCH(S$5,TCD!$J$45:$J$60,0),2),"")</f>
        <v/>
      </c>
      <c r="T26" s="131">
        <f>SUM(E26:S26)</f>
        <v>2</v>
      </c>
      <c r="U26" s="132">
        <f>TARIFS!E22</f>
        <v>12</v>
      </c>
      <c r="V26" s="150">
        <f>U26*T26</f>
        <v>24</v>
      </c>
      <c r="X26" s="147"/>
      <c r="Y26" s="14"/>
      <c r="Z26" s="147"/>
      <c r="AB26" s="147"/>
      <c r="AD26" s="147"/>
      <c r="AF26" s="147"/>
    </row>
    <row r="27" spans="1:32" ht="24.95" customHeight="1">
      <c r="A27" s="133"/>
      <c r="B27" s="187"/>
      <c r="C27" s="188"/>
      <c r="D27" s="189"/>
      <c r="E27" s="190"/>
      <c r="F27" s="122"/>
      <c r="G27" s="122"/>
      <c r="H27" s="123" t="str">
        <f>IFERROR(INDEX(TCD!$J$45:$K$60,MATCH(H$5,TCD!$J$45:$J$60,0),2),"")</f>
        <v/>
      </c>
      <c r="I27" s="124" t="str">
        <f>IFERROR(INDEX(TCD!$J$45:$K$60,MATCH(I$5,TCD!$J$45:$J$60,0),2),"")</f>
        <v/>
      </c>
      <c r="J27" s="124" t="str">
        <f>IFERROR(INDEX(TCD!$J$45:$K$60,MATCH(J$5,TCD!$J$45:$J$60,0),2),"")</f>
        <v/>
      </c>
      <c r="K27" s="124" t="str">
        <f>IFERROR(INDEX(TCD!$J$45:$K$60,MATCH(K$5,TCD!$J$45:$J$60,0),2),"")</f>
        <v/>
      </c>
      <c r="L27" s="124"/>
      <c r="M27" s="124"/>
      <c r="N27" s="124"/>
      <c r="O27" s="124"/>
      <c r="P27" s="124"/>
      <c r="Q27" s="124"/>
      <c r="R27" s="124"/>
      <c r="S27" s="125" t="str">
        <f>IFERROR(INDEX(TCD!$J$45:$K$60,MATCH(S$5,TCD!$J$45:$J$60,0),2),"")</f>
        <v/>
      </c>
      <c r="T27" s="126"/>
      <c r="U27" s="134"/>
      <c r="V27" s="148"/>
      <c r="X27" s="147"/>
      <c r="Z27" s="147"/>
      <c r="AB27" s="147"/>
      <c r="AD27" s="147"/>
      <c r="AF27" s="147"/>
    </row>
    <row r="28" spans="1:32" ht="45.2" customHeight="1">
      <c r="A28" s="128" t="str">
        <f>TARIFS!A24</f>
        <v>COUVRE CHAUSSURES ÉTÉ LYCRA</v>
      </c>
      <c r="B28" s="176" t="str">
        <f>TARIFS!B24</f>
        <v>UN</v>
      </c>
      <c r="C28" s="177"/>
      <c r="D28" s="185"/>
      <c r="E28" s="186"/>
      <c r="F28" s="129" t="str">
        <f>IFERROR(INDEX(TCD!$B$65:$C$82,MATCH(F$5,TCD!$B$65:$B$82,0),2),"")</f>
        <v/>
      </c>
      <c r="G28" s="129" t="str">
        <f>IFERROR(INDEX(TCD!$B$65:$C$82,MATCH(G$5,TCD!$B$65:$B$82,0),2),"")</f>
        <v/>
      </c>
      <c r="H28" s="130" t="str">
        <f>IFERROR(INDEX(TCD!$F$65:$G$81,MATCH(H$5,TCD!$F$65:$F$81,0),2),"")</f>
        <v/>
      </c>
      <c r="I28" s="130" t="str">
        <f>IFERROR(INDEX(TCD!$F$65:$G$81,MATCH(I$5,TCD!$F$65:$F$81,0),2),"")</f>
        <v/>
      </c>
      <c r="J28" s="130" t="str">
        <f>IFERROR(INDEX(TCD!$F$65:$G$81,MATCH(F$5,TCD!$F$65:$F$81,0),2),"")</f>
        <v/>
      </c>
      <c r="K28" s="130" t="str">
        <f>IFERROR(INDEX(TCD!$F$65:$G$81,MATCH(G$5,TCD!$F$65:$F$81,0),2),"")</f>
        <v/>
      </c>
      <c r="L28" s="130" t="str">
        <f>IFERROR(INDEX(TCD!$F$65:$G$81,MATCH(L$5,TCD!$F$65:$F$81,0),2),"")</f>
        <v/>
      </c>
      <c r="M28" s="130" t="str">
        <f>IFERROR(INDEX(TCD!$F$65:$G$81,MATCH(M$5,TCD!$F$65:$F$81,0),2),"")</f>
        <v/>
      </c>
      <c r="N28" s="130" t="str">
        <f>IFERROR(INDEX(TCD!$F$65:$G$81,MATCH(N$5,TCD!$F$65:$F$81,0),2),"")</f>
        <v/>
      </c>
      <c r="O28" s="130" t="str">
        <f>IFERROR(INDEX(TCD!$F$65:$G$81,MATCH(O$5,TCD!$F$65:$F$81,0),2),"")</f>
        <v/>
      </c>
      <c r="P28" s="130" t="str">
        <f>IFERROR(INDEX(TCD!$F$65:$G$81,MATCH(P$5,TCD!$F$65:$F$81,0),2),"")</f>
        <v/>
      </c>
      <c r="Q28" s="130" t="str">
        <f>IFERROR(INDEX(TCD!$F$65:$G$81,MATCH(Q$5,TCD!$F$65:$F$81,0),2),"")</f>
        <v/>
      </c>
      <c r="R28" s="130" t="str">
        <f>IFERROR(INDEX(TCD!$F$65:$G$81,MATCH(R$5,TCD!$F$65:$F$81,0),2),"")</f>
        <v/>
      </c>
      <c r="S28" s="130" t="str">
        <f>IFERROR(INDEX(TCD!$F$65:$G$81,MATCH(S$5,TCD!$F$65:$F$81,0),2),"")</f>
        <v/>
      </c>
      <c r="T28" s="131">
        <f>IF(SUM(F28:G28)=0,0,IF(SUM(F28:G28)&lt;=20,20,SUM(F28:G28)))</f>
        <v>0</v>
      </c>
      <c r="U28" s="132">
        <f>TARIFS!E24</f>
        <v>24</v>
      </c>
      <c r="V28" s="150">
        <f t="shared" ref="V28:V34" si="2">U28*T28</f>
        <v>0</v>
      </c>
      <c r="X28" s="147"/>
      <c r="Y28" s="14"/>
      <c r="Z28" s="147"/>
      <c r="AB28" s="147"/>
      <c r="AD28" s="147"/>
      <c r="AF28" s="147"/>
    </row>
    <row r="29" spans="1:32" ht="24.95" customHeight="1">
      <c r="A29" s="133"/>
      <c r="B29" s="187"/>
      <c r="C29" s="188"/>
      <c r="D29" s="175"/>
      <c r="E29" s="175"/>
      <c r="F29" s="129"/>
      <c r="G29" s="129"/>
      <c r="H29" s="123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5"/>
      <c r="T29" s="126"/>
      <c r="U29" s="134"/>
      <c r="V29" s="148"/>
      <c r="X29" s="147"/>
      <c r="Z29" s="147"/>
      <c r="AB29" s="147"/>
      <c r="AD29" s="147"/>
      <c r="AF29" s="147"/>
    </row>
    <row r="30" spans="1:32" ht="45.2" customHeight="1">
      <c r="A30" s="128" t="str">
        <f>TARIFS!A26</f>
        <v xml:space="preserve">COUVRE CHAUSSURES HIVER NEOPRENE </v>
      </c>
      <c r="B30" s="176" t="str">
        <f>TARIFS!B26</f>
        <v>UN</v>
      </c>
      <c r="C30" s="177"/>
      <c r="D30" s="185"/>
      <c r="E30" s="186"/>
      <c r="F30" s="129" t="str">
        <f>IFERROR(INDEX(TCD!$F$66:$G$82,MATCH(F$5,TCD!$F$66:$F$82,0),2),"")</f>
        <v/>
      </c>
      <c r="G30" s="129" t="str">
        <f>IFERROR(INDEX(TCD!$F$66:$G$82,MATCH(G$5,TCD!$F$66:$F$82,0),2),"")</f>
        <v/>
      </c>
      <c r="H30" s="130" t="str">
        <f>IFERROR(INDEX(TCD!$J$65:$K$81,MATCH(H$5,TCD!$J$65:$J$81,0),2),"")</f>
        <v/>
      </c>
      <c r="I30" s="130" t="str">
        <f>IFERROR(INDEX(TCD!$J$65:$K$81,MATCH(I$5,TCD!$J$65:$J$81,0),2),"")</f>
        <v/>
      </c>
      <c r="J30" s="130" t="str">
        <f>IFERROR(INDEX(TCD!$J$65:$K$81,MATCH(J$5,TCD!$J$65:$J$81,0),2),"")</f>
        <v/>
      </c>
      <c r="K30" s="130" t="str">
        <f>IFERROR(INDEX(TCD!$J$65:$K$81,MATCH(K$5,TCD!$J$65:$J$81,0),2),"")</f>
        <v/>
      </c>
      <c r="L30" s="130" t="str">
        <f>IFERROR(INDEX(TCD!$J$65:$K$81,MATCH(L$5,TCD!$J$65:$J$81,0),2),"")</f>
        <v/>
      </c>
      <c r="M30" s="130">
        <f>IFERROR(INDEX(TCD!$J$65:$K$81,MATCH(M$5,TCD!$J$65:$J$81,0),2),"")</f>
        <v>2</v>
      </c>
      <c r="N30" s="130" t="str">
        <f>IFERROR(INDEX(TCD!$J$65:$K$81,MATCH(N$5,TCD!$J$65:$J$81,0),2),"")</f>
        <v/>
      </c>
      <c r="O30" s="130" t="str">
        <f>IFERROR(INDEX(TCD!$J$65:$K$81,MATCH(O$5,TCD!$J$65:$J$81,0),2),"")</f>
        <v/>
      </c>
      <c r="P30" s="130" t="str">
        <f>IFERROR(INDEX(TCD!$J$65:$K$81,MATCH(P$5,TCD!$J$65:$J$81,0),2),"")</f>
        <v/>
      </c>
      <c r="Q30" s="130" t="str">
        <f>IFERROR(INDEX(TCD!$J$65:$K$81,MATCH(Q$5,TCD!$J$65:$J$81,0),2),"")</f>
        <v/>
      </c>
      <c r="R30" s="130" t="str">
        <f>IFERROR(INDEX(TCD!$J$65:$K$81,MATCH(R$5,TCD!$J$65:$J$81,0),2),"")</f>
        <v/>
      </c>
      <c r="S30" s="130" t="str">
        <f>IFERROR(INDEX(TCD!$J$65:$K$81,MATCH(S$5,TCD!$J$65:$J$81,0),2),"")</f>
        <v/>
      </c>
      <c r="T30" s="131">
        <f>IF(SUM(F30:S30)=0,0,SUM(F30:S30))</f>
        <v>2</v>
      </c>
      <c r="U30" s="132">
        <f>TARIFS!E26</f>
        <v>36</v>
      </c>
      <c r="V30" s="150">
        <f t="shared" si="2"/>
        <v>72</v>
      </c>
      <c r="X30" s="147"/>
      <c r="Y30" s="14"/>
      <c r="Z30" s="147"/>
      <c r="AB30" s="147"/>
      <c r="AD30" s="147"/>
      <c r="AF30" s="147"/>
    </row>
    <row r="31" spans="1:32" ht="24.95" customHeight="1">
      <c r="A31" s="133"/>
      <c r="B31" s="178"/>
      <c r="C31" s="179"/>
      <c r="D31" s="175"/>
      <c r="E31" s="175"/>
      <c r="F31" s="129"/>
      <c r="G31" s="129"/>
      <c r="H31" s="123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5"/>
      <c r="T31" s="126"/>
      <c r="U31" s="134"/>
      <c r="V31" s="148"/>
      <c r="X31" s="147"/>
      <c r="Z31" s="147"/>
      <c r="AB31" s="147"/>
      <c r="AD31" s="147"/>
      <c r="AF31" s="147"/>
    </row>
    <row r="32" spans="1:32" ht="45.2" customHeight="1">
      <c r="A32" s="128" t="str">
        <f>TARIFS!A28</f>
        <v>COMBINAISON MANCHE COURTE COMPETITION AVEC POCHES</v>
      </c>
      <c r="B32" s="176" t="s">
        <v>40</v>
      </c>
      <c r="C32" s="177" t="s">
        <v>40</v>
      </c>
      <c r="D32" s="137"/>
      <c r="E32" s="138"/>
      <c r="F32" s="129"/>
      <c r="G32" s="129"/>
      <c r="H32" s="130" t="str">
        <f>IFERROR(INDEX(TCD!$B$85:$C$100,MATCH(H$5,TCD!$B$85:$B$100,0),2),"")</f>
        <v/>
      </c>
      <c r="I32" s="130" t="str">
        <f>IFERROR(INDEX(TCD!$B$85:$C$100,MATCH(I$5,TCD!$B$85:$B$100,0),2),"")</f>
        <v/>
      </c>
      <c r="J32" s="130" t="str">
        <f>IFERROR(INDEX(TCD!$B$85:$C$100,MATCH(J$5,TCD!$B$85:$B$100,0),2),"")</f>
        <v/>
      </c>
      <c r="K32" s="130" t="str">
        <f>IFERROR(INDEX(TCD!$B$85:$C$100,MATCH(K$5,TCD!$B$85:$B$100,0),2),"")</f>
        <v/>
      </c>
      <c r="L32" s="130" t="str">
        <f>IFERROR(INDEX(TCD!$B$85:$C$100,MATCH(L$5,TCD!$B$85:$B$100,0),2),"")</f>
        <v/>
      </c>
      <c r="M32" s="130">
        <f>IFERROR(INDEX(TCD!$B$85:$C$100,MATCH(M$5,TCD!$B$85:$B$100,0),2),"")</f>
        <v>2</v>
      </c>
      <c r="N32" s="130">
        <f>IFERROR(INDEX(TCD!$B$85:$C$100,MATCH(N$5,TCD!$B$85:$B$100,0),2),"")</f>
        <v>2</v>
      </c>
      <c r="O32" s="130" t="str">
        <f>IFERROR(INDEX(TCD!$B$85:$C$100,MATCH(O$5,TCD!$B$85:$B$100,0),2),"")</f>
        <v/>
      </c>
      <c r="P32" s="130" t="str">
        <f>IFERROR(INDEX(TCD!$B$85:$C$100,MATCH(P$5,TCD!$B$85:$B$100,0),2),"")</f>
        <v/>
      </c>
      <c r="Q32" s="130" t="str">
        <f>IFERROR(INDEX(TCD!$B$85:$C$100,MATCH(Q$5,TCD!$B$85:$B$100,0),2),"")</f>
        <v/>
      </c>
      <c r="R32" s="130" t="str">
        <f>IFERROR(INDEX(TCD!$B$85:$C$100,MATCH(R$5,TCD!$B$85:$B$100,0),2),"")</f>
        <v/>
      </c>
      <c r="S32" s="130" t="str">
        <f>IFERROR(INDEX(TCD!$B$85:$C$100,MATCH(S$5,TCD!$B$85:$B$100,0),2),"")</f>
        <v/>
      </c>
      <c r="T32" s="131">
        <f>SUM(F32:S32)</f>
        <v>4</v>
      </c>
      <c r="U32" s="132">
        <f>TARIFS!E28</f>
        <v>48</v>
      </c>
      <c r="V32" s="150">
        <f t="shared" si="2"/>
        <v>192</v>
      </c>
      <c r="X32" s="147"/>
      <c r="Y32" s="14"/>
      <c r="Z32" s="147"/>
      <c r="AB32" s="147"/>
      <c r="AD32" s="147"/>
      <c r="AF32" s="147"/>
    </row>
    <row r="33" spans="1:32" ht="24.95" customHeight="1">
      <c r="A33" s="133"/>
      <c r="B33" s="173"/>
      <c r="C33" s="174"/>
      <c r="D33" s="175"/>
      <c r="E33" s="175"/>
      <c r="F33" s="129"/>
      <c r="G33" s="129"/>
      <c r="H33" s="123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5"/>
      <c r="T33" s="126"/>
      <c r="U33" s="134"/>
      <c r="V33" s="148"/>
      <c r="X33" s="147"/>
      <c r="Z33" s="147"/>
      <c r="AB33" s="147"/>
      <c r="AD33" s="147"/>
      <c r="AF33" s="147"/>
    </row>
    <row r="34" spans="1:32" ht="45.2" customHeight="1" thickBot="1">
      <c r="A34" s="128" t="str">
        <f>TARIFS!A30</f>
        <v>COMBINAISON MANCHE LONGUES COMPETITION AVEC POCHES</v>
      </c>
      <c r="B34" s="169" t="s">
        <v>41</v>
      </c>
      <c r="C34" s="170" t="s">
        <v>41</v>
      </c>
      <c r="D34" s="139"/>
      <c r="E34" s="140"/>
      <c r="F34" s="129"/>
      <c r="G34" s="129"/>
      <c r="H34" s="130" t="str">
        <f>IFERROR(INDEX(TCD!$F$85:$G$100,MATCH(H$5,TCD!$F$85:$F$100,0),2),"")</f>
        <v/>
      </c>
      <c r="I34" s="130" t="str">
        <f>IFERROR(INDEX(TCD!$F$85:$G$100,MATCH(I$5,TCD!$F$85:$F$100,0),2),"")</f>
        <v/>
      </c>
      <c r="J34" s="130" t="str">
        <f>IFERROR(INDEX(TCD!$F$85:$G$100,MATCH(F$5,TCD!$F$85:$F$100,0),2),"")</f>
        <v/>
      </c>
      <c r="K34" s="130" t="str">
        <f>IFERROR(INDEX(TCD!$F$85:$G$100,MATCH(G$5,TCD!$F$85:$F$100,0),2),"")</f>
        <v/>
      </c>
      <c r="L34" s="130" t="str">
        <f>IFERROR(INDEX(TCD!$F$85:$G$100,MATCH(L$5,TCD!$F$85:$F$100,0),2),"")</f>
        <v/>
      </c>
      <c r="M34" s="130">
        <f>IFERROR(INDEX(TCD!$F$85:$G$100,MATCH(M$5,TCD!$F$85:$F$100,0),2),"")</f>
        <v>2</v>
      </c>
      <c r="N34" s="130" t="str">
        <f>IFERROR(INDEX(TCD!$F$85:$G$100,MATCH(N$5,TCD!$F$85:$F$100,0),2),"")</f>
        <v/>
      </c>
      <c r="O34" s="130" t="str">
        <f>IFERROR(INDEX(TCD!$F$85:$G$100,MATCH(O$5,TCD!$F$85:$F$100,0),2),"")</f>
        <v/>
      </c>
      <c r="P34" s="130" t="str">
        <f>IFERROR(INDEX(TCD!$F$85:$G$100,MATCH(P$5,TCD!$F$85:$F$100,0),2),"")</f>
        <v/>
      </c>
      <c r="Q34" s="130" t="str">
        <f>IFERROR(INDEX(TCD!$F$85:$G$100,MATCH(Q$5,TCD!$F$85:$F$100,0),2),"")</f>
        <v/>
      </c>
      <c r="R34" s="130" t="str">
        <f>IFERROR(INDEX(TCD!$F$85:$G$100,MATCH(R$5,TCD!$F$85:$F$100,0),2),"")</f>
        <v/>
      </c>
      <c r="S34" s="130" t="str">
        <f>IFERROR(INDEX(TCD!$F$85:$G$100,MATCH(S$5,TCD!$F$85:$F$100,0),2),"")</f>
        <v/>
      </c>
      <c r="T34" s="141">
        <f>SUM(F34:S34)</f>
        <v>2</v>
      </c>
      <c r="U34" s="132">
        <f>TARIFS!E30</f>
        <v>60</v>
      </c>
      <c r="V34" s="150">
        <f t="shared" si="2"/>
        <v>120</v>
      </c>
      <c r="X34" s="147"/>
      <c r="Y34" s="14"/>
      <c r="Z34" s="147"/>
      <c r="AB34" s="147"/>
      <c r="AD34" s="147"/>
      <c r="AF34" s="147"/>
    </row>
    <row r="35" spans="1:32" ht="50.1" customHeight="1" thickTop="1" thickBot="1">
      <c r="A35" s="142"/>
      <c r="B35" s="171"/>
      <c r="C35" s="172"/>
      <c r="D35" s="180" t="str">
        <f>IF(SUM(D7:D26)=0,"",SUM(D7:D26))</f>
        <v/>
      </c>
      <c r="E35" s="181"/>
      <c r="F35" s="143" t="str">
        <f>IF(SUM(F7:F26)=0,"",SUM(F7:F26))</f>
        <v/>
      </c>
      <c r="G35" s="143" t="str">
        <f t="shared" ref="G35" si="3">IF(SUM(G7:G26)=0,"",SUM(G7:G26))</f>
        <v/>
      </c>
      <c r="H35" s="143" t="str">
        <f>IF(SUM(H7:H26)=0,"",SUM(H7:H34))</f>
        <v/>
      </c>
      <c r="I35" s="143" t="str">
        <f t="shared" ref="I35:S35" si="4">IF(SUM(I7:I26)=0,"",SUM(I7:I34))</f>
        <v/>
      </c>
      <c r="J35" s="143" t="str">
        <f t="shared" si="4"/>
        <v/>
      </c>
      <c r="K35" s="143" t="str">
        <f t="shared" si="4"/>
        <v/>
      </c>
      <c r="L35" s="143" t="str">
        <f t="shared" si="4"/>
        <v/>
      </c>
      <c r="M35" s="143">
        <f t="shared" si="4"/>
        <v>17</v>
      </c>
      <c r="N35" s="143">
        <f t="shared" si="4"/>
        <v>15</v>
      </c>
      <c r="O35" s="143">
        <f t="shared" si="4"/>
        <v>11</v>
      </c>
      <c r="P35" s="143">
        <f t="shared" si="4"/>
        <v>14</v>
      </c>
      <c r="Q35" s="143">
        <f t="shared" si="4"/>
        <v>3</v>
      </c>
      <c r="R35" s="143" t="str">
        <f t="shared" si="4"/>
        <v/>
      </c>
      <c r="S35" s="143" t="str">
        <f t="shared" si="4"/>
        <v/>
      </c>
      <c r="T35" s="144">
        <f>SUM(T7:T34)</f>
        <v>60</v>
      </c>
      <c r="U35" s="145">
        <f>(U8*T8)+(U10*T10)+(U12*T12)+(U14*T14)+(U16*T16)+(U18*T18)+(U20*T20)+(U22*T22+(U26*T26)+(T28*U28)+(T30*U30)+(T32*U32)+(T34*U34))</f>
        <v>2652</v>
      </c>
      <c r="V35" s="152">
        <f>SUM(V8:V34)</f>
        <v>2652</v>
      </c>
      <c r="X35" s="147"/>
      <c r="Y35" s="14"/>
      <c r="Z35" s="147"/>
      <c r="AB35" s="147"/>
      <c r="AD35" s="147"/>
      <c r="AF35" s="147"/>
    </row>
    <row r="36" spans="1:32" ht="39.950000000000003" customHeight="1" thickTop="1">
      <c r="A36" s="216"/>
      <c r="B36" s="21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7"/>
      <c r="X36" s="147"/>
      <c r="Z36" s="147"/>
      <c r="AB36" s="147"/>
      <c r="AD36" s="147"/>
      <c r="AF36" s="147"/>
    </row>
    <row r="37" spans="1:32" ht="39.950000000000003" customHeight="1">
      <c r="A37" s="146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7"/>
      <c r="X37" s="147"/>
      <c r="Z37" s="147"/>
      <c r="AB37" s="147"/>
      <c r="AD37" s="147"/>
      <c r="AF37" s="147"/>
    </row>
    <row r="38" spans="1:32" ht="23.25" customHeight="1">
      <c r="A38" s="146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7"/>
      <c r="X38" s="147"/>
      <c r="Z38" s="147"/>
      <c r="AB38" s="147"/>
      <c r="AD38" s="147"/>
      <c r="AF38" s="147"/>
    </row>
    <row r="39" spans="1:32" ht="23.25" customHeight="1">
      <c r="A39" s="146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7"/>
      <c r="X39" s="147"/>
      <c r="Z39" s="147"/>
      <c r="AB39" s="147"/>
      <c r="AD39" s="147"/>
      <c r="AF39" s="147"/>
    </row>
    <row r="40" spans="1:32" ht="23.25" customHeight="1">
      <c r="A40" s="146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46"/>
      <c r="U40" s="146"/>
      <c r="V40" s="147"/>
      <c r="X40" s="147"/>
      <c r="Z40" s="147"/>
      <c r="AB40" s="147"/>
      <c r="AD40" s="147"/>
      <c r="AF40" s="147"/>
    </row>
    <row r="41" spans="1:32" ht="23.25" customHeight="1">
      <c r="A41" s="146"/>
      <c r="B41" s="146"/>
      <c r="C41" s="146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7"/>
      <c r="X41" s="147"/>
      <c r="Z41" s="147"/>
      <c r="AB41" s="147"/>
      <c r="AD41" s="147"/>
      <c r="AF41" s="147"/>
    </row>
    <row r="42" spans="1:32" ht="23.25" customHeight="1">
      <c r="A42" s="146"/>
      <c r="B42" s="146"/>
      <c r="C42" s="146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46"/>
      <c r="U42" s="146"/>
      <c r="V42" s="147"/>
      <c r="X42" s="147"/>
      <c r="Z42" s="147"/>
      <c r="AB42" s="147"/>
      <c r="AD42" s="147"/>
      <c r="AF42" s="147"/>
    </row>
    <row r="43" spans="1:32" ht="23.25" customHeight="1">
      <c r="A43" s="146"/>
      <c r="B43" s="146"/>
      <c r="C43" s="146"/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7"/>
      <c r="X43" s="147"/>
      <c r="Z43" s="147"/>
      <c r="AB43" s="147"/>
      <c r="AD43" s="147"/>
      <c r="AF43" s="147"/>
    </row>
    <row r="44" spans="1:32" ht="23.25" customHeight="1">
      <c r="A44" s="146"/>
      <c r="B44" s="146"/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7"/>
      <c r="X44" s="147"/>
      <c r="Z44" s="147"/>
      <c r="AB44" s="147"/>
      <c r="AD44" s="147"/>
      <c r="AF44" s="147"/>
    </row>
    <row r="45" spans="1:32" ht="23.25" customHeight="1">
      <c r="A45" s="146"/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7"/>
      <c r="X45" s="147"/>
      <c r="Z45" s="147"/>
      <c r="AB45" s="147"/>
      <c r="AD45" s="147"/>
      <c r="AF45" s="147"/>
    </row>
    <row r="46" spans="1:32" ht="23.25" customHeight="1">
      <c r="A46" s="146"/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7"/>
      <c r="X46" s="147"/>
      <c r="Z46" s="147"/>
      <c r="AB46" s="147"/>
      <c r="AD46" s="147"/>
      <c r="AF46" s="147"/>
    </row>
    <row r="47" spans="1:32" ht="23.25" customHeight="1">
      <c r="A47" s="146"/>
      <c r="B47" s="146"/>
      <c r="C47" s="146"/>
      <c r="D47" s="146"/>
      <c r="E47" s="146"/>
      <c r="F47" s="146"/>
      <c r="G47" s="146"/>
      <c r="H47" s="146"/>
      <c r="I47" s="146"/>
      <c r="J47" s="146"/>
      <c r="K47" s="146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7"/>
      <c r="X47" s="147"/>
      <c r="Z47" s="147"/>
      <c r="AB47" s="147"/>
      <c r="AD47" s="147"/>
      <c r="AF47" s="147"/>
    </row>
    <row r="48" spans="1:32" ht="23.25" customHeight="1">
      <c r="A48" s="146"/>
      <c r="B48" s="146"/>
      <c r="C48" s="146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7"/>
      <c r="X48" s="147"/>
      <c r="Z48" s="147"/>
      <c r="AB48" s="147"/>
      <c r="AD48" s="147"/>
      <c r="AF48" s="147"/>
    </row>
    <row r="49" spans="1:32" ht="23.25" customHeight="1">
      <c r="A49" s="146"/>
      <c r="B49" s="146"/>
      <c r="C49" s="146"/>
      <c r="D49" s="146"/>
      <c r="E49" s="146"/>
      <c r="F49" s="146"/>
      <c r="G49" s="146"/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7"/>
      <c r="X49" s="147"/>
      <c r="Z49" s="147"/>
      <c r="AB49" s="147"/>
      <c r="AD49" s="147"/>
      <c r="AF49" s="147"/>
    </row>
    <row r="50" spans="1:32" ht="23.25" customHeight="1">
      <c r="A50" s="146"/>
      <c r="B50" s="146"/>
      <c r="C50" s="146"/>
      <c r="D50" s="146"/>
      <c r="E50" s="146"/>
      <c r="F50" s="146"/>
      <c r="G50" s="146"/>
      <c r="H50" s="146"/>
      <c r="I50" s="146"/>
      <c r="J50" s="146"/>
      <c r="K50" s="146"/>
      <c r="L50" s="146"/>
      <c r="M50" s="146"/>
      <c r="N50" s="146"/>
      <c r="O50" s="146"/>
      <c r="P50" s="146"/>
      <c r="Q50" s="146"/>
      <c r="R50" s="146"/>
      <c r="S50" s="146"/>
      <c r="T50" s="146"/>
      <c r="U50" s="146"/>
      <c r="V50" s="147"/>
      <c r="X50" s="147"/>
      <c r="Z50" s="147"/>
      <c r="AB50" s="147"/>
      <c r="AD50" s="147"/>
      <c r="AF50" s="147"/>
    </row>
    <row r="51" spans="1:32" ht="23.25" customHeight="1">
      <c r="A51" s="146"/>
      <c r="B51" s="146"/>
      <c r="C51" s="146"/>
      <c r="D51" s="146"/>
      <c r="E51" s="146"/>
      <c r="F51" s="146"/>
      <c r="G51" s="146"/>
      <c r="H51" s="146"/>
      <c r="I51" s="146"/>
      <c r="J51" s="146"/>
      <c r="K51" s="146"/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7"/>
      <c r="X51" s="147"/>
      <c r="Z51" s="147"/>
      <c r="AB51" s="147"/>
      <c r="AD51" s="147"/>
      <c r="AF51" s="147"/>
    </row>
    <row r="52" spans="1:32" ht="23.25" customHeight="1">
      <c r="A52" s="146"/>
      <c r="B52" s="146"/>
      <c r="C52" s="146"/>
      <c r="D52" s="146"/>
      <c r="E52" s="146"/>
      <c r="F52" s="146"/>
      <c r="G52" s="146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7"/>
      <c r="X52" s="147"/>
      <c r="Z52" s="147"/>
      <c r="AB52" s="147"/>
      <c r="AD52" s="147"/>
      <c r="AF52" s="147"/>
    </row>
    <row r="53" spans="1:32" ht="23.25" customHeight="1">
      <c r="A53" s="146"/>
      <c r="B53" s="146"/>
      <c r="C53" s="146"/>
      <c r="D53" s="146"/>
      <c r="E53" s="146"/>
      <c r="F53" s="146"/>
      <c r="G53" s="146"/>
      <c r="H53" s="146"/>
      <c r="I53" s="146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7"/>
      <c r="X53" s="147"/>
      <c r="Z53" s="147"/>
      <c r="AB53" s="147"/>
      <c r="AD53" s="147"/>
      <c r="AF53" s="147"/>
    </row>
    <row r="54" spans="1:32" ht="23.25" customHeight="1"/>
    <row r="55" spans="1:32" ht="23.25" customHeight="1"/>
    <row r="56" spans="1:32" ht="23.25" customHeight="1"/>
    <row r="57" spans="1:32" ht="23.25" customHeight="1"/>
    <row r="58" spans="1:32" ht="23.25" customHeight="1"/>
    <row r="59" spans="1:32" ht="23.25" customHeight="1"/>
    <row r="60" spans="1:32" ht="23.25" customHeight="1"/>
    <row r="61" spans="1:32" ht="23.25" customHeight="1"/>
    <row r="62" spans="1:32" ht="23.25" customHeight="1"/>
    <row r="63" spans="1:32" ht="23.25" customHeight="1"/>
    <row r="64" spans="1:32" ht="23.25" customHeight="1"/>
    <row r="65" ht="23.25" customHeight="1"/>
    <row r="66" ht="23.25" customHeight="1"/>
  </sheetData>
  <sheetProtection formatCells="0" formatColumns="0" formatRows="0" insertColumns="0" insertRows="0" insertHyperlinks="0" deleteColumns="0" deleteRows="0" sort="0" autoFilter="0" pivotTables="0"/>
  <mergeCells count="86">
    <mergeCell ref="B24:C24"/>
    <mergeCell ref="D24:E24"/>
    <mergeCell ref="A36:B36"/>
    <mergeCell ref="N3:U3"/>
    <mergeCell ref="N2:U2"/>
    <mergeCell ref="B23:C23"/>
    <mergeCell ref="D23:E23"/>
    <mergeCell ref="B29:C29"/>
    <mergeCell ref="B30:C30"/>
    <mergeCell ref="D29:E29"/>
    <mergeCell ref="D30:E30"/>
    <mergeCell ref="I3:K3"/>
    <mergeCell ref="L3:M3"/>
    <mergeCell ref="A4:U4"/>
    <mergeCell ref="A1:A2"/>
    <mergeCell ref="I2:K2"/>
    <mergeCell ref="A5:A6"/>
    <mergeCell ref="B5:C6"/>
    <mergeCell ref="D5:E6"/>
    <mergeCell ref="F5:F6"/>
    <mergeCell ref="G5:G6"/>
    <mergeCell ref="L2:M2"/>
    <mergeCell ref="U5:U6"/>
    <mergeCell ref="V5:V6"/>
    <mergeCell ref="B7:C7"/>
    <mergeCell ref="D7:E7"/>
    <mergeCell ref="L5:L6"/>
    <mergeCell ref="M5:M6"/>
    <mergeCell ref="N5:N6"/>
    <mergeCell ref="O5:O6"/>
    <mergeCell ref="P5:P6"/>
    <mergeCell ref="Q5:Q6"/>
    <mergeCell ref="H5:H6"/>
    <mergeCell ref="I5:I6"/>
    <mergeCell ref="J5:J6"/>
    <mergeCell ref="S5:S6"/>
    <mergeCell ref="T5:T6"/>
    <mergeCell ref="B18:C18"/>
    <mergeCell ref="D18:E18"/>
    <mergeCell ref="B11:C11"/>
    <mergeCell ref="D11:E11"/>
    <mergeCell ref="R5:R6"/>
    <mergeCell ref="B10:C10"/>
    <mergeCell ref="D10:E10"/>
    <mergeCell ref="B8:C8"/>
    <mergeCell ref="D8:E8"/>
    <mergeCell ref="B9:C9"/>
    <mergeCell ref="D9:E9"/>
    <mergeCell ref="K5:K6"/>
    <mergeCell ref="B25:C25"/>
    <mergeCell ref="D25:E25"/>
    <mergeCell ref="B19:C19"/>
    <mergeCell ref="D19:E19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31:C31"/>
    <mergeCell ref="D31:E31"/>
    <mergeCell ref="D35:E35"/>
    <mergeCell ref="K1:U1"/>
    <mergeCell ref="B26:C26"/>
    <mergeCell ref="D26:E26"/>
    <mergeCell ref="B27:C27"/>
    <mergeCell ref="D27:E27"/>
    <mergeCell ref="B28:C28"/>
    <mergeCell ref="D28:E28"/>
    <mergeCell ref="B20:C20"/>
    <mergeCell ref="D20:E20"/>
    <mergeCell ref="B21:C21"/>
    <mergeCell ref="D21:E21"/>
    <mergeCell ref="B22:C22"/>
    <mergeCell ref="D22:E22"/>
    <mergeCell ref="B34:C34"/>
    <mergeCell ref="B35:C35"/>
    <mergeCell ref="B33:C33"/>
    <mergeCell ref="D33:E33"/>
    <mergeCell ref="B32:C32"/>
  </mergeCells>
  <printOptions horizontalCentered="1" verticalCentered="1"/>
  <pageMargins left="0" right="0" top="0" bottom="0" header="0" footer="0"/>
  <pageSetup paperSize="9" scale="3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MiseàjourTCD">
                <anchor>
                  <from>
                    <xdr:col>10</xdr:col>
                    <xdr:colOff>771525</xdr:colOff>
                    <xdr:row>0</xdr:row>
                    <xdr:rowOff>85725</xdr:rowOff>
                  </from>
                  <to>
                    <xdr:col>13</xdr:col>
                    <xdr:colOff>180975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5" name="Button 4">
              <controlPr defaultSize="0" print="0" autoFill="0" autoPict="0" macro="[0]!Module1.Effacer">
                <anchor>
                  <from>
                    <xdr:col>13</xdr:col>
                    <xdr:colOff>409575</xdr:colOff>
                    <xdr:row>0</xdr:row>
                    <xdr:rowOff>66675</xdr:rowOff>
                  </from>
                  <to>
                    <xdr:col>15</xdr:col>
                    <xdr:colOff>600075</xdr:colOff>
                    <xdr:row>0</xdr:row>
                    <xdr:rowOff>828675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53CFD4-DB2C-45E2-82C6-FDB50F68D5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TARIFS</vt:lpstr>
      <vt:lpstr>Tailles</vt:lpstr>
      <vt:lpstr>TCD</vt:lpstr>
      <vt:lpstr>Bon de Cde</vt:lpstr>
      <vt:lpstr>Tailles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LDOPA</dc:creator>
  <cp:lastModifiedBy>Bernard SCHÄFER</cp:lastModifiedBy>
  <cp:lastPrinted>2023-12-15T10:06:21Z</cp:lastPrinted>
  <dcterms:created xsi:type="dcterms:W3CDTF">2021-12-03T18:14:25Z</dcterms:created>
  <dcterms:modified xsi:type="dcterms:W3CDTF">2023-12-21T19:08:44Z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lution ID">
    <vt:lpwstr>{15727DE6-F92D-4E46-ACB4-0E2C58B31A18}</vt:lpwstr>
  </property>
</Properties>
</file>