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I:\ASPTT\TRAVAIL\ORIGINAL Jean Paul\"/>
    </mc:Choice>
  </mc:AlternateContent>
  <bookViews>
    <workbookView xWindow="0" yWindow="0" windowWidth="23580" windowHeight="11850" tabRatio="854" activeTab="2"/>
  </bookViews>
  <sheets>
    <sheet name="Accueil" sheetId="36" r:id="rId1"/>
    <sheet name="Engagés" sheetId="35" r:id="rId2"/>
    <sheet name="Dép_Arr" sheetId="1" r:id="rId3"/>
    <sheet name="1ér_Tour" sheetId="37" r:id="rId4"/>
    <sheet name="2ème" sheetId="21" r:id="rId5"/>
    <sheet name="3ème" sheetId="22" r:id="rId6"/>
    <sheet name="4ème" sheetId="24" r:id="rId7"/>
    <sheet name="5ème" sheetId="26" r:id="rId8"/>
    <sheet name="6ème" sheetId="27" r:id="rId9"/>
    <sheet name="7ème" sheetId="28" r:id="rId10"/>
    <sheet name="8ème" sheetId="29" r:id="rId11"/>
    <sheet name="9ème" sheetId="30" r:id="rId12"/>
    <sheet name="10ème" sheetId="38" r:id="rId13"/>
    <sheet name="Récap" sheetId="34" r:id="rId14"/>
  </sheets>
  <definedNames>
    <definedName name="_xlnm._FilterDatabase" localSheetId="1" hidden="1">Engagés!$A$3:$L$103</definedName>
    <definedName name="Abandon_s">Engagés!$K$4:$K$103</definedName>
    <definedName name="CAT">Engagés!$D$4:$D$103</definedName>
    <definedName name="Class_Géné">Engagés!$F$4:$F$103</definedName>
    <definedName name="Class_par__Catégorie">Engagés!$G$4:$G$103</definedName>
    <definedName name="Ecart_1er">Engagés!$H$4:$H$103</definedName>
    <definedName name="Engagés">Engagés!$A$3:$L$103</definedName>
    <definedName name="N°_DOS">Engagés!$A$4:$A$103</definedName>
    <definedName name="Nb_Tour_s__par_Coureur">Engagés!$J$4:$J$103</definedName>
    <definedName name="NOM">Engagés!$B$4:$B$103</definedName>
    <definedName name="PRENOM">Engagés!$C$4:$C$103</definedName>
    <definedName name="Sex" localSheetId="12">Engagés!#REF!</definedName>
    <definedName name="Sex">Engagés!#REF!</definedName>
    <definedName name="Temps">Engagés!$E$4:$E$103</definedName>
    <definedName name="Temps__chrono">Engagés!$I$4:$I$103</definedName>
    <definedName name="Δ_Nb_tours">Engagés!$L$4:$L$103</definedName>
  </definedNames>
  <calcPr calcId="162913"/>
</workbook>
</file>

<file path=xl/calcChain.xml><?xml version="1.0" encoding="utf-8"?>
<calcChain xmlns="http://schemas.openxmlformats.org/spreadsheetml/2006/main">
  <c r="A1" i="1" l="1"/>
  <c r="L204" i="34" l="1"/>
  <c r="K204" i="34"/>
  <c r="L203" i="34"/>
  <c r="K203" i="34"/>
  <c r="L202" i="34"/>
  <c r="K202" i="34"/>
  <c r="L201" i="34"/>
  <c r="K201" i="34"/>
  <c r="L200" i="34"/>
  <c r="K200" i="34"/>
  <c r="L199" i="34"/>
  <c r="K199" i="34"/>
  <c r="L198" i="34"/>
  <c r="K198" i="34"/>
  <c r="L197" i="34"/>
  <c r="K197" i="34"/>
  <c r="L196" i="34"/>
  <c r="K196" i="34"/>
  <c r="L195" i="34"/>
  <c r="K195" i="34"/>
  <c r="L194" i="34"/>
  <c r="K194" i="34"/>
  <c r="L193" i="34"/>
  <c r="K193" i="34"/>
  <c r="L192" i="34"/>
  <c r="K192" i="34"/>
  <c r="L191" i="34"/>
  <c r="K191" i="34"/>
  <c r="L190" i="34"/>
  <c r="K190" i="34"/>
  <c r="L189" i="34"/>
  <c r="K189" i="34"/>
  <c r="L188" i="34"/>
  <c r="K188" i="34"/>
  <c r="L187" i="34"/>
  <c r="K187" i="34"/>
  <c r="L186" i="34"/>
  <c r="K186" i="34"/>
  <c r="L185" i="34"/>
  <c r="K185" i="34"/>
  <c r="L184" i="34"/>
  <c r="K184" i="34"/>
  <c r="L183" i="34"/>
  <c r="K183" i="34"/>
  <c r="L182" i="34"/>
  <c r="K182" i="34"/>
  <c r="L181" i="34"/>
  <c r="K181" i="34"/>
  <c r="L180" i="34"/>
  <c r="K180" i="34"/>
  <c r="L179" i="34"/>
  <c r="K179" i="34"/>
  <c r="L178" i="34"/>
  <c r="K178" i="34"/>
  <c r="L177" i="34"/>
  <c r="K177" i="34"/>
  <c r="L176" i="34"/>
  <c r="K176" i="34"/>
  <c r="L175" i="34"/>
  <c r="K175" i="34"/>
  <c r="L174" i="34"/>
  <c r="K174" i="34"/>
  <c r="L173" i="34"/>
  <c r="K173" i="34"/>
  <c r="L172" i="34"/>
  <c r="K172" i="34"/>
  <c r="L171" i="34"/>
  <c r="K171" i="34"/>
  <c r="L170" i="34"/>
  <c r="K170" i="34"/>
  <c r="L169" i="34"/>
  <c r="K169" i="34"/>
  <c r="L168" i="34"/>
  <c r="K168" i="34"/>
  <c r="L167" i="34"/>
  <c r="K167" i="34"/>
  <c r="L166" i="34"/>
  <c r="K166" i="34"/>
  <c r="L165" i="34"/>
  <c r="K165" i="34"/>
  <c r="L164" i="34"/>
  <c r="K164" i="34"/>
  <c r="L163" i="34"/>
  <c r="K163" i="34"/>
  <c r="L162" i="34"/>
  <c r="K162" i="34"/>
  <c r="L161" i="34"/>
  <c r="K161" i="34"/>
  <c r="L160" i="34"/>
  <c r="K160" i="34"/>
  <c r="L159" i="34"/>
  <c r="K159" i="34"/>
  <c r="L158" i="34"/>
  <c r="K158" i="34"/>
  <c r="L157" i="34"/>
  <c r="K157" i="34"/>
  <c r="L156" i="34"/>
  <c r="K156" i="34"/>
  <c r="L155" i="34"/>
  <c r="K155" i="34"/>
  <c r="L154" i="34"/>
  <c r="K154" i="34"/>
  <c r="L153" i="34"/>
  <c r="K153" i="34"/>
  <c r="L152" i="34"/>
  <c r="K152" i="34"/>
  <c r="L151" i="34"/>
  <c r="K151" i="34"/>
  <c r="L150" i="34"/>
  <c r="K150" i="34"/>
  <c r="L149" i="34"/>
  <c r="K149" i="34"/>
  <c r="L148" i="34"/>
  <c r="K148" i="34"/>
  <c r="L147" i="34"/>
  <c r="K147" i="34"/>
  <c r="L146" i="34"/>
  <c r="K146" i="34"/>
  <c r="L145" i="34"/>
  <c r="K145" i="34"/>
  <c r="L144" i="34"/>
  <c r="K144" i="34"/>
  <c r="L143" i="34"/>
  <c r="K143" i="34"/>
  <c r="L142" i="34"/>
  <c r="K142" i="34"/>
  <c r="L141" i="34"/>
  <c r="K141" i="34"/>
  <c r="L140" i="34"/>
  <c r="K140" i="34"/>
  <c r="L139" i="34"/>
  <c r="K139" i="34"/>
  <c r="L138" i="34"/>
  <c r="K138" i="34"/>
  <c r="L137" i="34"/>
  <c r="K137" i="34"/>
  <c r="L136" i="34"/>
  <c r="K136" i="34"/>
  <c r="L135" i="34"/>
  <c r="K135" i="34"/>
  <c r="L134" i="34"/>
  <c r="K134" i="34"/>
  <c r="L133" i="34"/>
  <c r="K133" i="34"/>
  <c r="L132" i="34"/>
  <c r="K132" i="34"/>
  <c r="L131" i="34"/>
  <c r="K131" i="34"/>
  <c r="L130" i="34"/>
  <c r="K130" i="34"/>
  <c r="L129" i="34"/>
  <c r="K129" i="34"/>
  <c r="L128" i="34"/>
  <c r="K128" i="34"/>
  <c r="L127" i="34"/>
  <c r="K127" i="34"/>
  <c r="L126" i="34"/>
  <c r="K126" i="34"/>
  <c r="L125" i="34"/>
  <c r="K125" i="34"/>
  <c r="L124" i="34"/>
  <c r="K124" i="34"/>
  <c r="L123" i="34"/>
  <c r="K123" i="34"/>
  <c r="L122" i="34"/>
  <c r="K122" i="34"/>
  <c r="L121" i="34"/>
  <c r="K121" i="34"/>
  <c r="L120" i="34"/>
  <c r="K120" i="34"/>
  <c r="L119" i="34"/>
  <c r="K119" i="34"/>
  <c r="L118" i="34"/>
  <c r="K118" i="34"/>
  <c r="L117" i="34"/>
  <c r="K117" i="34"/>
  <c r="L116" i="34"/>
  <c r="K116" i="34"/>
  <c r="L115" i="34"/>
  <c r="K115" i="34"/>
  <c r="L114" i="34"/>
  <c r="K114" i="34"/>
  <c r="L113" i="34"/>
  <c r="K113" i="34"/>
  <c r="L112" i="34"/>
  <c r="K112" i="34"/>
  <c r="L111" i="34"/>
  <c r="K111" i="34"/>
  <c r="L110" i="34"/>
  <c r="K110" i="34"/>
  <c r="L109" i="34"/>
  <c r="K109" i="34"/>
  <c r="L108" i="34"/>
  <c r="K108" i="34"/>
  <c r="L107" i="34"/>
  <c r="K107" i="34"/>
  <c r="L106" i="34"/>
  <c r="K106" i="34"/>
  <c r="L105" i="34"/>
  <c r="K105" i="34"/>
  <c r="AP103" i="34"/>
  <c r="E103" i="34"/>
  <c r="D103" i="34" s="1"/>
  <c r="F103" i="34" s="1"/>
  <c r="C103" i="34"/>
  <c r="K103" i="35" s="1"/>
  <c r="B103" i="34"/>
  <c r="A103" i="34"/>
  <c r="AP102" i="34"/>
  <c r="E102" i="34"/>
  <c r="D102" i="34" s="1"/>
  <c r="F102" i="34" s="1"/>
  <c r="C102" i="34"/>
  <c r="K102" i="35" s="1"/>
  <c r="B102" i="34"/>
  <c r="A102" i="34"/>
  <c r="AP101" i="34"/>
  <c r="E101" i="34"/>
  <c r="D101" i="34" s="1"/>
  <c r="F101" i="34" s="1"/>
  <c r="C101" i="34"/>
  <c r="K101" i="35" s="1"/>
  <c r="B101" i="34"/>
  <c r="A101" i="34"/>
  <c r="AP100" i="34"/>
  <c r="E100" i="34"/>
  <c r="D100" i="34" s="1"/>
  <c r="F100" i="34" s="1"/>
  <c r="C100" i="34"/>
  <c r="K100" i="35" s="1"/>
  <c r="B100" i="34"/>
  <c r="A100" i="34"/>
  <c r="AP99" i="34"/>
  <c r="E99" i="34"/>
  <c r="D99" i="34" s="1"/>
  <c r="F99" i="34" s="1"/>
  <c r="C99" i="34"/>
  <c r="K99" i="35" s="1"/>
  <c r="B99" i="34"/>
  <c r="A99" i="34"/>
  <c r="AP98" i="34"/>
  <c r="E98" i="34"/>
  <c r="D98" i="34" s="1"/>
  <c r="F98" i="34" s="1"/>
  <c r="C98" i="34"/>
  <c r="K98" i="35" s="1"/>
  <c r="B98" i="34"/>
  <c r="A98" i="34"/>
  <c r="AP97" i="34"/>
  <c r="E97" i="34"/>
  <c r="D97" i="34" s="1"/>
  <c r="C97" i="34"/>
  <c r="K97" i="35" s="1"/>
  <c r="B97" i="34"/>
  <c r="A97" i="34"/>
  <c r="AP96" i="34"/>
  <c r="E96" i="34"/>
  <c r="D96" i="34" s="1"/>
  <c r="C96" i="34"/>
  <c r="K96" i="35" s="1"/>
  <c r="B96" i="34"/>
  <c r="A96" i="34"/>
  <c r="AP95" i="34"/>
  <c r="E95" i="34"/>
  <c r="D95" i="34" s="1"/>
  <c r="F95" i="34" s="1"/>
  <c r="C95" i="34"/>
  <c r="K95" i="35" s="1"/>
  <c r="B95" i="34"/>
  <c r="A95" i="34"/>
  <c r="AP94" i="34"/>
  <c r="E94" i="34"/>
  <c r="D94" i="34" s="1"/>
  <c r="F94" i="34" s="1"/>
  <c r="C94" i="34"/>
  <c r="K94" i="35" s="1"/>
  <c r="B94" i="34"/>
  <c r="A94" i="34"/>
  <c r="AP93" i="34"/>
  <c r="E93" i="34"/>
  <c r="D93" i="34" s="1"/>
  <c r="F93" i="34" s="1"/>
  <c r="C93" i="34"/>
  <c r="K93" i="35" s="1"/>
  <c r="B93" i="34"/>
  <c r="A93" i="34"/>
  <c r="AP92" i="34"/>
  <c r="E92" i="34"/>
  <c r="D92" i="34" s="1"/>
  <c r="F92" i="34" s="1"/>
  <c r="C92" i="34"/>
  <c r="K92" i="35" s="1"/>
  <c r="B92" i="34"/>
  <c r="A92" i="34"/>
  <c r="AP91" i="34"/>
  <c r="E91" i="34"/>
  <c r="D91" i="34" s="1"/>
  <c r="F91" i="34" s="1"/>
  <c r="C91" i="34"/>
  <c r="K91" i="35" s="1"/>
  <c r="B91" i="34"/>
  <c r="A91" i="34"/>
  <c r="AP90" i="34"/>
  <c r="E90" i="34"/>
  <c r="D90" i="34" s="1"/>
  <c r="F90" i="34" s="1"/>
  <c r="C90" i="34"/>
  <c r="K90" i="35" s="1"/>
  <c r="B90" i="34"/>
  <c r="A90" i="34"/>
  <c r="AP89" i="34"/>
  <c r="E89" i="34"/>
  <c r="D89" i="34" s="1"/>
  <c r="F89" i="34" s="1"/>
  <c r="C89" i="34"/>
  <c r="K89" i="35" s="1"/>
  <c r="B89" i="34"/>
  <c r="A89" i="34"/>
  <c r="AP88" i="34"/>
  <c r="E88" i="34"/>
  <c r="D88" i="34" s="1"/>
  <c r="F88" i="34" s="1"/>
  <c r="C88" i="34"/>
  <c r="K88" i="35" s="1"/>
  <c r="B88" i="34"/>
  <c r="A88" i="34"/>
  <c r="AP87" i="34"/>
  <c r="E87" i="34"/>
  <c r="D87" i="34" s="1"/>
  <c r="F87" i="34" s="1"/>
  <c r="C87" i="34"/>
  <c r="K87" i="35" s="1"/>
  <c r="B87" i="34"/>
  <c r="A87" i="34"/>
  <c r="AP86" i="34"/>
  <c r="E86" i="34"/>
  <c r="D86" i="34" s="1"/>
  <c r="F86" i="34" s="1"/>
  <c r="C86" i="34"/>
  <c r="K86" i="35" s="1"/>
  <c r="B86" i="34"/>
  <c r="A86" i="34"/>
  <c r="AP85" i="34"/>
  <c r="E85" i="34"/>
  <c r="D85" i="34" s="1"/>
  <c r="F85" i="34" s="1"/>
  <c r="C85" i="34"/>
  <c r="K85" i="35" s="1"/>
  <c r="B85" i="34"/>
  <c r="A85" i="34"/>
  <c r="AP84" i="34"/>
  <c r="E84" i="34"/>
  <c r="D84" i="34" s="1"/>
  <c r="F84" i="34" s="1"/>
  <c r="C84" i="34"/>
  <c r="K84" i="35" s="1"/>
  <c r="B84" i="34"/>
  <c r="A84" i="34"/>
  <c r="AP83" i="34"/>
  <c r="E83" i="34"/>
  <c r="D83" i="34" s="1"/>
  <c r="F83" i="34" s="1"/>
  <c r="C83" i="34"/>
  <c r="K83" i="35" s="1"/>
  <c r="B83" i="34"/>
  <c r="A83" i="34"/>
  <c r="AP82" i="34"/>
  <c r="E82" i="34"/>
  <c r="D82" i="34" s="1"/>
  <c r="F82" i="34" s="1"/>
  <c r="C82" i="34"/>
  <c r="K82" i="35" s="1"/>
  <c r="B82" i="34"/>
  <c r="A82" i="34"/>
  <c r="AP81" i="34"/>
  <c r="E81" i="34"/>
  <c r="D81" i="34" s="1"/>
  <c r="F81" i="34" s="1"/>
  <c r="C81" i="34"/>
  <c r="K81" i="35" s="1"/>
  <c r="B81" i="34"/>
  <c r="A81" i="34"/>
  <c r="AP80" i="34"/>
  <c r="E80" i="34"/>
  <c r="D80" i="34" s="1"/>
  <c r="F80" i="34" s="1"/>
  <c r="C80" i="34"/>
  <c r="K80" i="35" s="1"/>
  <c r="B80" i="34"/>
  <c r="A80" i="34"/>
  <c r="AP79" i="34"/>
  <c r="E79" i="34"/>
  <c r="D79" i="34" s="1"/>
  <c r="F79" i="34" s="1"/>
  <c r="C79" i="34"/>
  <c r="K79" i="35" s="1"/>
  <c r="B79" i="34"/>
  <c r="A79" i="34"/>
  <c r="AP78" i="34"/>
  <c r="E78" i="34"/>
  <c r="D78" i="34" s="1"/>
  <c r="F78" i="34" s="1"/>
  <c r="C78" i="34"/>
  <c r="K78" i="35" s="1"/>
  <c r="B78" i="34"/>
  <c r="A78" i="34"/>
  <c r="AP77" i="34"/>
  <c r="E77" i="34"/>
  <c r="D77" i="34" s="1"/>
  <c r="F77" i="34" s="1"/>
  <c r="C77" i="34"/>
  <c r="K77" i="35" s="1"/>
  <c r="B77" i="34"/>
  <c r="A77" i="34"/>
  <c r="AP76" i="34"/>
  <c r="E76" i="34"/>
  <c r="D76" i="34" s="1"/>
  <c r="F76" i="34" s="1"/>
  <c r="C76" i="34"/>
  <c r="K76" i="35" s="1"/>
  <c r="B76" i="34"/>
  <c r="A76" i="34"/>
  <c r="AP75" i="34"/>
  <c r="E75" i="34"/>
  <c r="D75" i="34" s="1"/>
  <c r="F75" i="34" s="1"/>
  <c r="C75" i="34"/>
  <c r="K75" i="35" s="1"/>
  <c r="B75" i="34"/>
  <c r="A75" i="34"/>
  <c r="AP74" i="34"/>
  <c r="E74" i="34"/>
  <c r="D74" i="34" s="1"/>
  <c r="F74" i="34" s="1"/>
  <c r="C74" i="34"/>
  <c r="K74" i="35" s="1"/>
  <c r="B74" i="34"/>
  <c r="A74" i="34"/>
  <c r="AP73" i="34"/>
  <c r="E73" i="34"/>
  <c r="D73" i="34" s="1"/>
  <c r="F73" i="34" s="1"/>
  <c r="C73" i="34"/>
  <c r="K73" i="35" s="1"/>
  <c r="B73" i="34"/>
  <c r="A73" i="34"/>
  <c r="AP72" i="34"/>
  <c r="E72" i="34"/>
  <c r="D72" i="34" s="1"/>
  <c r="F72" i="34" s="1"/>
  <c r="C72" i="34"/>
  <c r="K72" i="35" s="1"/>
  <c r="B72" i="34"/>
  <c r="A72" i="34"/>
  <c r="AP71" i="34"/>
  <c r="E71" i="34"/>
  <c r="D71" i="34" s="1"/>
  <c r="F71" i="34" s="1"/>
  <c r="C71" i="34"/>
  <c r="K71" i="35" s="1"/>
  <c r="B71" i="34"/>
  <c r="A71" i="34"/>
  <c r="AP70" i="34"/>
  <c r="E70" i="34"/>
  <c r="D70" i="34" s="1"/>
  <c r="F70" i="34" s="1"/>
  <c r="C70" i="34"/>
  <c r="K70" i="35" s="1"/>
  <c r="B70" i="34"/>
  <c r="A70" i="34"/>
  <c r="AP69" i="34"/>
  <c r="E69" i="34"/>
  <c r="D69" i="34" s="1"/>
  <c r="F69" i="34" s="1"/>
  <c r="C69" i="34"/>
  <c r="K69" i="35" s="1"/>
  <c r="B69" i="34"/>
  <c r="A69" i="34"/>
  <c r="AP68" i="34"/>
  <c r="E68" i="34"/>
  <c r="D68" i="34" s="1"/>
  <c r="F68" i="34" s="1"/>
  <c r="C68" i="34"/>
  <c r="K68" i="35" s="1"/>
  <c r="B68" i="34"/>
  <c r="A68" i="34"/>
  <c r="AP67" i="34"/>
  <c r="E67" i="34"/>
  <c r="D67" i="34" s="1"/>
  <c r="C67" i="34"/>
  <c r="K67" i="35" s="1"/>
  <c r="B67" i="34"/>
  <c r="A67" i="34"/>
  <c r="AP66" i="34"/>
  <c r="E66" i="34"/>
  <c r="D66" i="34" s="1"/>
  <c r="C66" i="34"/>
  <c r="K66" i="35" s="1"/>
  <c r="B66" i="34"/>
  <c r="A66" i="34"/>
  <c r="AP65" i="34"/>
  <c r="E65" i="34"/>
  <c r="D65" i="34" s="1"/>
  <c r="C65" i="34"/>
  <c r="K65" i="35" s="1"/>
  <c r="B65" i="34"/>
  <c r="A65" i="34"/>
  <c r="AP64" i="34"/>
  <c r="E64" i="34"/>
  <c r="D64" i="34" s="1"/>
  <c r="F64" i="34" s="1"/>
  <c r="C64" i="34"/>
  <c r="K64" i="35" s="1"/>
  <c r="B64" i="34"/>
  <c r="A64" i="34"/>
  <c r="AP63" i="34"/>
  <c r="E63" i="34"/>
  <c r="D63" i="34" s="1"/>
  <c r="F63" i="34" s="1"/>
  <c r="C63" i="34"/>
  <c r="K63" i="35" s="1"/>
  <c r="B63" i="34"/>
  <c r="A63" i="34"/>
  <c r="AP62" i="34"/>
  <c r="E62" i="34"/>
  <c r="D62" i="34" s="1"/>
  <c r="F62" i="34" s="1"/>
  <c r="C62" i="34"/>
  <c r="K62" i="35" s="1"/>
  <c r="B62" i="34"/>
  <c r="A62" i="34"/>
  <c r="AP61" i="34"/>
  <c r="E61" i="34"/>
  <c r="D61" i="34" s="1"/>
  <c r="F61" i="34" s="1"/>
  <c r="C61" i="34"/>
  <c r="K61" i="35" s="1"/>
  <c r="B61" i="34"/>
  <c r="A61" i="34"/>
  <c r="AP60" i="34"/>
  <c r="E60" i="34"/>
  <c r="D60" i="34" s="1"/>
  <c r="F60" i="34" s="1"/>
  <c r="C60" i="34"/>
  <c r="K60" i="35" s="1"/>
  <c r="B60" i="34"/>
  <c r="A60" i="34"/>
  <c r="AP59" i="34"/>
  <c r="E59" i="34"/>
  <c r="D59" i="34" s="1"/>
  <c r="F59" i="34" s="1"/>
  <c r="C59" i="34"/>
  <c r="K59" i="35" s="1"/>
  <c r="B59" i="34"/>
  <c r="A59" i="34"/>
  <c r="AP58" i="34"/>
  <c r="C58" i="34"/>
  <c r="K58" i="35" s="1"/>
  <c r="B58" i="34"/>
  <c r="A58" i="34"/>
  <c r="AP57" i="34"/>
  <c r="C57" i="34"/>
  <c r="K57" i="35" s="1"/>
  <c r="B57" i="34"/>
  <c r="A57" i="34"/>
  <c r="AP56" i="34"/>
  <c r="C56" i="34"/>
  <c r="K56" i="35" s="1"/>
  <c r="B56" i="34"/>
  <c r="A56" i="34"/>
  <c r="AP55" i="34"/>
  <c r="C55" i="34"/>
  <c r="K55" i="35" s="1"/>
  <c r="B55" i="34"/>
  <c r="A55" i="34"/>
  <c r="AP54" i="34"/>
  <c r="C54" i="34"/>
  <c r="K54" i="35" s="1"/>
  <c r="B54" i="34"/>
  <c r="A54" i="34"/>
  <c r="AP53" i="34"/>
  <c r="C53" i="34"/>
  <c r="K53" i="35" s="1"/>
  <c r="B53" i="34"/>
  <c r="A53" i="34"/>
  <c r="AP52" i="34"/>
  <c r="C52" i="34"/>
  <c r="K52" i="35" s="1"/>
  <c r="B52" i="34"/>
  <c r="A52" i="34"/>
  <c r="AP51" i="34"/>
  <c r="C51" i="34"/>
  <c r="K51" i="35" s="1"/>
  <c r="B51" i="34"/>
  <c r="A51" i="34"/>
  <c r="AP50" i="34"/>
  <c r="C50" i="34"/>
  <c r="K50" i="35" s="1"/>
  <c r="B50" i="34"/>
  <c r="A50" i="34"/>
  <c r="AP49" i="34"/>
  <c r="C49" i="34"/>
  <c r="K49" i="35" s="1"/>
  <c r="B49" i="34"/>
  <c r="A49" i="34"/>
  <c r="AP48" i="34"/>
  <c r="C48" i="34"/>
  <c r="K48" i="35" s="1"/>
  <c r="B48" i="34"/>
  <c r="A48" i="34"/>
  <c r="AP47" i="34"/>
  <c r="C47" i="34"/>
  <c r="K47" i="35" s="1"/>
  <c r="B47" i="34"/>
  <c r="A47" i="34"/>
  <c r="AP46" i="34"/>
  <c r="C46" i="34"/>
  <c r="K46" i="35" s="1"/>
  <c r="B46" i="34"/>
  <c r="A46" i="34"/>
  <c r="AP45" i="34"/>
  <c r="C45" i="34"/>
  <c r="K45" i="35" s="1"/>
  <c r="B45" i="34"/>
  <c r="A45" i="34"/>
  <c r="AP44" i="34"/>
  <c r="C44" i="34"/>
  <c r="K44" i="35" s="1"/>
  <c r="B44" i="34"/>
  <c r="A44" i="34"/>
  <c r="AP43" i="34"/>
  <c r="C43" i="34"/>
  <c r="K43" i="35" s="1"/>
  <c r="B43" i="34"/>
  <c r="A43" i="34"/>
  <c r="AP42" i="34"/>
  <c r="C42" i="34"/>
  <c r="K42" i="35" s="1"/>
  <c r="B42" i="34"/>
  <c r="A42" i="34"/>
  <c r="AP41" i="34"/>
  <c r="C41" i="34"/>
  <c r="K41" i="35" s="1"/>
  <c r="B41" i="34"/>
  <c r="A41" i="34"/>
  <c r="AP40" i="34"/>
  <c r="C40" i="34"/>
  <c r="K40" i="35" s="1"/>
  <c r="B40" i="34"/>
  <c r="A40" i="34"/>
  <c r="AP39" i="34"/>
  <c r="C39" i="34"/>
  <c r="K39" i="35" s="1"/>
  <c r="B39" i="34"/>
  <c r="A39" i="34"/>
  <c r="AP38" i="34"/>
  <c r="C38" i="34"/>
  <c r="K38" i="35" s="1"/>
  <c r="B38" i="34"/>
  <c r="A38" i="34"/>
  <c r="AP37" i="34"/>
  <c r="C37" i="34"/>
  <c r="K37" i="35" s="1"/>
  <c r="B37" i="34"/>
  <c r="A37" i="34"/>
  <c r="AP36" i="34"/>
  <c r="C36" i="34"/>
  <c r="K36" i="35" s="1"/>
  <c r="B36" i="34"/>
  <c r="A36" i="34"/>
  <c r="AP35" i="34"/>
  <c r="C35" i="34"/>
  <c r="K35" i="35" s="1"/>
  <c r="B35" i="34"/>
  <c r="A35" i="34"/>
  <c r="AP34" i="34"/>
  <c r="C34" i="34"/>
  <c r="K34" i="35" s="1"/>
  <c r="B34" i="34"/>
  <c r="A34" i="34"/>
  <c r="AP33" i="34"/>
  <c r="C33" i="34"/>
  <c r="K33" i="35" s="1"/>
  <c r="B33" i="34"/>
  <c r="A33" i="34"/>
  <c r="AP32" i="34"/>
  <c r="C32" i="34"/>
  <c r="K32" i="35" s="1"/>
  <c r="B32" i="34"/>
  <c r="A32" i="34"/>
  <c r="AP31" i="34"/>
  <c r="C31" i="34"/>
  <c r="K31" i="35" s="1"/>
  <c r="B31" i="34"/>
  <c r="A31" i="34"/>
  <c r="AP30" i="34"/>
  <c r="C30" i="34"/>
  <c r="K30" i="35" s="1"/>
  <c r="B30" i="34"/>
  <c r="A30" i="34"/>
  <c r="AP29" i="34"/>
  <c r="C29" i="34"/>
  <c r="K29" i="35" s="1"/>
  <c r="B29" i="34"/>
  <c r="A29" i="34"/>
  <c r="AP28" i="34"/>
  <c r="C28" i="34"/>
  <c r="K28" i="35" s="1"/>
  <c r="B28" i="34"/>
  <c r="A28" i="34"/>
  <c r="AP27" i="34"/>
  <c r="C27" i="34"/>
  <c r="K27" i="35" s="1"/>
  <c r="B27" i="34"/>
  <c r="A27" i="34"/>
  <c r="AP26" i="34"/>
  <c r="C26" i="34"/>
  <c r="K26" i="35" s="1"/>
  <c r="B26" i="34"/>
  <c r="A26" i="34"/>
  <c r="AP25" i="34"/>
  <c r="C25" i="34"/>
  <c r="K25" i="35" s="1"/>
  <c r="B25" i="34"/>
  <c r="A25" i="34"/>
  <c r="AP24" i="34"/>
  <c r="C24" i="34"/>
  <c r="K24" i="35" s="1"/>
  <c r="B24" i="34"/>
  <c r="A24" i="34"/>
  <c r="AP23" i="34"/>
  <c r="C23" i="34"/>
  <c r="K23" i="35" s="1"/>
  <c r="B23" i="34"/>
  <c r="A23" i="34"/>
  <c r="AP22" i="34"/>
  <c r="C22" i="34"/>
  <c r="K22" i="35" s="1"/>
  <c r="B22" i="34"/>
  <c r="A22" i="34"/>
  <c r="AP21" i="34"/>
  <c r="C21" i="34"/>
  <c r="K21" i="35" s="1"/>
  <c r="B21" i="34"/>
  <c r="A21" i="34"/>
  <c r="AP20" i="34"/>
  <c r="C20" i="34"/>
  <c r="K20" i="35" s="1"/>
  <c r="B20" i="34"/>
  <c r="A20" i="34"/>
  <c r="AP19" i="34"/>
  <c r="C19" i="34"/>
  <c r="K19" i="35" s="1"/>
  <c r="B19" i="34"/>
  <c r="A19" i="34"/>
  <c r="AP18" i="34"/>
  <c r="C18" i="34"/>
  <c r="K18" i="35" s="1"/>
  <c r="B18" i="34"/>
  <c r="A18" i="34"/>
  <c r="AP17" i="34"/>
  <c r="C17" i="34"/>
  <c r="K17" i="35" s="1"/>
  <c r="B17" i="34"/>
  <c r="A17" i="34"/>
  <c r="AP16" i="34"/>
  <c r="C16" i="34"/>
  <c r="K16" i="35" s="1"/>
  <c r="B16" i="34"/>
  <c r="A16" i="34"/>
  <c r="AP15" i="34"/>
  <c r="C15" i="34"/>
  <c r="K15" i="35" s="1"/>
  <c r="B15" i="34"/>
  <c r="A15" i="34"/>
  <c r="AP14" i="34"/>
  <c r="C14" i="34"/>
  <c r="K14" i="35" s="1"/>
  <c r="B14" i="34"/>
  <c r="A14" i="34"/>
  <c r="AP13" i="34"/>
  <c r="C13" i="34"/>
  <c r="K13" i="35" s="1"/>
  <c r="B13" i="34"/>
  <c r="A13" i="34"/>
  <c r="AP12" i="34"/>
  <c r="C12" i="34"/>
  <c r="K12" i="35" s="1"/>
  <c r="B12" i="34"/>
  <c r="A12" i="34"/>
  <c r="AP11" i="34"/>
  <c r="C11" i="34"/>
  <c r="K11" i="35" s="1"/>
  <c r="B11" i="34"/>
  <c r="A11" i="34"/>
  <c r="AP10" i="34"/>
  <c r="C10" i="34"/>
  <c r="K10" i="35" s="1"/>
  <c r="B10" i="34"/>
  <c r="A10" i="34"/>
  <c r="AP9" i="34"/>
  <c r="C9" i="34"/>
  <c r="K9" i="35" s="1"/>
  <c r="B9" i="34"/>
  <c r="A9" i="34"/>
  <c r="AP8" i="34"/>
  <c r="C8" i="34"/>
  <c r="K8" i="35" s="1"/>
  <c r="B8" i="34"/>
  <c r="A8" i="34"/>
  <c r="AP7" i="34"/>
  <c r="C7" i="34"/>
  <c r="K7" i="35" s="1"/>
  <c r="B7" i="34"/>
  <c r="A7" i="34"/>
  <c r="AP6" i="34"/>
  <c r="C6" i="34"/>
  <c r="K6" i="35" s="1"/>
  <c r="B6" i="34"/>
  <c r="A6" i="34"/>
  <c r="AP5" i="34"/>
  <c r="C5" i="34"/>
  <c r="K5" i="35" s="1"/>
  <c r="B5" i="34"/>
  <c r="A5" i="34"/>
  <c r="AP4" i="34"/>
  <c r="C4" i="34"/>
  <c r="K4" i="35" s="1"/>
  <c r="B4" i="34"/>
  <c r="A4" i="34"/>
  <c r="D103" i="38"/>
  <c r="BE103" i="34" s="1"/>
  <c r="A103" i="38"/>
  <c r="D102" i="38"/>
  <c r="BE102" i="34" s="1"/>
  <c r="A102" i="38"/>
  <c r="D101" i="38"/>
  <c r="BE101" i="34" s="1"/>
  <c r="A101" i="38"/>
  <c r="D100" i="38"/>
  <c r="BE100" i="34" s="1"/>
  <c r="A100" i="38"/>
  <c r="D99" i="38"/>
  <c r="BE99" i="34" s="1"/>
  <c r="A99" i="38"/>
  <c r="D98" i="38"/>
  <c r="BE98" i="34" s="1"/>
  <c r="A98" i="38"/>
  <c r="D97" i="38"/>
  <c r="BE97" i="34" s="1"/>
  <c r="A97" i="38"/>
  <c r="D96" i="38"/>
  <c r="BE96" i="34" s="1"/>
  <c r="A96" i="38"/>
  <c r="D95" i="38"/>
  <c r="BE95" i="34" s="1"/>
  <c r="A95" i="38"/>
  <c r="D94" i="38"/>
  <c r="BE94" i="34" s="1"/>
  <c r="A94" i="38"/>
  <c r="D93" i="38"/>
  <c r="BE93" i="34" s="1"/>
  <c r="A93" i="38"/>
  <c r="D92" i="38"/>
  <c r="BE92" i="34" s="1"/>
  <c r="A92" i="38"/>
  <c r="D91" i="38"/>
  <c r="BE91" i="34" s="1"/>
  <c r="A91" i="38"/>
  <c r="D90" i="38"/>
  <c r="BE90" i="34" s="1"/>
  <c r="A90" i="38"/>
  <c r="D89" i="38"/>
  <c r="BE89" i="34" s="1"/>
  <c r="A89" i="38"/>
  <c r="D88" i="38"/>
  <c r="BE88" i="34" s="1"/>
  <c r="A88" i="38"/>
  <c r="D87" i="38"/>
  <c r="BE87" i="34" s="1"/>
  <c r="A87" i="38"/>
  <c r="D86" i="38"/>
  <c r="BE86" i="34" s="1"/>
  <c r="A86" i="38"/>
  <c r="D85" i="38"/>
  <c r="BE85" i="34" s="1"/>
  <c r="A85" i="38"/>
  <c r="D84" i="38"/>
  <c r="BE84" i="34" s="1"/>
  <c r="A84" i="38"/>
  <c r="D83" i="38"/>
  <c r="BE83" i="34" s="1"/>
  <c r="A83" i="38"/>
  <c r="D82" i="38"/>
  <c r="BE82" i="34" s="1"/>
  <c r="A82" i="38"/>
  <c r="D81" i="38"/>
  <c r="BE81" i="34" s="1"/>
  <c r="A81" i="38"/>
  <c r="D80" i="38"/>
  <c r="BE80" i="34" s="1"/>
  <c r="A80" i="38"/>
  <c r="D79" i="38"/>
  <c r="BE79" i="34" s="1"/>
  <c r="A79" i="38"/>
  <c r="D78" i="38"/>
  <c r="BE78" i="34" s="1"/>
  <c r="A78" i="38"/>
  <c r="D77" i="38"/>
  <c r="BE77" i="34" s="1"/>
  <c r="A77" i="38"/>
  <c r="D76" i="38"/>
  <c r="BE76" i="34" s="1"/>
  <c r="A76" i="38"/>
  <c r="D75" i="38"/>
  <c r="BE75" i="34" s="1"/>
  <c r="A75" i="38"/>
  <c r="D74" i="38"/>
  <c r="BE74" i="34" s="1"/>
  <c r="A74" i="38"/>
  <c r="D73" i="38"/>
  <c r="BE73" i="34" s="1"/>
  <c r="A73" i="38"/>
  <c r="D72" i="38"/>
  <c r="BE72" i="34" s="1"/>
  <c r="A72" i="38"/>
  <c r="D71" i="38"/>
  <c r="BE71" i="34" s="1"/>
  <c r="A71" i="38"/>
  <c r="D70" i="38"/>
  <c r="BE70" i="34" s="1"/>
  <c r="A70" i="38"/>
  <c r="D69" i="38"/>
  <c r="BE69" i="34" s="1"/>
  <c r="A69" i="38"/>
  <c r="D68" i="38"/>
  <c r="BE68" i="34" s="1"/>
  <c r="A68" i="38"/>
  <c r="D67" i="38"/>
  <c r="BE67" i="34" s="1"/>
  <c r="A67" i="38"/>
  <c r="D66" i="38"/>
  <c r="BE66" i="34" s="1"/>
  <c r="A66" i="38"/>
  <c r="D65" i="38"/>
  <c r="BE65" i="34" s="1"/>
  <c r="A65" i="38"/>
  <c r="D64" i="38"/>
  <c r="BE64" i="34" s="1"/>
  <c r="A64" i="38"/>
  <c r="D63" i="38"/>
  <c r="BE63" i="34" s="1"/>
  <c r="A63" i="38"/>
  <c r="D62" i="38"/>
  <c r="BE62" i="34" s="1"/>
  <c r="A62" i="38"/>
  <c r="D61" i="38"/>
  <c r="BE61" i="34" s="1"/>
  <c r="A61" i="38"/>
  <c r="D60" i="38"/>
  <c r="BE60" i="34" s="1"/>
  <c r="A60" i="38"/>
  <c r="D59" i="38"/>
  <c r="BE59" i="34" s="1"/>
  <c r="A59" i="38"/>
  <c r="D58" i="38"/>
  <c r="BE58" i="34" s="1"/>
  <c r="A58" i="38"/>
  <c r="D57" i="38"/>
  <c r="BE57" i="34" s="1"/>
  <c r="A57" i="38"/>
  <c r="D56" i="38"/>
  <c r="BE56" i="34" s="1"/>
  <c r="A56" i="38"/>
  <c r="D55" i="38"/>
  <c r="BE55" i="34" s="1"/>
  <c r="A55" i="38"/>
  <c r="D54" i="38"/>
  <c r="BE54" i="34" s="1"/>
  <c r="A54" i="38"/>
  <c r="D53" i="38"/>
  <c r="BE53" i="34" s="1"/>
  <c r="A53" i="38"/>
  <c r="D52" i="38"/>
  <c r="BE52" i="34" s="1"/>
  <c r="A52" i="38"/>
  <c r="D51" i="38"/>
  <c r="BE51" i="34" s="1"/>
  <c r="A51" i="38"/>
  <c r="D50" i="38"/>
  <c r="BE50" i="34" s="1"/>
  <c r="A50" i="38"/>
  <c r="D49" i="38"/>
  <c r="BE49" i="34" s="1"/>
  <c r="A49" i="38"/>
  <c r="D48" i="38"/>
  <c r="BE48" i="34" s="1"/>
  <c r="A48" i="38"/>
  <c r="D47" i="38"/>
  <c r="BE47" i="34" s="1"/>
  <c r="A47" i="38"/>
  <c r="D46" i="38"/>
  <c r="BE46" i="34" s="1"/>
  <c r="A46" i="38"/>
  <c r="D45" i="38"/>
  <c r="BE45" i="34" s="1"/>
  <c r="A45" i="38"/>
  <c r="D44" i="38"/>
  <c r="BE44" i="34" s="1"/>
  <c r="A44" i="38"/>
  <c r="D43" i="38"/>
  <c r="BE43" i="34" s="1"/>
  <c r="A43" i="38"/>
  <c r="D42" i="38"/>
  <c r="BE42" i="34" s="1"/>
  <c r="A42" i="38"/>
  <c r="D41" i="38"/>
  <c r="BE41" i="34" s="1"/>
  <c r="A41" i="38"/>
  <c r="D40" i="38"/>
  <c r="BE40" i="34" s="1"/>
  <c r="A40" i="38"/>
  <c r="D39" i="38"/>
  <c r="BE39" i="34" s="1"/>
  <c r="A39" i="38"/>
  <c r="D38" i="38"/>
  <c r="BE38" i="34" s="1"/>
  <c r="A38" i="38"/>
  <c r="D37" i="38"/>
  <c r="BE37" i="34" s="1"/>
  <c r="A37" i="38"/>
  <c r="D36" i="38"/>
  <c r="BE36" i="34" s="1"/>
  <c r="A36" i="38"/>
  <c r="D35" i="38"/>
  <c r="BE35" i="34" s="1"/>
  <c r="A35" i="38"/>
  <c r="D34" i="38"/>
  <c r="BE34" i="34" s="1"/>
  <c r="A34" i="38"/>
  <c r="D33" i="38"/>
  <c r="BE33" i="34" s="1"/>
  <c r="A33" i="38"/>
  <c r="D32" i="38"/>
  <c r="BE32" i="34" s="1"/>
  <c r="A32" i="38"/>
  <c r="D31" i="38"/>
  <c r="BE31" i="34" s="1"/>
  <c r="A31" i="38"/>
  <c r="D30" i="38"/>
  <c r="BE30" i="34" s="1"/>
  <c r="A30" i="38"/>
  <c r="D29" i="38"/>
  <c r="BE29" i="34" s="1"/>
  <c r="A29" i="38"/>
  <c r="D28" i="38"/>
  <c r="BE28" i="34" s="1"/>
  <c r="A28" i="38"/>
  <c r="D27" i="38"/>
  <c r="BE27" i="34" s="1"/>
  <c r="A27" i="38"/>
  <c r="D26" i="38"/>
  <c r="BE26" i="34" s="1"/>
  <c r="A26" i="38"/>
  <c r="D25" i="38"/>
  <c r="BE25" i="34" s="1"/>
  <c r="A25" i="38"/>
  <c r="D24" i="38"/>
  <c r="BE24" i="34" s="1"/>
  <c r="A24" i="38"/>
  <c r="D23" i="38"/>
  <c r="BE23" i="34" s="1"/>
  <c r="A23" i="38"/>
  <c r="D22" i="38"/>
  <c r="BE22" i="34" s="1"/>
  <c r="A22" i="38"/>
  <c r="D21" i="38"/>
  <c r="BE21" i="34" s="1"/>
  <c r="A21" i="38"/>
  <c r="D20" i="38"/>
  <c r="BE20" i="34" s="1"/>
  <c r="A20" i="38"/>
  <c r="D19" i="38"/>
  <c r="BE19" i="34" s="1"/>
  <c r="A19" i="38"/>
  <c r="D18" i="38"/>
  <c r="BE18" i="34" s="1"/>
  <c r="A18" i="38"/>
  <c r="D17" i="38"/>
  <c r="BE17" i="34" s="1"/>
  <c r="A17" i="38"/>
  <c r="D16" i="38"/>
  <c r="BE16" i="34" s="1"/>
  <c r="A16" i="38"/>
  <c r="D15" i="38"/>
  <c r="BE15" i="34" s="1"/>
  <c r="A15" i="38"/>
  <c r="D14" i="38"/>
  <c r="BE14" i="34" s="1"/>
  <c r="A14" i="38"/>
  <c r="D13" i="38"/>
  <c r="BE13" i="34" s="1"/>
  <c r="A13" i="38"/>
  <c r="D12" i="38"/>
  <c r="BE12" i="34" s="1"/>
  <c r="A12" i="38"/>
  <c r="D11" i="38"/>
  <c r="BE11" i="34" s="1"/>
  <c r="A11" i="38"/>
  <c r="D10" i="38"/>
  <c r="BE10" i="34" s="1"/>
  <c r="A10" i="38"/>
  <c r="D9" i="38"/>
  <c r="BE9" i="34" s="1"/>
  <c r="A9" i="38"/>
  <c r="D8" i="38"/>
  <c r="BE8" i="34" s="1"/>
  <c r="A8" i="38"/>
  <c r="D7" i="38"/>
  <c r="BE7" i="34" s="1"/>
  <c r="A7" i="38"/>
  <c r="D6" i="38"/>
  <c r="BE6" i="34" s="1"/>
  <c r="A6" i="38"/>
  <c r="D5" i="38"/>
  <c r="BE5" i="34" s="1"/>
  <c r="A5" i="38"/>
  <c r="D4" i="38"/>
  <c r="BE4" i="34" s="1"/>
  <c r="A4" i="38"/>
  <c r="B1" i="38"/>
  <c r="A1" i="38"/>
  <c r="A103" i="30"/>
  <c r="A102" i="30"/>
  <c r="A101" i="30"/>
  <c r="A100" i="30"/>
  <c r="A99" i="30"/>
  <c r="A98" i="30"/>
  <c r="A97" i="30"/>
  <c r="A96" i="30"/>
  <c r="A95" i="30"/>
  <c r="A94" i="30"/>
  <c r="A93" i="30"/>
  <c r="A92" i="30"/>
  <c r="A91" i="30"/>
  <c r="A90" i="30"/>
  <c r="A89" i="30"/>
  <c r="A88" i="30"/>
  <c r="A87" i="30"/>
  <c r="A86" i="30"/>
  <c r="A85" i="30"/>
  <c r="A84" i="30"/>
  <c r="A83" i="30"/>
  <c r="A82" i="30"/>
  <c r="A81" i="30"/>
  <c r="A80" i="30"/>
  <c r="A79" i="30"/>
  <c r="A78" i="30"/>
  <c r="A77" i="30"/>
  <c r="A76" i="30"/>
  <c r="A75" i="30"/>
  <c r="A74" i="30"/>
  <c r="A73" i="30"/>
  <c r="A72" i="30"/>
  <c r="A71" i="30"/>
  <c r="A70" i="30"/>
  <c r="A69" i="30"/>
  <c r="A68" i="30"/>
  <c r="A67" i="30"/>
  <c r="A66" i="30"/>
  <c r="A65" i="30"/>
  <c r="A64" i="30"/>
  <c r="A63" i="30"/>
  <c r="A62" i="30"/>
  <c r="A61" i="30"/>
  <c r="A60" i="30"/>
  <c r="A59" i="30"/>
  <c r="A58" i="30"/>
  <c r="A57" i="30"/>
  <c r="A56" i="30"/>
  <c r="A55" i="30"/>
  <c r="A54" i="30"/>
  <c r="A53" i="30"/>
  <c r="A52" i="30"/>
  <c r="A51" i="30"/>
  <c r="A50" i="30"/>
  <c r="A49" i="30"/>
  <c r="A48" i="30"/>
  <c r="A47" i="30"/>
  <c r="A46" i="30"/>
  <c r="A45" i="30"/>
  <c r="A44" i="30"/>
  <c r="A43" i="30"/>
  <c r="A42" i="30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A6" i="30"/>
  <c r="A5" i="30"/>
  <c r="A4" i="30"/>
  <c r="B1" i="30"/>
  <c r="A1" i="30"/>
  <c r="A103" i="29"/>
  <c r="A102" i="29"/>
  <c r="A101" i="29"/>
  <c r="A100" i="29"/>
  <c r="A99" i="29"/>
  <c r="A98" i="29"/>
  <c r="A97" i="29"/>
  <c r="A96" i="29"/>
  <c r="A95" i="29"/>
  <c r="A94" i="29"/>
  <c r="A93" i="29"/>
  <c r="A92" i="29"/>
  <c r="A91" i="29"/>
  <c r="A90" i="29"/>
  <c r="A89" i="29"/>
  <c r="A88" i="29"/>
  <c r="A87" i="29"/>
  <c r="A86" i="29"/>
  <c r="A85" i="29"/>
  <c r="A84" i="29"/>
  <c r="A83" i="29"/>
  <c r="A82" i="29"/>
  <c r="A81" i="29"/>
  <c r="A80" i="29"/>
  <c r="A79" i="29"/>
  <c r="A78" i="29"/>
  <c r="A77" i="29"/>
  <c r="A76" i="29"/>
  <c r="A75" i="29"/>
  <c r="A74" i="29"/>
  <c r="A73" i="29"/>
  <c r="A72" i="29"/>
  <c r="A71" i="29"/>
  <c r="A70" i="29"/>
  <c r="A69" i="29"/>
  <c r="A68" i="29"/>
  <c r="A67" i="29"/>
  <c r="A66" i="29"/>
  <c r="A65" i="29"/>
  <c r="A64" i="29"/>
  <c r="A63" i="29"/>
  <c r="A62" i="29"/>
  <c r="A61" i="29"/>
  <c r="A60" i="29"/>
  <c r="A59" i="29"/>
  <c r="A58" i="29"/>
  <c r="A57" i="29"/>
  <c r="A56" i="29"/>
  <c r="A55" i="29"/>
  <c r="A54" i="29"/>
  <c r="A53" i="29"/>
  <c r="A52" i="29"/>
  <c r="A51" i="29"/>
  <c r="A50" i="29"/>
  <c r="A49" i="29"/>
  <c r="A48" i="29"/>
  <c r="A47" i="29"/>
  <c r="A46" i="29"/>
  <c r="A45" i="29"/>
  <c r="A44" i="29"/>
  <c r="A43" i="29"/>
  <c r="A42" i="29"/>
  <c r="A41" i="29"/>
  <c r="A40" i="29"/>
  <c r="A39" i="29"/>
  <c r="A38" i="29"/>
  <c r="A37" i="29"/>
  <c r="A36" i="29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7" i="29"/>
  <c r="A6" i="29"/>
  <c r="A5" i="29"/>
  <c r="A4" i="29"/>
  <c r="B1" i="29"/>
  <c r="A1" i="29"/>
  <c r="D104" i="28"/>
  <c r="A103" i="28"/>
  <c r="A102" i="28"/>
  <c r="A101" i="28"/>
  <c r="A100" i="28"/>
  <c r="A99" i="28"/>
  <c r="A98" i="28"/>
  <c r="A97" i="28"/>
  <c r="A96" i="28"/>
  <c r="A95" i="28"/>
  <c r="A94" i="28"/>
  <c r="A93" i="28"/>
  <c r="A92" i="28"/>
  <c r="A91" i="28"/>
  <c r="A90" i="28"/>
  <c r="A89" i="28"/>
  <c r="A88" i="28"/>
  <c r="A87" i="28"/>
  <c r="A86" i="28"/>
  <c r="A85" i="28"/>
  <c r="A84" i="28"/>
  <c r="A83" i="28"/>
  <c r="A82" i="28"/>
  <c r="A81" i="28"/>
  <c r="A80" i="28"/>
  <c r="A79" i="28"/>
  <c r="A78" i="28"/>
  <c r="A77" i="28"/>
  <c r="A76" i="28"/>
  <c r="A75" i="28"/>
  <c r="A74" i="28"/>
  <c r="A73" i="28"/>
  <c r="A72" i="28"/>
  <c r="A71" i="28"/>
  <c r="A70" i="28"/>
  <c r="A69" i="28"/>
  <c r="A68" i="28"/>
  <c r="A67" i="28"/>
  <c r="A66" i="28"/>
  <c r="A65" i="28"/>
  <c r="A64" i="28"/>
  <c r="A63" i="28"/>
  <c r="A62" i="28"/>
  <c r="A61" i="28"/>
  <c r="A60" i="28"/>
  <c r="A59" i="28"/>
  <c r="A58" i="28"/>
  <c r="A57" i="28"/>
  <c r="A56" i="28"/>
  <c r="A55" i="28"/>
  <c r="A54" i="28"/>
  <c r="A53" i="28"/>
  <c r="A52" i="28"/>
  <c r="A51" i="28"/>
  <c r="A50" i="28"/>
  <c r="A49" i="28"/>
  <c r="A48" i="28"/>
  <c r="A47" i="28"/>
  <c r="A46" i="28"/>
  <c r="A45" i="28"/>
  <c r="A44" i="28"/>
  <c r="A43" i="28"/>
  <c r="A42" i="28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B1" i="28"/>
  <c r="A1" i="28"/>
  <c r="A103" i="27"/>
  <c r="A102" i="27"/>
  <c r="A101" i="27"/>
  <c r="A100" i="27"/>
  <c r="A99" i="27"/>
  <c r="A98" i="27"/>
  <c r="A97" i="27"/>
  <c r="A96" i="27"/>
  <c r="A95" i="27"/>
  <c r="A94" i="27"/>
  <c r="A93" i="27"/>
  <c r="A92" i="27"/>
  <c r="A91" i="27"/>
  <c r="A90" i="27"/>
  <c r="A89" i="27"/>
  <c r="A88" i="27"/>
  <c r="A87" i="27"/>
  <c r="A86" i="27"/>
  <c r="A85" i="27"/>
  <c r="A84" i="27"/>
  <c r="A83" i="27"/>
  <c r="A82" i="27"/>
  <c r="A81" i="27"/>
  <c r="A80" i="27"/>
  <c r="A79" i="27"/>
  <c r="A78" i="27"/>
  <c r="A77" i="27"/>
  <c r="A76" i="27"/>
  <c r="A75" i="27"/>
  <c r="A74" i="27"/>
  <c r="A73" i="27"/>
  <c r="A72" i="27"/>
  <c r="A71" i="27"/>
  <c r="A70" i="27"/>
  <c r="A69" i="27"/>
  <c r="A68" i="27"/>
  <c r="A67" i="27"/>
  <c r="A66" i="27"/>
  <c r="A65" i="27"/>
  <c r="A64" i="27"/>
  <c r="A63" i="27"/>
  <c r="A62" i="27"/>
  <c r="A61" i="27"/>
  <c r="A60" i="27"/>
  <c r="A59" i="27"/>
  <c r="A58" i="27"/>
  <c r="A57" i="27"/>
  <c r="A56" i="27"/>
  <c r="A55" i="27"/>
  <c r="A54" i="27"/>
  <c r="A53" i="27"/>
  <c r="A52" i="27"/>
  <c r="A51" i="27"/>
  <c r="A50" i="27"/>
  <c r="A49" i="27"/>
  <c r="A48" i="27"/>
  <c r="A47" i="27"/>
  <c r="A46" i="27"/>
  <c r="A45" i="27"/>
  <c r="A44" i="27"/>
  <c r="A43" i="27"/>
  <c r="A42" i="27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7" i="27"/>
  <c r="A6" i="27"/>
  <c r="A5" i="27"/>
  <c r="A4" i="27"/>
  <c r="B1" i="27"/>
  <c r="A1" i="27"/>
  <c r="A103" i="26"/>
  <c r="A102" i="26"/>
  <c r="A101" i="26"/>
  <c r="A100" i="26"/>
  <c r="A99" i="26"/>
  <c r="A98" i="26"/>
  <c r="A97" i="26"/>
  <c r="A96" i="26"/>
  <c r="A95" i="26"/>
  <c r="A94" i="26"/>
  <c r="A93" i="26"/>
  <c r="A92" i="26"/>
  <c r="A91" i="26"/>
  <c r="A90" i="26"/>
  <c r="A89" i="26"/>
  <c r="A88" i="26"/>
  <c r="A87" i="26"/>
  <c r="A86" i="26"/>
  <c r="A85" i="26"/>
  <c r="A84" i="26"/>
  <c r="A83" i="26"/>
  <c r="A82" i="26"/>
  <c r="A81" i="26"/>
  <c r="A80" i="26"/>
  <c r="A79" i="26"/>
  <c r="A78" i="26"/>
  <c r="A77" i="26"/>
  <c r="A76" i="26"/>
  <c r="A75" i="26"/>
  <c r="A74" i="26"/>
  <c r="A73" i="26"/>
  <c r="A72" i="26"/>
  <c r="A71" i="26"/>
  <c r="A70" i="26"/>
  <c r="A69" i="26"/>
  <c r="A68" i="26"/>
  <c r="A67" i="26"/>
  <c r="A66" i="26"/>
  <c r="A65" i="26"/>
  <c r="A64" i="26"/>
  <c r="A63" i="26"/>
  <c r="A62" i="26"/>
  <c r="A61" i="26"/>
  <c r="A60" i="26"/>
  <c r="A59" i="26"/>
  <c r="A58" i="26"/>
  <c r="A57" i="26"/>
  <c r="A56" i="26"/>
  <c r="A55" i="26"/>
  <c r="A54" i="26"/>
  <c r="A53" i="26"/>
  <c r="A52" i="26"/>
  <c r="A51" i="26"/>
  <c r="A50" i="26"/>
  <c r="A49" i="26"/>
  <c r="A48" i="26"/>
  <c r="A47" i="26"/>
  <c r="A46" i="26"/>
  <c r="A45" i="26"/>
  <c r="A44" i="26"/>
  <c r="A43" i="26"/>
  <c r="A42" i="26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6" i="26"/>
  <c r="A5" i="26"/>
  <c r="A4" i="26"/>
  <c r="B1" i="26"/>
  <c r="A1" i="26"/>
  <c r="A103" i="24"/>
  <c r="A102" i="24"/>
  <c r="A101" i="24"/>
  <c r="A100" i="24"/>
  <c r="A99" i="24"/>
  <c r="A98" i="24"/>
  <c r="A97" i="24"/>
  <c r="A96" i="24"/>
  <c r="A95" i="24"/>
  <c r="A94" i="24"/>
  <c r="A93" i="24"/>
  <c r="A92" i="24"/>
  <c r="A91" i="24"/>
  <c r="A90" i="24"/>
  <c r="A89" i="24"/>
  <c r="A88" i="24"/>
  <c r="A87" i="24"/>
  <c r="A86" i="24"/>
  <c r="A85" i="24"/>
  <c r="A84" i="24"/>
  <c r="A83" i="24"/>
  <c r="A82" i="24"/>
  <c r="A81" i="24"/>
  <c r="A80" i="24"/>
  <c r="A79" i="24"/>
  <c r="A78" i="24"/>
  <c r="A77" i="24"/>
  <c r="A76" i="24"/>
  <c r="A75" i="24"/>
  <c r="A74" i="24"/>
  <c r="A73" i="24"/>
  <c r="A72" i="24"/>
  <c r="A71" i="24"/>
  <c r="A70" i="24"/>
  <c r="A69" i="24"/>
  <c r="A68" i="24"/>
  <c r="A67" i="24"/>
  <c r="A66" i="24"/>
  <c r="A65" i="24"/>
  <c r="A64" i="24"/>
  <c r="A63" i="24"/>
  <c r="A62" i="24"/>
  <c r="A61" i="24"/>
  <c r="A60" i="24"/>
  <c r="A59" i="24"/>
  <c r="A58" i="24"/>
  <c r="A57" i="24"/>
  <c r="A56" i="24"/>
  <c r="A55" i="24"/>
  <c r="A54" i="24"/>
  <c r="A53" i="24"/>
  <c r="A52" i="24"/>
  <c r="A51" i="24"/>
  <c r="A50" i="24"/>
  <c r="A49" i="24"/>
  <c r="A48" i="24"/>
  <c r="A47" i="24"/>
  <c r="A46" i="24"/>
  <c r="A45" i="24"/>
  <c r="A44" i="24"/>
  <c r="A43" i="24"/>
  <c r="A42" i="24"/>
  <c r="A41" i="24"/>
  <c r="A40" i="24"/>
  <c r="A39" i="24"/>
  <c r="A38" i="24"/>
  <c r="A37" i="24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7" i="24"/>
  <c r="A6" i="24"/>
  <c r="A5" i="24"/>
  <c r="A4" i="24"/>
  <c r="B1" i="24"/>
  <c r="A1" i="24"/>
  <c r="A103" i="22"/>
  <c r="A102" i="22"/>
  <c r="A101" i="22"/>
  <c r="A100" i="22"/>
  <c r="A99" i="22"/>
  <c r="A98" i="22"/>
  <c r="A97" i="22"/>
  <c r="A96" i="22"/>
  <c r="A95" i="22"/>
  <c r="A94" i="22"/>
  <c r="A93" i="22"/>
  <c r="A92" i="22"/>
  <c r="A91" i="22"/>
  <c r="A90" i="22"/>
  <c r="A89" i="22"/>
  <c r="A88" i="22"/>
  <c r="A87" i="22"/>
  <c r="A86" i="22"/>
  <c r="A85" i="22"/>
  <c r="A84" i="22"/>
  <c r="A83" i="22"/>
  <c r="A82" i="22"/>
  <c r="A81" i="22"/>
  <c r="A80" i="22"/>
  <c r="A79" i="22"/>
  <c r="A78" i="22"/>
  <c r="A77" i="22"/>
  <c r="A76" i="22"/>
  <c r="A75" i="22"/>
  <c r="A74" i="22"/>
  <c r="A73" i="22"/>
  <c r="A72" i="22"/>
  <c r="A71" i="22"/>
  <c r="A70" i="22"/>
  <c r="A69" i="22"/>
  <c r="A68" i="22"/>
  <c r="A67" i="22"/>
  <c r="A66" i="22"/>
  <c r="A65" i="22"/>
  <c r="A64" i="22"/>
  <c r="A63" i="22"/>
  <c r="A62" i="22"/>
  <c r="A61" i="22"/>
  <c r="A60" i="22"/>
  <c r="A59" i="22"/>
  <c r="A58" i="22"/>
  <c r="A57" i="22"/>
  <c r="A56" i="22"/>
  <c r="A55" i="22"/>
  <c r="A54" i="22"/>
  <c r="A53" i="22"/>
  <c r="A52" i="22"/>
  <c r="A51" i="22"/>
  <c r="A50" i="22"/>
  <c r="A49" i="22"/>
  <c r="A48" i="22"/>
  <c r="A47" i="22"/>
  <c r="A46" i="22"/>
  <c r="A45" i="22"/>
  <c r="A44" i="22"/>
  <c r="A43" i="22"/>
  <c r="A42" i="22"/>
  <c r="A41" i="22"/>
  <c r="A40" i="22"/>
  <c r="A39" i="22"/>
  <c r="A38" i="22"/>
  <c r="A37" i="22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6" i="22"/>
  <c r="A5" i="22"/>
  <c r="A4" i="22"/>
  <c r="B1" i="22"/>
  <c r="A1" i="22"/>
  <c r="A103" i="21"/>
  <c r="A102" i="21"/>
  <c r="A101" i="21"/>
  <c r="A100" i="21"/>
  <c r="A99" i="21"/>
  <c r="A98" i="21"/>
  <c r="A97" i="21"/>
  <c r="A96" i="21"/>
  <c r="A95" i="21"/>
  <c r="A94" i="21"/>
  <c r="A93" i="21"/>
  <c r="A92" i="21"/>
  <c r="A91" i="21"/>
  <c r="A90" i="21"/>
  <c r="A89" i="21"/>
  <c r="A88" i="21"/>
  <c r="A87" i="21"/>
  <c r="A86" i="21"/>
  <c r="A85" i="21"/>
  <c r="A84" i="21"/>
  <c r="A83" i="21"/>
  <c r="A82" i="21"/>
  <c r="A81" i="21"/>
  <c r="A80" i="21"/>
  <c r="A79" i="21"/>
  <c r="A78" i="21"/>
  <c r="A77" i="21"/>
  <c r="A76" i="21"/>
  <c r="A75" i="21"/>
  <c r="A74" i="21"/>
  <c r="A73" i="21"/>
  <c r="A72" i="21"/>
  <c r="A71" i="21"/>
  <c r="A70" i="21"/>
  <c r="A69" i="21"/>
  <c r="A68" i="21"/>
  <c r="A67" i="21"/>
  <c r="A66" i="21"/>
  <c r="A65" i="21"/>
  <c r="A64" i="21"/>
  <c r="A63" i="21"/>
  <c r="A62" i="21"/>
  <c r="A61" i="21"/>
  <c r="A60" i="21"/>
  <c r="A59" i="21"/>
  <c r="A58" i="21"/>
  <c r="A57" i="21"/>
  <c r="A56" i="21"/>
  <c r="A55" i="21"/>
  <c r="A54" i="21"/>
  <c r="A53" i="21"/>
  <c r="A52" i="21"/>
  <c r="A51" i="21"/>
  <c r="A50" i="21"/>
  <c r="A49" i="21"/>
  <c r="A48" i="21"/>
  <c r="A47" i="21"/>
  <c r="A46" i="21"/>
  <c r="A45" i="21"/>
  <c r="A44" i="21"/>
  <c r="A43" i="21"/>
  <c r="A42" i="21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B1" i="21"/>
  <c r="A1" i="21"/>
  <c r="D103" i="37"/>
  <c r="A103" i="37"/>
  <c r="D102" i="37"/>
  <c r="A102" i="37"/>
  <c r="D101" i="37"/>
  <c r="A101" i="37"/>
  <c r="D100" i="37"/>
  <c r="A100" i="37"/>
  <c r="D99" i="37"/>
  <c r="A99" i="37"/>
  <c r="D98" i="37"/>
  <c r="A98" i="37"/>
  <c r="D97" i="37"/>
  <c r="A97" i="37"/>
  <c r="D96" i="37"/>
  <c r="A96" i="37"/>
  <c r="D95" i="37"/>
  <c r="A95" i="37"/>
  <c r="D94" i="37"/>
  <c r="A94" i="37"/>
  <c r="D93" i="37"/>
  <c r="A93" i="37"/>
  <c r="D92" i="37"/>
  <c r="A92" i="37"/>
  <c r="D91" i="37"/>
  <c r="A91" i="37"/>
  <c r="D90" i="37"/>
  <c r="A90" i="37"/>
  <c r="D89" i="37"/>
  <c r="A89" i="37"/>
  <c r="D88" i="37"/>
  <c r="A88" i="37"/>
  <c r="D87" i="37"/>
  <c r="A87" i="37"/>
  <c r="D86" i="37"/>
  <c r="A86" i="37"/>
  <c r="D85" i="37"/>
  <c r="A85" i="37"/>
  <c r="D84" i="37"/>
  <c r="A84" i="37"/>
  <c r="D83" i="37"/>
  <c r="A83" i="37"/>
  <c r="D82" i="37"/>
  <c r="A82" i="37"/>
  <c r="D81" i="37"/>
  <c r="A81" i="37"/>
  <c r="D80" i="37"/>
  <c r="A80" i="37"/>
  <c r="D79" i="37"/>
  <c r="A79" i="37"/>
  <c r="D78" i="37"/>
  <c r="A78" i="37"/>
  <c r="D77" i="37"/>
  <c r="A77" i="37"/>
  <c r="D76" i="37"/>
  <c r="A76" i="37"/>
  <c r="D75" i="37"/>
  <c r="A75" i="37"/>
  <c r="D74" i="37"/>
  <c r="A74" i="37"/>
  <c r="D73" i="37"/>
  <c r="A73" i="37"/>
  <c r="D72" i="37"/>
  <c r="A72" i="37"/>
  <c r="D71" i="37"/>
  <c r="A71" i="37"/>
  <c r="D70" i="37"/>
  <c r="A70" i="37"/>
  <c r="D69" i="37"/>
  <c r="A69" i="37"/>
  <c r="D68" i="37"/>
  <c r="A68" i="37"/>
  <c r="D67" i="37"/>
  <c r="A67" i="37"/>
  <c r="D66" i="37"/>
  <c r="A66" i="37"/>
  <c r="D65" i="37"/>
  <c r="A65" i="37"/>
  <c r="D64" i="37"/>
  <c r="A64" i="37"/>
  <c r="D63" i="37"/>
  <c r="A63" i="37"/>
  <c r="D62" i="37"/>
  <c r="A62" i="37"/>
  <c r="D61" i="37"/>
  <c r="A61" i="37"/>
  <c r="D60" i="37"/>
  <c r="A60" i="37"/>
  <c r="D59" i="37"/>
  <c r="A59" i="37"/>
  <c r="D58" i="37"/>
  <c r="A58" i="37"/>
  <c r="D57" i="37"/>
  <c r="A57" i="37"/>
  <c r="D56" i="37"/>
  <c r="N56" i="34" s="1"/>
  <c r="A56" i="37"/>
  <c r="D55" i="37"/>
  <c r="AK55" i="34" s="1"/>
  <c r="A55" i="37"/>
  <c r="D54" i="37"/>
  <c r="A54" i="37"/>
  <c r="D53" i="37"/>
  <c r="A53" i="37"/>
  <c r="D52" i="37"/>
  <c r="A52" i="37"/>
  <c r="D51" i="37"/>
  <c r="Y51" i="34" s="1"/>
  <c r="A51" i="37"/>
  <c r="D50" i="37"/>
  <c r="AU50" i="34" s="1"/>
  <c r="A50" i="37"/>
  <c r="D49" i="37"/>
  <c r="M49" i="34" s="1"/>
  <c r="A49" i="37"/>
  <c r="D48" i="37"/>
  <c r="A48" i="37"/>
  <c r="D47" i="37"/>
  <c r="A47" i="37"/>
  <c r="D46" i="37"/>
  <c r="A46" i="37"/>
  <c r="D45" i="37"/>
  <c r="A45" i="37"/>
  <c r="D44" i="37"/>
  <c r="M44" i="34" s="1"/>
  <c r="A44" i="37"/>
  <c r="D43" i="37"/>
  <c r="A43" i="37"/>
  <c r="D42" i="37"/>
  <c r="A42" i="37"/>
  <c r="D41" i="37"/>
  <c r="A41" i="37"/>
  <c r="D40" i="37"/>
  <c r="A40" i="37"/>
  <c r="D39" i="37"/>
  <c r="A39" i="37"/>
  <c r="D38" i="37"/>
  <c r="A38" i="37"/>
  <c r="D37" i="37"/>
  <c r="A37" i="37"/>
  <c r="D36" i="37"/>
  <c r="M36" i="34" s="1"/>
  <c r="A36" i="37"/>
  <c r="D35" i="37"/>
  <c r="Y35" i="34" s="1"/>
  <c r="A35" i="37"/>
  <c r="D34" i="37"/>
  <c r="AU34" i="34" s="1"/>
  <c r="A34" i="37"/>
  <c r="D33" i="37"/>
  <c r="M33" i="34" s="1"/>
  <c r="A33" i="37"/>
  <c r="D32" i="37"/>
  <c r="A32" i="37"/>
  <c r="D31" i="37"/>
  <c r="A31" i="37"/>
  <c r="D30" i="37"/>
  <c r="Z30" i="34" s="1"/>
  <c r="A30" i="37"/>
  <c r="D29" i="37"/>
  <c r="A29" i="37"/>
  <c r="D28" i="37"/>
  <c r="Y28" i="34" s="1"/>
  <c r="A28" i="37"/>
  <c r="D27" i="37"/>
  <c r="AV27" i="34" s="1"/>
  <c r="A27" i="37"/>
  <c r="D26" i="37"/>
  <c r="A26" i="37"/>
  <c r="D25" i="37"/>
  <c r="N25" i="34" s="1"/>
  <c r="A25" i="37"/>
  <c r="D24" i="37"/>
  <c r="A24" i="37"/>
  <c r="D23" i="37"/>
  <c r="Z23" i="34" s="1"/>
  <c r="A23" i="37"/>
  <c r="D22" i="37"/>
  <c r="A22" i="37"/>
  <c r="D21" i="37"/>
  <c r="A21" i="37"/>
  <c r="D20" i="37"/>
  <c r="A20" i="37"/>
  <c r="D19" i="37"/>
  <c r="A19" i="37"/>
  <c r="D18" i="37"/>
  <c r="M18" i="34" s="1"/>
  <c r="A18" i="37"/>
  <c r="D17" i="37"/>
  <c r="AJ17" i="34" s="1"/>
  <c r="A17" i="37"/>
  <c r="D16" i="37"/>
  <c r="A16" i="37"/>
  <c r="D15" i="37"/>
  <c r="A15" i="37"/>
  <c r="D14" i="37"/>
  <c r="A14" i="37"/>
  <c r="D13" i="37"/>
  <c r="A13" i="37"/>
  <c r="D12" i="37"/>
  <c r="Y12" i="34" s="1"/>
  <c r="A12" i="37"/>
  <c r="D11" i="37"/>
  <c r="A11" i="37"/>
  <c r="D10" i="37"/>
  <c r="A10" i="37"/>
  <c r="D9" i="37"/>
  <c r="A9" i="37"/>
  <c r="D8" i="37"/>
  <c r="A8" i="37"/>
  <c r="D7" i="37"/>
  <c r="M7" i="34" s="1"/>
  <c r="A7" i="37"/>
  <c r="D6" i="37"/>
  <c r="A6" i="37"/>
  <c r="D5" i="37"/>
  <c r="A5" i="37"/>
  <c r="D4" i="37"/>
  <c r="A4" i="37"/>
  <c r="B1" i="37"/>
  <c r="A1" i="37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B1" i="1"/>
  <c r="I103" i="35"/>
  <c r="E103" i="35" s="1"/>
  <c r="H103" i="35" s="1"/>
  <c r="I102" i="35"/>
  <c r="E102" i="35" s="1"/>
  <c r="H102" i="35" s="1"/>
  <c r="I101" i="35"/>
  <c r="E101" i="35" s="1"/>
  <c r="H101" i="35" s="1"/>
  <c r="I100" i="35"/>
  <c r="E100" i="35" s="1"/>
  <c r="H100" i="35" s="1"/>
  <c r="I99" i="35"/>
  <c r="E99" i="35" s="1"/>
  <c r="H99" i="35" s="1"/>
  <c r="I98" i="35"/>
  <c r="E98" i="35" s="1"/>
  <c r="H98" i="35" s="1"/>
  <c r="I97" i="35"/>
  <c r="E97" i="35" s="1"/>
  <c r="H97" i="35" s="1"/>
  <c r="I96" i="35"/>
  <c r="E96" i="35" s="1"/>
  <c r="H96" i="35" s="1"/>
  <c r="I95" i="35"/>
  <c r="E95" i="35" s="1"/>
  <c r="H95" i="35" s="1"/>
  <c r="I94" i="35"/>
  <c r="E94" i="35" s="1"/>
  <c r="H94" i="35" s="1"/>
  <c r="I93" i="35"/>
  <c r="E93" i="35" s="1"/>
  <c r="H93" i="35" s="1"/>
  <c r="I92" i="35"/>
  <c r="E92" i="35" s="1"/>
  <c r="H92" i="35" s="1"/>
  <c r="I91" i="35"/>
  <c r="E91" i="35" s="1"/>
  <c r="H91" i="35" s="1"/>
  <c r="I90" i="35"/>
  <c r="E90" i="35" s="1"/>
  <c r="H90" i="35" s="1"/>
  <c r="I89" i="35"/>
  <c r="E89" i="35" s="1"/>
  <c r="H89" i="35" s="1"/>
  <c r="I88" i="35"/>
  <c r="E88" i="35" s="1"/>
  <c r="H88" i="35" s="1"/>
  <c r="I87" i="35"/>
  <c r="E87" i="35" s="1"/>
  <c r="H87" i="35" s="1"/>
  <c r="I86" i="35"/>
  <c r="E86" i="35" s="1"/>
  <c r="H86" i="35" s="1"/>
  <c r="I85" i="35"/>
  <c r="E85" i="35" s="1"/>
  <c r="H85" i="35" s="1"/>
  <c r="I84" i="35"/>
  <c r="E84" i="35" s="1"/>
  <c r="H84" i="35" s="1"/>
  <c r="I83" i="35"/>
  <c r="E83" i="35" s="1"/>
  <c r="H83" i="35" s="1"/>
  <c r="I82" i="35"/>
  <c r="E82" i="35" s="1"/>
  <c r="H82" i="35" s="1"/>
  <c r="I81" i="35"/>
  <c r="E81" i="35" s="1"/>
  <c r="I80" i="35"/>
  <c r="E80" i="35" s="1"/>
  <c r="I79" i="35"/>
  <c r="E79" i="35" s="1"/>
  <c r="I78" i="35"/>
  <c r="E78" i="35" s="1"/>
  <c r="I77" i="35"/>
  <c r="E77" i="35" s="1"/>
  <c r="I76" i="35"/>
  <c r="E76" i="35" s="1"/>
  <c r="I75" i="35"/>
  <c r="E75" i="35" s="1"/>
  <c r="I74" i="35"/>
  <c r="E74" i="35" s="1"/>
  <c r="I73" i="35"/>
  <c r="E73" i="35" s="1"/>
  <c r="I72" i="35"/>
  <c r="E72" i="35" s="1"/>
  <c r="I71" i="35"/>
  <c r="E71" i="35" s="1"/>
  <c r="I70" i="35"/>
  <c r="E70" i="35" s="1"/>
  <c r="I69" i="35"/>
  <c r="E69" i="35" s="1"/>
  <c r="I68" i="35"/>
  <c r="E68" i="35" s="1"/>
  <c r="I67" i="35"/>
  <c r="E67" i="35" s="1"/>
  <c r="I66" i="35"/>
  <c r="E66" i="35" s="1"/>
  <c r="I65" i="35"/>
  <c r="E65" i="35" s="1"/>
  <c r="I64" i="35"/>
  <c r="E64" i="35" s="1"/>
  <c r="I63" i="35"/>
  <c r="E63" i="35" s="1"/>
  <c r="I62" i="35"/>
  <c r="E62" i="35" s="1"/>
  <c r="I61" i="35"/>
  <c r="E61" i="35" s="1"/>
  <c r="I60" i="35"/>
  <c r="E60" i="35" s="1"/>
  <c r="I59" i="35"/>
  <c r="E59" i="35" s="1"/>
  <c r="A58" i="35"/>
  <c r="A57" i="35"/>
  <c r="A56" i="35"/>
  <c r="A55" i="35"/>
  <c r="A54" i="35"/>
  <c r="A53" i="35"/>
  <c r="A52" i="35"/>
  <c r="A51" i="35"/>
  <c r="A50" i="35"/>
  <c r="A49" i="35"/>
  <c r="A48" i="35"/>
  <c r="A47" i="35"/>
  <c r="A46" i="35"/>
  <c r="A45" i="35"/>
  <c r="A44" i="35"/>
  <c r="A43" i="35"/>
  <c r="A42" i="35"/>
  <c r="A41" i="35"/>
  <c r="A40" i="35"/>
  <c r="A39" i="35"/>
  <c r="A38" i="35"/>
  <c r="A37" i="35"/>
  <c r="A36" i="35"/>
  <c r="A35" i="35"/>
  <c r="A34" i="35"/>
  <c r="A33" i="35"/>
  <c r="A32" i="35"/>
  <c r="A31" i="35"/>
  <c r="A30" i="35"/>
  <c r="A29" i="35"/>
  <c r="A28" i="35"/>
  <c r="A27" i="35"/>
  <c r="A26" i="35"/>
  <c r="A25" i="35"/>
  <c r="A24" i="35"/>
  <c r="I1" i="35"/>
  <c r="C1" i="35"/>
  <c r="J88" i="35" l="1"/>
  <c r="L88" i="35" s="1"/>
  <c r="J80" i="35"/>
  <c r="L80" i="35" s="1"/>
  <c r="J82" i="35"/>
  <c r="L82" i="35" s="1"/>
  <c r="J77" i="35"/>
  <c r="L77" i="35" s="1"/>
  <c r="J90" i="35"/>
  <c r="L90" i="35" s="1"/>
  <c r="J74" i="35"/>
  <c r="L74" i="35" s="1"/>
  <c r="J98" i="35"/>
  <c r="L98" i="35" s="1"/>
  <c r="J103" i="35"/>
  <c r="L103" i="35" s="1"/>
  <c r="F4" i="37"/>
  <c r="J72" i="35"/>
  <c r="L72" i="35" s="1"/>
  <c r="J101" i="35"/>
  <c r="L101" i="35" s="1"/>
  <c r="J94" i="35"/>
  <c r="L94" i="35" s="1"/>
  <c r="J70" i="35"/>
  <c r="L70" i="35" s="1"/>
  <c r="J78" i="35"/>
  <c r="L78" i="35" s="1"/>
  <c r="J86" i="35"/>
  <c r="L86" i="35" s="1"/>
  <c r="J102" i="35"/>
  <c r="L102" i="35" s="1"/>
  <c r="J68" i="35"/>
  <c r="L68" i="35" s="1"/>
  <c r="J76" i="35"/>
  <c r="L76" i="35" s="1"/>
  <c r="J92" i="35"/>
  <c r="L92" i="35" s="1"/>
  <c r="J100" i="35"/>
  <c r="L100" i="35" s="1"/>
  <c r="J84" i="35"/>
  <c r="L84" i="35" s="1"/>
  <c r="F4" i="38"/>
  <c r="J61" i="35"/>
  <c r="L61" i="35" s="1"/>
  <c r="J85" i="35"/>
  <c r="L85" i="35" s="1"/>
  <c r="J59" i="35"/>
  <c r="L59" i="35" s="1"/>
  <c r="J83" i="35"/>
  <c r="L83" i="35" s="1"/>
  <c r="J93" i="35"/>
  <c r="L93" i="35" s="1"/>
  <c r="J62" i="35"/>
  <c r="L62" i="35" s="1"/>
  <c r="J89" i="35"/>
  <c r="L89" i="35" s="1"/>
  <c r="J63" i="35"/>
  <c r="L63" i="35" s="1"/>
  <c r="J79" i="35"/>
  <c r="L79" i="35" s="1"/>
  <c r="J75" i="35"/>
  <c r="L75" i="35" s="1"/>
  <c r="J81" i="35"/>
  <c r="L81" i="35" s="1"/>
  <c r="J91" i="35"/>
  <c r="L91" i="35" s="1"/>
  <c r="J87" i="35"/>
  <c r="L87" i="35" s="1"/>
  <c r="J73" i="35"/>
  <c r="L73" i="35" s="1"/>
  <c r="J71" i="35"/>
  <c r="L71" i="35" s="1"/>
  <c r="J95" i="35"/>
  <c r="L95" i="35" s="1"/>
  <c r="J69" i="35"/>
  <c r="L69" i="35" s="1"/>
  <c r="M107" i="34"/>
  <c r="AV6" i="34"/>
  <c r="Y6" i="34"/>
  <c r="AK6" i="34"/>
  <c r="AJ6" i="34"/>
  <c r="Z6" i="34"/>
  <c r="N6" i="34"/>
  <c r="AU6" i="34"/>
  <c r="M6" i="34"/>
  <c r="M123" i="34"/>
  <c r="AV22" i="34"/>
  <c r="Y22" i="34"/>
  <c r="AU22" i="34"/>
  <c r="AK22" i="34"/>
  <c r="AJ22" i="34"/>
  <c r="Z22" i="34"/>
  <c r="N22" i="34"/>
  <c r="M22" i="34"/>
  <c r="M139" i="34"/>
  <c r="N38" i="34"/>
  <c r="Z38" i="34"/>
  <c r="M38" i="34"/>
  <c r="AV38" i="34"/>
  <c r="AU38" i="34"/>
  <c r="AK38" i="34"/>
  <c r="AJ38" i="34"/>
  <c r="N54" i="34"/>
  <c r="M155" i="34"/>
  <c r="Z54" i="34"/>
  <c r="AV54" i="34"/>
  <c r="M54" i="34"/>
  <c r="AK54" i="34"/>
  <c r="AJ54" i="34"/>
  <c r="Y54" i="34"/>
  <c r="AU54" i="34"/>
  <c r="Z66" i="34"/>
  <c r="M167" i="34"/>
  <c r="M66" i="34"/>
  <c r="AK66" i="34"/>
  <c r="Y66" i="34"/>
  <c r="AV66" i="34"/>
  <c r="AU66" i="34"/>
  <c r="AJ66" i="34"/>
  <c r="N66" i="34"/>
  <c r="Z74" i="34"/>
  <c r="M175" i="34"/>
  <c r="M74" i="34"/>
  <c r="Y74" i="34"/>
  <c r="AV74" i="34"/>
  <c r="AU74" i="34"/>
  <c r="AK74" i="34"/>
  <c r="AJ74" i="34"/>
  <c r="N74" i="34"/>
  <c r="Z90" i="34"/>
  <c r="AV90" i="34"/>
  <c r="Y90" i="34"/>
  <c r="M191" i="34"/>
  <c r="M90" i="34"/>
  <c r="AJ90" i="34"/>
  <c r="N90" i="34"/>
  <c r="AU90" i="34"/>
  <c r="AK90" i="34"/>
  <c r="Z102" i="34"/>
  <c r="AV102" i="34"/>
  <c r="Y102" i="34"/>
  <c r="M203" i="34"/>
  <c r="N102" i="34"/>
  <c r="M102" i="34"/>
  <c r="AK102" i="34"/>
  <c r="AU102" i="34"/>
  <c r="AJ102" i="34"/>
  <c r="M115" i="34"/>
  <c r="AV14" i="34"/>
  <c r="Y14" i="34"/>
  <c r="AU14" i="34"/>
  <c r="AK14" i="34"/>
  <c r="N14" i="34"/>
  <c r="M14" i="34"/>
  <c r="AJ14" i="34"/>
  <c r="M131" i="34"/>
  <c r="AV30" i="34"/>
  <c r="Y30" i="34"/>
  <c r="AU30" i="34"/>
  <c r="AK30" i="34"/>
  <c r="N30" i="34"/>
  <c r="M30" i="34"/>
  <c r="AJ30" i="34"/>
  <c r="M147" i="34"/>
  <c r="N46" i="34"/>
  <c r="Z46" i="34"/>
  <c r="M46" i="34"/>
  <c r="AV46" i="34"/>
  <c r="AU46" i="34"/>
  <c r="AK46" i="34"/>
  <c r="AJ46" i="34"/>
  <c r="M163" i="34"/>
  <c r="N62" i="34"/>
  <c r="Z62" i="34"/>
  <c r="Y62" i="34"/>
  <c r="AK62" i="34"/>
  <c r="AJ62" i="34"/>
  <c r="AV62" i="34"/>
  <c r="AU62" i="34"/>
  <c r="M62" i="34"/>
  <c r="Z78" i="34"/>
  <c r="M179" i="34"/>
  <c r="M78" i="34"/>
  <c r="AV78" i="34"/>
  <c r="N78" i="34"/>
  <c r="AU78" i="34"/>
  <c r="AJ78" i="34"/>
  <c r="AK78" i="34"/>
  <c r="Y78" i="34"/>
  <c r="Z94" i="34"/>
  <c r="AV94" i="34"/>
  <c r="Y94" i="34"/>
  <c r="M195" i="34"/>
  <c r="N94" i="34"/>
  <c r="M94" i="34"/>
  <c r="AK94" i="34"/>
  <c r="AJ94" i="34"/>
  <c r="Z98" i="34"/>
  <c r="AV98" i="34"/>
  <c r="Y98" i="34"/>
  <c r="M199" i="34"/>
  <c r="N98" i="34"/>
  <c r="M98" i="34"/>
  <c r="AK98" i="34"/>
  <c r="AJ98" i="34"/>
  <c r="AU98" i="34"/>
  <c r="M108" i="34"/>
  <c r="AU7" i="34"/>
  <c r="AJ7" i="34"/>
  <c r="AK7" i="34"/>
  <c r="Z7" i="34"/>
  <c r="Y7" i="34"/>
  <c r="N7" i="34"/>
  <c r="M112" i="34"/>
  <c r="AJ11" i="34"/>
  <c r="AU11" i="34"/>
  <c r="AK11" i="34"/>
  <c r="Z11" i="34"/>
  <c r="Y11" i="34"/>
  <c r="N11" i="34"/>
  <c r="M116" i="34"/>
  <c r="AU15" i="34"/>
  <c r="N15" i="34"/>
  <c r="AJ15" i="34"/>
  <c r="AK15" i="34"/>
  <c r="Z15" i="34"/>
  <c r="Y15" i="34"/>
  <c r="M15" i="34"/>
  <c r="AV15" i="34"/>
  <c r="M120" i="34"/>
  <c r="AJ19" i="34"/>
  <c r="AU19" i="34"/>
  <c r="Y19" i="34"/>
  <c r="N19" i="34"/>
  <c r="M19" i="34"/>
  <c r="AV19" i="34"/>
  <c r="AK19" i="34"/>
  <c r="M124" i="34"/>
  <c r="AU23" i="34"/>
  <c r="N23" i="34"/>
  <c r="AJ23" i="34"/>
  <c r="Y23" i="34"/>
  <c r="M23" i="34"/>
  <c r="AV23" i="34"/>
  <c r="AK23" i="34"/>
  <c r="M128" i="34"/>
  <c r="AJ27" i="34"/>
  <c r="AU27" i="34"/>
  <c r="AK27" i="34"/>
  <c r="Z27" i="34"/>
  <c r="Y27" i="34"/>
  <c r="N27" i="34"/>
  <c r="M27" i="34"/>
  <c r="M132" i="34"/>
  <c r="AV31" i="34"/>
  <c r="AU31" i="34"/>
  <c r="N31" i="34"/>
  <c r="AJ31" i="34"/>
  <c r="AK31" i="34"/>
  <c r="Z31" i="34"/>
  <c r="Y31" i="34"/>
  <c r="M31" i="34"/>
  <c r="M136" i="34"/>
  <c r="M35" i="34"/>
  <c r="Z35" i="34"/>
  <c r="AV35" i="34"/>
  <c r="N35" i="34"/>
  <c r="AU35" i="34"/>
  <c r="AJ35" i="34"/>
  <c r="AK35" i="34"/>
  <c r="M140" i="34"/>
  <c r="Z39" i="34"/>
  <c r="M39" i="34"/>
  <c r="AV39" i="34"/>
  <c r="N39" i="34"/>
  <c r="AU39" i="34"/>
  <c r="AJ39" i="34"/>
  <c r="AK39" i="34"/>
  <c r="Y39" i="34"/>
  <c r="M144" i="34"/>
  <c r="M43" i="34"/>
  <c r="Z43" i="34"/>
  <c r="AV43" i="34"/>
  <c r="N43" i="34"/>
  <c r="AU43" i="34"/>
  <c r="AJ43" i="34"/>
  <c r="AK43" i="34"/>
  <c r="M148" i="34"/>
  <c r="Z47" i="34"/>
  <c r="M47" i="34"/>
  <c r="AV47" i="34"/>
  <c r="N47" i="34"/>
  <c r="AU47" i="34"/>
  <c r="AJ47" i="34"/>
  <c r="AK47" i="34"/>
  <c r="Y47" i="34"/>
  <c r="M152" i="34"/>
  <c r="M51" i="34"/>
  <c r="Z51" i="34"/>
  <c r="AV51" i="34"/>
  <c r="N51" i="34"/>
  <c r="AU51" i="34"/>
  <c r="AJ51" i="34"/>
  <c r="AK51" i="34"/>
  <c r="M156" i="34"/>
  <c r="M55" i="34"/>
  <c r="Z55" i="34"/>
  <c r="AJ55" i="34"/>
  <c r="AV55" i="34"/>
  <c r="N55" i="34"/>
  <c r="Y55" i="34"/>
  <c r="AU55" i="34"/>
  <c r="M160" i="34"/>
  <c r="AV59" i="34"/>
  <c r="Y59" i="34"/>
  <c r="AK59" i="34"/>
  <c r="N59" i="34"/>
  <c r="AJ59" i="34"/>
  <c r="AU59" i="34"/>
  <c r="Z59" i="34"/>
  <c r="M59" i="34"/>
  <c r="M164" i="34"/>
  <c r="AV63" i="34"/>
  <c r="Y63" i="34"/>
  <c r="AK63" i="34"/>
  <c r="Z63" i="34"/>
  <c r="AU63" i="34"/>
  <c r="AJ63" i="34"/>
  <c r="N63" i="34"/>
  <c r="M63" i="34"/>
  <c r="M168" i="34"/>
  <c r="AU67" i="34"/>
  <c r="AJ67" i="34"/>
  <c r="AV67" i="34"/>
  <c r="M67" i="34"/>
  <c r="Z67" i="34"/>
  <c r="AK67" i="34"/>
  <c r="Y67" i="34"/>
  <c r="N67" i="34"/>
  <c r="M172" i="34"/>
  <c r="AU71" i="34"/>
  <c r="AJ71" i="34"/>
  <c r="AK71" i="34"/>
  <c r="Y71" i="34"/>
  <c r="N71" i="34"/>
  <c r="M71" i="34"/>
  <c r="AV71" i="34"/>
  <c r="Z71" i="34"/>
  <c r="M176" i="34"/>
  <c r="AU75" i="34"/>
  <c r="AJ75" i="34"/>
  <c r="Z75" i="34"/>
  <c r="AV75" i="34"/>
  <c r="M75" i="34"/>
  <c r="AK75" i="34"/>
  <c r="Y75" i="34"/>
  <c r="N75" i="34"/>
  <c r="M180" i="34"/>
  <c r="AU79" i="34"/>
  <c r="AJ79" i="34"/>
  <c r="Y79" i="34"/>
  <c r="N79" i="34"/>
  <c r="M79" i="34"/>
  <c r="AV79" i="34"/>
  <c r="AK79" i="34"/>
  <c r="Z79" i="34"/>
  <c r="M184" i="34"/>
  <c r="AU83" i="34"/>
  <c r="AJ83" i="34"/>
  <c r="AV83" i="34"/>
  <c r="M83" i="34"/>
  <c r="AK83" i="34"/>
  <c r="Y83" i="34"/>
  <c r="N83" i="34"/>
  <c r="Z83" i="34"/>
  <c r="M188" i="34"/>
  <c r="AU87" i="34"/>
  <c r="N87" i="34"/>
  <c r="AJ87" i="34"/>
  <c r="Z87" i="34"/>
  <c r="Y87" i="34"/>
  <c r="M87" i="34"/>
  <c r="AV87" i="34"/>
  <c r="AK87" i="34"/>
  <c r="M192" i="34"/>
  <c r="AV91" i="34"/>
  <c r="Y91" i="34"/>
  <c r="AU91" i="34"/>
  <c r="N91" i="34"/>
  <c r="AK91" i="34"/>
  <c r="AJ91" i="34"/>
  <c r="Z91" i="34"/>
  <c r="M91" i="34"/>
  <c r="M196" i="34"/>
  <c r="AV95" i="34"/>
  <c r="Y95" i="34"/>
  <c r="AU95" i="34"/>
  <c r="N95" i="34"/>
  <c r="AK95" i="34"/>
  <c r="AJ95" i="34"/>
  <c r="M95" i="34"/>
  <c r="Z95" i="34"/>
  <c r="M200" i="34"/>
  <c r="AV99" i="34"/>
  <c r="Y99" i="34"/>
  <c r="AU99" i="34"/>
  <c r="N99" i="34"/>
  <c r="AK99" i="34"/>
  <c r="AJ99" i="34"/>
  <c r="Z99" i="34"/>
  <c r="M99" i="34"/>
  <c r="M204" i="34"/>
  <c r="AV103" i="34"/>
  <c r="Y103" i="34"/>
  <c r="AU103" i="34"/>
  <c r="N103" i="34"/>
  <c r="AK103" i="34"/>
  <c r="AJ103" i="34"/>
  <c r="M103" i="34"/>
  <c r="Z103" i="34"/>
  <c r="AV7" i="34"/>
  <c r="M11" i="34"/>
  <c r="Z19" i="34"/>
  <c r="M111" i="34"/>
  <c r="AK10" i="34"/>
  <c r="AV10" i="34"/>
  <c r="Y10" i="34"/>
  <c r="AJ10" i="34"/>
  <c r="Z10" i="34"/>
  <c r="N10" i="34"/>
  <c r="AU10" i="34"/>
  <c r="M10" i="34"/>
  <c r="M159" i="34"/>
  <c r="N58" i="34"/>
  <c r="AV58" i="34"/>
  <c r="AK58" i="34"/>
  <c r="AJ58" i="34"/>
  <c r="Z58" i="34"/>
  <c r="Y58" i="34"/>
  <c r="M58" i="34"/>
  <c r="AU58" i="34"/>
  <c r="M105" i="34"/>
  <c r="N4" i="34"/>
  <c r="AK4" i="34"/>
  <c r="AU4" i="34"/>
  <c r="AJ4" i="34"/>
  <c r="Z4" i="34"/>
  <c r="Y4" i="34"/>
  <c r="M4" i="34"/>
  <c r="Y43" i="34"/>
  <c r="M109" i="34"/>
  <c r="N8" i="34"/>
  <c r="AV8" i="34"/>
  <c r="AU8" i="34"/>
  <c r="M8" i="34"/>
  <c r="AK8" i="34"/>
  <c r="AJ8" i="34"/>
  <c r="Z8" i="34"/>
  <c r="M113" i="34"/>
  <c r="Z12" i="34"/>
  <c r="N12" i="34"/>
  <c r="AV12" i="34"/>
  <c r="M12" i="34"/>
  <c r="AU12" i="34"/>
  <c r="AK12" i="34"/>
  <c r="AJ12" i="34"/>
  <c r="M117" i="34"/>
  <c r="N16" i="34"/>
  <c r="M16" i="34"/>
  <c r="AV16" i="34"/>
  <c r="AU16" i="34"/>
  <c r="AK16" i="34"/>
  <c r="AJ16" i="34"/>
  <c r="Z16" i="34"/>
  <c r="M121" i="34"/>
  <c r="Z20" i="34"/>
  <c r="N20" i="34"/>
  <c r="AK20" i="34"/>
  <c r="AJ20" i="34"/>
  <c r="Y20" i="34"/>
  <c r="AV20" i="34"/>
  <c r="M20" i="34"/>
  <c r="AU20" i="34"/>
  <c r="M125" i="34"/>
  <c r="N24" i="34"/>
  <c r="M24" i="34"/>
  <c r="AK24" i="34"/>
  <c r="AJ24" i="34"/>
  <c r="Z24" i="34"/>
  <c r="Y24" i="34"/>
  <c r="AV24" i="34"/>
  <c r="AU24" i="34"/>
  <c r="M129" i="34"/>
  <c r="Z28" i="34"/>
  <c r="N28" i="34"/>
  <c r="AV28" i="34"/>
  <c r="M28" i="34"/>
  <c r="AU28" i="34"/>
  <c r="AK28" i="34"/>
  <c r="AJ28" i="34"/>
  <c r="M133" i="34"/>
  <c r="AV32" i="34"/>
  <c r="Y32" i="34"/>
  <c r="AK32" i="34"/>
  <c r="Z32" i="34"/>
  <c r="AJ32" i="34"/>
  <c r="N32" i="34"/>
  <c r="M32" i="34"/>
  <c r="AU32" i="34"/>
  <c r="M137" i="34"/>
  <c r="AK36" i="34"/>
  <c r="AV36" i="34"/>
  <c r="Y36" i="34"/>
  <c r="Z36" i="34"/>
  <c r="AU36" i="34"/>
  <c r="AJ36" i="34"/>
  <c r="N36" i="34"/>
  <c r="M141" i="34"/>
  <c r="AV40" i="34"/>
  <c r="Y40" i="34"/>
  <c r="AK40" i="34"/>
  <c r="Z40" i="34"/>
  <c r="AJ40" i="34"/>
  <c r="N40" i="34"/>
  <c r="M40" i="34"/>
  <c r="AU40" i="34"/>
  <c r="M145" i="34"/>
  <c r="AK44" i="34"/>
  <c r="AV44" i="34"/>
  <c r="Y44" i="34"/>
  <c r="Z44" i="34"/>
  <c r="AU44" i="34"/>
  <c r="AJ44" i="34"/>
  <c r="N44" i="34"/>
  <c r="M149" i="34"/>
  <c r="AV48" i="34"/>
  <c r="Y48" i="34"/>
  <c r="AK48" i="34"/>
  <c r="Z48" i="34"/>
  <c r="AJ48" i="34"/>
  <c r="N48" i="34"/>
  <c r="M48" i="34"/>
  <c r="AU48" i="34"/>
  <c r="M153" i="34"/>
  <c r="AK52" i="34"/>
  <c r="AV52" i="34"/>
  <c r="Y52" i="34"/>
  <c r="Z52" i="34"/>
  <c r="AU52" i="34"/>
  <c r="AJ52" i="34"/>
  <c r="N52" i="34"/>
  <c r="AK56" i="34"/>
  <c r="M157" i="34"/>
  <c r="M56" i="34"/>
  <c r="Z56" i="34"/>
  <c r="Y56" i="34"/>
  <c r="AV56" i="34"/>
  <c r="AU56" i="34"/>
  <c r="AJ56" i="34"/>
  <c r="N60" i="34"/>
  <c r="M161" i="34"/>
  <c r="Y60" i="34"/>
  <c r="AV60" i="34"/>
  <c r="Z60" i="34"/>
  <c r="AU60" i="34"/>
  <c r="AK60" i="34"/>
  <c r="AJ60" i="34"/>
  <c r="M60" i="34"/>
  <c r="M64" i="34"/>
  <c r="M165" i="34"/>
  <c r="Z64" i="34"/>
  <c r="Y64" i="34"/>
  <c r="AU64" i="34"/>
  <c r="N64" i="34"/>
  <c r="AV64" i="34"/>
  <c r="AK64" i="34"/>
  <c r="AJ64" i="34"/>
  <c r="M68" i="34"/>
  <c r="M169" i="34"/>
  <c r="Z68" i="34"/>
  <c r="AV68" i="34"/>
  <c r="N68" i="34"/>
  <c r="AK68" i="34"/>
  <c r="AJ68" i="34"/>
  <c r="Y68" i="34"/>
  <c r="AU68" i="34"/>
  <c r="M72" i="34"/>
  <c r="M173" i="34"/>
  <c r="Z72" i="34"/>
  <c r="AU72" i="34"/>
  <c r="AK72" i="34"/>
  <c r="AV72" i="34"/>
  <c r="AJ72" i="34"/>
  <c r="Y72" i="34"/>
  <c r="N72" i="34"/>
  <c r="M76" i="34"/>
  <c r="M177" i="34"/>
  <c r="Z76" i="34"/>
  <c r="AK76" i="34"/>
  <c r="AJ76" i="34"/>
  <c r="N76" i="34"/>
  <c r="AU76" i="34"/>
  <c r="AV76" i="34"/>
  <c r="Y76" i="34"/>
  <c r="M80" i="34"/>
  <c r="M181" i="34"/>
  <c r="Z80" i="34"/>
  <c r="Y80" i="34"/>
  <c r="AU80" i="34"/>
  <c r="AV80" i="34"/>
  <c r="AK80" i="34"/>
  <c r="AJ80" i="34"/>
  <c r="N80" i="34"/>
  <c r="M84" i="34"/>
  <c r="AK84" i="34"/>
  <c r="M185" i="34"/>
  <c r="Z84" i="34"/>
  <c r="N84" i="34"/>
  <c r="AV84" i="34"/>
  <c r="AU84" i="34"/>
  <c r="AJ84" i="34"/>
  <c r="Y84" i="34"/>
  <c r="M88" i="34"/>
  <c r="AK88" i="34"/>
  <c r="M189" i="34"/>
  <c r="Z88" i="34"/>
  <c r="AJ88" i="34"/>
  <c r="N88" i="34"/>
  <c r="AV88" i="34"/>
  <c r="Y88" i="34"/>
  <c r="AU88" i="34"/>
  <c r="N92" i="34"/>
  <c r="M92" i="34"/>
  <c r="AK92" i="34"/>
  <c r="M193" i="34"/>
  <c r="Z92" i="34"/>
  <c r="AU92" i="34"/>
  <c r="AV92" i="34"/>
  <c r="AJ92" i="34"/>
  <c r="Y92" i="34"/>
  <c r="N96" i="34"/>
  <c r="M96" i="34"/>
  <c r="AK96" i="34"/>
  <c r="M197" i="34"/>
  <c r="Z96" i="34"/>
  <c r="Y96" i="34"/>
  <c r="AV96" i="34"/>
  <c r="AU96" i="34"/>
  <c r="AJ96" i="34"/>
  <c r="N100" i="34"/>
  <c r="M100" i="34"/>
  <c r="AK100" i="34"/>
  <c r="M201" i="34"/>
  <c r="Z100" i="34"/>
  <c r="AV100" i="34"/>
  <c r="AJ100" i="34"/>
  <c r="AU100" i="34"/>
  <c r="Y100" i="34"/>
  <c r="AV11" i="34"/>
  <c r="Z14" i="34"/>
  <c r="Y46" i="34"/>
  <c r="M119" i="34"/>
  <c r="AK18" i="34"/>
  <c r="AJ18" i="34"/>
  <c r="AV18" i="34"/>
  <c r="Y18" i="34"/>
  <c r="AU18" i="34"/>
  <c r="Z18" i="34"/>
  <c r="N18" i="34"/>
  <c r="M143" i="34"/>
  <c r="N42" i="34"/>
  <c r="Z42" i="34"/>
  <c r="AK42" i="34"/>
  <c r="AJ42" i="34"/>
  <c r="Y42" i="34"/>
  <c r="M42" i="34"/>
  <c r="AV42" i="34"/>
  <c r="Z86" i="34"/>
  <c r="AV86" i="34"/>
  <c r="Y86" i="34"/>
  <c r="M187" i="34"/>
  <c r="M86" i="34"/>
  <c r="AU86" i="34"/>
  <c r="AJ86" i="34"/>
  <c r="N86" i="34"/>
  <c r="AK86" i="34"/>
  <c r="M127" i="34"/>
  <c r="AK26" i="34"/>
  <c r="AJ26" i="34"/>
  <c r="AV26" i="34"/>
  <c r="Y26" i="34"/>
  <c r="Z26" i="34"/>
  <c r="N26" i="34"/>
  <c r="M26" i="34"/>
  <c r="AU26" i="34"/>
  <c r="M151" i="34"/>
  <c r="N50" i="34"/>
  <c r="Z50" i="34"/>
  <c r="AK50" i="34"/>
  <c r="AJ50" i="34"/>
  <c r="Y50" i="34"/>
  <c r="M50" i="34"/>
  <c r="AV50" i="34"/>
  <c r="Z70" i="34"/>
  <c r="M171" i="34"/>
  <c r="M70" i="34"/>
  <c r="AJ70" i="34"/>
  <c r="AV70" i="34"/>
  <c r="N70" i="34"/>
  <c r="AK70" i="34"/>
  <c r="AU70" i="34"/>
  <c r="Y70" i="34"/>
  <c r="M106" i="34"/>
  <c r="Z5" i="34"/>
  <c r="M5" i="34"/>
  <c r="Y5" i="34"/>
  <c r="AV5" i="34"/>
  <c r="N5" i="34"/>
  <c r="AU5" i="34"/>
  <c r="AK5" i="34"/>
  <c r="AJ5" i="34"/>
  <c r="M114" i="34"/>
  <c r="Z13" i="34"/>
  <c r="AV13" i="34"/>
  <c r="Y13" i="34"/>
  <c r="M13" i="34"/>
  <c r="AK13" i="34"/>
  <c r="AJ13" i="34"/>
  <c r="N13" i="34"/>
  <c r="AU13" i="34"/>
  <c r="M126" i="34"/>
  <c r="M25" i="34"/>
  <c r="AK25" i="34"/>
  <c r="Z25" i="34"/>
  <c r="AV25" i="34"/>
  <c r="AU25" i="34"/>
  <c r="AJ25" i="34"/>
  <c r="Y25" i="34"/>
  <c r="M134" i="34"/>
  <c r="AU33" i="34"/>
  <c r="AJ33" i="34"/>
  <c r="AK33" i="34"/>
  <c r="N33" i="34"/>
  <c r="AV33" i="34"/>
  <c r="Z33" i="34"/>
  <c r="Y33" i="34"/>
  <c r="M142" i="34"/>
  <c r="AU41" i="34"/>
  <c r="AJ41" i="34"/>
  <c r="AK41" i="34"/>
  <c r="N41" i="34"/>
  <c r="AV41" i="34"/>
  <c r="Z41" i="34"/>
  <c r="Y41" i="34"/>
  <c r="M150" i="34"/>
  <c r="AU49" i="34"/>
  <c r="AJ49" i="34"/>
  <c r="AK49" i="34"/>
  <c r="N49" i="34"/>
  <c r="AV49" i="34"/>
  <c r="Z49" i="34"/>
  <c r="Y49" i="34"/>
  <c r="M154" i="34"/>
  <c r="AU53" i="34"/>
  <c r="AK53" i="34"/>
  <c r="Y53" i="34"/>
  <c r="AJ53" i="34"/>
  <c r="N53" i="34"/>
  <c r="Z53" i="34"/>
  <c r="M53" i="34"/>
  <c r="M162" i="34"/>
  <c r="AK61" i="34"/>
  <c r="AV61" i="34"/>
  <c r="Y61" i="34"/>
  <c r="N61" i="34"/>
  <c r="AU61" i="34"/>
  <c r="AJ61" i="34"/>
  <c r="Z61" i="34"/>
  <c r="M61" i="34"/>
  <c r="M170" i="34"/>
  <c r="AJ69" i="34"/>
  <c r="AU69" i="34"/>
  <c r="Z69" i="34"/>
  <c r="Y69" i="34"/>
  <c r="M69" i="34"/>
  <c r="N69" i="34"/>
  <c r="AV69" i="34"/>
  <c r="AK69" i="34"/>
  <c r="M178" i="34"/>
  <c r="AJ77" i="34"/>
  <c r="AU77" i="34"/>
  <c r="Z77" i="34"/>
  <c r="AK77" i="34"/>
  <c r="N77" i="34"/>
  <c r="AV77" i="34"/>
  <c r="Y77" i="34"/>
  <c r="M77" i="34"/>
  <c r="M186" i="34"/>
  <c r="AJ85" i="34"/>
  <c r="AU85" i="34"/>
  <c r="AK85" i="34"/>
  <c r="Z85" i="34"/>
  <c r="M85" i="34"/>
  <c r="AV85" i="34"/>
  <c r="Y85" i="34"/>
  <c r="N85" i="34"/>
  <c r="M194" i="34"/>
  <c r="AK93" i="34"/>
  <c r="AJ93" i="34"/>
  <c r="AV93" i="34"/>
  <c r="Y93" i="34"/>
  <c r="AU93" i="34"/>
  <c r="N93" i="34"/>
  <c r="M93" i="34"/>
  <c r="Z93" i="34"/>
  <c r="M198" i="34"/>
  <c r="AK97" i="34"/>
  <c r="AJ97" i="34"/>
  <c r="AV97" i="34"/>
  <c r="Y97" i="34"/>
  <c r="AU97" i="34"/>
  <c r="Z97" i="34"/>
  <c r="M97" i="34"/>
  <c r="N97" i="34"/>
  <c r="Y38" i="34"/>
  <c r="AU42" i="34"/>
  <c r="AV53" i="34"/>
  <c r="M135" i="34"/>
  <c r="N34" i="34"/>
  <c r="Z34" i="34"/>
  <c r="AK34" i="34"/>
  <c r="AJ34" i="34"/>
  <c r="Y34" i="34"/>
  <c r="M34" i="34"/>
  <c r="AV34" i="34"/>
  <c r="Z82" i="34"/>
  <c r="M183" i="34"/>
  <c r="M82" i="34"/>
  <c r="AK82" i="34"/>
  <c r="Y82" i="34"/>
  <c r="AU82" i="34"/>
  <c r="AJ82" i="34"/>
  <c r="AV82" i="34"/>
  <c r="N82" i="34"/>
  <c r="M110" i="34"/>
  <c r="M9" i="34"/>
  <c r="Z9" i="34"/>
  <c r="Y9" i="34"/>
  <c r="AV9" i="34"/>
  <c r="N9" i="34"/>
  <c r="AU9" i="34"/>
  <c r="AK9" i="34"/>
  <c r="AJ9" i="34"/>
  <c r="M118" i="34"/>
  <c r="M17" i="34"/>
  <c r="AK17" i="34"/>
  <c r="Z17" i="34"/>
  <c r="Y17" i="34"/>
  <c r="N17" i="34"/>
  <c r="AV17" i="34"/>
  <c r="AU17" i="34"/>
  <c r="M122" i="34"/>
  <c r="Z21" i="34"/>
  <c r="AV21" i="34"/>
  <c r="Y21" i="34"/>
  <c r="M21" i="34"/>
  <c r="N21" i="34"/>
  <c r="AU21" i="34"/>
  <c r="AK21" i="34"/>
  <c r="AJ21" i="34"/>
  <c r="M130" i="34"/>
  <c r="Z29" i="34"/>
  <c r="AV29" i="34"/>
  <c r="Y29" i="34"/>
  <c r="M29" i="34"/>
  <c r="AK29" i="34"/>
  <c r="AJ29" i="34"/>
  <c r="N29" i="34"/>
  <c r="AU29" i="34"/>
  <c r="M138" i="34"/>
  <c r="AJ37" i="34"/>
  <c r="AU37" i="34"/>
  <c r="AK37" i="34"/>
  <c r="N37" i="34"/>
  <c r="Z37" i="34"/>
  <c r="Y37" i="34"/>
  <c r="M37" i="34"/>
  <c r="AV37" i="34"/>
  <c r="M146" i="34"/>
  <c r="AJ45" i="34"/>
  <c r="AU45" i="34"/>
  <c r="AK45" i="34"/>
  <c r="N45" i="34"/>
  <c r="Z45" i="34"/>
  <c r="Y45" i="34"/>
  <c r="M45" i="34"/>
  <c r="AV45" i="34"/>
  <c r="M158" i="34"/>
  <c r="AJ57" i="34"/>
  <c r="AU57" i="34"/>
  <c r="M57" i="34"/>
  <c r="Z57" i="34"/>
  <c r="N57" i="34"/>
  <c r="AV57" i="34"/>
  <c r="AK57" i="34"/>
  <c r="Y57" i="34"/>
  <c r="M166" i="34"/>
  <c r="AJ65" i="34"/>
  <c r="AU65" i="34"/>
  <c r="AK65" i="34"/>
  <c r="N65" i="34"/>
  <c r="AV65" i="34"/>
  <c r="Y65" i="34"/>
  <c r="Z65" i="34"/>
  <c r="M65" i="34"/>
  <c r="M174" i="34"/>
  <c r="AJ73" i="34"/>
  <c r="AU73" i="34"/>
  <c r="N73" i="34"/>
  <c r="AV73" i="34"/>
  <c r="M73" i="34"/>
  <c r="AK73" i="34"/>
  <c r="Z73" i="34"/>
  <c r="Y73" i="34"/>
  <c r="M182" i="34"/>
  <c r="AJ81" i="34"/>
  <c r="AU81" i="34"/>
  <c r="AK81" i="34"/>
  <c r="N81" i="34"/>
  <c r="Z81" i="34"/>
  <c r="M81" i="34"/>
  <c r="AV81" i="34"/>
  <c r="Y81" i="34"/>
  <c r="M190" i="34"/>
  <c r="AK89" i="34"/>
  <c r="AJ89" i="34"/>
  <c r="AU89" i="34"/>
  <c r="AV89" i="34"/>
  <c r="Z89" i="34"/>
  <c r="Y89" i="34"/>
  <c r="M89" i="34"/>
  <c r="N89" i="34"/>
  <c r="M202" i="34"/>
  <c r="AK101" i="34"/>
  <c r="AJ101" i="34"/>
  <c r="AV101" i="34"/>
  <c r="Y101" i="34"/>
  <c r="AU101" i="34"/>
  <c r="Z101" i="34"/>
  <c r="N101" i="34"/>
  <c r="M101" i="34"/>
  <c r="AV4" i="34"/>
  <c r="Y8" i="34"/>
  <c r="Y16" i="34"/>
  <c r="M41" i="34"/>
  <c r="M52" i="34"/>
  <c r="AU94" i="34"/>
  <c r="F96" i="34"/>
  <c r="J96" i="35"/>
  <c r="L96" i="35" s="1"/>
  <c r="F65" i="34"/>
  <c r="J65" i="35"/>
  <c r="L65" i="35" s="1"/>
  <c r="F97" i="34"/>
  <c r="J97" i="35"/>
  <c r="L97" i="35" s="1"/>
  <c r="J66" i="35"/>
  <c r="L66" i="35" s="1"/>
  <c r="F66" i="34"/>
  <c r="F67" i="34"/>
  <c r="J67" i="35"/>
  <c r="L67" i="35" s="1"/>
  <c r="J99" i="35"/>
  <c r="L99" i="35" s="1"/>
  <c r="J60" i="35"/>
  <c r="L60" i="35" s="1"/>
  <c r="J64" i="35"/>
  <c r="L64" i="35" s="1"/>
  <c r="H63" i="35"/>
  <c r="G63" i="35"/>
  <c r="F63" i="35"/>
  <c r="H75" i="35"/>
  <c r="G75" i="35"/>
  <c r="F75" i="35"/>
  <c r="H59" i="35"/>
  <c r="G59" i="35"/>
  <c r="F59" i="35"/>
  <c r="H71" i="35"/>
  <c r="G71" i="35"/>
  <c r="F71" i="35"/>
  <c r="H69" i="35"/>
  <c r="G69" i="35"/>
  <c r="F69" i="35"/>
  <c r="H65" i="35"/>
  <c r="G65" i="35"/>
  <c r="F65" i="35"/>
  <c r="H79" i="35"/>
  <c r="G79" i="35"/>
  <c r="F79" i="35"/>
  <c r="H62" i="35"/>
  <c r="G62" i="35"/>
  <c r="F62" i="35"/>
  <c r="H66" i="35"/>
  <c r="G66" i="35"/>
  <c r="F66" i="35"/>
  <c r="H70" i="35"/>
  <c r="G70" i="35"/>
  <c r="F70" i="35"/>
  <c r="H74" i="35"/>
  <c r="G74" i="35"/>
  <c r="F74" i="35"/>
  <c r="H78" i="35"/>
  <c r="G78" i="35"/>
  <c r="F78" i="35"/>
  <c r="H61" i="35"/>
  <c r="G61" i="35"/>
  <c r="F61" i="35"/>
  <c r="H73" i="35"/>
  <c r="G73" i="35"/>
  <c r="F73" i="35"/>
  <c r="H81" i="35"/>
  <c r="G81" i="35"/>
  <c r="F81" i="35"/>
  <c r="H60" i="35"/>
  <c r="G60" i="35"/>
  <c r="F60" i="35"/>
  <c r="H64" i="35"/>
  <c r="G64" i="35"/>
  <c r="F64" i="35"/>
  <c r="H68" i="35"/>
  <c r="G68" i="35"/>
  <c r="F68" i="35"/>
  <c r="H72" i="35"/>
  <c r="G72" i="35"/>
  <c r="F72" i="35"/>
  <c r="H76" i="35"/>
  <c r="G76" i="35"/>
  <c r="F76" i="35"/>
  <c r="H80" i="35"/>
  <c r="G80" i="35"/>
  <c r="F80" i="35"/>
  <c r="H67" i="35"/>
  <c r="G67" i="35"/>
  <c r="F67" i="35"/>
  <c r="H77" i="35"/>
  <c r="G77" i="35"/>
  <c r="F77" i="35"/>
  <c r="F82" i="35"/>
  <c r="F84" i="35"/>
  <c r="F86" i="35"/>
  <c r="F88" i="35"/>
  <c r="F90" i="35"/>
  <c r="F93" i="35"/>
  <c r="F96" i="35"/>
  <c r="F98" i="35"/>
  <c r="F101" i="35"/>
  <c r="F103" i="35"/>
  <c r="F83" i="35"/>
  <c r="F85" i="35"/>
  <c r="F87" i="35"/>
  <c r="F89" i="35"/>
  <c r="F91" i="35"/>
  <c r="F92" i="35"/>
  <c r="F94" i="35"/>
  <c r="F95" i="35"/>
  <c r="F97" i="35"/>
  <c r="F99" i="35"/>
  <c r="F100" i="35"/>
  <c r="F102" i="35"/>
  <c r="G82" i="35"/>
  <c r="G83" i="35"/>
  <c r="G84" i="35"/>
  <c r="G85" i="35"/>
  <c r="G86" i="35"/>
  <c r="G87" i="35"/>
  <c r="G88" i="35"/>
  <c r="G89" i="35"/>
  <c r="G90" i="35"/>
  <c r="G91" i="35"/>
  <c r="G92" i="35"/>
  <c r="G93" i="35"/>
  <c r="G94" i="35"/>
  <c r="G95" i="35"/>
  <c r="G96" i="35"/>
  <c r="G97" i="35"/>
  <c r="G98" i="35"/>
  <c r="G99" i="35"/>
  <c r="G100" i="35"/>
  <c r="G101" i="35"/>
  <c r="G102" i="35"/>
  <c r="G103" i="35"/>
  <c r="D99" i="21" l="1"/>
  <c r="AA99" i="34" s="1"/>
  <c r="D37" i="21"/>
  <c r="O37" i="34" s="1"/>
  <c r="D56" i="21"/>
  <c r="N157" i="34" s="1"/>
  <c r="D25" i="21"/>
  <c r="AA25" i="34" s="1"/>
  <c r="D93" i="21"/>
  <c r="N194" i="34" s="1"/>
  <c r="D70" i="21"/>
  <c r="N171" i="34" s="1"/>
  <c r="D26" i="21"/>
  <c r="O26" i="34" s="1"/>
  <c r="D86" i="21"/>
  <c r="AL86" i="34" s="1"/>
  <c r="D18" i="21"/>
  <c r="AW18" i="34" s="1"/>
  <c r="D36" i="21"/>
  <c r="AW36" i="34" s="1"/>
  <c r="D20" i="21"/>
  <c r="AA20" i="34" s="1"/>
  <c r="D12" i="21"/>
  <c r="AL12" i="34" s="1"/>
  <c r="D91" i="21"/>
  <c r="O91" i="34" s="1"/>
  <c r="D59" i="21"/>
  <c r="N160" i="34" s="1"/>
  <c r="D62" i="21"/>
  <c r="AA62" i="34" s="1"/>
  <c r="D46" i="21"/>
  <c r="O46" i="34" s="1"/>
  <c r="D22" i="21"/>
  <c r="N123" i="34" s="1"/>
  <c r="D82" i="21"/>
  <c r="AA82" i="34" s="1"/>
  <c r="D72" i="21"/>
  <c r="AW72" i="34" s="1"/>
  <c r="D32" i="21"/>
  <c r="N133" i="34" s="1"/>
  <c r="D4" i="21"/>
  <c r="O4" i="34" s="1"/>
  <c r="D67" i="21"/>
  <c r="AL67" i="34" s="1"/>
  <c r="D39" i="21"/>
  <c r="N140" i="34" s="1"/>
  <c r="D35" i="21"/>
  <c r="O35" i="34" s="1"/>
  <c r="D6" i="21"/>
  <c r="AL6" i="34" s="1"/>
  <c r="D9" i="21"/>
  <c r="AL9" i="34" s="1"/>
  <c r="D81" i="21"/>
  <c r="D77" i="21"/>
  <c r="D69" i="21"/>
  <c r="D100" i="21"/>
  <c r="D84" i="21"/>
  <c r="D58" i="21"/>
  <c r="D87" i="21"/>
  <c r="D79" i="21"/>
  <c r="D19" i="21"/>
  <c r="D98" i="21"/>
  <c r="D94" i="21"/>
  <c r="D13" i="21"/>
  <c r="D50" i="21"/>
  <c r="D96" i="21"/>
  <c r="D76" i="21"/>
  <c r="D71" i="21"/>
  <c r="D63" i="21"/>
  <c r="D31" i="21"/>
  <c r="D78" i="21"/>
  <c r="D30" i="21"/>
  <c r="D14" i="21"/>
  <c r="D74" i="21"/>
  <c r="D73" i="21"/>
  <c r="D65" i="21"/>
  <c r="D57" i="21"/>
  <c r="D97" i="21"/>
  <c r="D53" i="21"/>
  <c r="D92" i="21"/>
  <c r="D60" i="21"/>
  <c r="D103" i="21"/>
  <c r="D23" i="21"/>
  <c r="D90" i="21"/>
  <c r="D66" i="21"/>
  <c r="D38" i="21"/>
  <c r="D101" i="21"/>
  <c r="D89" i="21"/>
  <c r="D29" i="21"/>
  <c r="D61" i="21"/>
  <c r="D49" i="21"/>
  <c r="D41" i="21"/>
  <c r="D33" i="21"/>
  <c r="D42" i="21"/>
  <c r="D52" i="21"/>
  <c r="D28" i="21"/>
  <c r="D15" i="21"/>
  <c r="D102" i="21"/>
  <c r="D54" i="21"/>
  <c r="D45" i="21"/>
  <c r="D34" i="21"/>
  <c r="D85" i="21"/>
  <c r="D5" i="21"/>
  <c r="D68" i="21"/>
  <c r="D64" i="21"/>
  <c r="D44" i="21"/>
  <c r="D10" i="21"/>
  <c r="D95" i="21"/>
  <c r="D83" i="21"/>
  <c r="D55" i="21"/>
  <c r="D80" i="21"/>
  <c r="D48" i="21"/>
  <c r="D24" i="21"/>
  <c r="D75" i="21"/>
  <c r="D51" i="21"/>
  <c r="D7" i="21"/>
  <c r="D21" i="21"/>
  <c r="D17" i="21"/>
  <c r="D88" i="21"/>
  <c r="D40" i="21"/>
  <c r="D16" i="21"/>
  <c r="D8" i="21"/>
  <c r="D47" i="21"/>
  <c r="D43" i="21"/>
  <c r="D27" i="21"/>
  <c r="D11" i="21"/>
  <c r="N113" i="34" l="1"/>
  <c r="AW25" i="34"/>
  <c r="AA26" i="34"/>
  <c r="AW20" i="34"/>
  <c r="N173" i="34"/>
  <c r="O20" i="34"/>
  <c r="AL62" i="34"/>
  <c r="N163" i="34"/>
  <c r="AA56" i="34"/>
  <c r="AL56" i="34"/>
  <c r="AW26" i="34"/>
  <c r="N127" i="34"/>
  <c r="O62" i="34"/>
  <c r="AL26" i="34"/>
  <c r="O56" i="34"/>
  <c r="AW62" i="34"/>
  <c r="N121" i="34"/>
  <c r="AW56" i="34"/>
  <c r="AW93" i="34"/>
  <c r="AL46" i="34"/>
  <c r="AW12" i="34"/>
  <c r="N126" i="34"/>
  <c r="AA59" i="34"/>
  <c r="N137" i="34"/>
  <c r="O70" i="34"/>
  <c r="AW70" i="34"/>
  <c r="AL37" i="34"/>
  <c r="D39" i="1"/>
  <c r="W140" i="34" s="1"/>
  <c r="D59" i="1"/>
  <c r="W160" i="34" s="1"/>
  <c r="D70" i="1"/>
  <c r="W171" i="34" s="1"/>
  <c r="D56" i="1"/>
  <c r="I56" i="35" s="1"/>
  <c r="E56" i="35" s="1"/>
  <c r="D93" i="1"/>
  <c r="W194" i="34" s="1"/>
  <c r="AA72" i="34"/>
  <c r="D32" i="1"/>
  <c r="W133" i="34" s="1"/>
  <c r="O39" i="34"/>
  <c r="D22" i="1"/>
  <c r="I22" i="35" s="1"/>
  <c r="E22" i="35" s="1"/>
  <c r="AA39" i="34"/>
  <c r="AL39" i="34"/>
  <c r="AA91" i="34"/>
  <c r="O93" i="34"/>
  <c r="AW99" i="34"/>
  <c r="O99" i="34"/>
  <c r="AW39" i="34"/>
  <c r="N138" i="34"/>
  <c r="O12" i="34"/>
  <c r="AL32" i="34"/>
  <c r="AA12" i="34"/>
  <c r="AW86" i="34"/>
  <c r="AA46" i="34"/>
  <c r="O82" i="34"/>
  <c r="AL25" i="34"/>
  <c r="N147" i="34"/>
  <c r="N200" i="34"/>
  <c r="AW91" i="34"/>
  <c r="AL99" i="34"/>
  <c r="AL91" i="34"/>
  <c r="AW46" i="34"/>
  <c r="N192" i="34"/>
  <c r="AL4" i="34"/>
  <c r="AW4" i="34"/>
  <c r="AA22" i="34"/>
  <c r="O18" i="34"/>
  <c r="AL22" i="34"/>
  <c r="AA18" i="34"/>
  <c r="O22" i="34"/>
  <c r="AL18" i="34"/>
  <c r="O86" i="34"/>
  <c r="AA86" i="34"/>
  <c r="AW35" i="34"/>
  <c r="AW22" i="34"/>
  <c r="N187" i="34"/>
  <c r="AA32" i="34"/>
  <c r="O32" i="34"/>
  <c r="AL35" i="34"/>
  <c r="AW67" i="34"/>
  <c r="O36" i="34"/>
  <c r="AA70" i="34"/>
  <c r="AL82" i="34"/>
  <c r="AA67" i="34"/>
  <c r="AA9" i="34"/>
  <c r="AL70" i="34"/>
  <c r="N183" i="34"/>
  <c r="O67" i="34"/>
  <c r="O9" i="34"/>
  <c r="O59" i="34"/>
  <c r="AW82" i="34"/>
  <c r="N168" i="34"/>
  <c r="AW9" i="34"/>
  <c r="AL59" i="34"/>
  <c r="AA36" i="34"/>
  <c r="AW37" i="34"/>
  <c r="AA37" i="34"/>
  <c r="N110" i="34"/>
  <c r="AW59" i="34"/>
  <c r="AL36" i="34"/>
  <c r="N136" i="34"/>
  <c r="AW6" i="34"/>
  <c r="AA6" i="34"/>
  <c r="AL20" i="34"/>
  <c r="N119" i="34"/>
  <c r="AL93" i="34"/>
  <c r="N105" i="34"/>
  <c r="AW32" i="34"/>
  <c r="AL72" i="34"/>
  <c r="O6" i="34"/>
  <c r="AA4" i="34"/>
  <c r="N107" i="34"/>
  <c r="AA93" i="34"/>
  <c r="O25" i="34"/>
  <c r="AA35" i="34"/>
  <c r="O72" i="34"/>
  <c r="F4" i="21"/>
  <c r="N196" i="34"/>
  <c r="O95" i="34"/>
  <c r="AL95" i="34"/>
  <c r="AW95" i="34"/>
  <c r="AA95" i="34"/>
  <c r="N115" i="34"/>
  <c r="O14" i="34"/>
  <c r="AW14" i="34"/>
  <c r="AL14" i="34"/>
  <c r="AA14" i="34"/>
  <c r="N151" i="34"/>
  <c r="AA50" i="34"/>
  <c r="AL50" i="34"/>
  <c r="O50" i="34"/>
  <c r="AW50" i="34"/>
  <c r="AL84" i="34"/>
  <c r="N185" i="34"/>
  <c r="AW84" i="34"/>
  <c r="O84" i="34"/>
  <c r="AA84" i="34"/>
  <c r="N141" i="34"/>
  <c r="O40" i="34"/>
  <c r="AA40" i="34"/>
  <c r="AW40" i="34"/>
  <c r="AL40" i="34"/>
  <c r="N149" i="34"/>
  <c r="O48" i="34"/>
  <c r="AA48" i="34"/>
  <c r="AW48" i="34"/>
  <c r="AL48" i="34"/>
  <c r="N111" i="34"/>
  <c r="AA10" i="34"/>
  <c r="O10" i="34"/>
  <c r="AW10" i="34"/>
  <c r="AL10" i="34"/>
  <c r="N155" i="34"/>
  <c r="AL54" i="34"/>
  <c r="AW54" i="34"/>
  <c r="O54" i="34"/>
  <c r="AA54" i="34"/>
  <c r="N129" i="34"/>
  <c r="AA28" i="34"/>
  <c r="AW28" i="34"/>
  <c r="O28" i="34"/>
  <c r="AL28" i="34"/>
  <c r="N190" i="34"/>
  <c r="AA89" i="34"/>
  <c r="O89" i="34"/>
  <c r="AW89" i="34"/>
  <c r="AL89" i="34"/>
  <c r="AL92" i="34"/>
  <c r="N193" i="34"/>
  <c r="AA92" i="34"/>
  <c r="AW92" i="34"/>
  <c r="O92" i="34"/>
  <c r="O30" i="34"/>
  <c r="N131" i="34"/>
  <c r="AW30" i="34"/>
  <c r="AL30" i="34"/>
  <c r="AA30" i="34"/>
  <c r="N114" i="34"/>
  <c r="AW13" i="34"/>
  <c r="AL13" i="34"/>
  <c r="AA13" i="34"/>
  <c r="O13" i="34"/>
  <c r="AL100" i="34"/>
  <c r="N201" i="34"/>
  <c r="AA100" i="34"/>
  <c r="AW100" i="34"/>
  <c r="O100" i="34"/>
  <c r="AL80" i="34"/>
  <c r="N181" i="34"/>
  <c r="AW80" i="34"/>
  <c r="AA80" i="34"/>
  <c r="O80" i="34"/>
  <c r="N145" i="34"/>
  <c r="O44" i="34"/>
  <c r="AW44" i="34"/>
  <c r="AL44" i="34"/>
  <c r="AA44" i="34"/>
  <c r="AA102" i="34"/>
  <c r="AW102" i="34"/>
  <c r="N203" i="34"/>
  <c r="AL102" i="34"/>
  <c r="O102" i="34"/>
  <c r="N153" i="34"/>
  <c r="O52" i="34"/>
  <c r="AW52" i="34"/>
  <c r="AL52" i="34"/>
  <c r="AA52" i="34"/>
  <c r="N202" i="34"/>
  <c r="AA101" i="34"/>
  <c r="O101" i="34"/>
  <c r="AW101" i="34"/>
  <c r="AL101" i="34"/>
  <c r="N154" i="34"/>
  <c r="O53" i="34"/>
  <c r="AW53" i="34"/>
  <c r="AL53" i="34"/>
  <c r="AA53" i="34"/>
  <c r="AW78" i="34"/>
  <c r="N179" i="34"/>
  <c r="AL78" i="34"/>
  <c r="AA78" i="34"/>
  <c r="O78" i="34"/>
  <c r="AA94" i="34"/>
  <c r="AW94" i="34"/>
  <c r="N195" i="34"/>
  <c r="AL94" i="34"/>
  <c r="O94" i="34"/>
  <c r="N170" i="34"/>
  <c r="O69" i="34"/>
  <c r="AW69" i="34"/>
  <c r="AL69" i="34"/>
  <c r="AA69" i="34"/>
  <c r="N161" i="34"/>
  <c r="AA60" i="34"/>
  <c r="AW60" i="34"/>
  <c r="AL60" i="34"/>
  <c r="O60" i="34"/>
  <c r="N112" i="34"/>
  <c r="O11" i="34"/>
  <c r="AL11" i="34"/>
  <c r="AA11" i="34"/>
  <c r="AW11" i="34"/>
  <c r="N118" i="34"/>
  <c r="AL17" i="34"/>
  <c r="AW17" i="34"/>
  <c r="AA17" i="34"/>
  <c r="O17" i="34"/>
  <c r="N176" i="34"/>
  <c r="O75" i="34"/>
  <c r="AA75" i="34"/>
  <c r="AW75" i="34"/>
  <c r="AL75" i="34"/>
  <c r="N125" i="34"/>
  <c r="AL24" i="34"/>
  <c r="AA24" i="34"/>
  <c r="AW24" i="34"/>
  <c r="O24" i="34"/>
  <c r="AL64" i="34"/>
  <c r="N165" i="34"/>
  <c r="AW64" i="34"/>
  <c r="AA64" i="34"/>
  <c r="O64" i="34"/>
  <c r="N116" i="34"/>
  <c r="O15" i="34"/>
  <c r="AL15" i="34"/>
  <c r="AA15" i="34"/>
  <c r="AW15" i="34"/>
  <c r="N143" i="34"/>
  <c r="AA42" i="34"/>
  <c r="AL42" i="34"/>
  <c r="O42" i="34"/>
  <c r="AW42" i="34"/>
  <c r="N139" i="34"/>
  <c r="AA38" i="34"/>
  <c r="AL38" i="34"/>
  <c r="O38" i="34"/>
  <c r="AW38" i="34"/>
  <c r="N198" i="34"/>
  <c r="AA97" i="34"/>
  <c r="O97" i="34"/>
  <c r="AW97" i="34"/>
  <c r="AL97" i="34"/>
  <c r="AW31" i="34"/>
  <c r="N132" i="34"/>
  <c r="AL31" i="34"/>
  <c r="O31" i="34"/>
  <c r="AA31" i="34"/>
  <c r="AA98" i="34"/>
  <c r="AW98" i="34"/>
  <c r="N199" i="34"/>
  <c r="AL98" i="34"/>
  <c r="O98" i="34"/>
  <c r="N178" i="34"/>
  <c r="O77" i="34"/>
  <c r="AL77" i="34"/>
  <c r="AW77" i="34"/>
  <c r="AA77" i="34"/>
  <c r="N130" i="34"/>
  <c r="AW29" i="34"/>
  <c r="AL29" i="34"/>
  <c r="AA29" i="34"/>
  <c r="O29" i="34"/>
  <c r="N128" i="34"/>
  <c r="AA27" i="34"/>
  <c r="O27" i="34"/>
  <c r="AL27" i="34"/>
  <c r="AW27" i="34"/>
  <c r="N122" i="34"/>
  <c r="AW21" i="34"/>
  <c r="AL21" i="34"/>
  <c r="AA21" i="34"/>
  <c r="O21" i="34"/>
  <c r="N108" i="34"/>
  <c r="O7" i="34"/>
  <c r="AL7" i="34"/>
  <c r="AA7" i="34"/>
  <c r="AW7" i="34"/>
  <c r="AL68" i="34"/>
  <c r="N169" i="34"/>
  <c r="AW68" i="34"/>
  <c r="O68" i="34"/>
  <c r="AA68" i="34"/>
  <c r="N134" i="34"/>
  <c r="O33" i="34"/>
  <c r="AA33" i="34"/>
  <c r="AW33" i="34"/>
  <c r="AL33" i="34"/>
  <c r="AW66" i="34"/>
  <c r="N167" i="34"/>
  <c r="AL66" i="34"/>
  <c r="AA66" i="34"/>
  <c r="O66" i="34"/>
  <c r="N158" i="34"/>
  <c r="AW57" i="34"/>
  <c r="AL57" i="34"/>
  <c r="AA57" i="34"/>
  <c r="O57" i="34"/>
  <c r="N164" i="34"/>
  <c r="O63" i="34"/>
  <c r="AA63" i="34"/>
  <c r="AW63" i="34"/>
  <c r="AL63" i="34"/>
  <c r="N120" i="34"/>
  <c r="AA19" i="34"/>
  <c r="O19" i="34"/>
  <c r="AW19" i="34"/>
  <c r="AL19" i="34"/>
  <c r="N182" i="34"/>
  <c r="O81" i="34"/>
  <c r="AA81" i="34"/>
  <c r="AW81" i="34"/>
  <c r="AL81" i="34"/>
  <c r="N117" i="34"/>
  <c r="AL16" i="34"/>
  <c r="AA16" i="34"/>
  <c r="AW16" i="34"/>
  <c r="O16" i="34"/>
  <c r="N146" i="34"/>
  <c r="O45" i="34"/>
  <c r="AA45" i="34"/>
  <c r="AW45" i="34"/>
  <c r="AL45" i="34"/>
  <c r="AL88" i="34"/>
  <c r="N189" i="34"/>
  <c r="AW88" i="34"/>
  <c r="AA88" i="34"/>
  <c r="O88" i="34"/>
  <c r="N144" i="34"/>
  <c r="AL43" i="34"/>
  <c r="AW43" i="34"/>
  <c r="O43" i="34"/>
  <c r="AA43" i="34"/>
  <c r="N152" i="34"/>
  <c r="AL51" i="34"/>
  <c r="AW51" i="34"/>
  <c r="O51" i="34"/>
  <c r="AA51" i="34"/>
  <c r="N106" i="34"/>
  <c r="AW5" i="34"/>
  <c r="AL5" i="34"/>
  <c r="O5" i="34"/>
  <c r="AA5" i="34"/>
  <c r="N142" i="34"/>
  <c r="O41" i="34"/>
  <c r="AA41" i="34"/>
  <c r="AW41" i="34"/>
  <c r="AL41" i="34"/>
  <c r="AA90" i="34"/>
  <c r="AW90" i="34"/>
  <c r="N191" i="34"/>
  <c r="AL90" i="34"/>
  <c r="O90" i="34"/>
  <c r="N166" i="34"/>
  <c r="O65" i="34"/>
  <c r="AA65" i="34"/>
  <c r="AW65" i="34"/>
  <c r="AL65" i="34"/>
  <c r="N172" i="34"/>
  <c r="O71" i="34"/>
  <c r="AL71" i="34"/>
  <c r="AA71" i="34"/>
  <c r="AW71" i="34"/>
  <c r="N180" i="34"/>
  <c r="O79" i="34"/>
  <c r="AW79" i="34"/>
  <c r="AL79" i="34"/>
  <c r="AA79" i="34"/>
  <c r="N148" i="34"/>
  <c r="AW47" i="34"/>
  <c r="AL47" i="34"/>
  <c r="AA47" i="34"/>
  <c r="O47" i="34"/>
  <c r="N156" i="34"/>
  <c r="AL55" i="34"/>
  <c r="AA55" i="34"/>
  <c r="O55" i="34"/>
  <c r="AW55" i="34"/>
  <c r="N186" i="34"/>
  <c r="AA85" i="34"/>
  <c r="O85" i="34"/>
  <c r="AW85" i="34"/>
  <c r="AL85" i="34"/>
  <c r="N150" i="34"/>
  <c r="O49" i="34"/>
  <c r="AA49" i="34"/>
  <c r="AW49" i="34"/>
  <c r="AL49" i="34"/>
  <c r="N124" i="34"/>
  <c r="O23" i="34"/>
  <c r="AW23" i="34"/>
  <c r="AL23" i="34"/>
  <c r="AA23" i="34"/>
  <c r="N174" i="34"/>
  <c r="O73" i="34"/>
  <c r="AW73" i="34"/>
  <c r="AL73" i="34"/>
  <c r="AA73" i="34"/>
  <c r="AL76" i="34"/>
  <c r="N177" i="34"/>
  <c r="AW76" i="34"/>
  <c r="O76" i="34"/>
  <c r="AA76" i="34"/>
  <c r="N188" i="34"/>
  <c r="O87" i="34"/>
  <c r="AW87" i="34"/>
  <c r="AL87" i="34"/>
  <c r="AA87" i="34"/>
  <c r="N109" i="34"/>
  <c r="AA8" i="34"/>
  <c r="O8" i="34"/>
  <c r="AL8" i="34"/>
  <c r="AW8" i="34"/>
  <c r="N184" i="34"/>
  <c r="O83" i="34"/>
  <c r="AA83" i="34"/>
  <c r="AW83" i="34"/>
  <c r="AL83" i="34"/>
  <c r="AA34" i="34"/>
  <c r="N135" i="34"/>
  <c r="AL34" i="34"/>
  <c r="O34" i="34"/>
  <c r="AW34" i="34"/>
  <c r="N162" i="34"/>
  <c r="O61" i="34"/>
  <c r="AW61" i="34"/>
  <c r="AL61" i="34"/>
  <c r="AA61" i="34"/>
  <c r="N204" i="34"/>
  <c r="O103" i="34"/>
  <c r="AW103" i="34"/>
  <c r="AA103" i="34"/>
  <c r="AL103" i="34"/>
  <c r="AW74" i="34"/>
  <c r="N175" i="34"/>
  <c r="AL74" i="34"/>
  <c r="O74" i="34"/>
  <c r="AA74" i="34"/>
  <c r="AL96" i="34"/>
  <c r="N197" i="34"/>
  <c r="AA96" i="34"/>
  <c r="AW96" i="34"/>
  <c r="O96" i="34"/>
  <c r="AA58" i="34"/>
  <c r="N159" i="34"/>
  <c r="O58" i="34"/>
  <c r="AW58" i="34"/>
  <c r="AL58" i="34"/>
  <c r="D62" i="22" l="1"/>
  <c r="O163" i="34" s="1"/>
  <c r="D62" i="1"/>
  <c r="W163" i="34" s="1"/>
  <c r="D12" i="1"/>
  <c r="W113" i="34" s="1"/>
  <c r="D20" i="1"/>
  <c r="W121" i="34" s="1"/>
  <c r="D36" i="1"/>
  <c r="W137" i="34" s="1"/>
  <c r="D25" i="1"/>
  <c r="I25" i="35" s="1"/>
  <c r="E25" i="35" s="1"/>
  <c r="G25" i="35" s="1"/>
  <c r="D72" i="1"/>
  <c r="W173" i="34" s="1"/>
  <c r="D67" i="22"/>
  <c r="O168" i="34" s="1"/>
  <c r="D56" i="22"/>
  <c r="O157" i="34" s="1"/>
  <c r="D72" i="22"/>
  <c r="O173" i="34" s="1"/>
  <c r="D26" i="22"/>
  <c r="O127" i="34" s="1"/>
  <c r="D26" i="1"/>
  <c r="I26" i="35" s="1"/>
  <c r="E26" i="35" s="1"/>
  <c r="H26" i="35" s="1"/>
  <c r="D20" i="22"/>
  <c r="AM20" i="34" s="1"/>
  <c r="D99" i="22"/>
  <c r="AM99" i="34" s="1"/>
  <c r="D59" i="22"/>
  <c r="AX59" i="34" s="1"/>
  <c r="I32" i="35"/>
  <c r="E32" i="35" s="1"/>
  <c r="F32" i="35" s="1"/>
  <c r="I39" i="35"/>
  <c r="E39" i="35" s="1"/>
  <c r="H39" i="35" s="1"/>
  <c r="W123" i="34"/>
  <c r="W157" i="34"/>
  <c r="D58" i="1"/>
  <c r="W159" i="34" s="1"/>
  <c r="D103" i="1"/>
  <c r="W204" i="34" s="1"/>
  <c r="D83" i="1"/>
  <c r="W184" i="34" s="1"/>
  <c r="D87" i="1"/>
  <c r="W188" i="34" s="1"/>
  <c r="D51" i="1"/>
  <c r="W152" i="34" s="1"/>
  <c r="D31" i="1"/>
  <c r="W132" i="34" s="1"/>
  <c r="D42" i="1"/>
  <c r="W143" i="34" s="1"/>
  <c r="D69" i="1"/>
  <c r="W170" i="34" s="1"/>
  <c r="D30" i="1"/>
  <c r="I30" i="35" s="1"/>
  <c r="E30" i="35" s="1"/>
  <c r="D28" i="1"/>
  <c r="W129" i="34" s="1"/>
  <c r="D40" i="1"/>
  <c r="I40" i="35" s="1"/>
  <c r="E40" i="35" s="1"/>
  <c r="D19" i="1"/>
  <c r="W120" i="34" s="1"/>
  <c r="D17" i="1"/>
  <c r="W118" i="34" s="1"/>
  <c r="D48" i="1"/>
  <c r="W149" i="34" s="1"/>
  <c r="D9" i="1"/>
  <c r="W110" i="34" s="1"/>
  <c r="D99" i="1"/>
  <c r="W200" i="34" s="1"/>
  <c r="D27" i="1"/>
  <c r="W128" i="34" s="1"/>
  <c r="D52" i="1"/>
  <c r="I52" i="35" s="1"/>
  <c r="E52" i="35" s="1"/>
  <c r="D74" i="1"/>
  <c r="W175" i="34" s="1"/>
  <c r="D34" i="1"/>
  <c r="W135" i="34" s="1"/>
  <c r="D8" i="1"/>
  <c r="W109" i="34" s="1"/>
  <c r="D73" i="1"/>
  <c r="W174" i="34" s="1"/>
  <c r="D79" i="1"/>
  <c r="W180" i="34" s="1"/>
  <c r="D98" i="1"/>
  <c r="W199" i="34" s="1"/>
  <c r="D10" i="1"/>
  <c r="I10" i="35" s="1"/>
  <c r="E10" i="35" s="1"/>
  <c r="D50" i="1"/>
  <c r="I50" i="35" s="1"/>
  <c r="E50" i="35" s="1"/>
  <c r="D18" i="1"/>
  <c r="I18" i="35" s="1"/>
  <c r="E18" i="35" s="1"/>
  <c r="F18" i="35" s="1"/>
  <c r="D46" i="1"/>
  <c r="I46" i="35" s="1"/>
  <c r="E46" i="35" s="1"/>
  <c r="F46" i="35" s="1"/>
  <c r="D37" i="1"/>
  <c r="W138" i="34" s="1"/>
  <c r="D88" i="1"/>
  <c r="W189" i="34" s="1"/>
  <c r="D64" i="1"/>
  <c r="W165" i="34" s="1"/>
  <c r="D78" i="1"/>
  <c r="W179" i="34" s="1"/>
  <c r="D57" i="1"/>
  <c r="W158" i="34" s="1"/>
  <c r="D38" i="1"/>
  <c r="I38" i="35" s="1"/>
  <c r="E38" i="35" s="1"/>
  <c r="D60" i="1"/>
  <c r="W161" i="34" s="1"/>
  <c r="D94" i="1"/>
  <c r="W195" i="34" s="1"/>
  <c r="D44" i="1"/>
  <c r="W145" i="34" s="1"/>
  <c r="D89" i="1"/>
  <c r="W190" i="34" s="1"/>
  <c r="D6" i="1"/>
  <c r="I6" i="35" s="1"/>
  <c r="E6" i="35" s="1"/>
  <c r="G6" i="35" s="1"/>
  <c r="D85" i="1"/>
  <c r="W186" i="34" s="1"/>
  <c r="D68" i="1"/>
  <c r="W169" i="34" s="1"/>
  <c r="D76" i="1"/>
  <c r="W177" i="34" s="1"/>
  <c r="D49" i="1"/>
  <c r="I49" i="35" s="1"/>
  <c r="E49" i="35" s="1"/>
  <c r="D47" i="1"/>
  <c r="W148" i="34" s="1"/>
  <c r="D65" i="1"/>
  <c r="W166" i="34" s="1"/>
  <c r="D16" i="1"/>
  <c r="I16" i="35" s="1"/>
  <c r="E16" i="35" s="1"/>
  <c r="D81" i="1"/>
  <c r="W182" i="34" s="1"/>
  <c r="D21" i="1"/>
  <c r="I21" i="35" s="1"/>
  <c r="E21" i="35" s="1"/>
  <c r="D75" i="1"/>
  <c r="W176" i="34" s="1"/>
  <c r="D101" i="1"/>
  <c r="W202" i="34" s="1"/>
  <c r="D102" i="1"/>
  <c r="W203" i="34" s="1"/>
  <c r="D13" i="1"/>
  <c r="I13" i="35" s="1"/>
  <c r="E13" i="35" s="1"/>
  <c r="D84" i="1"/>
  <c r="W185" i="34" s="1"/>
  <c r="D95" i="1"/>
  <c r="W196" i="34" s="1"/>
  <c r="D82" i="1"/>
  <c r="W183" i="34" s="1"/>
  <c r="D91" i="1"/>
  <c r="W192" i="34" s="1"/>
  <c r="D15" i="1"/>
  <c r="I15" i="35" s="1"/>
  <c r="E15" i="35" s="1"/>
  <c r="D92" i="1"/>
  <c r="W193" i="34" s="1"/>
  <c r="D61" i="1"/>
  <c r="W162" i="34" s="1"/>
  <c r="D43" i="1"/>
  <c r="I43" i="35" s="1"/>
  <c r="E43" i="35" s="1"/>
  <c r="D54" i="1"/>
  <c r="W155" i="34" s="1"/>
  <c r="D55" i="1"/>
  <c r="I55" i="35" s="1"/>
  <c r="E55" i="35" s="1"/>
  <c r="D41" i="1"/>
  <c r="W142" i="34" s="1"/>
  <c r="D63" i="1"/>
  <c r="W164" i="34" s="1"/>
  <c r="D29" i="1"/>
  <c r="I29" i="35" s="1"/>
  <c r="E29" i="35" s="1"/>
  <c r="D97" i="1"/>
  <c r="W198" i="34" s="1"/>
  <c r="D11" i="1"/>
  <c r="I11" i="35" s="1"/>
  <c r="E11" i="35" s="1"/>
  <c r="D100" i="1"/>
  <c r="W201" i="34" s="1"/>
  <c r="D35" i="1"/>
  <c r="W136" i="34" s="1"/>
  <c r="D96" i="1"/>
  <c r="W197" i="34" s="1"/>
  <c r="D33" i="1"/>
  <c r="W134" i="34" s="1"/>
  <c r="D23" i="1"/>
  <c r="W124" i="34" s="1"/>
  <c r="D71" i="1"/>
  <c r="W172" i="34" s="1"/>
  <c r="D90" i="1"/>
  <c r="W191" i="34" s="1"/>
  <c r="D45" i="1"/>
  <c r="W146" i="34" s="1"/>
  <c r="D66" i="1"/>
  <c r="W167" i="34" s="1"/>
  <c r="D7" i="1"/>
  <c r="I7" i="35" s="1"/>
  <c r="E7" i="35" s="1"/>
  <c r="D77" i="1"/>
  <c r="W178" i="34" s="1"/>
  <c r="D24" i="1"/>
  <c r="I24" i="35" s="1"/>
  <c r="E24" i="35" s="1"/>
  <c r="D53" i="1"/>
  <c r="I53" i="35" s="1"/>
  <c r="E53" i="35" s="1"/>
  <c r="D80" i="1"/>
  <c r="W181" i="34" s="1"/>
  <c r="D14" i="1"/>
  <c r="I14" i="35" s="1"/>
  <c r="E14" i="35" s="1"/>
  <c r="D67" i="1"/>
  <c r="W168" i="34" s="1"/>
  <c r="D86" i="1"/>
  <c r="W187" i="34" s="1"/>
  <c r="D12" i="22"/>
  <c r="AX12" i="34" s="1"/>
  <c r="D35" i="22"/>
  <c r="AM35" i="34" s="1"/>
  <c r="D39" i="22"/>
  <c r="O140" i="34" s="1"/>
  <c r="D46" i="22"/>
  <c r="O147" i="34" s="1"/>
  <c r="D82" i="22"/>
  <c r="AX82" i="34" s="1"/>
  <c r="D22" i="22"/>
  <c r="AX22" i="34" s="1"/>
  <c r="D18" i="22"/>
  <c r="AX18" i="34" s="1"/>
  <c r="D91" i="22"/>
  <c r="O192" i="34" s="1"/>
  <c r="D32" i="22"/>
  <c r="O133" i="34" s="1"/>
  <c r="D70" i="22"/>
  <c r="AX70" i="34" s="1"/>
  <c r="D25" i="22"/>
  <c r="AX25" i="34" s="1"/>
  <c r="D37" i="22"/>
  <c r="AX37" i="34" s="1"/>
  <c r="D9" i="22"/>
  <c r="AX9" i="34" s="1"/>
  <c r="D86" i="22"/>
  <c r="AB86" i="34" s="1"/>
  <c r="D36" i="22"/>
  <c r="O137" i="34" s="1"/>
  <c r="D4" i="22"/>
  <c r="P4" i="34" s="1"/>
  <c r="D6" i="22"/>
  <c r="AX6" i="34" s="1"/>
  <c r="D93" i="22"/>
  <c r="P93" i="34" s="1"/>
  <c r="D8" i="22"/>
  <c r="AX8" i="34" s="1"/>
  <c r="D90" i="22"/>
  <c r="AX90" i="34" s="1"/>
  <c r="D38" i="22"/>
  <c r="P38" i="34" s="1"/>
  <c r="D78" i="22"/>
  <c r="AB78" i="34" s="1"/>
  <c r="D5" i="22"/>
  <c r="O106" i="34" s="1"/>
  <c r="D5" i="1" s="1"/>
  <c r="W106" i="34" s="1"/>
  <c r="D94" i="22"/>
  <c r="AB94" i="34" s="1"/>
  <c r="D51" i="22"/>
  <c r="AB51" i="34" s="1"/>
  <c r="D7" i="22"/>
  <c r="O108" i="34" s="1"/>
  <c r="D17" i="22"/>
  <c r="O118" i="34" s="1"/>
  <c r="D28" i="22"/>
  <c r="AB28" i="34" s="1"/>
  <c r="D48" i="22"/>
  <c r="O149" i="34" s="1"/>
  <c r="D40" i="22"/>
  <c r="AB40" i="34" s="1"/>
  <c r="D31" i="22"/>
  <c r="AX31" i="34" s="1"/>
  <c r="D53" i="22"/>
  <c r="AB53" i="34" s="1"/>
  <c r="D23" i="22"/>
  <c r="D16" i="22"/>
  <c r="D19" i="22"/>
  <c r="D68" i="22"/>
  <c r="D97" i="22"/>
  <c r="D42" i="22"/>
  <c r="D24" i="22"/>
  <c r="D101" i="22"/>
  <c r="D102" i="22"/>
  <c r="D44" i="22"/>
  <c r="D13" i="22"/>
  <c r="D10" i="22"/>
  <c r="D95" i="22"/>
  <c r="D58" i="22"/>
  <c r="D74" i="22"/>
  <c r="D103" i="22"/>
  <c r="D83" i="22"/>
  <c r="D87" i="22"/>
  <c r="D73" i="22"/>
  <c r="D79" i="22"/>
  <c r="D88" i="22"/>
  <c r="D81" i="22"/>
  <c r="D29" i="22"/>
  <c r="D77" i="22"/>
  <c r="D75" i="22"/>
  <c r="D30" i="22"/>
  <c r="F22" i="35"/>
  <c r="H22" i="35"/>
  <c r="G22" i="35"/>
  <c r="D85" i="22"/>
  <c r="H56" i="35"/>
  <c r="F56" i="35"/>
  <c r="G56" i="35"/>
  <c r="D92" i="22"/>
  <c r="D89" i="22"/>
  <c r="D54" i="22"/>
  <c r="D84" i="22"/>
  <c r="D61" i="22"/>
  <c r="D49" i="22"/>
  <c r="D65" i="22"/>
  <c r="D57" i="22"/>
  <c r="D27" i="22"/>
  <c r="D64" i="22"/>
  <c r="D11" i="22"/>
  <c r="D69" i="22"/>
  <c r="D80" i="22"/>
  <c r="D14" i="22"/>
  <c r="D76" i="22"/>
  <c r="D41" i="22"/>
  <c r="D21" i="22"/>
  <c r="D52" i="22"/>
  <c r="D100" i="22"/>
  <c r="D50" i="22"/>
  <c r="D34" i="22"/>
  <c r="D55" i="22"/>
  <c r="D43" i="22"/>
  <c r="D66" i="22"/>
  <c r="D33" i="22"/>
  <c r="D98" i="22"/>
  <c r="D15" i="22"/>
  <c r="D96" i="22"/>
  <c r="D47" i="22"/>
  <c r="D71" i="22"/>
  <c r="D45" i="22"/>
  <c r="D63" i="22"/>
  <c r="D60" i="22"/>
  <c r="AX72" i="34" l="1"/>
  <c r="AX62" i="34"/>
  <c r="AB62" i="34"/>
  <c r="AB72" i="34"/>
  <c r="P72" i="34"/>
  <c r="AM72" i="34"/>
  <c r="P62" i="34"/>
  <c r="P67" i="34"/>
  <c r="AM67" i="34"/>
  <c r="AX67" i="34"/>
  <c r="AB67" i="34"/>
  <c r="AM62" i="34"/>
  <c r="AM56" i="34"/>
  <c r="P56" i="34"/>
  <c r="I12" i="35"/>
  <c r="E12" i="35" s="1"/>
  <c r="H12" i="35" s="1"/>
  <c r="AB20" i="34"/>
  <c r="AX20" i="34"/>
  <c r="O121" i="34"/>
  <c r="P20" i="34"/>
  <c r="F25" i="35"/>
  <c r="H25" i="35"/>
  <c r="AM59" i="34"/>
  <c r="P35" i="34"/>
  <c r="I20" i="35"/>
  <c r="E20" i="35" s="1"/>
  <c r="H20" i="35" s="1"/>
  <c r="I36" i="35"/>
  <c r="E36" i="35" s="1"/>
  <c r="F36" i="35" s="1"/>
  <c r="O200" i="34"/>
  <c r="W126" i="34"/>
  <c r="I9" i="35"/>
  <c r="E9" i="35" s="1"/>
  <c r="F9" i="35" s="1"/>
  <c r="P59" i="34"/>
  <c r="O160" i="34"/>
  <c r="AB56" i="34"/>
  <c r="AX26" i="34"/>
  <c r="AX56" i="34"/>
  <c r="AB59" i="34"/>
  <c r="AB26" i="34"/>
  <c r="P99" i="34"/>
  <c r="AX99" i="34"/>
  <c r="AB99" i="34"/>
  <c r="AM91" i="34"/>
  <c r="I58" i="35"/>
  <c r="E58" i="35" s="1"/>
  <c r="H58" i="35" s="1"/>
  <c r="G26" i="35"/>
  <c r="F26" i="35"/>
  <c r="P26" i="34"/>
  <c r="AM26" i="34"/>
  <c r="W127" i="34"/>
  <c r="P18" i="34"/>
  <c r="G32" i="35"/>
  <c r="H32" i="35"/>
  <c r="I31" i="35"/>
  <c r="E31" i="35" s="1"/>
  <c r="F31" i="35" s="1"/>
  <c r="O136" i="34"/>
  <c r="AB91" i="34"/>
  <c r="F39" i="35"/>
  <c r="AX91" i="34"/>
  <c r="P91" i="34"/>
  <c r="I19" i="35"/>
  <c r="E19" i="35" s="1"/>
  <c r="G19" i="35" s="1"/>
  <c r="O119" i="34"/>
  <c r="P12" i="34"/>
  <c r="AM32" i="34"/>
  <c r="P22" i="34"/>
  <c r="O152" i="34"/>
  <c r="AM22" i="34"/>
  <c r="AB46" i="34"/>
  <c r="P46" i="34"/>
  <c r="AM12" i="34"/>
  <c r="AB35" i="34"/>
  <c r="O138" i="34"/>
  <c r="AB18" i="34"/>
  <c r="AM94" i="34"/>
  <c r="AX78" i="34"/>
  <c r="P86" i="34"/>
  <c r="W153" i="34"/>
  <c r="I48" i="35"/>
  <c r="E48" i="35" s="1"/>
  <c r="H48" i="35" s="1"/>
  <c r="G46" i="35"/>
  <c r="I27" i="35"/>
  <c r="E27" i="35" s="1"/>
  <c r="F27" i="35" s="1"/>
  <c r="I42" i="35"/>
  <c r="E42" i="35" s="1"/>
  <c r="H42" i="35" s="1"/>
  <c r="I28" i="35"/>
  <c r="W117" i="34"/>
  <c r="I57" i="35"/>
  <c r="E57" i="35" s="1"/>
  <c r="G57" i="35" s="1"/>
  <c r="I34" i="35"/>
  <c r="E34" i="35" s="1"/>
  <c r="G34" i="35" s="1"/>
  <c r="H6" i="35"/>
  <c r="I44" i="35"/>
  <c r="E44" i="35" s="1"/>
  <c r="F44" i="35" s="1"/>
  <c r="I5" i="35"/>
  <c r="G39" i="35"/>
  <c r="I54" i="35"/>
  <c r="W150" i="34"/>
  <c r="H46" i="35"/>
  <c r="W151" i="34"/>
  <c r="I47" i="35"/>
  <c r="E47" i="35" s="1"/>
  <c r="F47" i="35" s="1"/>
  <c r="I17" i="35"/>
  <c r="E17" i="35" s="1"/>
  <c r="H17" i="35" s="1"/>
  <c r="I8" i="35"/>
  <c r="E8" i="35" s="1"/>
  <c r="H8" i="35" s="1"/>
  <c r="W131" i="34"/>
  <c r="W114" i="34"/>
  <c r="H18" i="35"/>
  <c r="W119" i="34"/>
  <c r="W111" i="34"/>
  <c r="I51" i="35"/>
  <c r="E51" i="35" s="1"/>
  <c r="H51" i="35" s="1"/>
  <c r="W154" i="34"/>
  <c r="W130" i="34"/>
  <c r="W122" i="34"/>
  <c r="W156" i="34"/>
  <c r="AM78" i="34"/>
  <c r="W108" i="34"/>
  <c r="I23" i="35"/>
  <c r="E23" i="35" s="1"/>
  <c r="F23" i="35" s="1"/>
  <c r="I37" i="35"/>
  <c r="E37" i="35" s="1"/>
  <c r="F37" i="35" s="1"/>
  <c r="O195" i="34"/>
  <c r="O179" i="34"/>
  <c r="I45" i="35"/>
  <c r="E45" i="35" s="1"/>
  <c r="H45" i="35" s="1"/>
  <c r="W116" i="34"/>
  <c r="W144" i="34"/>
  <c r="AB12" i="34"/>
  <c r="AB32" i="34"/>
  <c r="W141" i="34"/>
  <c r="W115" i="34"/>
  <c r="AB90" i="34"/>
  <c r="O123" i="34"/>
  <c r="P37" i="34"/>
  <c r="G18" i="35"/>
  <c r="W139" i="34"/>
  <c r="AB22" i="34"/>
  <c r="O191" i="34"/>
  <c r="AM46" i="34"/>
  <c r="O113" i="34"/>
  <c r="O183" i="34"/>
  <c r="F6" i="35"/>
  <c r="AX32" i="34"/>
  <c r="AB82" i="34"/>
  <c r="W125" i="34"/>
  <c r="I35" i="35"/>
  <c r="E35" i="35" s="1"/>
  <c r="H35" i="35" s="1"/>
  <c r="W112" i="34"/>
  <c r="P82" i="34"/>
  <c r="W107" i="34"/>
  <c r="I33" i="35"/>
  <c r="E33" i="35" s="1"/>
  <c r="H33" i="35" s="1"/>
  <c r="I41" i="35"/>
  <c r="E41" i="35" s="1"/>
  <c r="G41" i="35" s="1"/>
  <c r="AM82" i="34"/>
  <c r="W147" i="34"/>
  <c r="P51" i="34"/>
  <c r="AX35" i="34"/>
  <c r="AB70" i="34"/>
  <c r="AM18" i="34"/>
  <c r="AX46" i="34"/>
  <c r="O107" i="34"/>
  <c r="P39" i="34"/>
  <c r="O139" i="34"/>
  <c r="AM39" i="34"/>
  <c r="AB39" i="34"/>
  <c r="AX39" i="34"/>
  <c r="P32" i="34"/>
  <c r="P6" i="34"/>
  <c r="AB36" i="34"/>
  <c r="AM51" i="34"/>
  <c r="AM38" i="34"/>
  <c r="P70" i="34"/>
  <c r="O171" i="34"/>
  <c r="AM70" i="34"/>
  <c r="P90" i="34"/>
  <c r="O187" i="34"/>
  <c r="P78" i="34"/>
  <c r="AB37" i="34"/>
  <c r="P94" i="34"/>
  <c r="AM37" i="34"/>
  <c r="P8" i="34"/>
  <c r="AM36" i="34"/>
  <c r="P36" i="34"/>
  <c r="AB25" i="34"/>
  <c r="O126" i="34"/>
  <c r="AX36" i="34"/>
  <c r="AX93" i="34"/>
  <c r="AM25" i="34"/>
  <c r="AM9" i="34"/>
  <c r="AM17" i="34"/>
  <c r="AX86" i="34"/>
  <c r="P25" i="34"/>
  <c r="AB17" i="34"/>
  <c r="AX17" i="34"/>
  <c r="AB9" i="34"/>
  <c r="P5" i="34"/>
  <c r="O110" i="34"/>
  <c r="AM86" i="34"/>
  <c r="AX5" i="34"/>
  <c r="AB5" i="34"/>
  <c r="P9" i="34"/>
  <c r="AM5" i="34"/>
  <c r="AX94" i="34"/>
  <c r="AB38" i="34"/>
  <c r="AM90" i="34"/>
  <c r="AX7" i="34"/>
  <c r="AX51" i="34"/>
  <c r="P17" i="34"/>
  <c r="AB6" i="34"/>
  <c r="O105" i="34"/>
  <c r="AM4" i="34"/>
  <c r="AB4" i="34"/>
  <c r="AX4" i="34"/>
  <c r="O109" i="34"/>
  <c r="AB8" i="34"/>
  <c r="AM8" i="34"/>
  <c r="O132" i="34"/>
  <c r="AM6" i="34"/>
  <c r="AX38" i="34"/>
  <c r="P7" i="34"/>
  <c r="AB93" i="34"/>
  <c r="AB7" i="34"/>
  <c r="AM93" i="34"/>
  <c r="AM7" i="34"/>
  <c r="O194" i="34"/>
  <c r="AM28" i="34"/>
  <c r="AB31" i="34"/>
  <c r="AM31" i="34"/>
  <c r="P31" i="34"/>
  <c r="AM48" i="34"/>
  <c r="AB48" i="34"/>
  <c r="AX53" i="34"/>
  <c r="AM53" i="34"/>
  <c r="O141" i="34"/>
  <c r="P40" i="34"/>
  <c r="AX40" i="34"/>
  <c r="AM40" i="34"/>
  <c r="O129" i="34"/>
  <c r="P28" i="34"/>
  <c r="P53" i="34"/>
  <c r="O154" i="34"/>
  <c r="P48" i="34"/>
  <c r="AX48" i="34"/>
  <c r="AX28" i="34"/>
  <c r="AM10" i="34"/>
  <c r="O111" i="34"/>
  <c r="AX10" i="34"/>
  <c r="P10" i="34"/>
  <c r="AB10" i="34"/>
  <c r="P24" i="34"/>
  <c r="AX24" i="34"/>
  <c r="AB24" i="34"/>
  <c r="AM24" i="34"/>
  <c r="O125" i="34"/>
  <c r="P60" i="34"/>
  <c r="AX60" i="34"/>
  <c r="O161" i="34"/>
  <c r="AB60" i="34"/>
  <c r="AM60" i="34"/>
  <c r="AB63" i="34"/>
  <c r="AM63" i="34"/>
  <c r="O164" i="34"/>
  <c r="P63" i="34"/>
  <c r="AX63" i="34"/>
  <c r="AX15" i="34"/>
  <c r="AB15" i="34"/>
  <c r="P15" i="34"/>
  <c r="O116" i="34"/>
  <c r="AM15" i="34"/>
  <c r="P43" i="34"/>
  <c r="AB43" i="34"/>
  <c r="AX43" i="34"/>
  <c r="O144" i="34"/>
  <c r="AM43" i="34"/>
  <c r="O170" i="34"/>
  <c r="AB69" i="34"/>
  <c r="P69" i="34"/>
  <c r="AX69" i="34"/>
  <c r="AM69" i="34"/>
  <c r="O128" i="34"/>
  <c r="AB27" i="34"/>
  <c r="AX27" i="34"/>
  <c r="P27" i="34"/>
  <c r="AM27" i="34"/>
  <c r="P85" i="34"/>
  <c r="AM85" i="34"/>
  <c r="O186" i="34"/>
  <c r="AB85" i="34"/>
  <c r="AX85" i="34"/>
  <c r="AB79" i="34"/>
  <c r="AM79" i="34"/>
  <c r="P79" i="34"/>
  <c r="O180" i="34"/>
  <c r="AX79" i="34"/>
  <c r="AM73" i="34"/>
  <c r="AB73" i="34"/>
  <c r="P73" i="34"/>
  <c r="O174" i="34"/>
  <c r="AX73" i="34"/>
  <c r="AX42" i="34"/>
  <c r="AB42" i="34"/>
  <c r="AM42" i="34"/>
  <c r="O143" i="34"/>
  <c r="P42" i="34"/>
  <c r="G50" i="35"/>
  <c r="F50" i="35"/>
  <c r="H50" i="35"/>
  <c r="AX33" i="34"/>
  <c r="AM33" i="34"/>
  <c r="O134" i="34"/>
  <c r="AB33" i="34"/>
  <c r="P33" i="34"/>
  <c r="O112" i="34"/>
  <c r="AM11" i="34"/>
  <c r="AB11" i="34"/>
  <c r="P11" i="34"/>
  <c r="AX11" i="34"/>
  <c r="O150" i="34"/>
  <c r="AB49" i="34"/>
  <c r="AM49" i="34"/>
  <c r="AX49" i="34"/>
  <c r="P49" i="34"/>
  <c r="P84" i="34"/>
  <c r="O185" i="34"/>
  <c r="AX84" i="34"/>
  <c r="AB84" i="34"/>
  <c r="AM84" i="34"/>
  <c r="P75" i="34"/>
  <c r="O176" i="34"/>
  <c r="AM75" i="34"/>
  <c r="AB75" i="34"/>
  <c r="AX75" i="34"/>
  <c r="AB87" i="34"/>
  <c r="AX87" i="34"/>
  <c r="O188" i="34"/>
  <c r="AM87" i="34"/>
  <c r="P87" i="34"/>
  <c r="O198" i="34"/>
  <c r="AX97" i="34"/>
  <c r="AM97" i="34"/>
  <c r="AB97" i="34"/>
  <c r="P97" i="34"/>
  <c r="P16" i="34"/>
  <c r="AX16" i="34"/>
  <c r="AB16" i="34"/>
  <c r="O117" i="34"/>
  <c r="AM16" i="34"/>
  <c r="AX96" i="34"/>
  <c r="P96" i="34"/>
  <c r="AB96" i="34"/>
  <c r="O197" i="34"/>
  <c r="AM96" i="34"/>
  <c r="AB71" i="34"/>
  <c r="AM71" i="34"/>
  <c r="P71" i="34"/>
  <c r="AX71" i="34"/>
  <c r="O172" i="34"/>
  <c r="G11" i="35"/>
  <c r="F11" i="35"/>
  <c r="H11" i="35"/>
  <c r="AB66" i="34"/>
  <c r="AX66" i="34"/>
  <c r="O167" i="34"/>
  <c r="P66" i="34"/>
  <c r="AM66" i="34"/>
  <c r="H24" i="35"/>
  <c r="G24" i="35"/>
  <c r="F24" i="35"/>
  <c r="AX21" i="34"/>
  <c r="AM21" i="34"/>
  <c r="AB21" i="34"/>
  <c r="O122" i="34"/>
  <c r="P21" i="34"/>
  <c r="H7" i="35"/>
  <c r="F7" i="35"/>
  <c r="G7" i="35"/>
  <c r="AM61" i="34"/>
  <c r="P61" i="34"/>
  <c r="AX61" i="34"/>
  <c r="AB61" i="34"/>
  <c r="O162" i="34"/>
  <c r="H29" i="35"/>
  <c r="G29" i="35"/>
  <c r="F29" i="35"/>
  <c r="AX83" i="34"/>
  <c r="AB83" i="34"/>
  <c r="O184" i="34"/>
  <c r="AM83" i="34"/>
  <c r="P83" i="34"/>
  <c r="F30" i="35"/>
  <c r="G30" i="35"/>
  <c r="H30" i="35"/>
  <c r="AB44" i="34"/>
  <c r="AX44" i="34"/>
  <c r="P44" i="34"/>
  <c r="AM44" i="34"/>
  <c r="O145" i="34"/>
  <c r="AM41" i="34"/>
  <c r="O142" i="34"/>
  <c r="P41" i="34"/>
  <c r="AX41" i="34"/>
  <c r="AB41" i="34"/>
  <c r="AB88" i="34"/>
  <c r="AX88" i="34"/>
  <c r="O189" i="34"/>
  <c r="P88" i="34"/>
  <c r="AM88" i="34"/>
  <c r="AX47" i="34"/>
  <c r="AM47" i="34"/>
  <c r="O148" i="34"/>
  <c r="AB47" i="34"/>
  <c r="P47" i="34"/>
  <c r="H53" i="35"/>
  <c r="F53" i="35"/>
  <c r="G53" i="35"/>
  <c r="F13" i="35"/>
  <c r="H13" i="35"/>
  <c r="G13" i="35"/>
  <c r="F16" i="35"/>
  <c r="G16" i="35"/>
  <c r="H16" i="35"/>
  <c r="O177" i="34"/>
  <c r="P76" i="34"/>
  <c r="AM76" i="34"/>
  <c r="AB76" i="34"/>
  <c r="AX76" i="34"/>
  <c r="P14" i="34"/>
  <c r="O115" i="34"/>
  <c r="AM14" i="34"/>
  <c r="AX14" i="34"/>
  <c r="AB14" i="34"/>
  <c r="AM57" i="34"/>
  <c r="O158" i="34"/>
  <c r="AX57" i="34"/>
  <c r="AB57" i="34"/>
  <c r="P57" i="34"/>
  <c r="O166" i="34"/>
  <c r="AX65" i="34"/>
  <c r="P65" i="34"/>
  <c r="AM65" i="34"/>
  <c r="AB65" i="34"/>
  <c r="G10" i="35"/>
  <c r="F10" i="35"/>
  <c r="H10" i="35"/>
  <c r="F15" i="35"/>
  <c r="G15" i="35"/>
  <c r="H15" i="35"/>
  <c r="O204" i="34"/>
  <c r="AX103" i="34"/>
  <c r="AB103" i="34"/>
  <c r="P103" i="34"/>
  <c r="AM103" i="34"/>
  <c r="P102" i="34"/>
  <c r="AM102" i="34"/>
  <c r="O203" i="34"/>
  <c r="AB102" i="34"/>
  <c r="AX102" i="34"/>
  <c r="H21" i="35"/>
  <c r="G21" i="35"/>
  <c r="F21" i="35"/>
  <c r="H43" i="35"/>
  <c r="G43" i="35"/>
  <c r="F43" i="35"/>
  <c r="AX45" i="34"/>
  <c r="AB45" i="34"/>
  <c r="P45" i="34"/>
  <c r="O146" i="34"/>
  <c r="AM45" i="34"/>
  <c r="AB80" i="34"/>
  <c r="AM80" i="34"/>
  <c r="AX80" i="34"/>
  <c r="O181" i="34"/>
  <c r="P80" i="34"/>
  <c r="F14" i="35"/>
  <c r="H14" i="35"/>
  <c r="G14" i="35"/>
  <c r="O201" i="34"/>
  <c r="P100" i="34"/>
  <c r="AM100" i="34"/>
  <c r="AB100" i="34"/>
  <c r="AX100" i="34"/>
  <c r="O155" i="34"/>
  <c r="P54" i="34"/>
  <c r="AM54" i="34"/>
  <c r="AX54" i="34"/>
  <c r="AB54" i="34"/>
  <c r="AB77" i="34"/>
  <c r="O178" i="34"/>
  <c r="AX77" i="34"/>
  <c r="AM77" i="34"/>
  <c r="P77" i="34"/>
  <c r="AB74" i="34"/>
  <c r="AX74" i="34"/>
  <c r="O175" i="34"/>
  <c r="AM74" i="34"/>
  <c r="P74" i="34"/>
  <c r="P95" i="34"/>
  <c r="AX95" i="34"/>
  <c r="AM95" i="34"/>
  <c r="AB95" i="34"/>
  <c r="O196" i="34"/>
  <c r="AX13" i="34"/>
  <c r="AB13" i="34"/>
  <c r="P13" i="34"/>
  <c r="O114" i="34"/>
  <c r="AM13" i="34"/>
  <c r="AB101" i="34"/>
  <c r="P101" i="34"/>
  <c r="AM101" i="34"/>
  <c r="AX101" i="34"/>
  <c r="O202" i="34"/>
  <c r="O169" i="34"/>
  <c r="P68" i="34"/>
  <c r="AM68" i="34"/>
  <c r="AB68" i="34"/>
  <c r="AX68" i="34"/>
  <c r="AX64" i="34"/>
  <c r="P64" i="34"/>
  <c r="O165" i="34"/>
  <c r="AB64" i="34"/>
  <c r="AM64" i="34"/>
  <c r="H49" i="35"/>
  <c r="G49" i="35"/>
  <c r="F49" i="35"/>
  <c r="P34" i="34"/>
  <c r="AB34" i="34"/>
  <c r="AX34" i="34"/>
  <c r="AM34" i="34"/>
  <c r="O135" i="34"/>
  <c r="P50" i="34"/>
  <c r="AX50" i="34"/>
  <c r="O151" i="34"/>
  <c r="AM50" i="34"/>
  <c r="AB50" i="34"/>
  <c r="P52" i="34"/>
  <c r="O153" i="34"/>
  <c r="AM52" i="34"/>
  <c r="AX52" i="34"/>
  <c r="AB52" i="34"/>
  <c r="O190" i="34"/>
  <c r="AX89" i="34"/>
  <c r="P89" i="34"/>
  <c r="AB89" i="34"/>
  <c r="AM89" i="34"/>
  <c r="AM30" i="34"/>
  <c r="AB30" i="34"/>
  <c r="P30" i="34"/>
  <c r="AX30" i="34"/>
  <c r="O131" i="34"/>
  <c r="AX29" i="34"/>
  <c r="P29" i="34"/>
  <c r="AB29" i="34"/>
  <c r="O130" i="34"/>
  <c r="AM29" i="34"/>
  <c r="AX58" i="34"/>
  <c r="AB58" i="34"/>
  <c r="P58" i="34"/>
  <c r="AM58" i="34"/>
  <c r="O159" i="34"/>
  <c r="P19" i="34"/>
  <c r="O120" i="34"/>
  <c r="AM19" i="34"/>
  <c r="AX19" i="34"/>
  <c r="AB19" i="34"/>
  <c r="F55" i="35"/>
  <c r="H55" i="35"/>
  <c r="G55" i="35"/>
  <c r="F4" i="22"/>
  <c r="AB98" i="34"/>
  <c r="AX98" i="34"/>
  <c r="P98" i="34"/>
  <c r="AM98" i="34"/>
  <c r="O199" i="34"/>
  <c r="AX55" i="34"/>
  <c r="P55" i="34"/>
  <c r="AM55" i="34"/>
  <c r="O156" i="34"/>
  <c r="AB55" i="34"/>
  <c r="P92" i="34"/>
  <c r="AX92" i="34"/>
  <c r="O193" i="34"/>
  <c r="AM92" i="34"/>
  <c r="AB92" i="34"/>
  <c r="AX81" i="34"/>
  <c r="AB81" i="34"/>
  <c r="AM81" i="34"/>
  <c r="P81" i="34"/>
  <c r="O182" i="34"/>
  <c r="H52" i="35"/>
  <c r="G52" i="35"/>
  <c r="F52" i="35"/>
  <c r="G40" i="35"/>
  <c r="H40" i="35"/>
  <c r="F40" i="35"/>
  <c r="AB23" i="34"/>
  <c r="AX23" i="34"/>
  <c r="O124" i="34"/>
  <c r="AM23" i="34"/>
  <c r="P23" i="34"/>
  <c r="H38" i="35"/>
  <c r="F38" i="35"/>
  <c r="G38" i="35"/>
  <c r="D72" i="24" l="1"/>
  <c r="AY72" i="34" s="1"/>
  <c r="D62" i="24"/>
  <c r="AY62" i="34" s="1"/>
  <c r="D67" i="24"/>
  <c r="Q67" i="34" s="1"/>
  <c r="D20" i="24"/>
  <c r="Q20" i="34" s="1"/>
  <c r="D56" i="24"/>
  <c r="Q56" i="34" s="1"/>
  <c r="F12" i="35"/>
  <c r="G12" i="35"/>
  <c r="H36" i="35"/>
  <c r="D59" i="24"/>
  <c r="AC59" i="34" s="1"/>
  <c r="F20" i="35"/>
  <c r="G20" i="35"/>
  <c r="G36" i="35"/>
  <c r="G9" i="35"/>
  <c r="H9" i="35"/>
  <c r="D99" i="24"/>
  <c r="Q99" i="34" s="1"/>
  <c r="D26" i="24"/>
  <c r="P127" i="34" s="1"/>
  <c r="H34" i="35"/>
  <c r="H57" i="35"/>
  <c r="D28" i="24"/>
  <c r="Q28" i="34" s="1"/>
  <c r="F58" i="35"/>
  <c r="G58" i="35"/>
  <c r="D91" i="24"/>
  <c r="Q91" i="34" s="1"/>
  <c r="D82" i="24"/>
  <c r="AN82" i="34" s="1"/>
  <c r="D12" i="24"/>
  <c r="AN12" i="34" s="1"/>
  <c r="D78" i="24"/>
  <c r="Q78" i="34" s="1"/>
  <c r="D35" i="24"/>
  <c r="AN35" i="34" s="1"/>
  <c r="D18" i="24"/>
  <c r="Q18" i="34" s="1"/>
  <c r="H31" i="35"/>
  <c r="G44" i="35"/>
  <c r="H44" i="35"/>
  <c r="G47" i="35"/>
  <c r="G31" i="35"/>
  <c r="G27" i="35"/>
  <c r="F57" i="35"/>
  <c r="H19" i="35"/>
  <c r="F48" i="35"/>
  <c r="G48" i="35"/>
  <c r="H47" i="35"/>
  <c r="D22" i="24"/>
  <c r="AN22" i="34" s="1"/>
  <c r="F19" i="35"/>
  <c r="H27" i="35"/>
  <c r="G42" i="35"/>
  <c r="F34" i="35"/>
  <c r="F42" i="35"/>
  <c r="F45" i="35"/>
  <c r="G45" i="35"/>
  <c r="F51" i="35"/>
  <c r="G17" i="35"/>
  <c r="G51" i="35"/>
  <c r="F17" i="35"/>
  <c r="G8" i="35"/>
  <c r="F8" i="35"/>
  <c r="H23" i="35"/>
  <c r="H37" i="35"/>
  <c r="F33" i="35"/>
  <c r="G33" i="35"/>
  <c r="G23" i="35"/>
  <c r="G37" i="35"/>
  <c r="H41" i="35"/>
  <c r="F41" i="35"/>
  <c r="D46" i="24"/>
  <c r="AN46" i="34" s="1"/>
  <c r="D32" i="24"/>
  <c r="AY32" i="34" s="1"/>
  <c r="G35" i="35"/>
  <c r="F35" i="35"/>
  <c r="D90" i="24"/>
  <c r="AN90" i="34" s="1"/>
  <c r="D39" i="24"/>
  <c r="Q39" i="34" s="1"/>
  <c r="D70" i="24"/>
  <c r="AC70" i="34" s="1"/>
  <c r="D38" i="24"/>
  <c r="AY38" i="34" s="1"/>
  <c r="D94" i="24"/>
  <c r="AC94" i="34" s="1"/>
  <c r="D37" i="24"/>
  <c r="AY37" i="34" s="1"/>
  <c r="D51" i="24"/>
  <c r="AC51" i="34" s="1"/>
  <c r="D36" i="24"/>
  <c r="AC36" i="34" s="1"/>
  <c r="D9" i="24"/>
  <c r="AC9" i="34" s="1"/>
  <c r="D25" i="24"/>
  <c r="AN25" i="34" s="1"/>
  <c r="D17" i="24"/>
  <c r="AY17" i="34" s="1"/>
  <c r="D86" i="24"/>
  <c r="D93" i="24"/>
  <c r="AN93" i="34" s="1"/>
  <c r="D5" i="24"/>
  <c r="AY5" i="34" s="1"/>
  <c r="D4" i="24"/>
  <c r="AY4" i="34" s="1"/>
  <c r="D6" i="24"/>
  <c r="AY6" i="34" s="1"/>
  <c r="D8" i="24"/>
  <c r="AC8" i="34" s="1"/>
  <c r="D7" i="24"/>
  <c r="AN7" i="34" s="1"/>
  <c r="D53" i="24"/>
  <c r="AN53" i="34" s="1"/>
  <c r="D31" i="24"/>
  <c r="AC31" i="34" s="1"/>
  <c r="D48" i="24"/>
  <c r="Q48" i="34" s="1"/>
  <c r="D40" i="24"/>
  <c r="Q40" i="34" s="1"/>
  <c r="D27" i="24"/>
  <c r="Q27" i="34" s="1"/>
  <c r="D43" i="24"/>
  <c r="P144" i="34" s="1"/>
  <c r="D68" i="24"/>
  <c r="AY68" i="34" s="1"/>
  <c r="D95" i="24"/>
  <c r="AC95" i="34" s="1"/>
  <c r="D65" i="24"/>
  <c r="AN65" i="34" s="1"/>
  <c r="D76" i="24"/>
  <c r="P177" i="34" s="1"/>
  <c r="D49" i="24"/>
  <c r="AN49" i="34" s="1"/>
  <c r="D63" i="24"/>
  <c r="AC63" i="34" s="1"/>
  <c r="D24" i="24"/>
  <c r="AN24" i="34" s="1"/>
  <c r="D73" i="24"/>
  <c r="P174" i="34" s="1"/>
  <c r="D15" i="24"/>
  <c r="AY15" i="34" s="1"/>
  <c r="D71" i="24"/>
  <c r="Q71" i="34" s="1"/>
  <c r="D98" i="24"/>
  <c r="AY98" i="34" s="1"/>
  <c r="D66" i="24"/>
  <c r="AC66" i="34" s="1"/>
  <c r="D58" i="24"/>
  <c r="P159" i="34" s="1"/>
  <c r="D54" i="24"/>
  <c r="AC54" i="34" s="1"/>
  <c r="D103" i="24"/>
  <c r="AY103" i="34" s="1"/>
  <c r="D50" i="24"/>
  <c r="D13" i="24"/>
  <c r="D74" i="24"/>
  <c r="D44" i="24"/>
  <c r="D87" i="24"/>
  <c r="D11" i="24"/>
  <c r="D79" i="24"/>
  <c r="D81" i="24"/>
  <c r="D92" i="24"/>
  <c r="D64" i="24"/>
  <c r="D102" i="24"/>
  <c r="D96" i="24"/>
  <c r="D75" i="24"/>
  <c r="D84" i="24"/>
  <c r="D42" i="24"/>
  <c r="D23" i="24"/>
  <c r="D30" i="24"/>
  <c r="D89" i="24"/>
  <c r="D57" i="24"/>
  <c r="D60" i="24"/>
  <c r="D19" i="24"/>
  <c r="D52" i="24"/>
  <c r="D14" i="24"/>
  <c r="D41" i="24"/>
  <c r="D101" i="24"/>
  <c r="D100" i="24"/>
  <c r="D45" i="24"/>
  <c r="D85" i="24"/>
  <c r="D34" i="24"/>
  <c r="D77" i="24"/>
  <c r="D80" i="24"/>
  <c r="D88" i="24"/>
  <c r="D61" i="24"/>
  <c r="D16" i="24"/>
  <c r="D33" i="24"/>
  <c r="D69" i="24"/>
  <c r="D55" i="24"/>
  <c r="D29" i="24"/>
  <c r="D47" i="24"/>
  <c r="D83" i="24"/>
  <c r="D21" i="24"/>
  <c r="D97" i="24"/>
  <c r="D10" i="24"/>
  <c r="Q62" i="34" l="1"/>
  <c r="AC62" i="34"/>
  <c r="AN62" i="34"/>
  <c r="AN72" i="34"/>
  <c r="AC72" i="34"/>
  <c r="P173" i="34"/>
  <c r="Q72" i="34"/>
  <c r="AC67" i="34"/>
  <c r="AN67" i="34"/>
  <c r="P163" i="34"/>
  <c r="P157" i="34"/>
  <c r="P160" i="34"/>
  <c r="AY67" i="34"/>
  <c r="P168" i="34"/>
  <c r="AN20" i="34"/>
  <c r="P121" i="34"/>
  <c r="AY20" i="34"/>
  <c r="AC20" i="34"/>
  <c r="AN56" i="34"/>
  <c r="AC56" i="34"/>
  <c r="AY56" i="34"/>
  <c r="AY59" i="34"/>
  <c r="Q59" i="34"/>
  <c r="AN59" i="34"/>
  <c r="AY99" i="34"/>
  <c r="P200" i="34"/>
  <c r="AY18" i="34"/>
  <c r="AC99" i="34"/>
  <c r="AN99" i="34"/>
  <c r="AN28" i="34"/>
  <c r="P129" i="34"/>
  <c r="P119" i="34"/>
  <c r="AC18" i="34"/>
  <c r="P139" i="34"/>
  <c r="Q38" i="34"/>
  <c r="P183" i="34"/>
  <c r="P123" i="34"/>
  <c r="AC22" i="34"/>
  <c r="AC82" i="34"/>
  <c r="AY82" i="34"/>
  <c r="AY46" i="34"/>
  <c r="AN18" i="34"/>
  <c r="Q22" i="34"/>
  <c r="Q82" i="34"/>
  <c r="AC28" i="34"/>
  <c r="Q46" i="34"/>
  <c r="AY22" i="34"/>
  <c r="AY28" i="34"/>
  <c r="AC26" i="34"/>
  <c r="Q26" i="34"/>
  <c r="AY26" i="34"/>
  <c r="AN5" i="34"/>
  <c r="AN26" i="34"/>
  <c r="P136" i="34"/>
  <c r="AY91" i="34"/>
  <c r="AN78" i="34"/>
  <c r="AC35" i="34"/>
  <c r="AY35" i="34"/>
  <c r="P192" i="34"/>
  <c r="Q35" i="34"/>
  <c r="AC91" i="34"/>
  <c r="AN91" i="34"/>
  <c r="AC12" i="34"/>
  <c r="P113" i="34"/>
  <c r="AY12" i="34"/>
  <c r="Q12" i="34"/>
  <c r="AY78" i="34"/>
  <c r="P179" i="34"/>
  <c r="AC78" i="34"/>
  <c r="Q51" i="34"/>
  <c r="AN32" i="34"/>
  <c r="P191" i="34"/>
  <c r="AC46" i="34"/>
  <c r="AN38" i="34"/>
  <c r="P147" i="34"/>
  <c r="AY94" i="34"/>
  <c r="P133" i="34"/>
  <c r="AN51" i="34"/>
  <c r="P154" i="34"/>
  <c r="Q70" i="34"/>
  <c r="Q32" i="34"/>
  <c r="AC90" i="34"/>
  <c r="AC32" i="34"/>
  <c r="P105" i="34"/>
  <c r="AC37" i="34"/>
  <c r="P140" i="34"/>
  <c r="AC39" i="34"/>
  <c r="AY39" i="34"/>
  <c r="P137" i="34"/>
  <c r="AN39" i="34"/>
  <c r="AY36" i="34"/>
  <c r="P106" i="34"/>
  <c r="AN94" i="34"/>
  <c r="AN8" i="34"/>
  <c r="Q90" i="34"/>
  <c r="P195" i="34"/>
  <c r="AY90" i="34"/>
  <c r="P138" i="34"/>
  <c r="AY70" i="34"/>
  <c r="Q37" i="34"/>
  <c r="Q94" i="34"/>
  <c r="P171" i="34"/>
  <c r="AN37" i="34"/>
  <c r="AN70" i="34"/>
  <c r="AN36" i="34"/>
  <c r="AC38" i="34"/>
  <c r="AY93" i="34"/>
  <c r="AY51" i="34"/>
  <c r="P172" i="34"/>
  <c r="P152" i="34"/>
  <c r="AN71" i="34"/>
  <c r="Q9" i="34"/>
  <c r="AC17" i="34"/>
  <c r="P110" i="34"/>
  <c r="AC71" i="34"/>
  <c r="Q93" i="34"/>
  <c r="P194" i="34"/>
  <c r="AC93" i="34"/>
  <c r="AC73" i="34"/>
  <c r="AN17" i="34"/>
  <c r="AC5" i="34"/>
  <c r="Q5" i="34"/>
  <c r="Q17" i="34"/>
  <c r="AY71" i="34"/>
  <c r="P109" i="34"/>
  <c r="Q36" i="34"/>
  <c r="P118" i="34"/>
  <c r="AN15" i="34"/>
  <c r="P108" i="34"/>
  <c r="AC25" i="34"/>
  <c r="AY9" i="34"/>
  <c r="AY25" i="34"/>
  <c r="AN31" i="34"/>
  <c r="Q25" i="34"/>
  <c r="AY31" i="34"/>
  <c r="AN9" i="34"/>
  <c r="P126" i="34"/>
  <c r="Q31" i="34"/>
  <c r="P132" i="34"/>
  <c r="AC4" i="34"/>
  <c r="P107" i="34"/>
  <c r="AN4" i="34"/>
  <c r="Q4" i="34"/>
  <c r="P187" i="34"/>
  <c r="AY86" i="34"/>
  <c r="Q86" i="34"/>
  <c r="AN86" i="34"/>
  <c r="AC86" i="34"/>
  <c r="AN6" i="34"/>
  <c r="Q7" i="34"/>
  <c r="Q6" i="34"/>
  <c r="AN76" i="34"/>
  <c r="AY8" i="34"/>
  <c r="Q8" i="34"/>
  <c r="AC6" i="34"/>
  <c r="AY48" i="34"/>
  <c r="AY7" i="34"/>
  <c r="AC7" i="34"/>
  <c r="AY76" i="34"/>
  <c r="P116" i="34"/>
  <c r="AC40" i="34"/>
  <c r="AC15" i="34"/>
  <c r="Q15" i="34"/>
  <c r="AY53" i="34"/>
  <c r="Q53" i="34"/>
  <c r="AC53" i="34"/>
  <c r="AN54" i="34"/>
  <c r="P125" i="34"/>
  <c r="P149" i="34"/>
  <c r="AC65" i="34"/>
  <c r="AY40" i="34"/>
  <c r="AY95" i="34"/>
  <c r="AC103" i="34"/>
  <c r="AC98" i="34"/>
  <c r="AC76" i="34"/>
  <c r="AN63" i="34"/>
  <c r="Q49" i="34"/>
  <c r="Q76" i="34"/>
  <c r="P141" i="34"/>
  <c r="AN40" i="34"/>
  <c r="AY54" i="34"/>
  <c r="AY49" i="34"/>
  <c r="AN48" i="34"/>
  <c r="AC48" i="34"/>
  <c r="AN103" i="34"/>
  <c r="AY65" i="34"/>
  <c r="AY66" i="34"/>
  <c r="Q95" i="34"/>
  <c r="AY73" i="34"/>
  <c r="P204" i="34"/>
  <c r="P150" i="34"/>
  <c r="P166" i="34"/>
  <c r="Q66" i="34"/>
  <c r="AN66" i="34"/>
  <c r="AC49" i="34"/>
  <c r="Q65" i="34"/>
  <c r="P169" i="34"/>
  <c r="Q43" i="34"/>
  <c r="AC68" i="34"/>
  <c r="AY24" i="34"/>
  <c r="AN43" i="34"/>
  <c r="Q68" i="34"/>
  <c r="AN68" i="34"/>
  <c r="AC24" i="34"/>
  <c r="AC43" i="34"/>
  <c r="Q24" i="34"/>
  <c r="AY43" i="34"/>
  <c r="P196" i="34"/>
  <c r="Q98" i="34"/>
  <c r="AN73" i="34"/>
  <c r="AN95" i="34"/>
  <c r="Q73" i="34"/>
  <c r="AN98" i="34"/>
  <c r="AN27" i="34"/>
  <c r="P199" i="34"/>
  <c r="AC27" i="34"/>
  <c r="AY27" i="34"/>
  <c r="AC58" i="34"/>
  <c r="P164" i="34"/>
  <c r="P128" i="34"/>
  <c r="AY58" i="34"/>
  <c r="AY63" i="34"/>
  <c r="Q63" i="34"/>
  <c r="Q103" i="34"/>
  <c r="Q54" i="34"/>
  <c r="AN58" i="34"/>
  <c r="P167" i="34"/>
  <c r="P155" i="34"/>
  <c r="Q58" i="34"/>
  <c r="AC10" i="34"/>
  <c r="Q10" i="34"/>
  <c r="AN10" i="34"/>
  <c r="AY10" i="34"/>
  <c r="P111" i="34"/>
  <c r="F4" i="24"/>
  <c r="Q33" i="34"/>
  <c r="AN33" i="34"/>
  <c r="P134" i="34"/>
  <c r="AC33" i="34"/>
  <c r="AY33" i="34"/>
  <c r="AY88" i="34"/>
  <c r="P189" i="34"/>
  <c r="AN88" i="34"/>
  <c r="Q88" i="34"/>
  <c r="AC88" i="34"/>
  <c r="P146" i="34"/>
  <c r="AY45" i="34"/>
  <c r="AC45" i="34"/>
  <c r="AN45" i="34"/>
  <c r="Q45" i="34"/>
  <c r="AN97" i="34"/>
  <c r="AC97" i="34"/>
  <c r="AY97" i="34"/>
  <c r="Q97" i="34"/>
  <c r="P198" i="34"/>
  <c r="Q55" i="34"/>
  <c r="AY55" i="34"/>
  <c r="AC55" i="34"/>
  <c r="AN55" i="34"/>
  <c r="P156" i="34"/>
  <c r="AN16" i="34"/>
  <c r="P117" i="34"/>
  <c r="AY16" i="34"/>
  <c r="AC16" i="34"/>
  <c r="Q16" i="34"/>
  <c r="AN100" i="34"/>
  <c r="AC100" i="34"/>
  <c r="AY100" i="34"/>
  <c r="P201" i="34"/>
  <c r="Q100" i="34"/>
  <c r="AN64" i="34"/>
  <c r="P165" i="34"/>
  <c r="AY64" i="34"/>
  <c r="AC64" i="34"/>
  <c r="Q64" i="34"/>
  <c r="AC44" i="34"/>
  <c r="Q44" i="34"/>
  <c r="AN44" i="34"/>
  <c r="AY44" i="34"/>
  <c r="P145" i="34"/>
  <c r="Q69" i="34"/>
  <c r="AY69" i="34"/>
  <c r="AN69" i="34"/>
  <c r="AC69" i="34"/>
  <c r="P170" i="34"/>
  <c r="AN52" i="34"/>
  <c r="AC52" i="34"/>
  <c r="Q52" i="34"/>
  <c r="AY52" i="34"/>
  <c r="P153" i="34"/>
  <c r="Q21" i="34"/>
  <c r="AY21" i="34"/>
  <c r="AC21" i="34"/>
  <c r="AN21" i="34"/>
  <c r="P122" i="34"/>
  <c r="P202" i="34"/>
  <c r="Q101" i="34"/>
  <c r="AC101" i="34"/>
  <c r="AY101" i="34"/>
  <c r="AN101" i="34"/>
  <c r="AY14" i="34"/>
  <c r="AC14" i="34"/>
  <c r="P115" i="34"/>
  <c r="Q14" i="34"/>
  <c r="AN14" i="34"/>
  <c r="P120" i="34"/>
  <c r="AC19" i="34"/>
  <c r="AN19" i="34"/>
  <c r="Q19" i="34"/>
  <c r="AY19" i="34"/>
  <c r="AY42" i="34"/>
  <c r="AC42" i="34"/>
  <c r="AN42" i="34"/>
  <c r="P143" i="34"/>
  <c r="Q42" i="34"/>
  <c r="P193" i="34"/>
  <c r="AC92" i="34"/>
  <c r="Q92" i="34"/>
  <c r="AY92" i="34"/>
  <c r="AN92" i="34"/>
  <c r="P112" i="34"/>
  <c r="AN11" i="34"/>
  <c r="AC11" i="34"/>
  <c r="AY11" i="34"/>
  <c r="Q11" i="34"/>
  <c r="AN74" i="34"/>
  <c r="P175" i="34"/>
  <c r="AC74" i="34"/>
  <c r="AY74" i="34"/>
  <c r="Q74" i="34"/>
  <c r="AN83" i="34"/>
  <c r="AC83" i="34"/>
  <c r="AY83" i="34"/>
  <c r="P184" i="34"/>
  <c r="Q83" i="34"/>
  <c r="Q84" i="34"/>
  <c r="AC84" i="34"/>
  <c r="P185" i="34"/>
  <c r="AY84" i="34"/>
  <c r="AN84" i="34"/>
  <c r="AC102" i="34"/>
  <c r="P203" i="34"/>
  <c r="AN102" i="34"/>
  <c r="Q102" i="34"/>
  <c r="AY102" i="34"/>
  <c r="AC81" i="34"/>
  <c r="P182" i="34"/>
  <c r="Q81" i="34"/>
  <c r="AY81" i="34"/>
  <c r="AN81" i="34"/>
  <c r="Q79" i="34"/>
  <c r="AN79" i="34"/>
  <c r="AC79" i="34"/>
  <c r="P180" i="34"/>
  <c r="AY79" i="34"/>
  <c r="Q87" i="34"/>
  <c r="AC87" i="34"/>
  <c r="AY87" i="34"/>
  <c r="AN87" i="34"/>
  <c r="P188" i="34"/>
  <c r="AN13" i="34"/>
  <c r="AY13" i="34"/>
  <c r="P114" i="34"/>
  <c r="Q13" i="34"/>
  <c r="AC13" i="34"/>
  <c r="P161" i="34"/>
  <c r="Q60" i="34"/>
  <c r="AN60" i="34"/>
  <c r="AC60" i="34"/>
  <c r="AY60" i="34"/>
  <c r="AC47" i="34"/>
  <c r="Q47" i="34"/>
  <c r="P148" i="34"/>
  <c r="AN47" i="34"/>
  <c r="AY47" i="34"/>
  <c r="Q77" i="34"/>
  <c r="AY77" i="34"/>
  <c r="P178" i="34"/>
  <c r="AN77" i="34"/>
  <c r="AC77" i="34"/>
  <c r="P142" i="34"/>
  <c r="AY41" i="34"/>
  <c r="AN41" i="34"/>
  <c r="Q41" i="34"/>
  <c r="AC41" i="34"/>
  <c r="P124" i="34"/>
  <c r="AY23" i="34"/>
  <c r="AN23" i="34"/>
  <c r="Q23" i="34"/>
  <c r="AC23" i="34"/>
  <c r="AY75" i="34"/>
  <c r="AN75" i="34"/>
  <c r="AC75" i="34"/>
  <c r="Q75" i="34"/>
  <c r="P176" i="34"/>
  <c r="P151" i="34"/>
  <c r="AN50" i="34"/>
  <c r="AY50" i="34"/>
  <c r="AC50" i="34"/>
  <c r="Q50" i="34"/>
  <c r="P162" i="34"/>
  <c r="Q61" i="34"/>
  <c r="AN61" i="34"/>
  <c r="AC61" i="34"/>
  <c r="AY61" i="34"/>
  <c r="AC57" i="34"/>
  <c r="P158" i="34"/>
  <c r="AY57" i="34"/>
  <c r="AN57" i="34"/>
  <c r="Q57" i="34"/>
  <c r="Q89" i="34"/>
  <c r="AY89" i="34"/>
  <c r="AN89" i="34"/>
  <c r="AC89" i="34"/>
  <c r="P190" i="34"/>
  <c r="AC96" i="34"/>
  <c r="P197" i="34"/>
  <c r="AY96" i="34"/>
  <c r="AN96" i="34"/>
  <c r="Q96" i="34"/>
  <c r="AY85" i="34"/>
  <c r="P186" i="34"/>
  <c r="Q85" i="34"/>
  <c r="AC85" i="34"/>
  <c r="AN85" i="34"/>
  <c r="Q29" i="34"/>
  <c r="AY29" i="34"/>
  <c r="P130" i="34"/>
  <c r="AN29" i="34"/>
  <c r="AC29" i="34"/>
  <c r="AY80" i="34"/>
  <c r="AC80" i="34"/>
  <c r="AN80" i="34"/>
  <c r="P181" i="34"/>
  <c r="Q80" i="34"/>
  <c r="AC34" i="34"/>
  <c r="P135" i="34"/>
  <c r="Q34" i="34"/>
  <c r="AN34" i="34"/>
  <c r="AY34" i="34"/>
  <c r="P131" i="34"/>
  <c r="AY30" i="34"/>
  <c r="AN30" i="34"/>
  <c r="Q30" i="34"/>
  <c r="AC30" i="34"/>
  <c r="D62" i="26" l="1"/>
  <c r="Q163" i="34" s="1"/>
  <c r="D72" i="26"/>
  <c r="Q173" i="34" s="1"/>
  <c r="D67" i="26"/>
  <c r="Q168" i="34" s="1"/>
  <c r="D99" i="26"/>
  <c r="AD99" i="34" s="1"/>
  <c r="D56" i="26"/>
  <c r="Q157" i="34" s="1"/>
  <c r="D20" i="26"/>
  <c r="R20" i="34" s="1"/>
  <c r="D59" i="26"/>
  <c r="AO59" i="34" s="1"/>
  <c r="D28" i="26"/>
  <c r="AO28" i="34" s="1"/>
  <c r="D38" i="26"/>
  <c r="AO38" i="34" s="1"/>
  <c r="D18" i="26"/>
  <c r="AZ18" i="34" s="1"/>
  <c r="D82" i="26"/>
  <c r="Q183" i="34" s="1"/>
  <c r="D22" i="26"/>
  <c r="AZ22" i="34" s="1"/>
  <c r="D46" i="26"/>
  <c r="R46" i="34" s="1"/>
  <c r="D26" i="26"/>
  <c r="Q127" i="34" s="1"/>
  <c r="D35" i="26"/>
  <c r="AZ35" i="34" s="1"/>
  <c r="D94" i="26"/>
  <c r="Q195" i="34" s="1"/>
  <c r="D91" i="26"/>
  <c r="R91" i="34" s="1"/>
  <c r="D12" i="26"/>
  <c r="AD12" i="34" s="1"/>
  <c r="D78" i="26"/>
  <c r="AO78" i="34" s="1"/>
  <c r="D32" i="26"/>
  <c r="AO32" i="34" s="1"/>
  <c r="D51" i="26"/>
  <c r="R51" i="34" s="1"/>
  <c r="D90" i="26"/>
  <c r="R90" i="34" s="1"/>
  <c r="D70" i="26"/>
  <c r="R70" i="34" s="1"/>
  <c r="D37" i="26"/>
  <c r="Q138" i="34" s="1"/>
  <c r="D36" i="26"/>
  <c r="AZ36" i="34" s="1"/>
  <c r="D39" i="26"/>
  <c r="AO39" i="34" s="1"/>
  <c r="D93" i="26"/>
  <c r="AZ93" i="34" s="1"/>
  <c r="D31" i="26"/>
  <c r="AO31" i="34" s="1"/>
  <c r="D71" i="26"/>
  <c r="AZ71" i="34" s="1"/>
  <c r="D17" i="26"/>
  <c r="Q118" i="34" s="1"/>
  <c r="D5" i="26"/>
  <c r="AZ5" i="34" s="1"/>
  <c r="D25" i="26"/>
  <c r="AD25" i="34" s="1"/>
  <c r="D9" i="26"/>
  <c r="D4" i="26"/>
  <c r="R4" i="34" s="1"/>
  <c r="D6" i="26"/>
  <c r="AO6" i="34" s="1"/>
  <c r="D7" i="26"/>
  <c r="R7" i="34" s="1"/>
  <c r="D8" i="26"/>
  <c r="Q109" i="34" s="1"/>
  <c r="D86" i="26"/>
  <c r="D15" i="26"/>
  <c r="AZ15" i="34" s="1"/>
  <c r="D53" i="26"/>
  <c r="R53" i="34" s="1"/>
  <c r="D49" i="26"/>
  <c r="R49" i="34" s="1"/>
  <c r="D54" i="26"/>
  <c r="AO54" i="34" s="1"/>
  <c r="D40" i="26"/>
  <c r="Q141" i="34" s="1"/>
  <c r="D48" i="26"/>
  <c r="Q149" i="34" s="1"/>
  <c r="D66" i="26"/>
  <c r="R66" i="34" s="1"/>
  <c r="D76" i="26"/>
  <c r="Q177" i="34" s="1"/>
  <c r="D73" i="26"/>
  <c r="AO73" i="34" s="1"/>
  <c r="D95" i="26"/>
  <c r="AZ95" i="34" s="1"/>
  <c r="D103" i="26"/>
  <c r="AZ103" i="34" s="1"/>
  <c r="D43" i="26"/>
  <c r="AZ43" i="34" s="1"/>
  <c r="D65" i="26"/>
  <c r="R65" i="34" s="1"/>
  <c r="D24" i="26"/>
  <c r="AO24" i="34" s="1"/>
  <c r="D27" i="26"/>
  <c r="AD27" i="34" s="1"/>
  <c r="D68" i="26"/>
  <c r="R68" i="34" s="1"/>
  <c r="D98" i="26"/>
  <c r="AO98" i="34" s="1"/>
  <c r="D63" i="26"/>
  <c r="AO63" i="34" s="1"/>
  <c r="D58" i="26"/>
  <c r="AZ58" i="34" s="1"/>
  <c r="D52" i="26"/>
  <c r="AD52" i="34" s="1"/>
  <c r="D30" i="26"/>
  <c r="Q131" i="34" s="1"/>
  <c r="D80" i="26"/>
  <c r="R80" i="34" s="1"/>
  <c r="D23" i="26"/>
  <c r="AO23" i="34" s="1"/>
  <c r="D60" i="26"/>
  <c r="R60" i="34" s="1"/>
  <c r="D69" i="26"/>
  <c r="R69" i="34" s="1"/>
  <c r="D77" i="26"/>
  <c r="AZ77" i="34" s="1"/>
  <c r="D44" i="26"/>
  <c r="AD44" i="34" s="1"/>
  <c r="D10" i="26"/>
  <c r="R10" i="34" s="1"/>
  <c r="D57" i="26"/>
  <c r="D50" i="26"/>
  <c r="D102" i="26"/>
  <c r="D84" i="26"/>
  <c r="D100" i="26"/>
  <c r="D97" i="26"/>
  <c r="D29" i="26"/>
  <c r="D85" i="26"/>
  <c r="D96" i="26"/>
  <c r="D41" i="26"/>
  <c r="D79" i="26"/>
  <c r="D21" i="26"/>
  <c r="D89" i="26"/>
  <c r="D83" i="26"/>
  <c r="D92" i="26"/>
  <c r="D14" i="26"/>
  <c r="D101" i="26"/>
  <c r="D11" i="26"/>
  <c r="D34" i="26"/>
  <c r="D13" i="26"/>
  <c r="D87" i="26"/>
  <c r="D81" i="26"/>
  <c r="D64" i="26"/>
  <c r="D61" i="26"/>
  <c r="D42" i="26"/>
  <c r="D19" i="26"/>
  <c r="D16" i="26"/>
  <c r="D75" i="26"/>
  <c r="D47" i="26"/>
  <c r="D74" i="26"/>
  <c r="D55" i="26"/>
  <c r="D45" i="26"/>
  <c r="D88" i="26"/>
  <c r="D33" i="26"/>
  <c r="AD20" i="34" l="1"/>
  <c r="AO20" i="34"/>
  <c r="AD62" i="34"/>
  <c r="AO62" i="34"/>
  <c r="R62" i="34"/>
  <c r="AZ62" i="34"/>
  <c r="AD72" i="34"/>
  <c r="AO72" i="34"/>
  <c r="AZ72" i="34"/>
  <c r="R72" i="34"/>
  <c r="AO99" i="34"/>
  <c r="AD67" i="34"/>
  <c r="AO67" i="34"/>
  <c r="AZ67" i="34"/>
  <c r="R67" i="34"/>
  <c r="Q200" i="34"/>
  <c r="AD56" i="34"/>
  <c r="AO56" i="34"/>
  <c r="AZ56" i="34"/>
  <c r="R56" i="34"/>
  <c r="AZ99" i="34"/>
  <c r="R99" i="34"/>
  <c r="AZ20" i="34"/>
  <c r="Q121" i="34"/>
  <c r="AZ28" i="34"/>
  <c r="Q160" i="34"/>
  <c r="AZ59" i="34"/>
  <c r="AD59" i="34"/>
  <c r="R59" i="34"/>
  <c r="Q129" i="34"/>
  <c r="AD28" i="34"/>
  <c r="R28" i="34"/>
  <c r="AO18" i="34"/>
  <c r="AD94" i="34"/>
  <c r="AD22" i="34"/>
  <c r="AD82" i="34"/>
  <c r="R35" i="34"/>
  <c r="Q136" i="34"/>
  <c r="AD91" i="34"/>
  <c r="AD38" i="34"/>
  <c r="AD18" i="34"/>
  <c r="Q119" i="34"/>
  <c r="R18" i="34"/>
  <c r="Q139" i="34"/>
  <c r="R38" i="34"/>
  <c r="AZ38" i="34"/>
  <c r="AD35" i="34"/>
  <c r="AO35" i="34"/>
  <c r="AZ82" i="34"/>
  <c r="Q192" i="34"/>
  <c r="AZ91" i="34"/>
  <c r="AO91" i="34"/>
  <c r="AO82" i="34"/>
  <c r="R82" i="34"/>
  <c r="Q147" i="34"/>
  <c r="AO26" i="34"/>
  <c r="AD78" i="34"/>
  <c r="AO22" i="34"/>
  <c r="Q123" i="34"/>
  <c r="R22" i="34"/>
  <c r="AO94" i="34"/>
  <c r="AO12" i="34"/>
  <c r="AD26" i="34"/>
  <c r="R26" i="34"/>
  <c r="AZ26" i="34"/>
  <c r="AZ94" i="34"/>
  <c r="AO46" i="34"/>
  <c r="R94" i="34"/>
  <c r="AZ46" i="34"/>
  <c r="AD46" i="34"/>
  <c r="Q113" i="34"/>
  <c r="AZ12" i="34"/>
  <c r="R12" i="34"/>
  <c r="Q152" i="34"/>
  <c r="R78" i="34"/>
  <c r="AZ78" i="34"/>
  <c r="Q179" i="34"/>
  <c r="AZ70" i="34"/>
  <c r="R36" i="34"/>
  <c r="R37" i="34"/>
  <c r="AO93" i="34"/>
  <c r="Q171" i="34"/>
  <c r="AD93" i="34"/>
  <c r="AZ51" i="34"/>
  <c r="AD51" i="34"/>
  <c r="AO51" i="34"/>
  <c r="AO36" i="34"/>
  <c r="Q137" i="34"/>
  <c r="AD36" i="34"/>
  <c r="AD32" i="34"/>
  <c r="AD37" i="34"/>
  <c r="AO37" i="34"/>
  <c r="AZ37" i="34"/>
  <c r="AZ32" i="34"/>
  <c r="AD70" i="34"/>
  <c r="AO70" i="34"/>
  <c r="R93" i="34"/>
  <c r="Q133" i="34"/>
  <c r="R32" i="34"/>
  <c r="Q167" i="34"/>
  <c r="AO90" i="34"/>
  <c r="AD90" i="34"/>
  <c r="AZ39" i="34"/>
  <c r="AZ90" i="34"/>
  <c r="Q140" i="34"/>
  <c r="Q191" i="34"/>
  <c r="R39" i="34"/>
  <c r="AD39" i="34"/>
  <c r="Q194" i="34"/>
  <c r="AD31" i="34"/>
  <c r="Q132" i="34"/>
  <c r="AD24" i="34"/>
  <c r="R31" i="34"/>
  <c r="AO66" i="34"/>
  <c r="R103" i="34"/>
  <c r="AZ31" i="34"/>
  <c r="AO17" i="34"/>
  <c r="R71" i="34"/>
  <c r="AD71" i="34"/>
  <c r="AO53" i="34"/>
  <c r="AO71" i="34"/>
  <c r="AD17" i="34"/>
  <c r="AO103" i="34"/>
  <c r="AD66" i="34"/>
  <c r="Q172" i="34"/>
  <c r="Q204" i="34"/>
  <c r="AZ17" i="34"/>
  <c r="R17" i="34"/>
  <c r="R25" i="34"/>
  <c r="AZ25" i="34"/>
  <c r="R8" i="34"/>
  <c r="AO48" i="34"/>
  <c r="Q153" i="34"/>
  <c r="AD8" i="34"/>
  <c r="AZ8" i="34"/>
  <c r="AD5" i="34"/>
  <c r="Q106" i="34"/>
  <c r="AO8" i="34"/>
  <c r="AD49" i="34"/>
  <c r="R5" i="34"/>
  <c r="AO5" i="34"/>
  <c r="AZ49" i="34"/>
  <c r="AO25" i="34"/>
  <c r="Q154" i="34"/>
  <c r="Q126" i="34"/>
  <c r="AD6" i="34"/>
  <c r="Q108" i="34"/>
  <c r="AZ4" i="34"/>
  <c r="AO4" i="34"/>
  <c r="Q110" i="34"/>
  <c r="AO9" i="34"/>
  <c r="AD9" i="34"/>
  <c r="R9" i="34"/>
  <c r="AZ9" i="34"/>
  <c r="Q105" i="34"/>
  <c r="D4" i="1" s="1"/>
  <c r="AD4" i="34"/>
  <c r="AD54" i="34"/>
  <c r="AZ54" i="34"/>
  <c r="R6" i="34"/>
  <c r="Q155" i="34"/>
  <c r="Q107" i="34"/>
  <c r="AZ7" i="34"/>
  <c r="AZ6" i="34"/>
  <c r="AD7" i="34"/>
  <c r="AO7" i="34"/>
  <c r="AO86" i="34"/>
  <c r="AZ86" i="34"/>
  <c r="AD86" i="34"/>
  <c r="Q187" i="34"/>
  <c r="R86" i="34"/>
  <c r="Q116" i="34"/>
  <c r="AO15" i="34"/>
  <c r="AD15" i="34"/>
  <c r="R15" i="34"/>
  <c r="AO95" i="34"/>
  <c r="Q150" i="34"/>
  <c r="R48" i="34"/>
  <c r="AZ63" i="34"/>
  <c r="AZ73" i="34"/>
  <c r="Q125" i="34"/>
  <c r="AZ24" i="34"/>
  <c r="R54" i="34"/>
  <c r="R24" i="34"/>
  <c r="AZ66" i="34"/>
  <c r="AO49" i="34"/>
  <c r="AZ48" i="34"/>
  <c r="AD103" i="34"/>
  <c r="AD95" i="34"/>
  <c r="AZ27" i="34"/>
  <c r="AZ53" i="34"/>
  <c r="Q196" i="34"/>
  <c r="R63" i="34"/>
  <c r="AD60" i="34"/>
  <c r="AD76" i="34"/>
  <c r="R76" i="34"/>
  <c r="AZ76" i="34"/>
  <c r="AD53" i="34"/>
  <c r="AO76" i="34"/>
  <c r="AO27" i="34"/>
  <c r="AO43" i="34"/>
  <c r="Q128" i="34"/>
  <c r="R73" i="34"/>
  <c r="Q124" i="34"/>
  <c r="AZ65" i="34"/>
  <c r="Q174" i="34"/>
  <c r="AD73" i="34"/>
  <c r="R23" i="34"/>
  <c r="AZ40" i="34"/>
  <c r="R40" i="34"/>
  <c r="AO40" i="34"/>
  <c r="AD40" i="34"/>
  <c r="AD48" i="34"/>
  <c r="Q144" i="34"/>
  <c r="AO65" i="34"/>
  <c r="AD65" i="34"/>
  <c r="R95" i="34"/>
  <c r="R27" i="34"/>
  <c r="Q199" i="34"/>
  <c r="AO44" i="34"/>
  <c r="Q145" i="34"/>
  <c r="Q169" i="34"/>
  <c r="Q166" i="34"/>
  <c r="Q170" i="34"/>
  <c r="AD43" i="34"/>
  <c r="R43" i="34"/>
  <c r="AD68" i="34"/>
  <c r="AZ68" i="34"/>
  <c r="Q164" i="34"/>
  <c r="AO77" i="34"/>
  <c r="AD63" i="34"/>
  <c r="Q178" i="34"/>
  <c r="AO68" i="34"/>
  <c r="R98" i="34"/>
  <c r="AZ98" i="34"/>
  <c r="AD98" i="34"/>
  <c r="R58" i="34"/>
  <c r="R52" i="34"/>
  <c r="AO69" i="34"/>
  <c r="AD58" i="34"/>
  <c r="AZ52" i="34"/>
  <c r="AD69" i="34"/>
  <c r="R44" i="34"/>
  <c r="AO52" i="34"/>
  <c r="AZ69" i="34"/>
  <c r="AZ44" i="34"/>
  <c r="Q161" i="34"/>
  <c r="AO60" i="34"/>
  <c r="AZ60" i="34"/>
  <c r="R77" i="34"/>
  <c r="AD30" i="34"/>
  <c r="Q159" i="34"/>
  <c r="AD77" i="34"/>
  <c r="AD23" i="34"/>
  <c r="AD10" i="34"/>
  <c r="AO58" i="34"/>
  <c r="AO80" i="34"/>
  <c r="R30" i="34"/>
  <c r="AD80" i="34"/>
  <c r="AO30" i="34"/>
  <c r="AZ30" i="34"/>
  <c r="Q181" i="34"/>
  <c r="AO10" i="34"/>
  <c r="AZ23" i="34"/>
  <c r="AZ80" i="34"/>
  <c r="Q111" i="34"/>
  <c r="AZ10" i="34"/>
  <c r="AD87" i="34"/>
  <c r="AZ87" i="34"/>
  <c r="Q188" i="34"/>
  <c r="AO87" i="34"/>
  <c r="R87" i="34"/>
  <c r="AZ11" i="34"/>
  <c r="Q112" i="34"/>
  <c r="AO11" i="34"/>
  <c r="R11" i="34"/>
  <c r="AD11" i="34"/>
  <c r="F4" i="26"/>
  <c r="AD14" i="34"/>
  <c r="R14" i="34"/>
  <c r="AZ14" i="34"/>
  <c r="AO14" i="34"/>
  <c r="Q115" i="34"/>
  <c r="R47" i="34"/>
  <c r="AD47" i="34"/>
  <c r="Q148" i="34"/>
  <c r="AO47" i="34"/>
  <c r="AZ47" i="34"/>
  <c r="Q117" i="34"/>
  <c r="AZ16" i="34"/>
  <c r="AO16" i="34"/>
  <c r="AD16" i="34"/>
  <c r="R16" i="34"/>
  <c r="Q114" i="34"/>
  <c r="AO13" i="34"/>
  <c r="AD13" i="34"/>
  <c r="R13" i="34"/>
  <c r="AZ13" i="34"/>
  <c r="AD34" i="34"/>
  <c r="AO34" i="34"/>
  <c r="R34" i="34"/>
  <c r="Q135" i="34"/>
  <c r="AZ34" i="34"/>
  <c r="AD83" i="34"/>
  <c r="AZ83" i="34"/>
  <c r="R83" i="34"/>
  <c r="AO83" i="34"/>
  <c r="Q184" i="34"/>
  <c r="Q180" i="34"/>
  <c r="AZ79" i="34"/>
  <c r="R79" i="34"/>
  <c r="AD79" i="34"/>
  <c r="AO79" i="34"/>
  <c r="Q186" i="34"/>
  <c r="R85" i="34"/>
  <c r="AO85" i="34"/>
  <c r="AD85" i="34"/>
  <c r="AZ85" i="34"/>
  <c r="Q198" i="34"/>
  <c r="AZ97" i="34"/>
  <c r="AO97" i="34"/>
  <c r="R97" i="34"/>
  <c r="AD97" i="34"/>
  <c r="Q176" i="34"/>
  <c r="AO75" i="34"/>
  <c r="AZ75" i="34"/>
  <c r="R75" i="34"/>
  <c r="AD75" i="34"/>
  <c r="AO19" i="34"/>
  <c r="Q120" i="34"/>
  <c r="AD19" i="34"/>
  <c r="R19" i="34"/>
  <c r="AZ19" i="34"/>
  <c r="AZ61" i="34"/>
  <c r="AO61" i="34"/>
  <c r="Q162" i="34"/>
  <c r="AD61" i="34"/>
  <c r="R61" i="34"/>
  <c r="Q142" i="34"/>
  <c r="AO41" i="34"/>
  <c r="AZ41" i="34"/>
  <c r="R41" i="34"/>
  <c r="AD41" i="34"/>
  <c r="AD29" i="34"/>
  <c r="Q130" i="34"/>
  <c r="AZ29" i="34"/>
  <c r="AO29" i="34"/>
  <c r="R29" i="34"/>
  <c r="AZ100" i="34"/>
  <c r="Q201" i="34"/>
  <c r="R100" i="34"/>
  <c r="AO100" i="34"/>
  <c r="AD100" i="34"/>
  <c r="Q197" i="34"/>
  <c r="AO96" i="34"/>
  <c r="AD96" i="34"/>
  <c r="AZ96" i="34"/>
  <c r="R96" i="34"/>
  <c r="R64" i="34"/>
  <c r="Q165" i="34"/>
  <c r="AZ64" i="34"/>
  <c r="AO64" i="34"/>
  <c r="AD64" i="34"/>
  <c r="AZ89" i="34"/>
  <c r="AD89" i="34"/>
  <c r="Q190" i="34"/>
  <c r="R89" i="34"/>
  <c r="AO89" i="34"/>
  <c r="Q203" i="34"/>
  <c r="R102" i="34"/>
  <c r="AZ102" i="34"/>
  <c r="AO102" i="34"/>
  <c r="AD102" i="34"/>
  <c r="R42" i="34"/>
  <c r="Q143" i="34"/>
  <c r="AD42" i="34"/>
  <c r="AO42" i="34"/>
  <c r="AZ42" i="34"/>
  <c r="Q122" i="34"/>
  <c r="AO21" i="34"/>
  <c r="AD21" i="34"/>
  <c r="AZ21" i="34"/>
  <c r="R21" i="34"/>
  <c r="AZ33" i="34"/>
  <c r="AO33" i="34"/>
  <c r="R33" i="34"/>
  <c r="AD33" i="34"/>
  <c r="Q134" i="34"/>
  <c r="R55" i="34"/>
  <c r="Q156" i="34"/>
  <c r="AZ55" i="34"/>
  <c r="AO55" i="34"/>
  <c r="AD55" i="34"/>
  <c r="Q151" i="34"/>
  <c r="AZ50" i="34"/>
  <c r="AO50" i="34"/>
  <c r="AD50" i="34"/>
  <c r="R50" i="34"/>
  <c r="AO88" i="34"/>
  <c r="AZ88" i="34"/>
  <c r="AD88" i="34"/>
  <c r="R88" i="34"/>
  <c r="Q189" i="34"/>
  <c r="AD92" i="34"/>
  <c r="Q193" i="34"/>
  <c r="R92" i="34"/>
  <c r="AO92" i="34"/>
  <c r="AZ92" i="34"/>
  <c r="AO74" i="34"/>
  <c r="AZ74" i="34"/>
  <c r="R74" i="34"/>
  <c r="AD74" i="34"/>
  <c r="Q175" i="34"/>
  <c r="R84" i="34"/>
  <c r="Q185" i="34"/>
  <c r="AZ84" i="34"/>
  <c r="AD84" i="34"/>
  <c r="AO84" i="34"/>
  <c r="Q146" i="34"/>
  <c r="AO45" i="34"/>
  <c r="AZ45" i="34"/>
  <c r="R45" i="34"/>
  <c r="AD45" i="34"/>
  <c r="R81" i="34"/>
  <c r="Q182" i="34"/>
  <c r="AZ81" i="34"/>
  <c r="AO81" i="34"/>
  <c r="AD81" i="34"/>
  <c r="Q202" i="34"/>
  <c r="AD101" i="34"/>
  <c r="AO101" i="34"/>
  <c r="R101" i="34"/>
  <c r="AZ101" i="34"/>
  <c r="AZ57" i="34"/>
  <c r="Q158" i="34"/>
  <c r="AO57" i="34"/>
  <c r="AD57" i="34"/>
  <c r="R57" i="34"/>
  <c r="D62" i="27" l="1"/>
  <c r="S62" i="34" s="1"/>
  <c r="D20" i="27"/>
  <c r="R121" i="34" s="1"/>
  <c r="D72" i="27"/>
  <c r="R173" i="34" s="1"/>
  <c r="D67" i="27"/>
  <c r="BA67" i="34" s="1"/>
  <c r="D56" i="27"/>
  <c r="R157" i="34" s="1"/>
  <c r="D99" i="27"/>
  <c r="S99" i="34" s="1"/>
  <c r="D28" i="27"/>
  <c r="BA28" i="34" s="1"/>
  <c r="D59" i="27"/>
  <c r="AE59" i="34" s="1"/>
  <c r="D91" i="27"/>
  <c r="R192" i="34" s="1"/>
  <c r="D18" i="27"/>
  <c r="R119" i="34" s="1"/>
  <c r="D38" i="27"/>
  <c r="S38" i="34" s="1"/>
  <c r="D35" i="27"/>
  <c r="R136" i="34" s="1"/>
  <c r="D82" i="27"/>
  <c r="R183" i="34" s="1"/>
  <c r="D46" i="27"/>
  <c r="BA46" i="34" s="1"/>
  <c r="D26" i="27"/>
  <c r="R127" i="34" s="1"/>
  <c r="D94" i="27"/>
  <c r="AE94" i="34" s="1"/>
  <c r="D22" i="27"/>
  <c r="S22" i="34" s="1"/>
  <c r="D12" i="27"/>
  <c r="BA12" i="34" s="1"/>
  <c r="D78" i="27"/>
  <c r="AE78" i="34" s="1"/>
  <c r="D70" i="27"/>
  <c r="S70" i="34" s="1"/>
  <c r="D93" i="27"/>
  <c r="R194" i="34" s="1"/>
  <c r="D36" i="27"/>
  <c r="AE36" i="34" s="1"/>
  <c r="D51" i="27"/>
  <c r="AE51" i="34" s="1"/>
  <c r="D37" i="27"/>
  <c r="BA37" i="34" s="1"/>
  <c r="D32" i="27"/>
  <c r="R133" i="34" s="1"/>
  <c r="D90" i="27"/>
  <c r="R191" i="34" s="1"/>
  <c r="D39" i="27"/>
  <c r="BA39" i="34" s="1"/>
  <c r="D31" i="27"/>
  <c r="BA31" i="34" s="1"/>
  <c r="D66" i="27"/>
  <c r="AE66" i="34" s="1"/>
  <c r="D71" i="27"/>
  <c r="S71" i="34" s="1"/>
  <c r="D17" i="27"/>
  <c r="BA17" i="34" s="1"/>
  <c r="D103" i="27"/>
  <c r="S103" i="34" s="1"/>
  <c r="D49" i="27"/>
  <c r="R150" i="34" s="1"/>
  <c r="D25" i="27"/>
  <c r="AE25" i="34" s="1"/>
  <c r="D5" i="27"/>
  <c r="AE5" i="34" s="1"/>
  <c r="D8" i="27"/>
  <c r="AE8" i="34" s="1"/>
  <c r="D6" i="27"/>
  <c r="R107" i="34" s="1"/>
  <c r="D4" i="27"/>
  <c r="AE4" i="34" s="1"/>
  <c r="D9" i="27"/>
  <c r="W105" i="34"/>
  <c r="I4" i="35"/>
  <c r="M4" i="35" s="1"/>
  <c r="D54" i="27"/>
  <c r="S54" i="34" s="1"/>
  <c r="D7" i="27"/>
  <c r="AE7" i="34" s="1"/>
  <c r="D86" i="27"/>
  <c r="D15" i="27"/>
  <c r="BA15" i="34" s="1"/>
  <c r="D73" i="27"/>
  <c r="S73" i="34" s="1"/>
  <c r="D63" i="27"/>
  <c r="R164" i="34" s="1"/>
  <c r="D48" i="27"/>
  <c r="R149" i="34" s="1"/>
  <c r="D95" i="27"/>
  <c r="BA95" i="34" s="1"/>
  <c r="D24" i="27"/>
  <c r="S24" i="34" s="1"/>
  <c r="D52" i="27"/>
  <c r="R153" i="34" s="1"/>
  <c r="D76" i="27"/>
  <c r="R177" i="34" s="1"/>
  <c r="D53" i="27"/>
  <c r="S53" i="34" s="1"/>
  <c r="D65" i="27"/>
  <c r="R166" i="34" s="1"/>
  <c r="D69" i="27"/>
  <c r="S69" i="34" s="1"/>
  <c r="D27" i="27"/>
  <c r="AE27" i="34" s="1"/>
  <c r="D40" i="27"/>
  <c r="D43" i="27"/>
  <c r="AE43" i="34" s="1"/>
  <c r="D23" i="27"/>
  <c r="R124" i="34" s="1"/>
  <c r="D68" i="27"/>
  <c r="AE68" i="34" s="1"/>
  <c r="D58" i="27"/>
  <c r="R159" i="34" s="1"/>
  <c r="D98" i="27"/>
  <c r="D60" i="27"/>
  <c r="BA60" i="34" s="1"/>
  <c r="D44" i="27"/>
  <c r="AE44" i="34" s="1"/>
  <c r="D10" i="27"/>
  <c r="S10" i="34" s="1"/>
  <c r="D77" i="27"/>
  <c r="BA77" i="34" s="1"/>
  <c r="D21" i="27"/>
  <c r="AE21" i="34" s="1"/>
  <c r="D30" i="27"/>
  <c r="S30" i="34" s="1"/>
  <c r="D74" i="27"/>
  <c r="S74" i="34" s="1"/>
  <c r="D61" i="27"/>
  <c r="R162" i="34" s="1"/>
  <c r="D80" i="27"/>
  <c r="AE80" i="34" s="1"/>
  <c r="D84" i="27"/>
  <c r="R185" i="34" s="1"/>
  <c r="D89" i="27"/>
  <c r="AE89" i="34" s="1"/>
  <c r="D96" i="27"/>
  <c r="S96" i="34" s="1"/>
  <c r="D85" i="27"/>
  <c r="R186" i="34" s="1"/>
  <c r="D34" i="27"/>
  <c r="AE34" i="34" s="1"/>
  <c r="D101" i="27"/>
  <c r="AE101" i="34" s="1"/>
  <c r="D92" i="27"/>
  <c r="R193" i="34" s="1"/>
  <c r="D102" i="27"/>
  <c r="S102" i="34" s="1"/>
  <c r="D42" i="27"/>
  <c r="D45" i="27"/>
  <c r="D41" i="27"/>
  <c r="D14" i="27"/>
  <c r="D33" i="27"/>
  <c r="D100" i="27"/>
  <c r="D75" i="27"/>
  <c r="D13" i="27"/>
  <c r="D50" i="27"/>
  <c r="D64" i="27"/>
  <c r="D29" i="27"/>
  <c r="D81" i="27"/>
  <c r="D55" i="27"/>
  <c r="D97" i="27"/>
  <c r="D83" i="27"/>
  <c r="D16" i="27"/>
  <c r="D79" i="27"/>
  <c r="D57" i="27"/>
  <c r="D88" i="27"/>
  <c r="D19" i="27"/>
  <c r="D47" i="27"/>
  <c r="D11" i="27"/>
  <c r="D87" i="27"/>
  <c r="AE62" i="34" l="1"/>
  <c r="R163" i="34"/>
  <c r="BA62" i="34"/>
  <c r="BA20" i="34"/>
  <c r="AE20" i="34"/>
  <c r="S20" i="34"/>
  <c r="BA72" i="34"/>
  <c r="S72" i="34"/>
  <c r="AE72" i="34"/>
  <c r="R168" i="34"/>
  <c r="AE56" i="34"/>
  <c r="AE67" i="34"/>
  <c r="BA56" i="34"/>
  <c r="S56" i="34"/>
  <c r="S67" i="34"/>
  <c r="AE99" i="34"/>
  <c r="BA99" i="34"/>
  <c r="R200" i="34"/>
  <c r="R129" i="34"/>
  <c r="S28" i="34"/>
  <c r="AE28" i="34"/>
  <c r="S18" i="34"/>
  <c r="S35" i="34"/>
  <c r="BA59" i="34"/>
  <c r="R160" i="34"/>
  <c r="S59" i="34"/>
  <c r="R139" i="34"/>
  <c r="AE38" i="34"/>
  <c r="BA38" i="34"/>
  <c r="BA35" i="34"/>
  <c r="AE35" i="34"/>
  <c r="AE70" i="34"/>
  <c r="BA91" i="34"/>
  <c r="AE91" i="34"/>
  <c r="S91" i="34"/>
  <c r="AE18" i="34"/>
  <c r="BA18" i="34"/>
  <c r="BA94" i="34"/>
  <c r="S82" i="34"/>
  <c r="BA82" i="34"/>
  <c r="AE82" i="34"/>
  <c r="S94" i="34"/>
  <c r="R171" i="34"/>
  <c r="BA70" i="34"/>
  <c r="R195" i="34"/>
  <c r="AE46" i="34"/>
  <c r="S46" i="34"/>
  <c r="R147" i="34"/>
  <c r="AE22" i="34"/>
  <c r="R123" i="34"/>
  <c r="BA22" i="34"/>
  <c r="AE26" i="34"/>
  <c r="R179" i="34"/>
  <c r="S26" i="34"/>
  <c r="BA26" i="34"/>
  <c r="R137" i="34"/>
  <c r="S12" i="34"/>
  <c r="R113" i="34"/>
  <c r="AE12" i="34"/>
  <c r="BA93" i="34"/>
  <c r="S93" i="34"/>
  <c r="R152" i="34"/>
  <c r="AE93" i="34"/>
  <c r="S78" i="34"/>
  <c r="BA78" i="34"/>
  <c r="S36" i="34"/>
  <c r="BA36" i="34"/>
  <c r="BA51" i="34"/>
  <c r="S51" i="34"/>
  <c r="S37" i="34"/>
  <c r="AE37" i="34"/>
  <c r="R138" i="34"/>
  <c r="BA90" i="34"/>
  <c r="S90" i="34"/>
  <c r="AE90" i="34"/>
  <c r="AE32" i="34"/>
  <c r="BA32" i="34"/>
  <c r="S32" i="34"/>
  <c r="R172" i="34"/>
  <c r="R140" i="34"/>
  <c r="S39" i="34"/>
  <c r="AE39" i="34"/>
  <c r="S66" i="34"/>
  <c r="AE103" i="34"/>
  <c r="AE31" i="34"/>
  <c r="S63" i="34"/>
  <c r="S31" i="34"/>
  <c r="R167" i="34"/>
  <c r="BA103" i="34"/>
  <c r="R204" i="34"/>
  <c r="BA66" i="34"/>
  <c r="BA63" i="34"/>
  <c r="AE63" i="34"/>
  <c r="R132" i="34"/>
  <c r="S49" i="34"/>
  <c r="BA49" i="34"/>
  <c r="S17" i="34"/>
  <c r="AE49" i="34"/>
  <c r="R118" i="34"/>
  <c r="BA6" i="34"/>
  <c r="AE17" i="34"/>
  <c r="AE23" i="34"/>
  <c r="R109" i="34"/>
  <c r="AE71" i="34"/>
  <c r="BA71" i="34"/>
  <c r="BA8" i="34"/>
  <c r="S8" i="34"/>
  <c r="S25" i="34"/>
  <c r="R126" i="34"/>
  <c r="BA5" i="34"/>
  <c r="BA25" i="34"/>
  <c r="S5" i="34"/>
  <c r="R106" i="34"/>
  <c r="AE48" i="34"/>
  <c r="R155" i="34"/>
  <c r="S6" i="34"/>
  <c r="AE6" i="34"/>
  <c r="AT4" i="27"/>
  <c r="AE54" i="34"/>
  <c r="S4" i="34"/>
  <c r="S52" i="34"/>
  <c r="BA4" i="34"/>
  <c r="R105" i="34"/>
  <c r="BA54" i="34"/>
  <c r="AE9" i="34"/>
  <c r="R110" i="34"/>
  <c r="S9" i="34"/>
  <c r="BA9" i="34"/>
  <c r="S7" i="34"/>
  <c r="BA73" i="34"/>
  <c r="BA7" i="34"/>
  <c r="S95" i="34"/>
  <c r="R108" i="34"/>
  <c r="S15" i="34"/>
  <c r="AE95" i="34"/>
  <c r="BA86" i="34"/>
  <c r="S86" i="34"/>
  <c r="R187" i="34"/>
  <c r="AE86" i="34"/>
  <c r="AE15" i="34"/>
  <c r="R116" i="34"/>
  <c r="R196" i="34"/>
  <c r="BA24" i="34"/>
  <c r="R125" i="34"/>
  <c r="R174" i="34"/>
  <c r="S58" i="34"/>
  <c r="AE73" i="34"/>
  <c r="AE52" i="34"/>
  <c r="AE24" i="34"/>
  <c r="BA76" i="34"/>
  <c r="AE53" i="34"/>
  <c r="BA52" i="34"/>
  <c r="R154" i="34"/>
  <c r="S48" i="34"/>
  <c r="AE76" i="34"/>
  <c r="BA53" i="34"/>
  <c r="BA48" i="34"/>
  <c r="S76" i="34"/>
  <c r="BA65" i="34"/>
  <c r="S43" i="34"/>
  <c r="R144" i="34"/>
  <c r="AE69" i="34"/>
  <c r="BA58" i="34"/>
  <c r="AE58" i="34"/>
  <c r="AE65" i="34"/>
  <c r="S27" i="34"/>
  <c r="AE10" i="34"/>
  <c r="BA27" i="34"/>
  <c r="R128" i="34"/>
  <c r="S65" i="34"/>
  <c r="BA69" i="34"/>
  <c r="R170" i="34"/>
  <c r="R111" i="34"/>
  <c r="BA10" i="34"/>
  <c r="S23" i="34"/>
  <c r="BA44" i="34"/>
  <c r="BA23" i="34"/>
  <c r="BA74" i="34"/>
  <c r="R141" i="34"/>
  <c r="AE40" i="34"/>
  <c r="BA40" i="34"/>
  <c r="S40" i="34"/>
  <c r="BA68" i="34"/>
  <c r="S68" i="34"/>
  <c r="R169" i="34"/>
  <c r="BA43" i="34"/>
  <c r="S21" i="34"/>
  <c r="AE74" i="34"/>
  <c r="S44" i="34"/>
  <c r="R161" i="34"/>
  <c r="S60" i="34"/>
  <c r="S92" i="34"/>
  <c r="AE98" i="34"/>
  <c r="S98" i="34"/>
  <c r="BA98" i="34"/>
  <c r="R199" i="34"/>
  <c r="AE92" i="34"/>
  <c r="AE60" i="34"/>
  <c r="R175" i="34"/>
  <c r="R202" i="34"/>
  <c r="BA21" i="34"/>
  <c r="BA96" i="34"/>
  <c r="R145" i="34"/>
  <c r="AE77" i="34"/>
  <c r="S80" i="34"/>
  <c r="AE102" i="34"/>
  <c r="BA80" i="34"/>
  <c r="S77" i="34"/>
  <c r="AE96" i="34"/>
  <c r="BA102" i="34"/>
  <c r="R178" i="34"/>
  <c r="R122" i="34"/>
  <c r="BA101" i="34"/>
  <c r="R181" i="34"/>
  <c r="AE84" i="34"/>
  <c r="S101" i="34"/>
  <c r="BA89" i="34"/>
  <c r="R197" i="34"/>
  <c r="R135" i="34"/>
  <c r="BA61" i="34"/>
  <c r="R131" i="34"/>
  <c r="BA92" i="34"/>
  <c r="S61" i="34"/>
  <c r="BA30" i="34"/>
  <c r="AE61" i="34"/>
  <c r="AE30" i="34"/>
  <c r="R203" i="34"/>
  <c r="S85" i="34"/>
  <c r="AE85" i="34"/>
  <c r="BA85" i="34"/>
  <c r="BA34" i="34"/>
  <c r="BA84" i="34"/>
  <c r="S89" i="34"/>
  <c r="S34" i="34"/>
  <c r="S84" i="34"/>
  <c r="R190" i="34"/>
  <c r="S88" i="34"/>
  <c r="R189" i="34"/>
  <c r="BA88" i="34"/>
  <c r="AE88" i="34"/>
  <c r="AE79" i="34"/>
  <c r="S79" i="34"/>
  <c r="R180" i="34"/>
  <c r="BA79" i="34"/>
  <c r="BA64" i="34"/>
  <c r="R165" i="34"/>
  <c r="S64" i="34"/>
  <c r="AE64" i="34"/>
  <c r="R176" i="34"/>
  <c r="BA75" i="34"/>
  <c r="S75" i="34"/>
  <c r="AE75" i="34"/>
  <c r="R201" i="34"/>
  <c r="S100" i="34"/>
  <c r="BA100" i="34"/>
  <c r="AE100" i="34"/>
  <c r="AE41" i="34"/>
  <c r="S41" i="34"/>
  <c r="BA41" i="34"/>
  <c r="R142" i="34"/>
  <c r="R158" i="34"/>
  <c r="AE57" i="34"/>
  <c r="BA57" i="34"/>
  <c r="S57" i="34"/>
  <c r="R188" i="34"/>
  <c r="S87" i="34"/>
  <c r="BA87" i="34"/>
  <c r="AE87" i="34"/>
  <c r="R117" i="34"/>
  <c r="AE16" i="34"/>
  <c r="BA16" i="34"/>
  <c r="S16" i="34"/>
  <c r="AE13" i="34"/>
  <c r="BA13" i="34"/>
  <c r="R114" i="34"/>
  <c r="S13" i="34"/>
  <c r="R134" i="34"/>
  <c r="S33" i="34"/>
  <c r="BA33" i="34"/>
  <c r="AE33" i="34"/>
  <c r="R146" i="34"/>
  <c r="S45" i="34"/>
  <c r="AE45" i="34"/>
  <c r="BA45" i="34"/>
  <c r="S11" i="34"/>
  <c r="R112" i="34"/>
  <c r="BA11" i="34"/>
  <c r="AE11" i="34"/>
  <c r="F4" i="27"/>
  <c r="R184" i="34"/>
  <c r="BA83" i="34"/>
  <c r="AE83" i="34"/>
  <c r="S83" i="34"/>
  <c r="R156" i="34"/>
  <c r="AE55" i="34"/>
  <c r="BA55" i="34"/>
  <c r="S55" i="34"/>
  <c r="AE50" i="34"/>
  <c r="S50" i="34"/>
  <c r="BA50" i="34"/>
  <c r="R151" i="34"/>
  <c r="R115" i="34"/>
  <c r="AE14" i="34"/>
  <c r="BA14" i="34"/>
  <c r="S14" i="34"/>
  <c r="AE97" i="34"/>
  <c r="S97" i="34"/>
  <c r="BA97" i="34"/>
  <c r="R198" i="34"/>
  <c r="R120" i="34"/>
  <c r="AE19" i="34"/>
  <c r="BA19" i="34"/>
  <c r="S19" i="34"/>
  <c r="BA29" i="34"/>
  <c r="AE29" i="34"/>
  <c r="S29" i="34"/>
  <c r="R130" i="34"/>
  <c r="R148" i="34"/>
  <c r="AE47" i="34"/>
  <c r="S47" i="34"/>
  <c r="BA47" i="34"/>
  <c r="AE81" i="34"/>
  <c r="S81" i="34"/>
  <c r="BA81" i="34"/>
  <c r="R182" i="34"/>
  <c r="R143" i="34"/>
  <c r="AE42" i="34"/>
  <c r="BA42" i="34"/>
  <c r="S42" i="34"/>
  <c r="D62" i="28" l="1"/>
  <c r="T62" i="34" s="1"/>
  <c r="D20" i="28"/>
  <c r="BB20" i="34" s="1"/>
  <c r="D72" i="28"/>
  <c r="T72" i="34" s="1"/>
  <c r="D67" i="28"/>
  <c r="BB67" i="34" s="1"/>
  <c r="D56" i="28"/>
  <c r="T56" i="34" s="1"/>
  <c r="D28" i="28"/>
  <c r="AF28" i="34" s="1"/>
  <c r="D99" i="28"/>
  <c r="AQ99" i="34" s="1"/>
  <c r="D38" i="28"/>
  <c r="S139" i="34" s="1"/>
  <c r="D59" i="28"/>
  <c r="AF59" i="34" s="1"/>
  <c r="D35" i="28"/>
  <c r="AF35" i="34" s="1"/>
  <c r="D91" i="28"/>
  <c r="S192" i="34" s="1"/>
  <c r="D70" i="28"/>
  <c r="S171" i="34" s="1"/>
  <c r="D18" i="28"/>
  <c r="T18" i="34" s="1"/>
  <c r="D94" i="28"/>
  <c r="S195" i="34" s="1"/>
  <c r="D22" i="28"/>
  <c r="AQ22" i="34" s="1"/>
  <c r="D82" i="28"/>
  <c r="AQ82" i="34" s="1"/>
  <c r="D46" i="28"/>
  <c r="AF46" i="34" s="1"/>
  <c r="D26" i="28"/>
  <c r="S127" i="34" s="1"/>
  <c r="D12" i="28"/>
  <c r="T12" i="34" s="1"/>
  <c r="D78" i="28"/>
  <c r="AQ78" i="34" s="1"/>
  <c r="D93" i="28"/>
  <c r="AF93" i="34" s="1"/>
  <c r="D36" i="28"/>
  <c r="S137" i="34" s="1"/>
  <c r="D37" i="28"/>
  <c r="AF37" i="34" s="1"/>
  <c r="D51" i="28"/>
  <c r="T51" i="34" s="1"/>
  <c r="D90" i="28"/>
  <c r="AQ90" i="34" s="1"/>
  <c r="D32" i="28"/>
  <c r="AF32" i="34" s="1"/>
  <c r="D39" i="28"/>
  <c r="T39" i="34" s="1"/>
  <c r="D66" i="28"/>
  <c r="AQ66" i="34" s="1"/>
  <c r="D103" i="28"/>
  <c r="AF103" i="34" s="1"/>
  <c r="D63" i="28"/>
  <c r="AQ63" i="34" s="1"/>
  <c r="D31" i="28"/>
  <c r="AF31" i="34" s="1"/>
  <c r="D49" i="28"/>
  <c r="T49" i="34" s="1"/>
  <c r="D17" i="28"/>
  <c r="T17" i="34" s="1"/>
  <c r="D71" i="28"/>
  <c r="AQ71" i="34" s="1"/>
  <c r="D73" i="28"/>
  <c r="AQ73" i="34" s="1"/>
  <c r="D25" i="28"/>
  <c r="BB25" i="34" s="1"/>
  <c r="D8" i="28"/>
  <c r="AQ8" i="34" s="1"/>
  <c r="D6" i="28"/>
  <c r="AQ6" i="34" s="1"/>
  <c r="D5" i="28"/>
  <c r="AF5" i="34" s="1"/>
  <c r="D48" i="28"/>
  <c r="T48" i="34" s="1"/>
  <c r="D54" i="28"/>
  <c r="AQ54" i="34" s="1"/>
  <c r="D10" i="28"/>
  <c r="BB10" i="34" s="1"/>
  <c r="D53" i="28"/>
  <c r="AF53" i="34" s="1"/>
  <c r="D4" i="28"/>
  <c r="T4" i="34" s="1"/>
  <c r="D95" i="28"/>
  <c r="AF95" i="34" s="1"/>
  <c r="D43" i="28"/>
  <c r="T43" i="34" s="1"/>
  <c r="D76" i="28"/>
  <c r="S177" i="34" s="1"/>
  <c r="D9" i="28"/>
  <c r="D58" i="28"/>
  <c r="AQ58" i="34" s="1"/>
  <c r="D7" i="28"/>
  <c r="D24" i="28"/>
  <c r="BB24" i="34" s="1"/>
  <c r="D52" i="28"/>
  <c r="T52" i="34" s="1"/>
  <c r="D69" i="28"/>
  <c r="AF69" i="34" s="1"/>
  <c r="D86" i="28"/>
  <c r="D15" i="28"/>
  <c r="D27" i="28"/>
  <c r="S128" i="34" s="1"/>
  <c r="D23" i="28"/>
  <c r="T23" i="34" s="1"/>
  <c r="D65" i="28"/>
  <c r="AF65" i="34" s="1"/>
  <c r="D44" i="28"/>
  <c r="S145" i="34" s="1"/>
  <c r="D74" i="28"/>
  <c r="S175" i="34" s="1"/>
  <c r="D40" i="28"/>
  <c r="D68" i="28"/>
  <c r="BB68" i="34" s="1"/>
  <c r="D21" i="28"/>
  <c r="S122" i="34" s="1"/>
  <c r="D80" i="28"/>
  <c r="AQ80" i="34" s="1"/>
  <c r="D101" i="28"/>
  <c r="BB101" i="34" s="1"/>
  <c r="D60" i="28"/>
  <c r="AQ60" i="34" s="1"/>
  <c r="D96" i="28"/>
  <c r="BB96" i="34" s="1"/>
  <c r="D102" i="28"/>
  <c r="AQ102" i="34" s="1"/>
  <c r="D89" i="28"/>
  <c r="BB89" i="34" s="1"/>
  <c r="D98" i="28"/>
  <c r="D92" i="28"/>
  <c r="BB92" i="34" s="1"/>
  <c r="D84" i="28"/>
  <c r="S185" i="34" s="1"/>
  <c r="D34" i="28"/>
  <c r="AF34" i="34" s="1"/>
  <c r="D77" i="28"/>
  <c r="S178" i="34" s="1"/>
  <c r="D61" i="28"/>
  <c r="AQ61" i="34" s="1"/>
  <c r="D85" i="28"/>
  <c r="AF85" i="34" s="1"/>
  <c r="D30" i="28"/>
  <c r="AQ30" i="34" s="1"/>
  <c r="D16" i="28"/>
  <c r="AF16" i="34" s="1"/>
  <c r="D57" i="28"/>
  <c r="T57" i="34" s="1"/>
  <c r="D50" i="28"/>
  <c r="S151" i="34" s="1"/>
  <c r="D42" i="28"/>
  <c r="BB42" i="34" s="1"/>
  <c r="D55" i="28"/>
  <c r="T55" i="34" s="1"/>
  <c r="D41" i="28"/>
  <c r="S142" i="34" s="1"/>
  <c r="D75" i="28"/>
  <c r="T75" i="34" s="1"/>
  <c r="D14" i="28"/>
  <c r="AF14" i="34" s="1"/>
  <c r="D19" i="28"/>
  <c r="S120" i="34" s="1"/>
  <c r="D11" i="28"/>
  <c r="AQ11" i="34" s="1"/>
  <c r="D29" i="28"/>
  <c r="S130" i="34" s="1"/>
  <c r="D100" i="28"/>
  <c r="D97" i="28"/>
  <c r="D64" i="28"/>
  <c r="D13" i="28"/>
  <c r="D87" i="28"/>
  <c r="D81" i="28"/>
  <c r="D33" i="28"/>
  <c r="D88" i="28"/>
  <c r="D47" i="28"/>
  <c r="D45" i="28"/>
  <c r="D79" i="28"/>
  <c r="D83" i="28"/>
  <c r="BB62" i="34" l="1"/>
  <c r="AF62" i="34"/>
  <c r="AQ62" i="34"/>
  <c r="S163" i="34"/>
  <c r="AQ20" i="34"/>
  <c r="S121" i="34"/>
  <c r="AF20" i="34"/>
  <c r="T20" i="34"/>
  <c r="AQ72" i="34"/>
  <c r="S173" i="34"/>
  <c r="BB72" i="34"/>
  <c r="AF72" i="34"/>
  <c r="AF56" i="34"/>
  <c r="AQ56" i="34"/>
  <c r="S157" i="34"/>
  <c r="BB56" i="34"/>
  <c r="T67" i="34"/>
  <c r="AF67" i="34"/>
  <c r="AQ67" i="34"/>
  <c r="S168" i="34"/>
  <c r="BB28" i="34"/>
  <c r="AQ28" i="34"/>
  <c r="S129" i="34"/>
  <c r="T28" i="34"/>
  <c r="AQ59" i="34"/>
  <c r="BB99" i="34"/>
  <c r="AF99" i="34"/>
  <c r="S200" i="34"/>
  <c r="T99" i="34"/>
  <c r="BB70" i="34"/>
  <c r="AQ70" i="34"/>
  <c r="AF70" i="34"/>
  <c r="T70" i="34"/>
  <c r="AQ38" i="34"/>
  <c r="AF38" i="34"/>
  <c r="BB38" i="34"/>
  <c r="T38" i="34"/>
  <c r="T59" i="34"/>
  <c r="BB59" i="34"/>
  <c r="S160" i="34"/>
  <c r="AF91" i="34"/>
  <c r="T91" i="34"/>
  <c r="T94" i="34"/>
  <c r="AQ91" i="34"/>
  <c r="BB91" i="34"/>
  <c r="T22" i="34"/>
  <c r="S123" i="34"/>
  <c r="AQ35" i="34"/>
  <c r="T35" i="34"/>
  <c r="S136" i="34"/>
  <c r="BB35" i="34"/>
  <c r="AF94" i="34"/>
  <c r="AQ94" i="34"/>
  <c r="BB94" i="34"/>
  <c r="T46" i="34"/>
  <c r="AF18" i="34"/>
  <c r="S119" i="34"/>
  <c r="AQ18" i="34"/>
  <c r="BB18" i="34"/>
  <c r="BB22" i="34"/>
  <c r="AF22" i="34"/>
  <c r="BB82" i="34"/>
  <c r="T82" i="34"/>
  <c r="AF82" i="34"/>
  <c r="S183" i="34"/>
  <c r="BB37" i="34"/>
  <c r="AQ46" i="34"/>
  <c r="AF26" i="34"/>
  <c r="BB36" i="34"/>
  <c r="BB46" i="34"/>
  <c r="S147" i="34"/>
  <c r="BB78" i="34"/>
  <c r="BB93" i="34"/>
  <c r="AQ26" i="34"/>
  <c r="AQ37" i="34"/>
  <c r="AQ51" i="34"/>
  <c r="T78" i="34"/>
  <c r="T26" i="34"/>
  <c r="BB26" i="34"/>
  <c r="S113" i="34"/>
  <c r="AQ93" i="34"/>
  <c r="AQ12" i="34"/>
  <c r="AF12" i="34"/>
  <c r="S138" i="34"/>
  <c r="BB12" i="34"/>
  <c r="T36" i="34"/>
  <c r="AF36" i="34"/>
  <c r="AQ36" i="34"/>
  <c r="S164" i="34"/>
  <c r="AF63" i="34"/>
  <c r="AF78" i="34"/>
  <c r="S179" i="34"/>
  <c r="S194" i="34"/>
  <c r="T93" i="34"/>
  <c r="T37" i="34"/>
  <c r="BB32" i="34"/>
  <c r="AF51" i="34"/>
  <c r="S152" i="34"/>
  <c r="BB51" i="34"/>
  <c r="S204" i="34"/>
  <c r="S191" i="34"/>
  <c r="T90" i="34"/>
  <c r="T5" i="34"/>
  <c r="AF90" i="34"/>
  <c r="BB90" i="34"/>
  <c r="S133" i="34"/>
  <c r="T32" i="34"/>
  <c r="AQ32" i="34"/>
  <c r="S125" i="34"/>
  <c r="AQ24" i="34"/>
  <c r="AF66" i="34"/>
  <c r="AF24" i="34"/>
  <c r="T66" i="34"/>
  <c r="BB66" i="34"/>
  <c r="T24" i="34"/>
  <c r="T103" i="34"/>
  <c r="T63" i="34"/>
  <c r="BB63" i="34"/>
  <c r="AQ103" i="34"/>
  <c r="BB103" i="34"/>
  <c r="S150" i="34"/>
  <c r="AQ39" i="34"/>
  <c r="AQ49" i="34"/>
  <c r="BB39" i="34"/>
  <c r="AF39" i="34"/>
  <c r="S140" i="34"/>
  <c r="BB49" i="34"/>
  <c r="AF49" i="34"/>
  <c r="S167" i="34"/>
  <c r="S172" i="34"/>
  <c r="AQ31" i="34"/>
  <c r="BB31" i="34"/>
  <c r="T31" i="34"/>
  <c r="S132" i="34"/>
  <c r="T10" i="34"/>
  <c r="AQ10" i="34"/>
  <c r="AF54" i="34"/>
  <c r="S174" i="34"/>
  <c r="AF17" i="34"/>
  <c r="BB17" i="34"/>
  <c r="S118" i="34"/>
  <c r="AQ17" i="34"/>
  <c r="T73" i="34"/>
  <c r="AQ5" i="34"/>
  <c r="BB5" i="34"/>
  <c r="AF73" i="34"/>
  <c r="S106" i="34"/>
  <c r="BB73" i="34"/>
  <c r="T71" i="34"/>
  <c r="S155" i="34"/>
  <c r="BB54" i="34"/>
  <c r="BB71" i="34"/>
  <c r="AF71" i="34"/>
  <c r="T54" i="34"/>
  <c r="AQ53" i="34"/>
  <c r="AQ95" i="34"/>
  <c r="S109" i="34"/>
  <c r="T8" i="34"/>
  <c r="AF8" i="34"/>
  <c r="AF6" i="34"/>
  <c r="BB8" i="34"/>
  <c r="S107" i="34"/>
  <c r="S126" i="34"/>
  <c r="AQ25" i="34"/>
  <c r="S149" i="34"/>
  <c r="T6" i="34"/>
  <c r="AF25" i="34"/>
  <c r="T95" i="34"/>
  <c r="T25" i="34"/>
  <c r="S144" i="34"/>
  <c r="AF48" i="34"/>
  <c r="S196" i="34"/>
  <c r="BB48" i="34"/>
  <c r="S154" i="34"/>
  <c r="BB53" i="34"/>
  <c r="T53" i="34"/>
  <c r="S111" i="34"/>
  <c r="BB6" i="34"/>
  <c r="AF10" i="34"/>
  <c r="AQ48" i="34"/>
  <c r="S124" i="34"/>
  <c r="BB95" i="34"/>
  <c r="AQ43" i="34"/>
  <c r="BB58" i="34"/>
  <c r="S105" i="34"/>
  <c r="AQ4" i="34"/>
  <c r="AF4" i="34"/>
  <c r="BB4" i="34"/>
  <c r="AQ76" i="34"/>
  <c r="T58" i="34"/>
  <c r="T76" i="34"/>
  <c r="AF58" i="34"/>
  <c r="BB76" i="34"/>
  <c r="T27" i="34"/>
  <c r="AF76" i="34"/>
  <c r="S159" i="34"/>
  <c r="AF44" i="34"/>
  <c r="AF43" i="34"/>
  <c r="S170" i="34"/>
  <c r="BB43" i="34"/>
  <c r="S153" i="34"/>
  <c r="BB52" i="34"/>
  <c r="AF52" i="34"/>
  <c r="AQ52" i="34"/>
  <c r="AF9" i="34"/>
  <c r="AQ9" i="34"/>
  <c r="BB9" i="34"/>
  <c r="T9" i="34"/>
  <c r="S110" i="34"/>
  <c r="BB27" i="34"/>
  <c r="AQ27" i="34"/>
  <c r="AF27" i="34"/>
  <c r="BB7" i="34"/>
  <c r="S108" i="34"/>
  <c r="AQ7" i="34"/>
  <c r="T7" i="34"/>
  <c r="AF7" i="34"/>
  <c r="AQ69" i="34"/>
  <c r="T69" i="34"/>
  <c r="AF74" i="34"/>
  <c r="BB69" i="34"/>
  <c r="T74" i="34"/>
  <c r="BB80" i="34"/>
  <c r="AQ15" i="34"/>
  <c r="BB15" i="34"/>
  <c r="T15" i="34"/>
  <c r="S116" i="34"/>
  <c r="AF15" i="34"/>
  <c r="S187" i="34"/>
  <c r="T86" i="34"/>
  <c r="AF86" i="34"/>
  <c r="BB86" i="34"/>
  <c r="AQ86" i="34"/>
  <c r="AF23" i="34"/>
  <c r="AQ23" i="34"/>
  <c r="BB23" i="34"/>
  <c r="AQ74" i="34"/>
  <c r="BB74" i="34"/>
  <c r="BB34" i="34"/>
  <c r="BB44" i="34"/>
  <c r="T102" i="34"/>
  <c r="AQ44" i="34"/>
  <c r="T44" i="34"/>
  <c r="S117" i="34"/>
  <c r="BB21" i="34"/>
  <c r="S166" i="34"/>
  <c r="AQ65" i="34"/>
  <c r="BB65" i="34"/>
  <c r="T65" i="34"/>
  <c r="T61" i="34"/>
  <c r="S162" i="34"/>
  <c r="S193" i="34"/>
  <c r="AF92" i="34"/>
  <c r="T92" i="34"/>
  <c r="AQ92" i="34"/>
  <c r="BB61" i="34"/>
  <c r="AF61" i="34"/>
  <c r="T21" i="34"/>
  <c r="AF21" i="34"/>
  <c r="AQ21" i="34"/>
  <c r="AQ34" i="34"/>
  <c r="AF40" i="34"/>
  <c r="AQ40" i="34"/>
  <c r="T40" i="34"/>
  <c r="BB40" i="34"/>
  <c r="S141" i="34"/>
  <c r="AF68" i="34"/>
  <c r="S169" i="34"/>
  <c r="AF101" i="34"/>
  <c r="AQ68" i="34"/>
  <c r="T68" i="34"/>
  <c r="AQ89" i="34"/>
  <c r="AF89" i="34"/>
  <c r="T89" i="34"/>
  <c r="BB16" i="34"/>
  <c r="T16" i="34"/>
  <c r="AF96" i="34"/>
  <c r="S190" i="34"/>
  <c r="S181" i="34"/>
  <c r="BB55" i="34"/>
  <c r="AF84" i="34"/>
  <c r="T80" i="34"/>
  <c r="AF80" i="34"/>
  <c r="T96" i="34"/>
  <c r="AF60" i="34"/>
  <c r="AQ96" i="34"/>
  <c r="AF55" i="34"/>
  <c r="AQ16" i="34"/>
  <c r="AQ101" i="34"/>
  <c r="S203" i="34"/>
  <c r="S197" i="34"/>
  <c r="S202" i="34"/>
  <c r="AQ19" i="34"/>
  <c r="BB60" i="34"/>
  <c r="T19" i="34"/>
  <c r="S135" i="34"/>
  <c r="T101" i="34"/>
  <c r="BB102" i="34"/>
  <c r="T60" i="34"/>
  <c r="S161" i="34"/>
  <c r="AQ55" i="34"/>
  <c r="T34" i="34"/>
  <c r="AF102" i="34"/>
  <c r="BB75" i="34"/>
  <c r="S156" i="34"/>
  <c r="BB50" i="34"/>
  <c r="S115" i="34"/>
  <c r="AQ85" i="34"/>
  <c r="AQ77" i="34"/>
  <c r="T77" i="34"/>
  <c r="AQ98" i="34"/>
  <c r="BB98" i="34"/>
  <c r="S199" i="34"/>
  <c r="AF98" i="34"/>
  <c r="T98" i="34"/>
  <c r="AF77" i="34"/>
  <c r="T84" i="34"/>
  <c r="BB77" i="34"/>
  <c r="AQ84" i="34"/>
  <c r="T14" i="34"/>
  <c r="BB84" i="34"/>
  <c r="AQ50" i="34"/>
  <c r="S186" i="34"/>
  <c r="BB57" i="34"/>
  <c r="BB29" i="34"/>
  <c r="BB85" i="34"/>
  <c r="T85" i="34"/>
  <c r="T50" i="34"/>
  <c r="AF50" i="34"/>
  <c r="BB19" i="34"/>
  <c r="AF19" i="34"/>
  <c r="S131" i="34"/>
  <c r="AF42" i="34"/>
  <c r="AQ14" i="34"/>
  <c r="AF57" i="34"/>
  <c r="AF75" i="34"/>
  <c r="S158" i="34"/>
  <c r="AQ75" i="34"/>
  <c r="S176" i="34"/>
  <c r="AQ57" i="34"/>
  <c r="T30" i="34"/>
  <c r="T29" i="34"/>
  <c r="AQ29" i="34"/>
  <c r="BB30" i="34"/>
  <c r="BB14" i="34"/>
  <c r="AF29" i="34"/>
  <c r="AF30" i="34"/>
  <c r="AQ41" i="34"/>
  <c r="BB41" i="34"/>
  <c r="T41" i="34"/>
  <c r="AF41" i="34"/>
  <c r="S143" i="34"/>
  <c r="T11" i="34"/>
  <c r="AQ42" i="34"/>
  <c r="AF11" i="34"/>
  <c r="T42" i="34"/>
  <c r="BB11" i="34"/>
  <c r="S112" i="34"/>
  <c r="S182" i="34"/>
  <c r="AF81" i="34"/>
  <c r="T81" i="34"/>
  <c r="BB81" i="34"/>
  <c r="AQ81" i="34"/>
  <c r="AQ87" i="34"/>
  <c r="T87" i="34"/>
  <c r="AF87" i="34"/>
  <c r="S188" i="34"/>
  <c r="BB87" i="34"/>
  <c r="AQ100" i="34"/>
  <c r="AF100" i="34"/>
  <c r="T100" i="34"/>
  <c r="BB100" i="34"/>
  <c r="S201" i="34"/>
  <c r="AF88" i="34"/>
  <c r="T88" i="34"/>
  <c r="S189" i="34"/>
  <c r="AQ88" i="34"/>
  <c r="BB88" i="34"/>
  <c r="T13" i="34"/>
  <c r="BB13" i="34"/>
  <c r="AQ13" i="34"/>
  <c r="S114" i="34"/>
  <c r="AF13" i="34"/>
  <c r="S180" i="34"/>
  <c r="AF79" i="34"/>
  <c r="BB79" i="34"/>
  <c r="T79" i="34"/>
  <c r="AQ79" i="34"/>
  <c r="AF33" i="34"/>
  <c r="AQ33" i="34"/>
  <c r="BB33" i="34"/>
  <c r="T33" i="34"/>
  <c r="S134" i="34"/>
  <c r="AF45" i="34"/>
  <c r="T45" i="34"/>
  <c r="AQ45" i="34"/>
  <c r="BB45" i="34"/>
  <c r="S146" i="34"/>
  <c r="F4" i="28"/>
  <c r="S148" i="34"/>
  <c r="AF47" i="34"/>
  <c r="BB47" i="34"/>
  <c r="AQ47" i="34"/>
  <c r="T47" i="34"/>
  <c r="S165" i="34"/>
  <c r="AF64" i="34"/>
  <c r="T64" i="34"/>
  <c r="AQ64" i="34"/>
  <c r="BB64" i="34"/>
  <c r="AF83" i="34"/>
  <c r="T83" i="34"/>
  <c r="AQ83" i="34"/>
  <c r="BB83" i="34"/>
  <c r="S184" i="34"/>
  <c r="T97" i="34"/>
  <c r="BB97" i="34"/>
  <c r="S198" i="34"/>
  <c r="AQ97" i="34"/>
  <c r="AF97" i="34"/>
  <c r="D62" i="29" l="1"/>
  <c r="U62" i="34" s="1"/>
  <c r="D20" i="29"/>
  <c r="AR20" i="34" s="1"/>
  <c r="D56" i="29"/>
  <c r="AG56" i="34" s="1"/>
  <c r="D72" i="29"/>
  <c r="AR72" i="34" s="1"/>
  <c r="D67" i="29"/>
  <c r="T168" i="34" s="1"/>
  <c r="D28" i="29"/>
  <c r="T129" i="34" s="1"/>
  <c r="D99" i="29"/>
  <c r="BC99" i="34" s="1"/>
  <c r="D70" i="29"/>
  <c r="U70" i="34" s="1"/>
  <c r="D59" i="29"/>
  <c r="U59" i="34" s="1"/>
  <c r="D38" i="29"/>
  <c r="BC38" i="34" s="1"/>
  <c r="D91" i="29"/>
  <c r="AG91" i="34" s="1"/>
  <c r="D35" i="29"/>
  <c r="AG35" i="34" s="1"/>
  <c r="D94" i="29"/>
  <c r="U94" i="34" s="1"/>
  <c r="D18" i="29"/>
  <c r="AG18" i="34" s="1"/>
  <c r="D22" i="29"/>
  <c r="T123" i="34" s="1"/>
  <c r="D82" i="29"/>
  <c r="BC82" i="34" s="1"/>
  <c r="D46" i="29"/>
  <c r="AG46" i="34" s="1"/>
  <c r="D37" i="29"/>
  <c r="BC37" i="34" s="1"/>
  <c r="D36" i="29"/>
  <c r="BC36" i="34" s="1"/>
  <c r="D26" i="29"/>
  <c r="BC26" i="34" s="1"/>
  <c r="D12" i="29"/>
  <c r="AG12" i="34" s="1"/>
  <c r="D78" i="29"/>
  <c r="U78" i="34" s="1"/>
  <c r="D93" i="29"/>
  <c r="AR93" i="34" s="1"/>
  <c r="D51" i="29"/>
  <c r="AG51" i="34" s="1"/>
  <c r="D24" i="29"/>
  <c r="U24" i="34" s="1"/>
  <c r="D32" i="29"/>
  <c r="T133" i="34" s="1"/>
  <c r="D90" i="29"/>
  <c r="BC90" i="34" s="1"/>
  <c r="D103" i="29"/>
  <c r="BC103" i="34" s="1"/>
  <c r="D66" i="29"/>
  <c r="U66" i="34" s="1"/>
  <c r="D63" i="29"/>
  <c r="T164" i="34" s="1"/>
  <c r="D49" i="29"/>
  <c r="AR49" i="34" s="1"/>
  <c r="D39" i="29"/>
  <c r="U39" i="34" s="1"/>
  <c r="D31" i="29"/>
  <c r="AG31" i="34" s="1"/>
  <c r="D10" i="29"/>
  <c r="AR10" i="34" s="1"/>
  <c r="D71" i="29"/>
  <c r="BC71" i="34" s="1"/>
  <c r="D53" i="29"/>
  <c r="T154" i="34" s="1"/>
  <c r="D5" i="29"/>
  <c r="T106" i="34" s="1"/>
  <c r="D73" i="29"/>
  <c r="T174" i="34" s="1"/>
  <c r="D17" i="29"/>
  <c r="BC17" i="34" s="1"/>
  <c r="D54" i="29"/>
  <c r="AG54" i="34" s="1"/>
  <c r="D95" i="29"/>
  <c r="BC95" i="34" s="1"/>
  <c r="D25" i="29"/>
  <c r="BC25" i="34" s="1"/>
  <c r="D8" i="29"/>
  <c r="AG8" i="34" s="1"/>
  <c r="D6" i="29"/>
  <c r="AR6" i="34" s="1"/>
  <c r="D48" i="29"/>
  <c r="AR48" i="34" s="1"/>
  <c r="D58" i="29"/>
  <c r="AG58" i="34" s="1"/>
  <c r="D69" i="29"/>
  <c r="BC69" i="34" s="1"/>
  <c r="D52" i="29"/>
  <c r="BC52" i="34" s="1"/>
  <c r="D4" i="29"/>
  <c r="U4" i="34" s="1"/>
  <c r="D43" i="29"/>
  <c r="AR43" i="34" s="1"/>
  <c r="D76" i="29"/>
  <c r="BC76" i="34" s="1"/>
  <c r="D27" i="29"/>
  <c r="U27" i="34" s="1"/>
  <c r="D7" i="29"/>
  <c r="D9" i="29"/>
  <c r="D74" i="29"/>
  <c r="T175" i="34" s="1"/>
  <c r="D44" i="29"/>
  <c r="AR44" i="34" s="1"/>
  <c r="D23" i="29"/>
  <c r="BC23" i="34" s="1"/>
  <c r="D86" i="29"/>
  <c r="D15" i="29"/>
  <c r="D92" i="29"/>
  <c r="U92" i="34" s="1"/>
  <c r="D65" i="29"/>
  <c r="D16" i="29"/>
  <c r="T117" i="34" s="1"/>
  <c r="D102" i="29"/>
  <c r="AR102" i="34" s="1"/>
  <c r="D55" i="29"/>
  <c r="AG55" i="34" s="1"/>
  <c r="D34" i="29"/>
  <c r="AG34" i="34" s="1"/>
  <c r="D80" i="29"/>
  <c r="T181" i="34" s="1"/>
  <c r="D61" i="29"/>
  <c r="AR61" i="34" s="1"/>
  <c r="D89" i="29"/>
  <c r="BC89" i="34" s="1"/>
  <c r="D21" i="29"/>
  <c r="BC21" i="34" s="1"/>
  <c r="D101" i="29"/>
  <c r="AG101" i="34" s="1"/>
  <c r="D40" i="29"/>
  <c r="D68" i="29"/>
  <c r="D60" i="29"/>
  <c r="AR60" i="34" s="1"/>
  <c r="D96" i="29"/>
  <c r="U96" i="34" s="1"/>
  <c r="D14" i="29"/>
  <c r="T115" i="34" s="1"/>
  <c r="D29" i="29"/>
  <c r="AR29" i="34" s="1"/>
  <c r="D84" i="29"/>
  <c r="BC84" i="34" s="1"/>
  <c r="D19" i="29"/>
  <c r="AG19" i="34" s="1"/>
  <c r="D42" i="29"/>
  <c r="BC42" i="34" s="1"/>
  <c r="D85" i="29"/>
  <c r="AG85" i="34" s="1"/>
  <c r="D77" i="29"/>
  <c r="AG77" i="34" s="1"/>
  <c r="D50" i="29"/>
  <c r="T151" i="34" s="1"/>
  <c r="D30" i="29"/>
  <c r="BC30" i="34" s="1"/>
  <c r="D98" i="29"/>
  <c r="D75" i="29"/>
  <c r="BC75" i="34" s="1"/>
  <c r="D41" i="29"/>
  <c r="U41" i="34" s="1"/>
  <c r="D57" i="29"/>
  <c r="BC57" i="34" s="1"/>
  <c r="D11" i="29"/>
  <c r="BC11" i="34" s="1"/>
  <c r="D79" i="29"/>
  <c r="T180" i="34" s="1"/>
  <c r="D100" i="29"/>
  <c r="BC100" i="34" s="1"/>
  <c r="D87" i="29"/>
  <c r="D83" i="29"/>
  <c r="D13" i="29"/>
  <c r="D97" i="29"/>
  <c r="D33" i="29"/>
  <c r="D47" i="29"/>
  <c r="D45" i="29"/>
  <c r="D81" i="29"/>
  <c r="D64" i="29"/>
  <c r="D88" i="29"/>
  <c r="T163" i="34" l="1"/>
  <c r="AR62" i="34"/>
  <c r="BC62" i="34"/>
  <c r="AG62" i="34"/>
  <c r="AG20" i="34"/>
  <c r="BC20" i="34"/>
  <c r="T121" i="34"/>
  <c r="U20" i="34"/>
  <c r="T173" i="34"/>
  <c r="U72" i="34"/>
  <c r="BC72" i="34"/>
  <c r="AG72" i="34"/>
  <c r="U56" i="34"/>
  <c r="AR56" i="34"/>
  <c r="T157" i="34"/>
  <c r="BC56" i="34"/>
  <c r="U28" i="34"/>
  <c r="BC67" i="34"/>
  <c r="U67" i="34"/>
  <c r="AR28" i="34"/>
  <c r="AR67" i="34"/>
  <c r="AG67" i="34"/>
  <c r="BC28" i="34"/>
  <c r="AG28" i="34"/>
  <c r="AG70" i="34"/>
  <c r="T200" i="34"/>
  <c r="AR99" i="34"/>
  <c r="U99" i="34"/>
  <c r="AG99" i="34"/>
  <c r="T171" i="34"/>
  <c r="BC70" i="34"/>
  <c r="AR70" i="34"/>
  <c r="AG59" i="34"/>
  <c r="AR59" i="34"/>
  <c r="U38" i="34"/>
  <c r="U22" i="34"/>
  <c r="BC59" i="34"/>
  <c r="T160" i="34"/>
  <c r="U35" i="34"/>
  <c r="T139" i="34"/>
  <c r="AR38" i="34"/>
  <c r="AG38" i="34"/>
  <c r="AR35" i="34"/>
  <c r="T136" i="34"/>
  <c r="BC35" i="34"/>
  <c r="U91" i="34"/>
  <c r="AR91" i="34"/>
  <c r="BC91" i="34"/>
  <c r="T192" i="34"/>
  <c r="T195" i="34"/>
  <c r="BC94" i="34"/>
  <c r="AG94" i="34"/>
  <c r="AR94" i="34"/>
  <c r="BC18" i="34"/>
  <c r="T119" i="34"/>
  <c r="AR18" i="34"/>
  <c r="U18" i="34"/>
  <c r="T183" i="34"/>
  <c r="AR22" i="34"/>
  <c r="BC22" i="34"/>
  <c r="AG22" i="34"/>
  <c r="U12" i="34"/>
  <c r="T113" i="34"/>
  <c r="AG82" i="34"/>
  <c r="U82" i="34"/>
  <c r="U46" i="34"/>
  <c r="AR82" i="34"/>
  <c r="BC93" i="34"/>
  <c r="AG36" i="34"/>
  <c r="BC46" i="34"/>
  <c r="T147" i="34"/>
  <c r="AR46" i="34"/>
  <c r="T179" i="34"/>
  <c r="AG78" i="34"/>
  <c r="T152" i="34"/>
  <c r="U37" i="34"/>
  <c r="T138" i="34"/>
  <c r="AR51" i="34"/>
  <c r="AR37" i="34"/>
  <c r="AR78" i="34"/>
  <c r="AG37" i="34"/>
  <c r="U36" i="34"/>
  <c r="U93" i="34"/>
  <c r="T137" i="34"/>
  <c r="T194" i="34"/>
  <c r="AR36" i="34"/>
  <c r="AG93" i="34"/>
  <c r="U26" i="34"/>
  <c r="AG26" i="34"/>
  <c r="T127" i="34"/>
  <c r="AR26" i="34"/>
  <c r="BC12" i="34"/>
  <c r="BC63" i="34"/>
  <c r="AR12" i="34"/>
  <c r="BC78" i="34"/>
  <c r="BC51" i="34"/>
  <c r="AR24" i="34"/>
  <c r="AG24" i="34"/>
  <c r="U51" i="34"/>
  <c r="T191" i="34"/>
  <c r="BC24" i="34"/>
  <c r="T125" i="34"/>
  <c r="T167" i="34"/>
  <c r="AR66" i="34"/>
  <c r="AG66" i="34"/>
  <c r="AR32" i="34"/>
  <c r="BC66" i="34"/>
  <c r="AG90" i="34"/>
  <c r="U63" i="34"/>
  <c r="T132" i="34"/>
  <c r="BC32" i="34"/>
  <c r="U32" i="34"/>
  <c r="AG63" i="34"/>
  <c r="AG32" i="34"/>
  <c r="AR90" i="34"/>
  <c r="U90" i="34"/>
  <c r="AG103" i="34"/>
  <c r="U103" i="34"/>
  <c r="AR103" i="34"/>
  <c r="T204" i="34"/>
  <c r="AR63" i="34"/>
  <c r="T150" i="34"/>
  <c r="AG49" i="34"/>
  <c r="BC49" i="34"/>
  <c r="U49" i="34"/>
  <c r="AG39" i="34"/>
  <c r="BC39" i="34"/>
  <c r="T140" i="34"/>
  <c r="AR39" i="34"/>
  <c r="AR31" i="34"/>
  <c r="U31" i="34"/>
  <c r="BC31" i="34"/>
  <c r="AG10" i="34"/>
  <c r="T111" i="34"/>
  <c r="U10" i="34"/>
  <c r="BC10" i="34"/>
  <c r="U71" i="34"/>
  <c r="U69" i="34"/>
  <c r="AR71" i="34"/>
  <c r="T172" i="34"/>
  <c r="AG71" i="34"/>
  <c r="BC43" i="34"/>
  <c r="U53" i="34"/>
  <c r="AR69" i="34"/>
  <c r="AR53" i="34"/>
  <c r="AG5" i="34"/>
  <c r="AG53" i="34"/>
  <c r="AG69" i="34"/>
  <c r="T170" i="34"/>
  <c r="BC53" i="34"/>
  <c r="U5" i="34"/>
  <c r="T196" i="34"/>
  <c r="BC8" i="34"/>
  <c r="T109" i="34"/>
  <c r="BC73" i="34"/>
  <c r="AG73" i="34"/>
  <c r="AR73" i="34"/>
  <c r="U73" i="34"/>
  <c r="AG52" i="34"/>
  <c r="AR8" i="34"/>
  <c r="U8" i="34"/>
  <c r="AR52" i="34"/>
  <c r="U52" i="34"/>
  <c r="T153" i="34"/>
  <c r="AR5" i="34"/>
  <c r="T149" i="34"/>
  <c r="BC5" i="34"/>
  <c r="U95" i="34"/>
  <c r="AG95" i="34"/>
  <c r="AR95" i="34"/>
  <c r="AR17" i="34"/>
  <c r="BC54" i="34"/>
  <c r="AG17" i="34"/>
  <c r="AG23" i="34"/>
  <c r="AR54" i="34"/>
  <c r="U17" i="34"/>
  <c r="T124" i="34"/>
  <c r="T118" i="34"/>
  <c r="AG25" i="34"/>
  <c r="U54" i="34"/>
  <c r="T155" i="34"/>
  <c r="U48" i="34"/>
  <c r="T128" i="34"/>
  <c r="T107" i="34"/>
  <c r="BC48" i="34"/>
  <c r="T126" i="34"/>
  <c r="U25" i="34"/>
  <c r="AR25" i="34"/>
  <c r="BC6" i="34"/>
  <c r="U6" i="34"/>
  <c r="AG6" i="34"/>
  <c r="BC44" i="34"/>
  <c r="AG43" i="34"/>
  <c r="U43" i="34"/>
  <c r="T144" i="34"/>
  <c r="AG44" i="34"/>
  <c r="T145" i="34"/>
  <c r="T159" i="34"/>
  <c r="U58" i="34"/>
  <c r="BC58" i="34"/>
  <c r="AR19" i="34"/>
  <c r="U76" i="34"/>
  <c r="AR58" i="34"/>
  <c r="AG48" i="34"/>
  <c r="AG4" i="34"/>
  <c r="AR23" i="34"/>
  <c r="U23" i="34"/>
  <c r="BC4" i="34"/>
  <c r="AR76" i="34"/>
  <c r="T177" i="34"/>
  <c r="AR4" i="34"/>
  <c r="T105" i="34"/>
  <c r="AG76" i="34"/>
  <c r="AR27" i="34"/>
  <c r="AR14" i="34"/>
  <c r="U14" i="34"/>
  <c r="AG14" i="34"/>
  <c r="BC14" i="34"/>
  <c r="AR92" i="34"/>
  <c r="U44" i="34"/>
  <c r="BC92" i="34"/>
  <c r="T135" i="34"/>
  <c r="AR16" i="34"/>
  <c r="AR74" i="34"/>
  <c r="AG27" i="34"/>
  <c r="AG74" i="34"/>
  <c r="U74" i="34"/>
  <c r="BC27" i="34"/>
  <c r="BC74" i="34"/>
  <c r="AR34" i="34"/>
  <c r="U9" i="34"/>
  <c r="BC9" i="34"/>
  <c r="AR9" i="34"/>
  <c r="T110" i="34"/>
  <c r="AG9" i="34"/>
  <c r="AG7" i="34"/>
  <c r="U7" i="34"/>
  <c r="AR7" i="34"/>
  <c r="BC7" i="34"/>
  <c r="T108" i="34"/>
  <c r="BC55" i="34"/>
  <c r="U55" i="34"/>
  <c r="T156" i="34"/>
  <c r="T193" i="34"/>
  <c r="AG92" i="34"/>
  <c r="AG80" i="34"/>
  <c r="U102" i="34"/>
  <c r="AG86" i="34"/>
  <c r="U86" i="34"/>
  <c r="AR86" i="34"/>
  <c r="T187" i="34"/>
  <c r="BC86" i="34"/>
  <c r="AG15" i="34"/>
  <c r="BC15" i="34"/>
  <c r="T116" i="34"/>
  <c r="AR15" i="34"/>
  <c r="U15" i="34"/>
  <c r="U61" i="34"/>
  <c r="T203" i="34"/>
  <c r="BC19" i="34"/>
  <c r="AG16" i="34"/>
  <c r="BC16" i="34"/>
  <c r="U16" i="34"/>
  <c r="BC34" i="34"/>
  <c r="U34" i="34"/>
  <c r="BC80" i="34"/>
  <c r="U80" i="34"/>
  <c r="T190" i="34"/>
  <c r="AR80" i="34"/>
  <c r="AR55" i="34"/>
  <c r="T197" i="34"/>
  <c r="U65" i="34"/>
  <c r="BC65" i="34"/>
  <c r="T166" i="34"/>
  <c r="AR65" i="34"/>
  <c r="AG65" i="34"/>
  <c r="U11" i="34"/>
  <c r="AR42" i="34"/>
  <c r="AG89" i="34"/>
  <c r="T162" i="34"/>
  <c r="AG61" i="34"/>
  <c r="AR84" i="34"/>
  <c r="AG102" i="34"/>
  <c r="BC102" i="34"/>
  <c r="BC61" i="34"/>
  <c r="AR75" i="34"/>
  <c r="AG42" i="34"/>
  <c r="AG50" i="34"/>
  <c r="T143" i="34"/>
  <c r="AR89" i="34"/>
  <c r="AG96" i="34"/>
  <c r="U89" i="34"/>
  <c r="AG21" i="34"/>
  <c r="U29" i="34"/>
  <c r="AR21" i="34"/>
  <c r="U21" i="34"/>
  <c r="T122" i="34"/>
  <c r="BC29" i="34"/>
  <c r="U19" i="34"/>
  <c r="U75" i="34"/>
  <c r="T202" i="34"/>
  <c r="T120" i="34"/>
  <c r="T130" i="34"/>
  <c r="U101" i="34"/>
  <c r="AG29" i="34"/>
  <c r="AG75" i="34"/>
  <c r="T176" i="34"/>
  <c r="AR101" i="34"/>
  <c r="BC101" i="34"/>
  <c r="U40" i="34"/>
  <c r="BC40" i="34"/>
  <c r="AR40" i="34"/>
  <c r="AG40" i="34"/>
  <c r="T141" i="34"/>
  <c r="AR68" i="34"/>
  <c r="BC68" i="34"/>
  <c r="U68" i="34"/>
  <c r="AG68" i="34"/>
  <c r="T169" i="34"/>
  <c r="BC96" i="34"/>
  <c r="AR96" i="34"/>
  <c r="AR11" i="34"/>
  <c r="U84" i="34"/>
  <c r="U50" i="34"/>
  <c r="AG60" i="34"/>
  <c r="BC60" i="34"/>
  <c r="T161" i="34"/>
  <c r="U60" i="34"/>
  <c r="U42" i="34"/>
  <c r="T186" i="34"/>
  <c r="T131" i="34"/>
  <c r="AG30" i="34"/>
  <c r="AG84" i="34"/>
  <c r="T185" i="34"/>
  <c r="U85" i="34"/>
  <c r="BC85" i="34"/>
  <c r="U30" i="34"/>
  <c r="AR85" i="34"/>
  <c r="AG11" i="34"/>
  <c r="T112" i="34"/>
  <c r="AR50" i="34"/>
  <c r="BC77" i="34"/>
  <c r="T178" i="34"/>
  <c r="U77" i="34"/>
  <c r="BC50" i="34"/>
  <c r="AR77" i="34"/>
  <c r="AG41" i="34"/>
  <c r="BC41" i="34"/>
  <c r="AR30" i="34"/>
  <c r="AG98" i="34"/>
  <c r="U98" i="34"/>
  <c r="T199" i="34"/>
  <c r="BC98" i="34"/>
  <c r="AR98" i="34"/>
  <c r="T142" i="34"/>
  <c r="AR57" i="34"/>
  <c r="AR41" i="34"/>
  <c r="T158" i="34"/>
  <c r="AG57" i="34"/>
  <c r="AG79" i="34"/>
  <c r="U57" i="34"/>
  <c r="BC79" i="34"/>
  <c r="U79" i="34"/>
  <c r="AR79" i="34"/>
  <c r="U100" i="34"/>
  <c r="T201" i="34"/>
  <c r="AG100" i="34"/>
  <c r="AR100" i="34"/>
  <c r="BC87" i="34"/>
  <c r="AR87" i="34"/>
  <c r="AG87" i="34"/>
  <c r="U87" i="34"/>
  <c r="T188" i="34"/>
  <c r="U88" i="34"/>
  <c r="T189" i="34"/>
  <c r="BC88" i="34"/>
  <c r="AG88" i="34"/>
  <c r="AR88" i="34"/>
  <c r="AR47" i="34"/>
  <c r="BC47" i="34"/>
  <c r="T148" i="34"/>
  <c r="AG47" i="34"/>
  <c r="U47" i="34"/>
  <c r="AG33" i="34"/>
  <c r="AR33" i="34"/>
  <c r="U33" i="34"/>
  <c r="BC33" i="34"/>
  <c r="T134" i="34"/>
  <c r="AG13" i="34"/>
  <c r="AR13" i="34"/>
  <c r="BC13" i="34"/>
  <c r="T114" i="34"/>
  <c r="U13" i="34"/>
  <c r="F4" i="29"/>
  <c r="BC81" i="34"/>
  <c r="AG81" i="34"/>
  <c r="U81" i="34"/>
  <c r="T182" i="34"/>
  <c r="AR81" i="34"/>
  <c r="T184" i="34"/>
  <c r="U83" i="34"/>
  <c r="AR83" i="34"/>
  <c r="AG83" i="34"/>
  <c r="BC83" i="34"/>
  <c r="T165" i="34"/>
  <c r="AG64" i="34"/>
  <c r="U64" i="34"/>
  <c r="BC64" i="34"/>
  <c r="AR64" i="34"/>
  <c r="T198" i="34"/>
  <c r="BC97" i="34"/>
  <c r="AR97" i="34"/>
  <c r="U97" i="34"/>
  <c r="AG97" i="34"/>
  <c r="BC45" i="34"/>
  <c r="AR45" i="34"/>
  <c r="U45" i="34"/>
  <c r="AG45" i="34"/>
  <c r="T146" i="34"/>
  <c r="D62" i="30" l="1"/>
  <c r="G62" i="34" s="1"/>
  <c r="D20" i="30"/>
  <c r="V20" i="34" s="1"/>
  <c r="D72" i="30"/>
  <c r="AS72" i="34" s="1"/>
  <c r="D56" i="30"/>
  <c r="U157" i="34" s="1"/>
  <c r="D67" i="30"/>
  <c r="BD67" i="34" s="1"/>
  <c r="D28" i="30"/>
  <c r="AH28" i="34" s="1"/>
  <c r="D99" i="30"/>
  <c r="BD99" i="34" s="1"/>
  <c r="D70" i="30"/>
  <c r="AS70" i="34" s="1"/>
  <c r="D59" i="30"/>
  <c r="V59" i="34" s="1"/>
  <c r="D38" i="30"/>
  <c r="U139" i="34" s="1"/>
  <c r="D91" i="30"/>
  <c r="BD91" i="34" s="1"/>
  <c r="D35" i="30"/>
  <c r="V35" i="34" s="1"/>
  <c r="D94" i="30"/>
  <c r="V195" i="34" s="1"/>
  <c r="D18" i="30"/>
  <c r="AH18" i="34" s="1"/>
  <c r="D22" i="30"/>
  <c r="U123" i="34" s="1"/>
  <c r="D82" i="30"/>
  <c r="AS82" i="34" s="1"/>
  <c r="D46" i="30"/>
  <c r="AH46" i="34" s="1"/>
  <c r="D36" i="30"/>
  <c r="AS36" i="34" s="1"/>
  <c r="D37" i="30"/>
  <c r="U138" i="34" s="1"/>
  <c r="D78" i="30"/>
  <c r="AH78" i="34" s="1"/>
  <c r="D26" i="30"/>
  <c r="V127" i="34" s="1"/>
  <c r="D93" i="30"/>
  <c r="AH93" i="34" s="1"/>
  <c r="D51" i="30"/>
  <c r="BD51" i="34" s="1"/>
  <c r="D12" i="30"/>
  <c r="BD12" i="34" s="1"/>
  <c r="D24" i="30"/>
  <c r="U125" i="34" s="1"/>
  <c r="D90" i="30"/>
  <c r="V90" i="34" s="1"/>
  <c r="D66" i="30"/>
  <c r="AH66" i="34" s="1"/>
  <c r="D32" i="30"/>
  <c r="G32" i="34" s="1"/>
  <c r="D103" i="30"/>
  <c r="AH103" i="34" s="1"/>
  <c r="D63" i="30"/>
  <c r="V63" i="34" s="1"/>
  <c r="D49" i="30"/>
  <c r="G49" i="34" s="1"/>
  <c r="D31" i="30"/>
  <c r="AH31" i="34" s="1"/>
  <c r="D39" i="30"/>
  <c r="V140" i="34" s="1"/>
  <c r="D10" i="30"/>
  <c r="BD10" i="34" s="1"/>
  <c r="D71" i="30"/>
  <c r="AH71" i="34" s="1"/>
  <c r="D69" i="30"/>
  <c r="V69" i="34" s="1"/>
  <c r="D43" i="30"/>
  <c r="AS43" i="34" s="1"/>
  <c r="D73" i="30"/>
  <c r="BD73" i="34" s="1"/>
  <c r="D8" i="30"/>
  <c r="V109" i="34" s="1"/>
  <c r="D53" i="30"/>
  <c r="V53" i="34" s="1"/>
  <c r="D52" i="30"/>
  <c r="AH52" i="34" s="1"/>
  <c r="D23" i="30"/>
  <c r="AH23" i="34" s="1"/>
  <c r="D95" i="30"/>
  <c r="G95" i="34" s="1"/>
  <c r="D5" i="30"/>
  <c r="U106" i="34" s="1"/>
  <c r="D14" i="30"/>
  <c r="V115" i="34" s="1"/>
  <c r="D19" i="30"/>
  <c r="V19" i="34" s="1"/>
  <c r="D17" i="30"/>
  <c r="D54" i="30"/>
  <c r="BD54" i="34" s="1"/>
  <c r="D25" i="30"/>
  <c r="V126" i="34" s="1"/>
  <c r="D6" i="30"/>
  <c r="AH6" i="34" s="1"/>
  <c r="D48" i="30"/>
  <c r="V149" i="34" s="1"/>
  <c r="D44" i="30"/>
  <c r="U145" i="34" s="1"/>
  <c r="D58" i="30"/>
  <c r="AS58" i="34" s="1"/>
  <c r="D92" i="30"/>
  <c r="BD92" i="34" s="1"/>
  <c r="D76" i="30"/>
  <c r="G76" i="34" s="1"/>
  <c r="D4" i="30"/>
  <c r="V105" i="34" s="1"/>
  <c r="D27" i="30"/>
  <c r="G27" i="34" s="1"/>
  <c r="D42" i="30"/>
  <c r="AH42" i="34" s="1"/>
  <c r="D74" i="30"/>
  <c r="G74" i="34" s="1"/>
  <c r="D55" i="30"/>
  <c r="AS55" i="34" s="1"/>
  <c r="D34" i="30"/>
  <c r="V135" i="34" s="1"/>
  <c r="D16" i="30"/>
  <c r="U117" i="34" s="1"/>
  <c r="D89" i="30"/>
  <c r="BD89" i="34" s="1"/>
  <c r="D9" i="30"/>
  <c r="G9" i="34" s="1"/>
  <c r="D7" i="30"/>
  <c r="BD7" i="34" s="1"/>
  <c r="D15" i="30"/>
  <c r="D86" i="30"/>
  <c r="D80" i="30"/>
  <c r="V80" i="34" s="1"/>
  <c r="D102" i="30"/>
  <c r="U203" i="34" s="1"/>
  <c r="D65" i="30"/>
  <c r="D61" i="30"/>
  <c r="G61" i="34" s="1"/>
  <c r="D21" i="30"/>
  <c r="G21" i="34" s="1"/>
  <c r="D75" i="30"/>
  <c r="AH75" i="34" s="1"/>
  <c r="D101" i="30"/>
  <c r="V101" i="34" s="1"/>
  <c r="D96" i="30"/>
  <c r="V96" i="34" s="1"/>
  <c r="D29" i="30"/>
  <c r="AS29" i="34" s="1"/>
  <c r="D40" i="30"/>
  <c r="D11" i="30"/>
  <c r="BD11" i="34" s="1"/>
  <c r="D68" i="30"/>
  <c r="D84" i="30"/>
  <c r="AS84" i="34" s="1"/>
  <c r="D60" i="30"/>
  <c r="D30" i="30"/>
  <c r="V30" i="34" s="1"/>
  <c r="D85" i="30"/>
  <c r="G85" i="34" s="1"/>
  <c r="D57" i="30"/>
  <c r="BD57" i="34" s="1"/>
  <c r="D50" i="30"/>
  <c r="U151" i="34" s="1"/>
  <c r="D41" i="30"/>
  <c r="D77" i="30"/>
  <c r="U178" i="34" s="1"/>
  <c r="D98" i="30"/>
  <c r="D79" i="30"/>
  <c r="U180" i="34" s="1"/>
  <c r="D100" i="30"/>
  <c r="AS100" i="34" s="1"/>
  <c r="D87" i="30"/>
  <c r="U188" i="34" s="1"/>
  <c r="D13" i="30"/>
  <c r="AS13" i="34" s="1"/>
  <c r="D97" i="30"/>
  <c r="D81" i="30"/>
  <c r="D64" i="30"/>
  <c r="D47" i="30"/>
  <c r="D83" i="30"/>
  <c r="D33" i="30"/>
  <c r="D88" i="30"/>
  <c r="D45" i="30"/>
  <c r="V163" i="34" l="1"/>
  <c r="U163" i="34"/>
  <c r="V62" i="34"/>
  <c r="BD62" i="34"/>
  <c r="AH62" i="34"/>
  <c r="AS62" i="34"/>
  <c r="V173" i="34"/>
  <c r="U121" i="34"/>
  <c r="AH20" i="34"/>
  <c r="G20" i="34"/>
  <c r="BD20" i="34"/>
  <c r="E20" i="34"/>
  <c r="D20" i="34" s="1"/>
  <c r="F20" i="34" s="1"/>
  <c r="V121" i="34"/>
  <c r="AS20" i="34"/>
  <c r="U173" i="34"/>
  <c r="G72" i="34"/>
  <c r="V72" i="34"/>
  <c r="E56" i="34"/>
  <c r="D56" i="34" s="1"/>
  <c r="F56" i="34" s="1"/>
  <c r="AS56" i="34"/>
  <c r="AH56" i="34"/>
  <c r="AH72" i="34"/>
  <c r="V56" i="34"/>
  <c r="BD72" i="34"/>
  <c r="V157" i="34"/>
  <c r="BD56" i="34"/>
  <c r="G56" i="34"/>
  <c r="V160" i="34"/>
  <c r="G67" i="34"/>
  <c r="U168" i="34"/>
  <c r="V168" i="34"/>
  <c r="V67" i="34"/>
  <c r="AS67" i="34"/>
  <c r="AH67" i="34"/>
  <c r="U200" i="34"/>
  <c r="V99" i="34"/>
  <c r="AH70" i="34"/>
  <c r="AS28" i="34"/>
  <c r="V129" i="34"/>
  <c r="E28" i="34"/>
  <c r="D28" i="34" s="1"/>
  <c r="G28" i="34"/>
  <c r="V28" i="34"/>
  <c r="U129" i="34"/>
  <c r="AH99" i="34"/>
  <c r="BD28" i="34"/>
  <c r="V200" i="34"/>
  <c r="AS99" i="34"/>
  <c r="G99" i="34"/>
  <c r="U171" i="34"/>
  <c r="V70" i="34"/>
  <c r="G70" i="34"/>
  <c r="V171" i="34"/>
  <c r="BD70" i="34"/>
  <c r="V38" i="34"/>
  <c r="BD46" i="34"/>
  <c r="U160" i="34"/>
  <c r="AS59" i="34"/>
  <c r="G59" i="34"/>
  <c r="BD59" i="34"/>
  <c r="AH59" i="34"/>
  <c r="V192" i="34"/>
  <c r="BD94" i="34"/>
  <c r="G91" i="34"/>
  <c r="U192" i="34"/>
  <c r="V136" i="34"/>
  <c r="AS38" i="34"/>
  <c r="G38" i="34"/>
  <c r="BD38" i="34"/>
  <c r="V139" i="34"/>
  <c r="E38" i="34"/>
  <c r="D38" i="34" s="1"/>
  <c r="J38" i="35" s="1"/>
  <c r="L38" i="35" s="1"/>
  <c r="AH38" i="34"/>
  <c r="E51" i="34"/>
  <c r="D51" i="34" s="1"/>
  <c r="F51" i="34" s="1"/>
  <c r="V152" i="34"/>
  <c r="AS35" i="34"/>
  <c r="BD35" i="34"/>
  <c r="AH35" i="34"/>
  <c r="E35" i="34"/>
  <c r="D35" i="34" s="1"/>
  <c r="J35" i="35" s="1"/>
  <c r="L35" i="35" s="1"/>
  <c r="G35" i="34"/>
  <c r="U136" i="34"/>
  <c r="V91" i="34"/>
  <c r="AH91" i="34"/>
  <c r="AS91" i="34"/>
  <c r="E36" i="34"/>
  <c r="D36" i="34" s="1"/>
  <c r="J36" i="35" s="1"/>
  <c r="L36" i="35" s="1"/>
  <c r="G12" i="34"/>
  <c r="G51" i="34"/>
  <c r="AH94" i="34"/>
  <c r="AH51" i="34"/>
  <c r="E24" i="34"/>
  <c r="D24" i="34" s="1"/>
  <c r="J24" i="35" s="1"/>
  <c r="V138" i="34"/>
  <c r="V137" i="34"/>
  <c r="V18" i="34"/>
  <c r="AH36" i="34"/>
  <c r="G94" i="34"/>
  <c r="V94" i="34"/>
  <c r="U195" i="34"/>
  <c r="AS94" i="34"/>
  <c r="BD37" i="34"/>
  <c r="G37" i="34"/>
  <c r="G78" i="34"/>
  <c r="V46" i="34"/>
  <c r="E18" i="34"/>
  <c r="D18" i="34" s="1"/>
  <c r="F18" i="34" s="1"/>
  <c r="U179" i="34"/>
  <c r="V78" i="34"/>
  <c r="V204" i="34"/>
  <c r="BD36" i="34"/>
  <c r="U119" i="34"/>
  <c r="AS37" i="34"/>
  <c r="AH37" i="34"/>
  <c r="V37" i="34"/>
  <c r="E37" i="34"/>
  <c r="D37" i="34" s="1"/>
  <c r="J37" i="35" s="1"/>
  <c r="L37" i="35" s="1"/>
  <c r="V179" i="34"/>
  <c r="V36" i="34"/>
  <c r="V51" i="34"/>
  <c r="U137" i="34"/>
  <c r="G18" i="34"/>
  <c r="V119" i="34"/>
  <c r="G36" i="34"/>
  <c r="BD78" i="34"/>
  <c r="BD18" i="34"/>
  <c r="AS18" i="34"/>
  <c r="V147" i="34"/>
  <c r="G46" i="34"/>
  <c r="U147" i="34"/>
  <c r="AS46" i="34"/>
  <c r="AH24" i="34"/>
  <c r="AS24" i="34"/>
  <c r="G22" i="34"/>
  <c r="V123" i="34"/>
  <c r="AH22" i="34"/>
  <c r="V22" i="34"/>
  <c r="E22" i="34"/>
  <c r="D22" i="34" s="1"/>
  <c r="J22" i="35" s="1"/>
  <c r="BD22" i="34"/>
  <c r="AS22" i="34"/>
  <c r="V183" i="34"/>
  <c r="V82" i="34"/>
  <c r="BD82" i="34"/>
  <c r="V93" i="34"/>
  <c r="AH82" i="34"/>
  <c r="G82" i="34"/>
  <c r="U183" i="34"/>
  <c r="AS93" i="34"/>
  <c r="BD93" i="34"/>
  <c r="U194" i="34"/>
  <c r="V194" i="34"/>
  <c r="G93" i="34"/>
  <c r="E46" i="34"/>
  <c r="D46" i="34" s="1"/>
  <c r="J46" i="35" s="1"/>
  <c r="L46" i="35" s="1"/>
  <c r="AS51" i="34"/>
  <c r="AS78" i="34"/>
  <c r="U152" i="34"/>
  <c r="AH12" i="34"/>
  <c r="AS12" i="34"/>
  <c r="E12" i="34"/>
  <c r="D12" i="34" s="1"/>
  <c r="J12" i="35" s="1"/>
  <c r="AH63" i="34"/>
  <c r="U204" i="34"/>
  <c r="V24" i="34"/>
  <c r="AS103" i="34"/>
  <c r="U127" i="34"/>
  <c r="AH26" i="34"/>
  <c r="V125" i="34"/>
  <c r="BD103" i="34"/>
  <c r="G26" i="34"/>
  <c r="E26" i="34"/>
  <c r="D26" i="34" s="1"/>
  <c r="F26" i="34" s="1"/>
  <c r="AS26" i="34"/>
  <c r="V26" i="34"/>
  <c r="BD26" i="34"/>
  <c r="V113" i="34"/>
  <c r="V12" i="34"/>
  <c r="U113" i="34"/>
  <c r="AH49" i="34"/>
  <c r="BD24" i="34"/>
  <c r="G24" i="34"/>
  <c r="G103" i="34"/>
  <c r="V150" i="34"/>
  <c r="BD49" i="34"/>
  <c r="G63" i="34"/>
  <c r="BD63" i="34"/>
  <c r="U164" i="34"/>
  <c r="AS63" i="34"/>
  <c r="V103" i="34"/>
  <c r="V164" i="34"/>
  <c r="AH90" i="34"/>
  <c r="U133" i="34"/>
  <c r="AS32" i="34"/>
  <c r="AH32" i="34"/>
  <c r="V133" i="34"/>
  <c r="E32" i="34"/>
  <c r="D32" i="34" s="1"/>
  <c r="J32" i="35" s="1"/>
  <c r="U191" i="34"/>
  <c r="BD32" i="34"/>
  <c r="BD90" i="34"/>
  <c r="V32" i="34"/>
  <c r="G90" i="34"/>
  <c r="V49" i="34"/>
  <c r="V191" i="34"/>
  <c r="AS90" i="34"/>
  <c r="AS19" i="34"/>
  <c r="U150" i="34"/>
  <c r="V71" i="34"/>
  <c r="E49" i="34"/>
  <c r="D49" i="34" s="1"/>
  <c r="F49" i="34" s="1"/>
  <c r="BD66" i="34"/>
  <c r="AS49" i="34"/>
  <c r="V167" i="34"/>
  <c r="AS66" i="34"/>
  <c r="G66" i="34"/>
  <c r="V66" i="34"/>
  <c r="U167" i="34"/>
  <c r="V120" i="34"/>
  <c r="U120" i="34"/>
  <c r="BD19" i="34"/>
  <c r="U109" i="34"/>
  <c r="E19" i="34"/>
  <c r="D19" i="34" s="1"/>
  <c r="F19" i="34" s="1"/>
  <c r="G19" i="34"/>
  <c r="AH19" i="34"/>
  <c r="U115" i="34"/>
  <c r="G43" i="34"/>
  <c r="AS8" i="34"/>
  <c r="U144" i="34"/>
  <c r="E14" i="34"/>
  <c r="D14" i="34" s="1"/>
  <c r="F14" i="34" s="1"/>
  <c r="AH14" i="34"/>
  <c r="V43" i="34"/>
  <c r="G14" i="34"/>
  <c r="AS14" i="34"/>
  <c r="AH43" i="34"/>
  <c r="V14" i="34"/>
  <c r="BD43" i="34"/>
  <c r="E23" i="34"/>
  <c r="D23" i="34" s="1"/>
  <c r="F23" i="34" s="1"/>
  <c r="AS52" i="34"/>
  <c r="V52" i="34"/>
  <c r="BD52" i="34"/>
  <c r="E52" i="34"/>
  <c r="D52" i="34" s="1"/>
  <c r="J52" i="35" s="1"/>
  <c r="L52" i="35" s="1"/>
  <c r="G52" i="34"/>
  <c r="V153" i="34"/>
  <c r="U153" i="34"/>
  <c r="BD14" i="34"/>
  <c r="E43" i="34"/>
  <c r="D43" i="34" s="1"/>
  <c r="J43" i="35" s="1"/>
  <c r="L43" i="35" s="1"/>
  <c r="V144" i="34"/>
  <c r="E31" i="34"/>
  <c r="D31" i="34" s="1"/>
  <c r="J31" i="35" s="1"/>
  <c r="G44" i="34"/>
  <c r="V172" i="34"/>
  <c r="BD31" i="34"/>
  <c r="E44" i="34"/>
  <c r="D44" i="34" s="1"/>
  <c r="F44" i="34" s="1"/>
  <c r="AS71" i="34"/>
  <c r="G31" i="34"/>
  <c r="AS31" i="34"/>
  <c r="U172" i="34"/>
  <c r="V132" i="34"/>
  <c r="G71" i="34"/>
  <c r="V31" i="34"/>
  <c r="U132" i="34"/>
  <c r="BD71" i="34"/>
  <c r="U111" i="34"/>
  <c r="V111" i="34"/>
  <c r="AH10" i="34"/>
  <c r="G10" i="34"/>
  <c r="V10" i="34"/>
  <c r="E10" i="34"/>
  <c r="D10" i="34" s="1"/>
  <c r="F10" i="34" s="1"/>
  <c r="AS10" i="34"/>
  <c r="E39" i="34"/>
  <c r="D39" i="34" s="1"/>
  <c r="U140" i="34"/>
  <c r="V39" i="34"/>
  <c r="G39" i="34"/>
  <c r="AH39" i="34"/>
  <c r="AS39" i="34"/>
  <c r="BD39" i="34"/>
  <c r="U124" i="34"/>
  <c r="BD23" i="34"/>
  <c r="AH69" i="34"/>
  <c r="AS69" i="34"/>
  <c r="V23" i="34"/>
  <c r="AS23" i="34"/>
  <c r="G69" i="34"/>
  <c r="V170" i="34"/>
  <c r="G23" i="34"/>
  <c r="BD69" i="34"/>
  <c r="V124" i="34"/>
  <c r="U170" i="34"/>
  <c r="G53" i="34"/>
  <c r="E16" i="34"/>
  <c r="D16" i="34" s="1"/>
  <c r="J16" i="35" s="1"/>
  <c r="BD44" i="34"/>
  <c r="AH44" i="34"/>
  <c r="AH58" i="34"/>
  <c r="AS44" i="34"/>
  <c r="V95" i="34"/>
  <c r="V44" i="34"/>
  <c r="V145" i="34"/>
  <c r="V196" i="34"/>
  <c r="E5" i="34"/>
  <c r="D5" i="34" s="1"/>
  <c r="J5" i="35" s="1"/>
  <c r="U174" i="34"/>
  <c r="BD95" i="34"/>
  <c r="BD8" i="34"/>
  <c r="AS95" i="34"/>
  <c r="U196" i="34"/>
  <c r="BD58" i="34"/>
  <c r="AH8" i="34"/>
  <c r="V8" i="34"/>
  <c r="G8" i="34"/>
  <c r="E58" i="34"/>
  <c r="D58" i="34" s="1"/>
  <c r="F58" i="34" s="1"/>
  <c r="AH95" i="34"/>
  <c r="E8" i="34"/>
  <c r="D8" i="34" s="1"/>
  <c r="J8" i="35" s="1"/>
  <c r="V159" i="34"/>
  <c r="V106" i="34"/>
  <c r="BD5" i="34"/>
  <c r="G5" i="34"/>
  <c r="V190" i="34"/>
  <c r="G73" i="34"/>
  <c r="U177" i="34"/>
  <c r="AH73" i="34"/>
  <c r="V73" i="34"/>
  <c r="V174" i="34"/>
  <c r="V5" i="34"/>
  <c r="AS5" i="34"/>
  <c r="AH5" i="34"/>
  <c r="AS73" i="34"/>
  <c r="AH53" i="34"/>
  <c r="AS53" i="34"/>
  <c r="U154" i="34"/>
  <c r="BD53" i="34"/>
  <c r="E53" i="34"/>
  <c r="D53" i="34" s="1"/>
  <c r="F53" i="34" s="1"/>
  <c r="V154" i="34"/>
  <c r="BD55" i="34"/>
  <c r="V55" i="34"/>
  <c r="E55" i="34"/>
  <c r="D55" i="34" s="1"/>
  <c r="J55" i="35" s="1"/>
  <c r="L55" i="35" s="1"/>
  <c r="G55" i="34"/>
  <c r="U156" i="34"/>
  <c r="V156" i="34"/>
  <c r="AH55" i="34"/>
  <c r="U126" i="34"/>
  <c r="G25" i="34"/>
  <c r="AS48" i="34"/>
  <c r="E54" i="34"/>
  <c r="D54" i="34" s="1"/>
  <c r="V25" i="34"/>
  <c r="E25" i="34"/>
  <c r="D25" i="34" s="1"/>
  <c r="F25" i="34" s="1"/>
  <c r="BD25" i="34"/>
  <c r="BD48" i="34"/>
  <c r="V155" i="34"/>
  <c r="G48" i="34"/>
  <c r="AH48" i="34"/>
  <c r="U149" i="34"/>
  <c r="G54" i="34"/>
  <c r="V48" i="34"/>
  <c r="E48" i="34"/>
  <c r="D48" i="34" s="1"/>
  <c r="F48" i="34" s="1"/>
  <c r="AS54" i="34"/>
  <c r="V177" i="34"/>
  <c r="AH76" i="34"/>
  <c r="V76" i="34"/>
  <c r="AH34" i="34"/>
  <c r="V54" i="34"/>
  <c r="U107" i="34"/>
  <c r="AH54" i="34"/>
  <c r="U155" i="34"/>
  <c r="AS25" i="34"/>
  <c r="V175" i="34"/>
  <c r="AH74" i="34"/>
  <c r="U175" i="34"/>
  <c r="BD74" i="34"/>
  <c r="BD17" i="34"/>
  <c r="AS17" i="34"/>
  <c r="G17" i="34"/>
  <c r="V17" i="34"/>
  <c r="V118" i="34"/>
  <c r="AH17" i="34"/>
  <c r="U118" i="34"/>
  <c r="E17" i="34"/>
  <c r="D17" i="34" s="1"/>
  <c r="AH25" i="34"/>
  <c r="AS92" i="34"/>
  <c r="V193" i="34"/>
  <c r="AH92" i="34"/>
  <c r="G92" i="34"/>
  <c r="U193" i="34"/>
  <c r="AS6" i="34"/>
  <c r="BD6" i="34"/>
  <c r="V107" i="34"/>
  <c r="G6" i="34"/>
  <c r="V6" i="34"/>
  <c r="E6" i="34"/>
  <c r="D6" i="34" s="1"/>
  <c r="V58" i="34"/>
  <c r="U159" i="34"/>
  <c r="V92" i="34"/>
  <c r="G58" i="34"/>
  <c r="BD76" i="34"/>
  <c r="AS76" i="34"/>
  <c r="G34" i="34"/>
  <c r="E34" i="34"/>
  <c r="D34" i="34" s="1"/>
  <c r="F34" i="34" s="1"/>
  <c r="BD34" i="34"/>
  <c r="AS34" i="34"/>
  <c r="U135" i="34"/>
  <c r="V34" i="34"/>
  <c r="U122" i="34"/>
  <c r="V74" i="34"/>
  <c r="AH89" i="34"/>
  <c r="AS74" i="34"/>
  <c r="E4" i="34"/>
  <c r="D4" i="34" s="1"/>
  <c r="J4" i="35" s="1"/>
  <c r="U105" i="34"/>
  <c r="BD4" i="34"/>
  <c r="AH4" i="34"/>
  <c r="AS4" i="34"/>
  <c r="V4" i="34"/>
  <c r="G4" i="34"/>
  <c r="AH27" i="34"/>
  <c r="V122" i="34"/>
  <c r="V42" i="34"/>
  <c r="BD16" i="34"/>
  <c r="BD42" i="34"/>
  <c r="V117" i="34"/>
  <c r="V143" i="34"/>
  <c r="U143" i="34"/>
  <c r="AS42" i="34"/>
  <c r="G42" i="34"/>
  <c r="V7" i="34"/>
  <c r="E42" i="34"/>
  <c r="D42" i="34" s="1"/>
  <c r="J42" i="35" s="1"/>
  <c r="L42" i="35" s="1"/>
  <c r="G16" i="34"/>
  <c r="V108" i="34"/>
  <c r="G7" i="34"/>
  <c r="AH7" i="34"/>
  <c r="AS7" i="34"/>
  <c r="V75" i="34"/>
  <c r="E7" i="34"/>
  <c r="D7" i="34" s="1"/>
  <c r="F7" i="34" s="1"/>
  <c r="BD75" i="34"/>
  <c r="BD27" i="34"/>
  <c r="V128" i="34"/>
  <c r="U128" i="34"/>
  <c r="U176" i="34"/>
  <c r="BD9" i="34"/>
  <c r="AS27" i="34"/>
  <c r="AS75" i="34"/>
  <c r="V27" i="34"/>
  <c r="V176" i="34"/>
  <c r="E27" i="34"/>
  <c r="D27" i="34" s="1"/>
  <c r="AH16" i="34"/>
  <c r="V181" i="34"/>
  <c r="AS16" i="34"/>
  <c r="V16" i="34"/>
  <c r="AH80" i="34"/>
  <c r="U110" i="34"/>
  <c r="U181" i="34"/>
  <c r="V9" i="34"/>
  <c r="AS9" i="34"/>
  <c r="V110" i="34"/>
  <c r="AH9" i="34"/>
  <c r="E9" i="34"/>
  <c r="D9" i="34" s="1"/>
  <c r="J9" i="35" s="1"/>
  <c r="G89" i="34"/>
  <c r="U190" i="34"/>
  <c r="U108" i="34"/>
  <c r="V89" i="34"/>
  <c r="AS89" i="34"/>
  <c r="V130" i="34"/>
  <c r="G102" i="34"/>
  <c r="V86" i="34"/>
  <c r="V187" i="34"/>
  <c r="AS86" i="34"/>
  <c r="U187" i="34"/>
  <c r="AH86" i="34"/>
  <c r="G86" i="34"/>
  <c r="BD86" i="34"/>
  <c r="V15" i="34"/>
  <c r="AH15" i="34"/>
  <c r="U116" i="34"/>
  <c r="AS15" i="34"/>
  <c r="E15" i="34"/>
  <c r="D15" i="34" s="1"/>
  <c r="V116" i="34"/>
  <c r="G15" i="34"/>
  <c r="BD15" i="34"/>
  <c r="V21" i="34"/>
  <c r="AS21" i="34"/>
  <c r="AH101" i="34"/>
  <c r="AH21" i="34"/>
  <c r="BD21" i="34"/>
  <c r="E21" i="34"/>
  <c r="D21" i="34" s="1"/>
  <c r="J21" i="35" s="1"/>
  <c r="AS80" i="34"/>
  <c r="BD80" i="34"/>
  <c r="G80" i="34"/>
  <c r="E11" i="34"/>
  <c r="D11" i="34" s="1"/>
  <c r="F11" i="34" s="1"/>
  <c r="BD29" i="34"/>
  <c r="AH29" i="34"/>
  <c r="U130" i="34"/>
  <c r="G11" i="34"/>
  <c r="E29" i="34"/>
  <c r="D29" i="34" s="1"/>
  <c r="J29" i="35" s="1"/>
  <c r="G29" i="34"/>
  <c r="AS11" i="34"/>
  <c r="V29" i="34"/>
  <c r="AH11" i="34"/>
  <c r="U112" i="34"/>
  <c r="U186" i="34"/>
  <c r="V162" i="34"/>
  <c r="U162" i="34"/>
  <c r="AS61" i="34"/>
  <c r="V61" i="34"/>
  <c r="BD61" i="34"/>
  <c r="BD102" i="34"/>
  <c r="AS102" i="34"/>
  <c r="AH102" i="34"/>
  <c r="V102" i="34"/>
  <c r="V203" i="34"/>
  <c r="AH61" i="34"/>
  <c r="AS65" i="34"/>
  <c r="U166" i="34"/>
  <c r="V166" i="34"/>
  <c r="V65" i="34"/>
  <c r="AH65" i="34"/>
  <c r="G65" i="34"/>
  <c r="BD65" i="34"/>
  <c r="G101" i="34"/>
  <c r="BD101" i="34"/>
  <c r="AS101" i="34"/>
  <c r="U202" i="34"/>
  <c r="V202" i="34"/>
  <c r="V158" i="34"/>
  <c r="U201" i="34"/>
  <c r="V112" i="34"/>
  <c r="G75" i="34"/>
  <c r="V11" i="34"/>
  <c r="V197" i="34"/>
  <c r="G96" i="34"/>
  <c r="AS96" i="34"/>
  <c r="AH96" i="34"/>
  <c r="BD96" i="34"/>
  <c r="U197" i="34"/>
  <c r="G84" i="34"/>
  <c r="U185" i="34"/>
  <c r="V84" i="34"/>
  <c r="BD84" i="34"/>
  <c r="V185" i="34"/>
  <c r="AH84" i="34"/>
  <c r="BD100" i="34"/>
  <c r="BD85" i="34"/>
  <c r="AH85" i="34"/>
  <c r="V100" i="34"/>
  <c r="U131" i="34"/>
  <c r="G100" i="34"/>
  <c r="V131" i="34"/>
  <c r="AH57" i="34"/>
  <c r="V186" i="34"/>
  <c r="V85" i="34"/>
  <c r="V201" i="34"/>
  <c r="AS30" i="34"/>
  <c r="E57" i="34"/>
  <c r="D57" i="34" s="1"/>
  <c r="J57" i="35" s="1"/>
  <c r="L57" i="35" s="1"/>
  <c r="AH100" i="34"/>
  <c r="AS57" i="34"/>
  <c r="E40" i="34"/>
  <c r="D40" i="34" s="1"/>
  <c r="U141" i="34"/>
  <c r="V141" i="34"/>
  <c r="AH40" i="34"/>
  <c r="BD40" i="34"/>
  <c r="AS40" i="34"/>
  <c r="G40" i="34"/>
  <c r="V40" i="34"/>
  <c r="AH87" i="34"/>
  <c r="V68" i="34"/>
  <c r="AH68" i="34"/>
  <c r="U169" i="34"/>
  <c r="BD68" i="34"/>
  <c r="G68" i="34"/>
  <c r="V169" i="34"/>
  <c r="AS68" i="34"/>
  <c r="BD30" i="34"/>
  <c r="V57" i="34"/>
  <c r="AH30" i="34"/>
  <c r="G30" i="34"/>
  <c r="U158" i="34"/>
  <c r="AS85" i="34"/>
  <c r="E30" i="34"/>
  <c r="D30" i="34" s="1"/>
  <c r="F30" i="34" s="1"/>
  <c r="G57" i="34"/>
  <c r="AH50" i="34"/>
  <c r="BD60" i="34"/>
  <c r="G60" i="34"/>
  <c r="AS60" i="34"/>
  <c r="V60" i="34"/>
  <c r="AH60" i="34"/>
  <c r="V161" i="34"/>
  <c r="U161" i="34"/>
  <c r="BD79" i="34"/>
  <c r="E50" i="34"/>
  <c r="D50" i="34" s="1"/>
  <c r="J50" i="35" s="1"/>
  <c r="L50" i="35" s="1"/>
  <c r="G50" i="34"/>
  <c r="BD50" i="34"/>
  <c r="AS50" i="34"/>
  <c r="AH77" i="34"/>
  <c r="V50" i="34"/>
  <c r="V151" i="34"/>
  <c r="V77" i="34"/>
  <c r="V178" i="34"/>
  <c r="V13" i="34"/>
  <c r="AS77" i="34"/>
  <c r="BD77" i="34"/>
  <c r="G77" i="34"/>
  <c r="AH41" i="34"/>
  <c r="BD41" i="34"/>
  <c r="E41" i="34"/>
  <c r="D41" i="34" s="1"/>
  <c r="G41" i="34"/>
  <c r="AS41" i="34"/>
  <c r="V142" i="34"/>
  <c r="U142" i="34"/>
  <c r="V41" i="34"/>
  <c r="V79" i="34"/>
  <c r="G87" i="34"/>
  <c r="V180" i="34"/>
  <c r="AS79" i="34"/>
  <c r="U114" i="34"/>
  <c r="AH79" i="34"/>
  <c r="V98" i="34"/>
  <c r="U199" i="34"/>
  <c r="AH98" i="34"/>
  <c r="V199" i="34"/>
  <c r="AS98" i="34"/>
  <c r="BD98" i="34"/>
  <c r="G98" i="34"/>
  <c r="E13" i="34"/>
  <c r="D13" i="34" s="1"/>
  <c r="J13" i="35" s="1"/>
  <c r="G79" i="34"/>
  <c r="BD13" i="34"/>
  <c r="BD87" i="34"/>
  <c r="G13" i="34"/>
  <c r="AH13" i="34"/>
  <c r="V114" i="34"/>
  <c r="AS87" i="34"/>
  <c r="V188" i="34"/>
  <c r="V87" i="34"/>
  <c r="AS83" i="34"/>
  <c r="V83" i="34"/>
  <c r="AH83" i="34"/>
  <c r="BD83" i="34"/>
  <c r="V184" i="34"/>
  <c r="U184" i="34"/>
  <c r="G83" i="34"/>
  <c r="BD88" i="34"/>
  <c r="U189" i="34"/>
  <c r="AS88" i="34"/>
  <c r="V88" i="34"/>
  <c r="AH88" i="34"/>
  <c r="V189" i="34"/>
  <c r="G88" i="34"/>
  <c r="V134" i="34"/>
  <c r="U134" i="34"/>
  <c r="AH33" i="34"/>
  <c r="V33" i="34"/>
  <c r="AS33" i="34"/>
  <c r="BD33" i="34"/>
  <c r="E33" i="34"/>
  <c r="D33" i="34" s="1"/>
  <c r="G33" i="34"/>
  <c r="V146" i="34"/>
  <c r="U146" i="34"/>
  <c r="V45" i="34"/>
  <c r="BD45" i="34"/>
  <c r="AH45" i="34"/>
  <c r="AS45" i="34"/>
  <c r="G45" i="34"/>
  <c r="E45" i="34"/>
  <c r="D45" i="34" s="1"/>
  <c r="AS47" i="34"/>
  <c r="AH47" i="34"/>
  <c r="V148" i="34"/>
  <c r="V47" i="34"/>
  <c r="U148" i="34"/>
  <c r="BD47" i="34"/>
  <c r="E47" i="34"/>
  <c r="D47" i="34" s="1"/>
  <c r="G47" i="34"/>
  <c r="G64" i="34"/>
  <c r="U165" i="34"/>
  <c r="AH64" i="34"/>
  <c r="V165" i="34"/>
  <c r="AS64" i="34"/>
  <c r="V64" i="34"/>
  <c r="BD64" i="34"/>
  <c r="BD81" i="34"/>
  <c r="V81" i="34"/>
  <c r="AH81" i="34"/>
  <c r="AS81" i="34"/>
  <c r="V182" i="34"/>
  <c r="U182" i="34"/>
  <c r="G81" i="34"/>
  <c r="V198" i="34"/>
  <c r="U198" i="34"/>
  <c r="AH97" i="34"/>
  <c r="V97" i="34"/>
  <c r="AS97" i="34"/>
  <c r="BD97" i="34"/>
  <c r="G97" i="34"/>
  <c r="F4" i="30"/>
  <c r="J56" i="35" l="1"/>
  <c r="L56" i="35" s="1"/>
  <c r="F28" i="34"/>
  <c r="J20" i="35"/>
  <c r="J28" i="35"/>
  <c r="F24" i="34"/>
  <c r="J51" i="35"/>
  <c r="L51" i="35" s="1"/>
  <c r="F36" i="34"/>
  <c r="J18" i="35"/>
  <c r="F38" i="34"/>
  <c r="F37" i="34"/>
  <c r="F35" i="34"/>
  <c r="F12" i="34"/>
  <c r="F22" i="34"/>
  <c r="F46" i="34"/>
  <c r="J14" i="35"/>
  <c r="J26" i="35"/>
  <c r="J23" i="35"/>
  <c r="J19" i="35"/>
  <c r="F43" i="34"/>
  <c r="F32" i="34"/>
  <c r="J49" i="35"/>
  <c r="L49" i="35" s="1"/>
  <c r="F31" i="34"/>
  <c r="F16" i="34"/>
  <c r="J10" i="35"/>
  <c r="J25" i="35"/>
  <c r="F52" i="34"/>
  <c r="J44" i="35"/>
  <c r="L44" i="35" s="1"/>
  <c r="F55" i="34"/>
  <c r="F39" i="34"/>
  <c r="J39" i="35"/>
  <c r="L39" i="35" s="1"/>
  <c r="J53" i="35"/>
  <c r="L53" i="35" s="1"/>
  <c r="F8" i="34"/>
  <c r="J58" i="35"/>
  <c r="L58" i="35" s="1"/>
  <c r="F54" i="34"/>
  <c r="J54" i="35"/>
  <c r="L54" i="35" s="1"/>
  <c r="E54" i="35" s="1"/>
  <c r="J48" i="35"/>
  <c r="L48" i="35" s="1"/>
  <c r="J17" i="35"/>
  <c r="F17" i="34"/>
  <c r="F6" i="34"/>
  <c r="J6" i="35"/>
  <c r="J34" i="35"/>
  <c r="L34" i="35" s="1"/>
  <c r="J7" i="35"/>
  <c r="F42" i="34"/>
  <c r="F21" i="34"/>
  <c r="J27" i="35"/>
  <c r="F27" i="34"/>
  <c r="F9" i="34"/>
  <c r="F15" i="34"/>
  <c r="J15" i="35"/>
  <c r="F57" i="34"/>
  <c r="J11" i="35"/>
  <c r="F29" i="34"/>
  <c r="J40" i="35"/>
  <c r="L40" i="35" s="1"/>
  <c r="F40" i="34"/>
  <c r="J30" i="35"/>
  <c r="F13" i="34"/>
  <c r="F5" i="34"/>
  <c r="F50" i="34"/>
  <c r="F41" i="34"/>
  <c r="J41" i="35"/>
  <c r="L41" i="35" s="1"/>
  <c r="F47" i="34"/>
  <c r="J47" i="35"/>
  <c r="L47" i="35" s="1"/>
  <c r="J45" i="35"/>
  <c r="L45" i="35" s="1"/>
  <c r="F45" i="34"/>
  <c r="F33" i="34"/>
  <c r="J33" i="35"/>
  <c r="L33" i="35" s="1"/>
  <c r="F4" i="34"/>
  <c r="F54" i="35" l="1"/>
  <c r="G54" i="35"/>
  <c r="H54" i="35"/>
  <c r="N4" i="35"/>
  <c r="E5" i="35" l="1"/>
  <c r="G5" i="35" s="1"/>
  <c r="E28" i="35"/>
  <c r="L25" i="35"/>
  <c r="L22" i="35"/>
  <c r="L16" i="35"/>
  <c r="L19" i="35"/>
  <c r="L32" i="35"/>
  <c r="L14" i="35"/>
  <c r="L6" i="35"/>
  <c r="L11" i="35"/>
  <c r="L24" i="35"/>
  <c r="L12" i="35"/>
  <c r="L7" i="35"/>
  <c r="L4" i="35"/>
  <c r="E4" i="35" s="1"/>
  <c r="L13" i="35"/>
  <c r="L31" i="35"/>
  <c r="L17" i="35"/>
  <c r="L21" i="35"/>
  <c r="L30" i="35"/>
  <c r="L23" i="35"/>
  <c r="L9" i="35"/>
  <c r="L5" i="35"/>
  <c r="L26" i="35"/>
  <c r="L29" i="35"/>
  <c r="L15" i="35"/>
  <c r="L18" i="35"/>
  <c r="L20" i="35"/>
  <c r="L8" i="35"/>
  <c r="L27" i="35"/>
  <c r="L28" i="35"/>
  <c r="L10" i="35"/>
  <c r="F5" i="35" l="1"/>
  <c r="H28" i="35"/>
  <c r="F28" i="35"/>
  <c r="G28" i="35"/>
  <c r="H5" i="35"/>
  <c r="H4" i="35"/>
  <c r="G4" i="35"/>
  <c r="F4" i="35"/>
</calcChain>
</file>

<file path=xl/sharedStrings.xml><?xml version="1.0" encoding="utf-8"?>
<sst xmlns="http://schemas.openxmlformats.org/spreadsheetml/2006/main" count="269" uniqueCount="165">
  <si>
    <t>Top départ</t>
  </si>
  <si>
    <t>Top arrivée</t>
  </si>
  <si>
    <t>Dossard</t>
  </si>
  <si>
    <t>Dossard parti</t>
  </si>
  <si>
    <t>Dossard arrivé</t>
  </si>
  <si>
    <t>N° dossard</t>
  </si>
  <si>
    <t>F</t>
  </si>
  <si>
    <t>Olivier</t>
  </si>
  <si>
    <t>Eric</t>
  </si>
  <si>
    <t>Marjorie</t>
  </si>
  <si>
    <t>PRIERE</t>
  </si>
  <si>
    <t>Laurent</t>
  </si>
  <si>
    <t>GAIN</t>
  </si>
  <si>
    <t>COTTANCIN</t>
  </si>
  <si>
    <t>Philippe</t>
  </si>
  <si>
    <t>David</t>
  </si>
  <si>
    <t>Ecart 1er</t>
  </si>
  <si>
    <t>Class Géné</t>
  </si>
  <si>
    <t>CAT</t>
  </si>
  <si>
    <t>PRENOM</t>
  </si>
  <si>
    <t>NOM</t>
  </si>
  <si>
    <t>N° DOS</t>
  </si>
  <si>
    <t>Abandon</t>
  </si>
  <si>
    <t>Abandon(s)</t>
  </si>
  <si>
    <t>Nb tours</t>
  </si>
  <si>
    <t>effectués</t>
  </si>
  <si>
    <t>Temps 
chrono</t>
  </si>
  <si>
    <t>Nb Tours maxi</t>
  </si>
  <si>
    <t>N°</t>
  </si>
  <si>
    <t>Temps</t>
  </si>
  <si>
    <t>Nb Tour(s) par Coureur</t>
  </si>
  <si>
    <t>Epreuve :</t>
  </si>
  <si>
    <t>Date :</t>
  </si>
  <si>
    <t>Lieu :</t>
  </si>
  <si>
    <t xml:space="preserve">N° dossard </t>
  </si>
  <si>
    <t>N° dossard :</t>
  </si>
  <si>
    <t>C</t>
  </si>
  <si>
    <t>J</t>
  </si>
  <si>
    <t>Sandrine</t>
  </si>
  <si>
    <t>Thierry</t>
  </si>
  <si>
    <t>restants</t>
  </si>
  <si>
    <t>Δ
Nb tours</t>
  </si>
  <si>
    <t>Caté</t>
  </si>
  <si>
    <t>ABANDON</t>
  </si>
  <si>
    <t>Temps moyen
 par tour</t>
  </si>
  <si>
    <t>Cat 1 à 3</t>
  </si>
  <si>
    <t>Juniors</t>
  </si>
  <si>
    <t>Minimes</t>
  </si>
  <si>
    <t>Cadets &amp; F</t>
  </si>
  <si>
    <t>N°4</t>
  </si>
  <si>
    <t>N°3</t>
  </si>
  <si>
    <t>N°2</t>
  </si>
  <si>
    <t>N°1</t>
  </si>
  <si>
    <t>Nb Tour 
Max réalisé</t>
  </si>
  <si>
    <t>Epreuve</t>
  </si>
  <si>
    <t>Terminée</t>
  </si>
  <si>
    <t>V</t>
  </si>
  <si>
    <t>Temps max</t>
  </si>
  <si>
    <t>Class par 
Catégorie</t>
  </si>
  <si>
    <t>MINIMES</t>
  </si>
  <si>
    <t>CADETS</t>
  </si>
  <si>
    <t>JUNIORS &amp; FEMININES</t>
  </si>
  <si>
    <t>CATEGORIES 1à 3</t>
  </si>
  <si>
    <t>Arrivée</t>
  </si>
  <si>
    <t>M</t>
  </si>
  <si>
    <r>
      <t>4</t>
    </r>
    <r>
      <rPr>
        <vertAlign val="superscript"/>
        <sz val="72"/>
        <color theme="6" tint="-0.499984740745262"/>
        <rFont val="Times New Roman"/>
        <family val="1"/>
      </rPr>
      <t xml:space="preserve">ème </t>
    </r>
    <r>
      <rPr>
        <sz val="72"/>
        <color theme="6" tint="-0.499984740745262"/>
        <rFont val="Times New Roman"/>
        <family val="1"/>
      </rPr>
      <t>Tour</t>
    </r>
  </si>
  <si>
    <r>
      <t>5</t>
    </r>
    <r>
      <rPr>
        <vertAlign val="superscript"/>
        <sz val="72"/>
        <color theme="9" tint="-0.249977111117893"/>
        <rFont val="Times New Roman"/>
        <family val="1"/>
      </rPr>
      <t>ème</t>
    </r>
    <r>
      <rPr>
        <sz val="72"/>
        <color theme="9" tint="-0.249977111117893"/>
        <rFont val="Times New Roman"/>
        <family val="1"/>
      </rPr>
      <t xml:space="preserve"> Tour</t>
    </r>
  </si>
  <si>
    <r>
      <t>9</t>
    </r>
    <r>
      <rPr>
        <vertAlign val="superscript"/>
        <sz val="72"/>
        <color theme="2" tint="-0.749992370372631"/>
        <rFont val="Times New Roman"/>
        <family val="1"/>
      </rPr>
      <t>ème</t>
    </r>
    <r>
      <rPr>
        <sz val="72"/>
        <color theme="2" tint="-0.749992370372631"/>
        <rFont val="Times New Roman"/>
        <family val="1"/>
      </rPr>
      <t xml:space="preserve"> Tour</t>
    </r>
  </si>
  <si>
    <r>
      <t>8</t>
    </r>
    <r>
      <rPr>
        <vertAlign val="superscript"/>
        <sz val="72"/>
        <color theme="5" tint="0.39997558519241921"/>
        <rFont val="Times New Roman"/>
        <family val="1"/>
      </rPr>
      <t>ème</t>
    </r>
    <r>
      <rPr>
        <sz val="72"/>
        <color theme="5" tint="0.39997558519241921"/>
        <rFont val="Times New Roman"/>
        <family val="1"/>
      </rPr>
      <t xml:space="preserve"> Tour</t>
    </r>
  </si>
  <si>
    <r>
      <t>7</t>
    </r>
    <r>
      <rPr>
        <vertAlign val="superscript"/>
        <sz val="72"/>
        <color theme="7" tint="-0.249977111117893"/>
        <rFont val="Times New Roman"/>
        <family val="1"/>
      </rPr>
      <t xml:space="preserve">ème </t>
    </r>
    <r>
      <rPr>
        <sz val="72"/>
        <color theme="7" tint="-0.249977111117893"/>
        <rFont val="Times New Roman"/>
        <family val="1"/>
      </rPr>
      <t>Tour</t>
    </r>
  </si>
  <si>
    <r>
      <t>6</t>
    </r>
    <r>
      <rPr>
        <vertAlign val="superscript"/>
        <sz val="72"/>
        <color theme="4" tint="0.39997558519241921"/>
        <rFont val="Times New Roman"/>
        <family val="1"/>
      </rPr>
      <t>ème</t>
    </r>
    <r>
      <rPr>
        <sz val="72"/>
        <color theme="4" tint="0.39997558519241921"/>
        <rFont val="Times New Roman"/>
        <family val="1"/>
      </rPr>
      <t xml:space="preserve"> Tour</t>
    </r>
  </si>
  <si>
    <r>
      <t>3</t>
    </r>
    <r>
      <rPr>
        <vertAlign val="superscript"/>
        <sz val="72"/>
        <color theme="5" tint="-0.249977111117893"/>
        <rFont val="Times New Roman"/>
        <family val="1"/>
      </rPr>
      <t>ème</t>
    </r>
    <r>
      <rPr>
        <sz val="72"/>
        <color theme="5" tint="-0.249977111117893"/>
        <rFont val="Times New Roman"/>
        <family val="1"/>
      </rPr>
      <t xml:space="preserve"> Tour</t>
    </r>
  </si>
  <si>
    <r>
      <t>1</t>
    </r>
    <r>
      <rPr>
        <vertAlign val="superscript"/>
        <sz val="72"/>
        <color theme="0" tint="-0.499984740745262"/>
        <rFont val="Times New Roman"/>
        <family val="1"/>
      </rPr>
      <t>ér</t>
    </r>
    <r>
      <rPr>
        <sz val="72"/>
        <color theme="0" tint="-0.499984740745262"/>
        <rFont val="Times New Roman"/>
        <family val="1"/>
      </rPr>
      <t xml:space="preserve"> Tour</t>
    </r>
  </si>
  <si>
    <r>
      <t>2</t>
    </r>
    <r>
      <rPr>
        <vertAlign val="superscript"/>
        <sz val="72"/>
        <color theme="3" tint="-0.249977111117893"/>
        <rFont val="Times New Roman"/>
        <family val="1"/>
      </rPr>
      <t>ème</t>
    </r>
    <r>
      <rPr>
        <sz val="72"/>
        <color theme="3" tint="-0.249977111117893"/>
        <rFont val="Times New Roman"/>
        <family val="1"/>
      </rPr>
      <t xml:space="preserve"> Tour</t>
    </r>
  </si>
  <si>
    <t>Temps
Corrigé</t>
  </si>
  <si>
    <t>Bernard</t>
  </si>
  <si>
    <t>Sebastien</t>
  </si>
  <si>
    <t>Jean Pierre</t>
  </si>
  <si>
    <t>Jérôme</t>
  </si>
  <si>
    <t>Michelle</t>
  </si>
  <si>
    <t>Frédéric</t>
  </si>
  <si>
    <t>BERNARDET</t>
  </si>
  <si>
    <t>CORNU</t>
  </si>
  <si>
    <t>Jean Michel</t>
  </si>
  <si>
    <t>MANZANINI</t>
  </si>
  <si>
    <t>Richard</t>
  </si>
  <si>
    <t>DI PIETRO</t>
  </si>
  <si>
    <t>Isabelle</t>
  </si>
  <si>
    <t>HARTER</t>
  </si>
  <si>
    <t>Gérard</t>
  </si>
  <si>
    <t>DESRAYAUD</t>
  </si>
  <si>
    <t>LEBORNE</t>
  </si>
  <si>
    <t>CERQUEIRA</t>
  </si>
  <si>
    <t>Patrick</t>
  </si>
  <si>
    <t>MARCO</t>
  </si>
  <si>
    <t>PHILIBERT</t>
  </si>
  <si>
    <t>Françoise</t>
  </si>
  <si>
    <t>THEY</t>
  </si>
  <si>
    <t>Damien</t>
  </si>
  <si>
    <t>VIDEIRA</t>
  </si>
  <si>
    <t>Antonio</t>
  </si>
  <si>
    <t>SOULAIRE</t>
  </si>
  <si>
    <t>Stephan</t>
  </si>
  <si>
    <t>Christian</t>
  </si>
  <si>
    <t>JACQUET</t>
  </si>
  <si>
    <t>SEGURA</t>
  </si>
  <si>
    <t>Nicolas</t>
  </si>
  <si>
    <t>TERRIER</t>
  </si>
  <si>
    <t>Bruno</t>
  </si>
  <si>
    <t>Serge</t>
  </si>
  <si>
    <t>LACHOT</t>
  </si>
  <si>
    <t>GARNIER</t>
  </si>
  <si>
    <t>DUCROUX</t>
  </si>
  <si>
    <t>Guy</t>
  </si>
  <si>
    <t>CHAPUIS</t>
  </si>
  <si>
    <t>LECOMTE</t>
  </si>
  <si>
    <t>Rudy</t>
  </si>
  <si>
    <t>FEY</t>
  </si>
  <si>
    <t>RIVET</t>
  </si>
  <si>
    <t>Jen Pierre</t>
  </si>
  <si>
    <t>PELLETIER</t>
  </si>
  <si>
    <t>THEVENET</t>
  </si>
  <si>
    <t>Jean Claude</t>
  </si>
  <si>
    <t>BEREZIAT</t>
  </si>
  <si>
    <t>Myriam</t>
  </si>
  <si>
    <t>COURTIAL</t>
  </si>
  <si>
    <t>MARTINEZ</t>
  </si>
  <si>
    <t>Catherine</t>
  </si>
  <si>
    <t>VAZ</t>
  </si>
  <si>
    <t>Francisco</t>
  </si>
  <si>
    <t>Nelly</t>
  </si>
  <si>
    <t>GOITRE</t>
  </si>
  <si>
    <t>CABRERA</t>
  </si>
  <si>
    <t>Jean Bernard</t>
  </si>
  <si>
    <t>MILLERY</t>
  </si>
  <si>
    <t>Edwige</t>
  </si>
  <si>
    <t>LAPALUS</t>
  </si>
  <si>
    <t>MAILLET</t>
  </si>
  <si>
    <t>SAINTOT</t>
  </si>
  <si>
    <t>Florence</t>
  </si>
  <si>
    <t>LAFOND</t>
  </si>
  <si>
    <t>Magali</t>
  </si>
  <si>
    <t>VERGNON</t>
  </si>
  <si>
    <t>Gérald</t>
  </si>
  <si>
    <t>LARPE</t>
  </si>
  <si>
    <t>LAFOREST</t>
  </si>
  <si>
    <t>MICHELLIN</t>
  </si>
  <si>
    <t>Danielle</t>
  </si>
  <si>
    <t>DUMOULIN</t>
  </si>
  <si>
    <t>BREUIL</t>
  </si>
  <si>
    <t>GERMAIN</t>
  </si>
  <si>
    <t>Cyril</t>
  </si>
  <si>
    <t>MEUNIER</t>
  </si>
  <si>
    <t>Franck</t>
  </si>
  <si>
    <t>REVILLON</t>
  </si>
  <si>
    <t>LE PAPE</t>
  </si>
  <si>
    <t>LAUGERETTE</t>
  </si>
  <si>
    <t>Alain</t>
  </si>
  <si>
    <t>BOULEMBERG</t>
  </si>
  <si>
    <t>Dominique</t>
  </si>
  <si>
    <t>RAICHON PATRU</t>
  </si>
  <si>
    <t>Géraldine</t>
  </si>
  <si>
    <t>I:\ASPTT\TRAVAIL\ORIGINAL Jean Paul\chrono (copie).xlsm</t>
  </si>
  <si>
    <t>CYCLO-CROSS du :</t>
  </si>
  <si>
    <r>
      <t>10</t>
    </r>
    <r>
      <rPr>
        <vertAlign val="superscript"/>
        <sz val="72"/>
        <color rgb="FFFF0000"/>
        <rFont val="Times New Roman"/>
        <family val="1"/>
      </rPr>
      <t>ème</t>
    </r>
    <r>
      <rPr>
        <sz val="72"/>
        <color rgb="FFFF0000"/>
        <rFont val="Times New Roman"/>
        <family val="1"/>
      </rPr>
      <t xml:space="preserve"> Tour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</si>
</sst>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00"/>
    <numFmt numFmtId="165" formatCode="[$-F400]h:mm:ss\ AM/PM"/>
    <numFmt numFmtId="166" formatCode="[$-F800]dddd\,\ mmmm\ dd\,\ yyyy"/>
    <numFmt numFmtId="167" formatCode="h:mm:ss;@"/>
    <numFmt numFmtId="168" formatCode="00.00000"/>
    <numFmt numFmtId="169" formatCode="00000"/>
    <numFmt numFmtId="171" formatCode="hh:mm:ss"/>
  </numFmts>
  <fonts count="68" x14ac:knownFonts="1">
    <font>
      <sz val="10"/>
      <name val="Times New Roman"/>
    </font>
    <font>
      <sz val="11"/>
      <name val="Times New Roman"/>
      <family val="1"/>
    </font>
    <font>
      <sz val="10"/>
      <color indexed="22"/>
      <name val="Times New Roman"/>
      <family val="1"/>
    </font>
    <font>
      <sz val="10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0"/>
      <name val="Times New Roman"/>
      <family val="1"/>
    </font>
    <font>
      <b/>
      <sz val="10"/>
      <color indexed="10"/>
      <name val="Times New Roman"/>
      <family val="1"/>
    </font>
    <font>
      <b/>
      <sz val="10"/>
      <color indexed="8"/>
      <name val="Times New Roman"/>
      <family val="1"/>
    </font>
    <font>
      <sz val="10"/>
      <color rgb="FF0070C0"/>
      <name val="Times New Roman"/>
      <family val="1"/>
    </font>
    <font>
      <sz val="10"/>
      <color rgb="FFFF0000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sz val="22"/>
      <color rgb="FFFFFF00"/>
      <name val="Times New Roman"/>
      <family val="1"/>
    </font>
    <font>
      <sz val="72"/>
      <color rgb="FFFF0000"/>
      <name val="Times New Roman"/>
      <family val="1"/>
    </font>
    <font>
      <b/>
      <sz val="16"/>
      <name val="Times New Roman"/>
      <family val="1"/>
    </font>
    <font>
      <b/>
      <sz val="14"/>
      <name val="Times New Roman"/>
      <family val="1"/>
    </font>
    <font>
      <b/>
      <sz val="36"/>
      <color rgb="FFFF0000"/>
      <name val="Times New Roman"/>
      <family val="1"/>
    </font>
    <font>
      <b/>
      <sz val="20"/>
      <name val="Times New Roman"/>
      <family val="1"/>
    </font>
    <font>
      <b/>
      <sz val="14"/>
      <color indexed="22"/>
      <name val="Times New Roman"/>
      <family val="1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2"/>
      <color rgb="FF0070C0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0"/>
      <color theme="0"/>
      <name val="Times New Roman"/>
      <family val="1"/>
    </font>
    <font>
      <b/>
      <sz val="10"/>
      <color rgb="FFFFFF00"/>
      <name val="Times New Roman"/>
      <family val="1"/>
    </font>
    <font>
      <b/>
      <sz val="10"/>
      <color theme="3" tint="-0.499984740745262"/>
      <name val="Times New Roman"/>
      <family val="1"/>
    </font>
    <font>
      <b/>
      <sz val="10"/>
      <color theme="0" tint="-4.9989318521683403E-2"/>
      <name val="Times New Roman"/>
      <family val="1"/>
    </font>
    <font>
      <sz val="14"/>
      <name val="Times New Roman"/>
      <family val="1"/>
    </font>
    <font>
      <b/>
      <sz val="11"/>
      <color theme="8" tint="-0.499984740745262"/>
      <name val="Times New Roman"/>
      <family val="1"/>
    </font>
    <font>
      <b/>
      <sz val="18"/>
      <color theme="0"/>
      <name val="Times New Roman"/>
      <family val="1"/>
    </font>
    <font>
      <b/>
      <sz val="18"/>
      <color rgb="FFFFFF00"/>
      <name val="Times New Roman"/>
      <family val="1"/>
    </font>
    <font>
      <b/>
      <sz val="18"/>
      <color theme="8" tint="-0.499984740745262"/>
      <name val="Times New Roman"/>
      <family val="1"/>
    </font>
    <font>
      <sz val="72"/>
      <color theme="5" tint="-0.249977111117893"/>
      <name val="Times New Roman"/>
      <family val="1"/>
    </font>
    <font>
      <vertAlign val="superscript"/>
      <sz val="72"/>
      <color theme="5" tint="-0.249977111117893"/>
      <name val="Times New Roman"/>
      <family val="1"/>
    </font>
    <font>
      <sz val="72"/>
      <color theme="3" tint="-0.249977111117893"/>
      <name val="Times New Roman"/>
      <family val="1"/>
    </font>
    <font>
      <vertAlign val="superscript"/>
      <sz val="72"/>
      <color theme="3" tint="-0.249977111117893"/>
      <name val="Times New Roman"/>
      <family val="1"/>
    </font>
    <font>
      <sz val="72"/>
      <color theme="0" tint="-0.499984740745262"/>
      <name val="Times New Roman"/>
      <family val="1"/>
    </font>
    <font>
      <vertAlign val="superscript"/>
      <sz val="72"/>
      <color theme="0" tint="-0.499984740745262"/>
      <name val="Times New Roman"/>
      <family val="1"/>
    </font>
    <font>
      <sz val="72"/>
      <color theme="6" tint="-0.499984740745262"/>
      <name val="Times New Roman"/>
      <family val="1"/>
    </font>
    <font>
      <vertAlign val="superscript"/>
      <sz val="72"/>
      <color theme="6" tint="-0.499984740745262"/>
      <name val="Times New Roman"/>
      <family val="1"/>
    </font>
    <font>
      <sz val="72"/>
      <color theme="9" tint="-0.249977111117893"/>
      <name val="Times New Roman"/>
      <family val="1"/>
    </font>
    <font>
      <vertAlign val="superscript"/>
      <sz val="72"/>
      <color theme="9" tint="-0.249977111117893"/>
      <name val="Times New Roman"/>
      <family val="1"/>
    </font>
    <font>
      <sz val="72"/>
      <color theme="2" tint="-0.749992370372631"/>
      <name val="Times New Roman"/>
      <family val="1"/>
    </font>
    <font>
      <vertAlign val="superscript"/>
      <sz val="72"/>
      <color theme="2" tint="-0.749992370372631"/>
      <name val="Times New Roman"/>
      <family val="1"/>
    </font>
    <font>
      <sz val="72"/>
      <color theme="8" tint="-0.499984740745262"/>
      <name val="Times New Roman"/>
      <family val="1"/>
    </font>
    <font>
      <sz val="72"/>
      <color theme="5" tint="0.39997558519241921"/>
      <name val="Times New Roman"/>
      <family val="1"/>
    </font>
    <font>
      <vertAlign val="superscript"/>
      <sz val="72"/>
      <color theme="5" tint="0.39997558519241921"/>
      <name val="Times New Roman"/>
      <family val="1"/>
    </font>
    <font>
      <sz val="72"/>
      <color theme="7" tint="-0.249977111117893"/>
      <name val="Times New Roman"/>
      <family val="1"/>
    </font>
    <font>
      <vertAlign val="superscript"/>
      <sz val="72"/>
      <color theme="7" tint="-0.249977111117893"/>
      <name val="Times New Roman"/>
      <family val="1"/>
    </font>
    <font>
      <sz val="72"/>
      <color theme="4" tint="0.39997558519241921"/>
      <name val="Times New Roman"/>
      <family val="1"/>
    </font>
    <font>
      <vertAlign val="superscript"/>
      <sz val="72"/>
      <color theme="4" tint="0.39997558519241921"/>
      <name val="Times New Roman"/>
      <family val="1"/>
    </font>
    <font>
      <b/>
      <sz val="20"/>
      <color theme="3" tint="-0.249977111117893"/>
      <name val="Times New Roman"/>
      <family val="1"/>
    </font>
    <font>
      <b/>
      <sz val="14"/>
      <color theme="3" tint="-0.249977111117893"/>
      <name val="Times New Roman"/>
      <family val="1"/>
    </font>
    <font>
      <sz val="14"/>
      <color theme="3" tint="-0.249977111117893"/>
      <name val="Times New Roman"/>
      <family val="1"/>
    </font>
    <font>
      <sz val="10"/>
      <color theme="3" tint="-0.249977111117893"/>
      <name val="Times New Roman"/>
      <family val="1"/>
    </font>
    <font>
      <sz val="10"/>
      <color theme="9" tint="-0.249977111117893"/>
      <name val="Times New Roman"/>
      <family val="1"/>
    </font>
    <font>
      <b/>
      <sz val="20"/>
      <color theme="6" tint="-0.499984740745262"/>
      <name val="Times New Roman"/>
      <family val="1"/>
    </font>
    <font>
      <sz val="10"/>
      <color theme="6" tint="-0.499984740745262"/>
      <name val="Times New Roman"/>
      <family val="1"/>
    </font>
    <font>
      <sz val="10"/>
      <color theme="4" tint="0.39997558519241921"/>
      <name val="Times New Roman"/>
      <family val="1"/>
    </font>
    <font>
      <sz val="10"/>
      <color theme="2" tint="-0.749992370372631"/>
      <name val="Times New Roman"/>
      <family val="1"/>
    </font>
    <font>
      <sz val="10"/>
      <name val="Arial"/>
      <family val="2"/>
    </font>
    <font>
      <b/>
      <sz val="14"/>
      <color theme="3" tint="-0.499984740745262"/>
      <name val="Times New Roman"/>
      <family val="1"/>
    </font>
    <font>
      <sz val="18"/>
      <name val="Times New Roman"/>
      <family val="1"/>
    </font>
    <font>
      <sz val="22"/>
      <name val="Times New Roman"/>
      <family val="1"/>
    </font>
    <font>
      <vertAlign val="superscript"/>
      <sz val="72"/>
      <color rgb="FFFF0000"/>
      <name val="Times New Roman"/>
      <family val="1"/>
    </font>
    <font>
      <b/>
      <sz val="14"/>
      <color rgb="FFFF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darkUp">
        <fgColor rgb="FFFF0000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4" tint="-0.249977111117893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rgb="FFFFFF00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3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64" fontId="2" fillId="0" borderId="0" xfId="0" applyNumberFormat="1" applyFont="1" applyFill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1" fontId="3" fillId="0" borderId="0" xfId="0" applyNumberFormat="1" applyFont="1"/>
    <xf numFmtId="0" fontId="3" fillId="0" borderId="0" xfId="0" applyFont="1" applyFill="1" applyBorder="1" applyAlignment="1">
      <alignment horizontal="center"/>
    </xf>
    <xf numFmtId="1" fontId="0" fillId="0" borderId="0" xfId="0" applyNumberFormat="1"/>
    <xf numFmtId="0" fontId="3" fillId="5" borderId="0" xfId="0" applyFont="1" applyFill="1" applyProtection="1">
      <protection locked="0"/>
    </xf>
    <xf numFmtId="0" fontId="3" fillId="5" borderId="0" xfId="0" applyFont="1" applyFill="1" applyBorder="1" applyProtection="1">
      <protection locked="0"/>
    </xf>
    <xf numFmtId="0" fontId="0" fillId="0" borderId="2" xfId="0" applyFill="1" applyBorder="1"/>
    <xf numFmtId="0" fontId="4" fillId="5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164" fontId="8" fillId="5" borderId="0" xfId="0" applyNumberFormat="1" applyFont="1" applyFill="1" applyBorder="1" applyAlignment="1" applyProtection="1">
      <alignment horizontal="center"/>
      <protection locked="0"/>
    </xf>
    <xf numFmtId="164" fontId="7" fillId="5" borderId="0" xfId="0" applyNumberFormat="1" applyFont="1" applyFill="1" applyBorder="1" applyAlignment="1" applyProtection="1">
      <alignment horizontal="center"/>
      <protection locked="0"/>
    </xf>
    <xf numFmtId="164" fontId="3" fillId="5" borderId="0" xfId="0" applyNumberFormat="1" applyFont="1" applyFill="1" applyProtection="1">
      <protection locked="0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6" fillId="5" borderId="20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2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11" fillId="3" borderId="1" xfId="0" quotePrefix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2" fillId="0" borderId="0" xfId="0" applyNumberFormat="1" applyFont="1" applyFill="1" applyProtection="1"/>
    <xf numFmtId="0" fontId="0" fillId="0" borderId="0" xfId="0" applyFill="1" applyProtection="1"/>
    <xf numFmtId="0" fontId="3" fillId="0" borderId="0" xfId="0" applyFont="1" applyProtection="1">
      <protection locked="0"/>
    </xf>
    <xf numFmtId="21" fontId="7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Protection="1">
      <protection locked="0"/>
    </xf>
    <xf numFmtId="1" fontId="3" fillId="0" borderId="0" xfId="0" applyNumberFormat="1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7" fillId="0" borderId="21" xfId="0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 wrapText="1"/>
    </xf>
    <xf numFmtId="0" fontId="7" fillId="0" borderId="21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 wrapText="1"/>
    </xf>
    <xf numFmtId="1" fontId="3" fillId="0" borderId="0" xfId="0" applyNumberFormat="1" applyFont="1" applyProtection="1"/>
    <xf numFmtId="21" fontId="10" fillId="0" borderId="0" xfId="0" applyNumberFormat="1" applyFont="1" applyProtection="1"/>
    <xf numFmtId="1" fontId="3" fillId="0" borderId="0" xfId="0" applyNumberFormat="1" applyFont="1" applyBorder="1" applyProtection="1"/>
    <xf numFmtId="0" fontId="3" fillId="0" borderId="0" xfId="0" applyFont="1" applyBorder="1" applyProtection="1"/>
    <xf numFmtId="0" fontId="15" fillId="0" borderId="0" xfId="0" applyFont="1" applyAlignment="1" applyProtection="1">
      <protection locked="0"/>
    </xf>
    <xf numFmtId="0" fontId="17" fillId="0" borderId="0" xfId="0" applyFont="1" applyFill="1" applyAlignment="1" applyProtection="1">
      <alignment vertical="center"/>
      <protection locked="0"/>
    </xf>
    <xf numFmtId="0" fontId="0" fillId="5" borderId="0" xfId="0" applyFill="1" applyAlignment="1" applyProtection="1">
      <protection locked="0"/>
    </xf>
    <xf numFmtId="164" fontId="18" fillId="4" borderId="14" xfId="0" applyNumberFormat="1" applyFont="1" applyFill="1" applyBorder="1" applyAlignment="1">
      <alignment horizontal="center" vertical="center"/>
    </xf>
    <xf numFmtId="0" fontId="7" fillId="0" borderId="25" xfId="0" applyFont="1" applyBorder="1" applyAlignment="1" applyProtection="1">
      <alignment horizontal="center" vertical="center" wrapText="1"/>
    </xf>
    <xf numFmtId="164" fontId="18" fillId="4" borderId="14" xfId="0" applyNumberFormat="1" applyFont="1" applyFill="1" applyBorder="1" applyAlignment="1" applyProtection="1">
      <alignment horizontal="center" vertical="center"/>
    </xf>
    <xf numFmtId="0" fontId="7" fillId="0" borderId="28" xfId="0" applyFont="1" applyFill="1" applyBorder="1" applyAlignment="1" applyProtection="1">
      <alignment horizontal="center" vertical="center" wrapText="1"/>
    </xf>
    <xf numFmtId="0" fontId="16" fillId="0" borderId="31" xfId="0" applyFont="1" applyBorder="1" applyAlignment="1" applyProtection="1">
      <alignment horizontal="center" vertical="center" wrapText="1"/>
    </xf>
    <xf numFmtId="0" fontId="7" fillId="0" borderId="20" xfId="0" applyFont="1" applyFill="1" applyBorder="1" applyAlignment="1" applyProtection="1">
      <alignment horizontal="center" vertical="center" wrapText="1"/>
    </xf>
    <xf numFmtId="167" fontId="0" fillId="0" borderId="0" xfId="0" applyNumberFormat="1"/>
    <xf numFmtId="164" fontId="19" fillId="0" borderId="0" xfId="0" applyNumberFormat="1" applyFont="1" applyFill="1" applyAlignment="1">
      <alignment horizontal="center"/>
    </xf>
    <xf numFmtId="164" fontId="16" fillId="0" borderId="3" xfId="0" applyNumberFormat="1" applyFont="1" applyFill="1" applyBorder="1" applyAlignment="1">
      <alignment horizontal="center"/>
    </xf>
    <xf numFmtId="164" fontId="16" fillId="0" borderId="26" xfId="0" applyNumberFormat="1" applyFont="1" applyFill="1" applyBorder="1" applyAlignment="1">
      <alignment horizontal="center"/>
    </xf>
    <xf numFmtId="164" fontId="16" fillId="5" borderId="18" xfId="0" applyNumberFormat="1" applyFont="1" applyFill="1" applyBorder="1" applyAlignment="1">
      <alignment horizontal="center"/>
    </xf>
    <xf numFmtId="164" fontId="16" fillId="5" borderId="0" xfId="0" applyNumberFormat="1" applyFont="1" applyFill="1" applyBorder="1" applyAlignment="1">
      <alignment horizontal="center"/>
    </xf>
    <xf numFmtId="164" fontId="16" fillId="0" borderId="0" xfId="0" applyNumberFormat="1" applyFont="1" applyFill="1" applyAlignment="1">
      <alignment horizontal="center"/>
    </xf>
    <xf numFmtId="164" fontId="16" fillId="0" borderId="0" xfId="0" applyNumberFormat="1" applyFont="1" applyAlignment="1">
      <alignment horizontal="center"/>
    </xf>
    <xf numFmtId="164" fontId="16" fillId="5" borderId="0" xfId="0" applyNumberFormat="1" applyFont="1" applyFill="1" applyBorder="1" applyAlignment="1">
      <alignment horizontal="center" vertical="center"/>
    </xf>
    <xf numFmtId="164" fontId="0" fillId="0" borderId="10" xfId="0" applyNumberFormat="1" applyBorder="1" applyProtection="1">
      <protection locked="0"/>
    </xf>
    <xf numFmtId="164" fontId="0" fillId="0" borderId="33" xfId="0" applyNumberFormat="1" applyBorder="1" applyProtection="1">
      <protection locked="0"/>
    </xf>
    <xf numFmtId="164" fontId="0" fillId="0" borderId="13" xfId="0" applyNumberFormat="1" applyBorder="1" applyProtection="1">
      <protection locked="0"/>
    </xf>
    <xf numFmtId="1" fontId="16" fillId="5" borderId="0" xfId="0" applyNumberFormat="1" applyFont="1" applyFill="1" applyBorder="1" applyAlignment="1" applyProtection="1">
      <alignment horizontal="center" vertical="center"/>
      <protection locked="0"/>
    </xf>
    <xf numFmtId="164" fontId="19" fillId="0" borderId="0" xfId="0" applyNumberFormat="1" applyFont="1" applyFill="1" applyAlignment="1" applyProtection="1">
      <alignment horizontal="center"/>
    </xf>
    <xf numFmtId="0" fontId="16" fillId="0" borderId="0" xfId="0" applyFont="1" applyFill="1" applyProtection="1">
      <protection locked="0"/>
    </xf>
    <xf numFmtId="164" fontId="16" fillId="0" borderId="0" xfId="0" applyNumberFormat="1" applyFont="1" applyAlignment="1" applyProtection="1">
      <alignment horizontal="center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 applyProtection="1">
      <alignment vertical="center"/>
      <protection hidden="1"/>
    </xf>
    <xf numFmtId="164" fontId="0" fillId="0" borderId="27" xfId="0" applyNumberFormat="1" applyBorder="1" applyProtection="1">
      <protection locked="0"/>
    </xf>
    <xf numFmtId="164" fontId="0" fillId="0" borderId="4" xfId="0" applyNumberFormat="1" applyBorder="1" applyProtection="1">
      <protection locked="0"/>
    </xf>
    <xf numFmtId="164" fontId="0" fillId="0" borderId="18" xfId="0" applyNumberFormat="1" applyBorder="1" applyProtection="1">
      <protection locked="0"/>
    </xf>
    <xf numFmtId="164" fontId="16" fillId="0" borderId="35" xfId="0" applyNumberFormat="1" applyFont="1" applyFill="1" applyBorder="1" applyAlignment="1" applyProtection="1">
      <alignment horizontal="center" vertical="center"/>
      <protection locked="0"/>
    </xf>
    <xf numFmtId="0" fontId="11" fillId="0" borderId="36" xfId="0" applyFont="1" applyFill="1" applyBorder="1" applyAlignment="1" applyProtection="1">
      <alignment horizontal="center" vertical="center"/>
      <protection locked="0"/>
    </xf>
    <xf numFmtId="0" fontId="11" fillId="0" borderId="37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" fontId="20" fillId="6" borderId="8" xfId="0" applyNumberFormat="1" applyFont="1" applyFill="1" applyBorder="1" applyAlignment="1" applyProtection="1">
      <alignment horizontal="center"/>
      <protection locked="0"/>
    </xf>
    <xf numFmtId="21" fontId="21" fillId="6" borderId="19" xfId="0" applyNumberFormat="1" applyFont="1" applyFill="1" applyBorder="1" applyAlignment="1" applyProtection="1">
      <alignment horizontal="center"/>
    </xf>
    <xf numFmtId="1" fontId="12" fillId="6" borderId="9" xfId="0" applyNumberFormat="1" applyFont="1" applyFill="1" applyBorder="1" applyAlignment="1" applyProtection="1">
      <alignment horizontal="center"/>
    </xf>
    <xf numFmtId="165" fontId="11" fillId="6" borderId="9" xfId="0" applyNumberFormat="1" applyFont="1" applyFill="1" applyBorder="1" applyAlignment="1" applyProtection="1">
      <alignment horizontal="center"/>
    </xf>
    <xf numFmtId="165" fontId="22" fillId="6" borderId="9" xfId="0" applyNumberFormat="1" applyFont="1" applyFill="1" applyBorder="1" applyAlignment="1" applyProtection="1"/>
    <xf numFmtId="1" fontId="23" fillId="6" borderId="9" xfId="0" applyNumberFormat="1" applyFont="1" applyFill="1" applyBorder="1" applyAlignment="1" applyProtection="1">
      <alignment horizontal="center"/>
    </xf>
    <xf numFmtId="1" fontId="12" fillId="6" borderId="29" xfId="0" applyNumberFormat="1" applyFont="1" applyFill="1" applyBorder="1" applyAlignment="1" applyProtection="1">
      <alignment horizontal="center"/>
    </xf>
    <xf numFmtId="1" fontId="12" fillId="6" borderId="10" xfId="0" applyNumberFormat="1" applyFont="1" applyFill="1" applyBorder="1" applyProtection="1"/>
    <xf numFmtId="1" fontId="20" fillId="0" borderId="3" xfId="0" applyNumberFormat="1" applyFont="1" applyFill="1" applyBorder="1" applyAlignment="1" applyProtection="1">
      <alignment horizontal="center"/>
      <protection locked="0"/>
    </xf>
    <xf numFmtId="1" fontId="12" fillId="0" borderId="4" xfId="0" applyNumberFormat="1" applyFont="1" applyBorder="1" applyProtection="1"/>
    <xf numFmtId="1" fontId="20" fillId="6" borderId="3" xfId="0" applyNumberFormat="1" applyFont="1" applyFill="1" applyBorder="1" applyAlignment="1" applyProtection="1">
      <alignment horizontal="center"/>
      <protection locked="0"/>
    </xf>
    <xf numFmtId="1" fontId="12" fillId="6" borderId="2" xfId="0" applyNumberFormat="1" applyFont="1" applyFill="1" applyBorder="1" applyAlignment="1" applyProtection="1">
      <alignment horizontal="center"/>
    </xf>
    <xf numFmtId="165" fontId="11" fillId="6" borderId="2" xfId="0" applyNumberFormat="1" applyFont="1" applyFill="1" applyBorder="1" applyAlignment="1" applyProtection="1">
      <alignment horizontal="center"/>
    </xf>
    <xf numFmtId="1" fontId="23" fillId="6" borderId="2" xfId="0" applyNumberFormat="1" applyFont="1" applyFill="1" applyBorder="1" applyAlignment="1" applyProtection="1">
      <alignment horizontal="center"/>
    </xf>
    <xf numFmtId="1" fontId="12" fillId="6" borderId="30" xfId="0" applyNumberFormat="1" applyFont="1" applyFill="1" applyBorder="1" applyAlignment="1" applyProtection="1">
      <alignment horizontal="center"/>
    </xf>
    <xf numFmtId="1" fontId="12" fillId="6" borderId="4" xfId="0" applyNumberFormat="1" applyFont="1" applyFill="1" applyBorder="1" applyProtection="1"/>
    <xf numFmtId="21" fontId="24" fillId="0" borderId="32" xfId="0" applyNumberFormat="1" applyFont="1" applyBorder="1" applyAlignment="1" applyProtection="1">
      <alignment horizontal="center"/>
    </xf>
    <xf numFmtId="1" fontId="12" fillId="0" borderId="27" xfId="0" applyNumberFormat="1" applyFont="1" applyBorder="1" applyAlignment="1" applyProtection="1">
      <alignment horizontal="center"/>
    </xf>
    <xf numFmtId="164" fontId="16" fillId="0" borderId="3" xfId="0" applyNumberFormat="1" applyFont="1" applyFill="1" applyBorder="1" applyAlignment="1" applyProtection="1">
      <alignment horizontal="center"/>
      <protection locked="0"/>
    </xf>
    <xf numFmtId="164" fontId="16" fillId="0" borderId="26" xfId="0" applyNumberFormat="1" applyFont="1" applyFill="1" applyBorder="1" applyAlignment="1" applyProtection="1">
      <alignment horizontal="center"/>
      <protection locked="0"/>
    </xf>
    <xf numFmtId="164" fontId="16" fillId="5" borderId="0" xfId="0" applyNumberFormat="1" applyFont="1" applyFill="1" applyBorder="1" applyAlignment="1" applyProtection="1">
      <alignment horizontal="center"/>
      <protection locked="0"/>
    </xf>
    <xf numFmtId="164" fontId="16" fillId="0" borderId="0" xfId="0" applyNumberFormat="1" applyFont="1" applyFill="1" applyAlignment="1" applyProtection="1">
      <alignment horizontal="center"/>
      <protection locked="0"/>
    </xf>
    <xf numFmtId="0" fontId="3" fillId="0" borderId="4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1" fontId="25" fillId="8" borderId="39" xfId="0" applyNumberFormat="1" applyFont="1" applyFill="1" applyBorder="1" applyAlignment="1">
      <alignment horizontal="center"/>
    </xf>
    <xf numFmtId="21" fontId="28" fillId="12" borderId="39" xfId="0" applyNumberFormat="1" applyFont="1" applyFill="1" applyBorder="1" applyAlignment="1">
      <alignment horizontal="center"/>
    </xf>
    <xf numFmtId="21" fontId="26" fillId="11" borderId="39" xfId="0" applyNumberFormat="1" applyFont="1" applyFill="1" applyBorder="1" applyAlignment="1">
      <alignment horizontal="center"/>
    </xf>
    <xf numFmtId="21" fontId="27" fillId="9" borderId="39" xfId="0" applyNumberFormat="1" applyFont="1" applyFill="1" applyBorder="1" applyAlignment="1">
      <alignment horizontal="center"/>
    </xf>
    <xf numFmtId="0" fontId="3" fillId="0" borderId="42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0" fillId="0" borderId="0" xfId="0" applyAlignment="1" applyProtection="1">
      <alignment horizontal="right"/>
    </xf>
    <xf numFmtId="168" fontId="0" fillId="0" borderId="0" xfId="0" applyNumberFormat="1" applyProtection="1"/>
    <xf numFmtId="169" fontId="0" fillId="0" borderId="0" xfId="0" applyNumberFormat="1" applyProtection="1">
      <protection locked="0"/>
    </xf>
    <xf numFmtId="0" fontId="0" fillId="0" borderId="0" xfId="0" applyFill="1" applyBorder="1"/>
    <xf numFmtId="0" fontId="0" fillId="0" borderId="0" xfId="0" applyBorder="1"/>
    <xf numFmtId="21" fontId="29" fillId="0" borderId="6" xfId="0" applyNumberFormat="1" applyFont="1" applyBorder="1" applyAlignment="1" applyProtection="1">
      <alignment horizontal="center"/>
    </xf>
    <xf numFmtId="164" fontId="18" fillId="5" borderId="18" xfId="0" applyNumberFormat="1" applyFont="1" applyFill="1" applyBorder="1" applyAlignment="1" applyProtection="1">
      <alignment horizontal="center" vertical="center"/>
      <protection locked="0"/>
    </xf>
    <xf numFmtId="164" fontId="16" fillId="0" borderId="20" xfId="0" applyNumberFormat="1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vertical="center"/>
    </xf>
    <xf numFmtId="0" fontId="12" fillId="0" borderId="22" xfId="0" applyFont="1" applyFill="1" applyBorder="1" applyAlignment="1">
      <alignment horizontal="center" vertical="center"/>
    </xf>
    <xf numFmtId="0" fontId="6" fillId="5" borderId="21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NumberFormat="1" applyFont="1" applyFill="1" applyBorder="1" applyProtection="1">
      <protection locked="0"/>
    </xf>
    <xf numFmtId="0" fontId="3" fillId="5" borderId="0" xfId="0" applyNumberFormat="1" applyFont="1" applyFill="1" applyProtection="1">
      <protection locked="0"/>
    </xf>
    <xf numFmtId="1" fontId="7" fillId="0" borderId="21" xfId="0" applyNumberFormat="1" applyFont="1" applyBorder="1" applyAlignment="1" applyProtection="1">
      <alignment horizontal="center" vertical="center" wrapText="1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" fontId="3" fillId="0" borderId="0" xfId="0" applyNumberFormat="1" applyFont="1" applyAlignment="1" applyProtection="1">
      <alignment horizontal="center"/>
      <protection locked="0"/>
    </xf>
    <xf numFmtId="0" fontId="30" fillId="0" borderId="0" xfId="0" applyFont="1" applyFill="1" applyAlignment="1">
      <alignment horizontal="center" vertical="center"/>
    </xf>
    <xf numFmtId="0" fontId="0" fillId="0" borderId="2" xfId="0" applyBorder="1"/>
    <xf numFmtId="21" fontId="29" fillId="0" borderId="2" xfId="0" applyNumberFormat="1" applyFont="1" applyBorder="1" applyAlignment="1" applyProtection="1">
      <alignment horizontal="center"/>
    </xf>
    <xf numFmtId="21" fontId="29" fillId="0" borderId="43" xfId="0" applyNumberFormat="1" applyFont="1" applyBorder="1" applyAlignment="1" applyProtection="1">
      <alignment horizontal="center"/>
    </xf>
    <xf numFmtId="0" fontId="34" fillId="0" borderId="0" xfId="0" applyFont="1" applyFill="1" applyAlignment="1" applyProtection="1">
      <alignment vertical="center"/>
      <protection hidden="1"/>
    </xf>
    <xf numFmtId="0" fontId="36" fillId="0" borderId="0" xfId="0" applyFont="1" applyFill="1" applyAlignment="1" applyProtection="1">
      <alignment vertical="center"/>
      <protection hidden="1"/>
    </xf>
    <xf numFmtId="21" fontId="0" fillId="0" borderId="0" xfId="0" applyNumberFormat="1"/>
    <xf numFmtId="0" fontId="0" fillId="0" borderId="0" xfId="0" applyAlignment="1">
      <alignment horizontal="center"/>
    </xf>
    <xf numFmtId="0" fontId="6" fillId="5" borderId="24" xfId="0" applyNumberFormat="1" applyFont="1" applyFill="1" applyBorder="1" applyAlignment="1" applyProtection="1">
      <alignment horizontal="center" vertical="center" wrapText="1"/>
      <protection locked="0"/>
    </xf>
    <xf numFmtId="0" fontId="12" fillId="6" borderId="23" xfId="0" applyNumberFormat="1" applyFont="1" applyFill="1" applyBorder="1" applyAlignment="1" applyProtection="1">
      <alignment horizontal="center"/>
      <protection locked="0"/>
    </xf>
    <xf numFmtId="0" fontId="12" fillId="5" borderId="7" xfId="0" applyNumberFormat="1" applyFont="1" applyFill="1" applyBorder="1" applyAlignment="1" applyProtection="1">
      <alignment horizontal="center"/>
      <protection locked="0"/>
    </xf>
    <xf numFmtId="0" fontId="12" fillId="6" borderId="7" xfId="0" applyNumberFormat="1" applyFont="1" applyFill="1" applyBorder="1" applyAlignment="1" applyProtection="1">
      <alignment horizontal="center"/>
      <protection locked="0"/>
    </xf>
    <xf numFmtId="0" fontId="3" fillId="5" borderId="0" xfId="0" applyNumberFormat="1" applyFont="1" applyFill="1" applyBorder="1" applyAlignment="1" applyProtection="1">
      <alignment horizontal="center"/>
      <protection locked="0"/>
    </xf>
    <xf numFmtId="0" fontId="3" fillId="5" borderId="0" xfId="0" applyNumberFormat="1" applyFont="1" applyFill="1" applyAlignment="1" applyProtection="1">
      <alignment horizontal="center"/>
      <protection locked="0"/>
    </xf>
    <xf numFmtId="0" fontId="42" fillId="0" borderId="0" xfId="0" applyFont="1" applyFill="1" applyAlignment="1" applyProtection="1">
      <alignment vertical="center"/>
      <protection hidden="1"/>
    </xf>
    <xf numFmtId="0" fontId="46" fillId="0" borderId="0" xfId="0" applyFont="1" applyFill="1" applyAlignment="1" applyProtection="1">
      <alignment vertical="center"/>
      <protection hidden="1"/>
    </xf>
    <xf numFmtId="0" fontId="47" fillId="0" borderId="0" xfId="0" applyFont="1" applyFill="1" applyAlignment="1" applyProtection="1">
      <alignment vertical="center"/>
      <protection hidden="1"/>
    </xf>
    <xf numFmtId="0" fontId="49" fillId="0" borderId="0" xfId="0" applyFont="1" applyFill="1" applyAlignment="1" applyProtection="1">
      <alignment vertical="center"/>
      <protection hidden="1"/>
    </xf>
    <xf numFmtId="0" fontId="44" fillId="0" borderId="0" xfId="0" applyFont="1" applyFill="1" applyAlignment="1" applyProtection="1">
      <alignment vertical="center"/>
      <protection hidden="1"/>
    </xf>
    <xf numFmtId="0" fontId="51" fillId="0" borderId="0" xfId="0" applyFont="1" applyFill="1" applyAlignment="1" applyProtection="1">
      <alignment vertical="center"/>
      <protection hidden="1"/>
    </xf>
    <xf numFmtId="164" fontId="53" fillId="4" borderId="14" xfId="0" applyNumberFormat="1" applyFont="1" applyFill="1" applyBorder="1" applyAlignment="1">
      <alignment horizontal="center" vertical="center"/>
    </xf>
    <xf numFmtId="0" fontId="56" fillId="0" borderId="0" xfId="0" applyFont="1" applyAlignment="1">
      <alignment horizontal="center"/>
    </xf>
    <xf numFmtId="0" fontId="57" fillId="0" borderId="0" xfId="0" applyFont="1" applyAlignment="1">
      <alignment horizontal="center"/>
    </xf>
    <xf numFmtId="164" fontId="58" fillId="4" borderId="14" xfId="0" applyNumberFormat="1" applyFont="1" applyFill="1" applyBorder="1" applyAlignment="1">
      <alignment horizontal="center" vertical="center"/>
    </xf>
    <xf numFmtId="0" fontId="59" fillId="0" borderId="0" xfId="0" applyFont="1" applyAlignment="1">
      <alignment horizontal="center"/>
    </xf>
    <xf numFmtId="0" fontId="40" fillId="0" borderId="0" xfId="0" applyFont="1" applyFill="1" applyAlignment="1" applyProtection="1">
      <alignment vertical="center"/>
      <protection hidden="1"/>
    </xf>
    <xf numFmtId="0" fontId="60" fillId="0" borderId="0" xfId="0" applyFont="1" applyAlignment="1">
      <alignment horizontal="center"/>
    </xf>
    <xf numFmtId="165" fontId="0" fillId="0" borderId="2" xfId="0" applyNumberFormat="1" applyBorder="1"/>
    <xf numFmtId="165" fontId="0" fillId="0" borderId="0" xfId="0" applyNumberFormat="1"/>
    <xf numFmtId="164" fontId="16" fillId="0" borderId="8" xfId="0" applyNumberFormat="1" applyFont="1" applyFill="1" applyBorder="1" applyAlignment="1" applyProtection="1">
      <alignment horizontal="center"/>
      <protection locked="0"/>
    </xf>
    <xf numFmtId="1" fontId="12" fillId="6" borderId="43" xfId="0" applyNumberFormat="1" applyFont="1" applyFill="1" applyBorder="1" applyAlignment="1" applyProtection="1">
      <alignment horizontal="center"/>
    </xf>
    <xf numFmtId="1" fontId="12" fillId="5" borderId="11" xfId="0" applyNumberFormat="1" applyFont="1" applyFill="1" applyBorder="1" applyAlignment="1" applyProtection="1">
      <alignment horizontal="center"/>
    </xf>
    <xf numFmtId="1" fontId="12" fillId="5" borderId="2" xfId="0" applyNumberFormat="1" applyFont="1" applyFill="1" applyBorder="1" applyAlignment="1" applyProtection="1">
      <alignment horizontal="center"/>
    </xf>
    <xf numFmtId="1" fontId="12" fillId="5" borderId="6" xfId="0" applyNumberFormat="1" applyFont="1" applyFill="1" applyBorder="1" applyAlignment="1" applyProtection="1">
      <alignment horizontal="center"/>
    </xf>
    <xf numFmtId="167" fontId="3" fillId="0" borderId="0" xfId="0" applyNumberFormat="1" applyFont="1" applyProtection="1">
      <protection locked="0"/>
    </xf>
    <xf numFmtId="0" fontId="0" fillId="0" borderId="0" xfId="0" applyAlignment="1">
      <alignment horizontal="right"/>
    </xf>
    <xf numFmtId="21" fontId="0" fillId="0" borderId="38" xfId="0" applyNumberFormat="1" applyFill="1" applyBorder="1" applyProtection="1"/>
    <xf numFmtId="21" fontId="0" fillId="0" borderId="0" xfId="0" applyNumberFormat="1" applyFill="1" applyBorder="1" applyProtection="1">
      <protection locked="0"/>
    </xf>
    <xf numFmtId="0" fontId="61" fillId="0" borderId="2" xfId="0" applyFont="1" applyBorder="1"/>
    <xf numFmtId="0" fontId="62" fillId="0" borderId="2" xfId="0" applyFont="1" applyFill="1" applyBorder="1"/>
    <xf numFmtId="0" fontId="62" fillId="0" borderId="2" xfId="0" applyFont="1" applyBorder="1"/>
    <xf numFmtId="0" fontId="62" fillId="6" borderId="2" xfId="0" applyFont="1" applyFill="1" applyBorder="1"/>
    <xf numFmtId="0" fontId="62" fillId="0" borderId="6" xfId="0" applyFont="1" applyFill="1" applyBorder="1"/>
    <xf numFmtId="0" fontId="62" fillId="0" borderId="6" xfId="0" applyFont="1" applyBorder="1"/>
    <xf numFmtId="1" fontId="20" fillId="0" borderId="5" xfId="0" applyNumberFormat="1" applyFont="1" applyFill="1" applyBorder="1" applyAlignment="1" applyProtection="1">
      <alignment horizontal="center"/>
      <protection locked="0"/>
    </xf>
    <xf numFmtId="0" fontId="12" fillId="5" borderId="17" xfId="0" applyNumberFormat="1" applyFont="1" applyFill="1" applyBorder="1" applyAlignment="1" applyProtection="1">
      <alignment horizontal="center"/>
      <protection locked="0"/>
    </xf>
    <xf numFmtId="164" fontId="16" fillId="0" borderId="8" xfId="0" applyNumberFormat="1" applyFont="1" applyFill="1" applyBorder="1" applyAlignment="1">
      <alignment horizontal="center"/>
    </xf>
    <xf numFmtId="0" fontId="0" fillId="13" borderId="0" xfId="0" applyFill="1" applyAlignment="1"/>
    <xf numFmtId="0" fontId="13" fillId="13" borderId="0" xfId="0" applyFont="1" applyFill="1" applyAlignment="1">
      <alignment vertical="center"/>
    </xf>
    <xf numFmtId="0" fontId="0" fillId="13" borderId="0" xfId="0" applyFill="1"/>
    <xf numFmtId="1" fontId="0" fillId="13" borderId="0" xfId="0" applyNumberFormat="1" applyFill="1" applyAlignment="1"/>
    <xf numFmtId="1" fontId="0" fillId="13" borderId="0" xfId="0" applyNumberFormat="1" applyFill="1"/>
    <xf numFmtId="14" fontId="13" fillId="13" borderId="0" xfId="0" applyNumberFormat="1" applyFont="1" applyFill="1" applyAlignment="1">
      <alignment vertical="center"/>
    </xf>
    <xf numFmtId="0" fontId="12" fillId="13" borderId="0" xfId="0" applyFont="1" applyFill="1"/>
    <xf numFmtId="11" fontId="0" fillId="13" borderId="0" xfId="0" applyNumberFormat="1" applyFill="1"/>
    <xf numFmtId="0" fontId="0" fillId="0" borderId="0" xfId="0" applyAlignment="1" applyProtection="1">
      <alignment horizontal="center"/>
      <protection locked="0"/>
    </xf>
    <xf numFmtId="165" fontId="33" fillId="9" borderId="0" xfId="0" applyNumberFormat="1" applyFont="1" applyFill="1" applyAlignment="1">
      <alignment horizontal="center" vertical="center"/>
    </xf>
    <xf numFmtId="0" fontId="65" fillId="0" borderId="0" xfId="0" applyFont="1" applyFill="1" applyAlignment="1" applyProtection="1">
      <alignment horizontal="center"/>
      <protection locked="0"/>
    </xf>
    <xf numFmtId="0" fontId="65" fillId="0" borderId="0" xfId="0" applyFont="1" applyFill="1" applyAlignment="1">
      <alignment horizontal="center"/>
    </xf>
    <xf numFmtId="0" fontId="14" fillId="0" borderId="0" xfId="0" applyFont="1" applyFill="1" applyAlignment="1" applyProtection="1">
      <alignment vertical="center"/>
      <protection locked="0"/>
    </xf>
    <xf numFmtId="165" fontId="0" fillId="0" borderId="0" xfId="0" applyNumberFormat="1" applyBorder="1"/>
    <xf numFmtId="21" fontId="67" fillId="0" borderId="2" xfId="0" applyNumberFormat="1" applyFont="1" applyBorder="1" applyAlignment="1" applyProtection="1">
      <alignment horizontal="center"/>
    </xf>
    <xf numFmtId="166" fontId="13" fillId="13" borderId="0" xfId="0" applyNumberFormat="1" applyFont="1" applyFill="1" applyAlignment="1">
      <alignment horizontal="left" vertical="center"/>
    </xf>
    <xf numFmtId="0" fontId="6" fillId="0" borderId="0" xfId="0" applyFont="1" applyAlignment="1" applyProtection="1">
      <alignment horizontal="center"/>
      <protection locked="0"/>
    </xf>
    <xf numFmtId="164" fontId="18" fillId="5" borderId="18" xfId="0" applyNumberFormat="1" applyFont="1" applyFill="1" applyBorder="1" applyAlignment="1" applyProtection="1">
      <alignment horizontal="center" vertical="center"/>
    </xf>
    <xf numFmtId="166" fontId="13" fillId="13" borderId="0" xfId="0" applyNumberFormat="1" applyFont="1" applyFill="1" applyAlignment="1">
      <alignment vertical="center"/>
    </xf>
    <xf numFmtId="164" fontId="54" fillId="0" borderId="45" xfId="0" applyNumberFormat="1" applyFont="1" applyFill="1" applyBorder="1" applyAlignment="1">
      <alignment horizontal="center" vertical="center"/>
    </xf>
    <xf numFmtId="21" fontId="55" fillId="0" borderId="46" xfId="0" applyNumberFormat="1" applyFont="1" applyBorder="1" applyAlignment="1" applyProtection="1">
      <alignment horizontal="center"/>
    </xf>
    <xf numFmtId="21" fontId="55" fillId="0" borderId="47" xfId="0" applyNumberFormat="1" applyFont="1" applyBorder="1" applyAlignment="1" applyProtection="1">
      <alignment horizontal="center"/>
    </xf>
    <xf numFmtId="0" fontId="12" fillId="0" borderId="24" xfId="0" applyFont="1" applyFill="1" applyBorder="1" applyAlignment="1">
      <alignment vertical="center"/>
    </xf>
    <xf numFmtId="21" fontId="0" fillId="0" borderId="23" xfId="0" applyNumberFormat="1" applyFill="1" applyBorder="1"/>
    <xf numFmtId="21" fontId="0" fillId="0" borderId="7" xfId="0" applyNumberFormat="1" applyFill="1" applyBorder="1"/>
    <xf numFmtId="0" fontId="0" fillId="0" borderId="7" xfId="0" applyFill="1" applyBorder="1"/>
    <xf numFmtId="21" fontId="0" fillId="0" borderId="17" xfId="0" applyNumberFormat="1" applyFill="1" applyBorder="1"/>
    <xf numFmtId="164" fontId="16" fillId="0" borderId="45" xfId="0" applyNumberFormat="1" applyFont="1" applyFill="1" applyBorder="1" applyAlignment="1">
      <alignment horizontal="center" vertical="center"/>
    </xf>
    <xf numFmtId="21" fontId="55" fillId="0" borderId="48" xfId="0" applyNumberFormat="1" applyFont="1" applyBorder="1" applyAlignment="1" applyProtection="1">
      <alignment horizontal="center"/>
    </xf>
    <xf numFmtId="21" fontId="3" fillId="0" borderId="7" xfId="0" applyNumberFormat="1" applyFont="1" applyFill="1" applyBorder="1"/>
    <xf numFmtId="21" fontId="55" fillId="0" borderId="49" xfId="0" applyNumberFormat="1" applyFont="1" applyBorder="1" applyAlignment="1" applyProtection="1">
      <alignment horizontal="center"/>
    </xf>
    <xf numFmtId="21" fontId="54" fillId="0" borderId="46" xfId="0" applyNumberFormat="1" applyFont="1" applyBorder="1" applyAlignment="1" applyProtection="1">
      <alignment horizontal="center"/>
    </xf>
    <xf numFmtId="21" fontId="54" fillId="0" borderId="47" xfId="0" applyNumberFormat="1" applyFont="1" applyBorder="1" applyAlignment="1" applyProtection="1">
      <alignment horizontal="center"/>
    </xf>
    <xf numFmtId="21" fontId="54" fillId="0" borderId="32" xfId="0" applyNumberFormat="1" applyFont="1" applyBorder="1" applyAlignment="1" applyProtection="1">
      <alignment horizontal="center"/>
    </xf>
    <xf numFmtId="21" fontId="3" fillId="0" borderId="7" xfId="0" applyNumberFormat="1" applyFont="1" applyFill="1" applyBorder="1" applyProtection="1">
      <protection locked="0"/>
    </xf>
    <xf numFmtId="0" fontId="0" fillId="0" borderId="7" xfId="0" applyFill="1" applyBorder="1" applyProtection="1">
      <protection locked="0"/>
    </xf>
    <xf numFmtId="21" fontId="0" fillId="0" borderId="17" xfId="0" applyNumberFormat="1" applyFill="1" applyBorder="1" applyProtection="1">
      <protection locked="0"/>
    </xf>
    <xf numFmtId="164" fontId="16" fillId="0" borderId="45" xfId="0" applyNumberFormat="1" applyFont="1" applyFill="1" applyBorder="1" applyAlignment="1" applyProtection="1">
      <alignment horizontal="center" vertical="center"/>
    </xf>
    <xf numFmtId="0" fontId="11" fillId="0" borderId="50" xfId="0" applyFont="1" applyFill="1" applyBorder="1" applyAlignment="1" applyProtection="1">
      <alignment horizontal="center" vertical="center"/>
      <protection locked="0"/>
    </xf>
    <xf numFmtId="21" fontId="3" fillId="0" borderId="23" xfId="0" applyNumberFormat="1" applyFont="1" applyFill="1" applyBorder="1" applyProtection="1">
      <protection locked="0"/>
    </xf>
    <xf numFmtId="21" fontId="55" fillId="0" borderId="52" xfId="0" applyNumberFormat="1" applyFont="1" applyBorder="1" applyAlignment="1" applyProtection="1">
      <alignment horizontal="center"/>
    </xf>
    <xf numFmtId="21" fontId="55" fillId="0" borderId="51" xfId="0" applyNumberFormat="1" applyFont="1" applyBorder="1" applyAlignment="1" applyProtection="1">
      <alignment horizontal="center"/>
    </xf>
    <xf numFmtId="164" fontId="16" fillId="0" borderId="25" xfId="0" applyNumberFormat="1" applyFont="1" applyFill="1" applyBorder="1" applyAlignment="1">
      <alignment horizontal="center" vertical="center"/>
    </xf>
    <xf numFmtId="21" fontId="0" fillId="0" borderId="55" xfId="0" applyNumberFormat="1" applyFill="1" applyBorder="1"/>
    <xf numFmtId="0" fontId="0" fillId="0" borderId="55" xfId="0" applyFill="1" applyBorder="1"/>
    <xf numFmtId="21" fontId="0" fillId="0" borderId="56" xfId="0" applyNumberFormat="1" applyFill="1" applyBorder="1"/>
    <xf numFmtId="21" fontId="29" fillId="0" borderId="52" xfId="0" applyNumberFormat="1" applyFont="1" applyBorder="1" applyAlignment="1" applyProtection="1">
      <alignment horizontal="center"/>
    </xf>
    <xf numFmtId="21" fontId="29" fillId="0" borderId="51" xfId="0" applyNumberFormat="1" applyFont="1" applyBorder="1" applyAlignment="1" applyProtection="1">
      <alignment horizontal="center"/>
    </xf>
    <xf numFmtId="0" fontId="12" fillId="0" borderId="28" xfId="0" applyFont="1" applyFill="1" applyBorder="1" applyAlignment="1">
      <alignment vertical="center"/>
    </xf>
    <xf numFmtId="21" fontId="29" fillId="0" borderId="54" xfId="0" applyNumberFormat="1" applyFont="1" applyBorder="1" applyAlignment="1" applyProtection="1">
      <alignment horizontal="center"/>
    </xf>
    <xf numFmtId="21" fontId="29" fillId="0" borderId="19" xfId="0" applyNumberFormat="1" applyFont="1" applyBorder="1" applyAlignment="1" applyProtection="1">
      <alignment horizontal="center"/>
    </xf>
    <xf numFmtId="21" fontId="29" fillId="0" borderId="53" xfId="0" applyNumberFormat="1" applyFont="1" applyBorder="1" applyAlignment="1" applyProtection="1">
      <alignment horizontal="center"/>
    </xf>
    <xf numFmtId="21" fontId="0" fillId="5" borderId="0" xfId="0" applyNumberFormat="1" applyFill="1" applyBorder="1" applyProtection="1"/>
    <xf numFmtId="21" fontId="21" fillId="5" borderId="57" xfId="0" applyNumberFormat="1" applyFont="1" applyFill="1" applyBorder="1" applyAlignment="1" applyProtection="1">
      <alignment horizontal="center"/>
    </xf>
    <xf numFmtId="165" fontId="11" fillId="5" borderId="11" xfId="0" applyNumberFormat="1" applyFont="1" applyFill="1" applyBorder="1" applyAlignment="1" applyProtection="1">
      <alignment horizontal="center"/>
    </xf>
    <xf numFmtId="165" fontId="22" fillId="5" borderId="11" xfId="0" applyNumberFormat="1" applyFont="1" applyFill="1" applyBorder="1" applyAlignment="1" applyProtection="1"/>
    <xf numFmtId="1" fontId="23" fillId="0" borderId="11" xfId="0" applyNumberFormat="1" applyFont="1" applyFill="1" applyBorder="1" applyAlignment="1" applyProtection="1">
      <alignment horizontal="center"/>
    </xf>
    <xf numFmtId="1" fontId="12" fillId="5" borderId="0" xfId="0" applyNumberFormat="1" applyFont="1" applyFill="1" applyBorder="1" applyAlignment="1" applyProtection="1">
      <alignment horizontal="center"/>
    </xf>
    <xf numFmtId="1" fontId="12" fillId="0" borderId="58" xfId="0" applyNumberFormat="1" applyFont="1" applyBorder="1" applyProtection="1"/>
    <xf numFmtId="21" fontId="21" fillId="6" borderId="52" xfId="0" applyNumberFormat="1" applyFont="1" applyFill="1" applyBorder="1" applyAlignment="1" applyProtection="1">
      <alignment horizontal="center"/>
    </xf>
    <xf numFmtId="165" fontId="22" fillId="6" borderId="2" xfId="0" applyNumberFormat="1" applyFont="1" applyFill="1" applyBorder="1" applyAlignment="1" applyProtection="1"/>
    <xf numFmtId="21" fontId="21" fillId="5" borderId="52" xfId="0" applyNumberFormat="1" applyFont="1" applyFill="1" applyBorder="1" applyAlignment="1" applyProtection="1">
      <alignment horizontal="center"/>
    </xf>
    <xf numFmtId="165" fontId="11" fillId="5" borderId="2" xfId="0" applyNumberFormat="1" applyFont="1" applyFill="1" applyBorder="1" applyAlignment="1" applyProtection="1">
      <alignment horizontal="center"/>
    </xf>
    <xf numFmtId="165" fontId="22" fillId="5" borderId="2" xfId="0" applyNumberFormat="1" applyFont="1" applyFill="1" applyBorder="1" applyAlignment="1" applyProtection="1"/>
    <xf numFmtId="1" fontId="23" fillId="0" borderId="2" xfId="0" applyNumberFormat="1" applyFont="1" applyFill="1" applyBorder="1" applyAlignment="1" applyProtection="1">
      <alignment horizontal="center"/>
    </xf>
    <xf numFmtId="1" fontId="12" fillId="5" borderId="30" xfId="0" applyNumberFormat="1" applyFont="1" applyFill="1" applyBorder="1" applyAlignment="1" applyProtection="1">
      <alignment horizontal="center"/>
    </xf>
    <xf numFmtId="21" fontId="21" fillId="5" borderId="51" xfId="0" applyNumberFormat="1" applyFont="1" applyFill="1" applyBorder="1" applyAlignment="1" applyProtection="1">
      <alignment horizontal="center"/>
    </xf>
    <xf numFmtId="165" fontId="11" fillId="5" borderId="6" xfId="0" applyNumberFormat="1" applyFont="1" applyFill="1" applyBorder="1" applyAlignment="1" applyProtection="1">
      <alignment horizontal="center"/>
    </xf>
    <xf numFmtId="165" fontId="22" fillId="5" borderId="6" xfId="0" applyNumberFormat="1" applyFont="1" applyFill="1" applyBorder="1" applyAlignment="1" applyProtection="1"/>
    <xf numFmtId="1" fontId="23" fillId="0" borderId="6" xfId="0" applyNumberFormat="1" applyFont="1" applyFill="1" applyBorder="1" applyAlignment="1" applyProtection="1">
      <alignment horizontal="center"/>
    </xf>
    <xf numFmtId="1" fontId="12" fillId="5" borderId="59" xfId="0" applyNumberFormat="1" applyFont="1" applyFill="1" applyBorder="1" applyAlignment="1" applyProtection="1">
      <alignment horizontal="center"/>
    </xf>
    <xf numFmtId="1" fontId="12" fillId="0" borderId="13" xfId="0" applyNumberFormat="1" applyFont="1" applyBorder="1" applyProtection="1"/>
    <xf numFmtId="21" fontId="0" fillId="0" borderId="23" xfId="0" applyNumberFormat="1" applyFill="1" applyBorder="1" applyProtection="1">
      <protection locked="0"/>
    </xf>
    <xf numFmtId="21" fontId="0" fillId="0" borderId="2" xfId="0" applyNumberFormat="1" applyFill="1" applyBorder="1"/>
    <xf numFmtId="21" fontId="0" fillId="0" borderId="6" xfId="0" applyNumberFormat="1" applyFill="1" applyBorder="1"/>
    <xf numFmtId="21" fontId="0" fillId="0" borderId="7" xfId="0" applyNumberFormat="1" applyFill="1" applyBorder="1" applyProtection="1">
      <protection locked="0"/>
    </xf>
    <xf numFmtId="166" fontId="13" fillId="13" borderId="0" xfId="0" applyNumberFormat="1" applyFont="1" applyFill="1" applyAlignment="1">
      <alignment horizontal="center" vertical="center"/>
    </xf>
    <xf numFmtId="0" fontId="13" fillId="13" borderId="0" xfId="0" applyFont="1" applyFill="1" applyAlignment="1">
      <alignment horizontal="center" vertical="center"/>
    </xf>
    <xf numFmtId="166" fontId="13" fillId="13" borderId="0" xfId="0" applyNumberFormat="1" applyFont="1" applyFill="1" applyAlignment="1">
      <alignment horizontal="right" vertical="center"/>
    </xf>
    <xf numFmtId="166" fontId="13" fillId="13" borderId="0" xfId="0" applyNumberFormat="1" applyFont="1" applyFill="1" applyAlignment="1">
      <alignment horizontal="left" vertical="center"/>
    </xf>
    <xf numFmtId="0" fontId="13" fillId="13" borderId="0" xfId="0" applyFont="1" applyFill="1" applyAlignment="1">
      <alignment horizontal="right" vertical="center"/>
    </xf>
    <xf numFmtId="0" fontId="63" fillId="9" borderId="44" xfId="0" applyFont="1" applyFill="1" applyBorder="1" applyAlignment="1">
      <alignment horizontal="center" vertical="center"/>
    </xf>
    <xf numFmtId="0" fontId="63" fillId="9" borderId="0" xfId="0" applyFont="1" applyFill="1" applyBorder="1" applyAlignment="1">
      <alignment horizontal="center" vertical="center"/>
    </xf>
    <xf numFmtId="0" fontId="5" fillId="5" borderId="0" xfId="0" applyFont="1" applyFill="1" applyAlignment="1" applyProtection="1">
      <alignment horizontal="left" vertical="center"/>
      <protection locked="0"/>
    </xf>
    <xf numFmtId="0" fontId="5" fillId="5" borderId="12" xfId="0" applyFont="1" applyFill="1" applyBorder="1" applyAlignment="1" applyProtection="1">
      <alignment horizontal="left" vertical="center"/>
      <protection locked="0"/>
    </xf>
    <xf numFmtId="0" fontId="5" fillId="5" borderId="0" xfId="0" applyFont="1" applyFill="1" applyAlignment="1" applyProtection="1">
      <alignment horizontal="right" vertical="center"/>
      <protection locked="0"/>
    </xf>
    <xf numFmtId="0" fontId="5" fillId="5" borderId="12" xfId="0" applyFont="1" applyFill="1" applyBorder="1" applyAlignment="1" applyProtection="1">
      <alignment horizontal="right" vertical="center"/>
      <protection locked="0"/>
    </xf>
    <xf numFmtId="166" fontId="5" fillId="5" borderId="0" xfId="0" applyNumberFormat="1" applyFont="1" applyFill="1" applyAlignment="1" applyProtection="1">
      <alignment horizontal="left" vertical="center"/>
    </xf>
    <xf numFmtId="166" fontId="5" fillId="5" borderId="12" xfId="0" applyNumberFormat="1" applyFont="1" applyFill="1" applyBorder="1" applyAlignment="1" applyProtection="1">
      <alignment horizontal="left" vertical="center"/>
    </xf>
    <xf numFmtId="0" fontId="11" fillId="0" borderId="0" xfId="0" applyFont="1" applyFill="1" applyAlignment="1" applyProtection="1">
      <alignment horizontal="right" vertical="center"/>
    </xf>
    <xf numFmtId="0" fontId="11" fillId="0" borderId="16" xfId="0" applyFont="1" applyFill="1" applyBorder="1" applyAlignment="1" applyProtection="1">
      <alignment horizontal="right" vertical="center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0" fontId="0" fillId="5" borderId="38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65" fillId="0" borderId="0" xfId="0" applyFont="1" applyFill="1" applyAlignment="1" applyProtection="1">
      <alignment horizontal="center"/>
      <protection locked="0"/>
    </xf>
    <xf numFmtId="21" fontId="0" fillId="0" borderId="38" xfId="0" applyNumberFormat="1" applyBorder="1" applyAlignment="1" applyProtection="1">
      <alignment horizontal="center"/>
    </xf>
    <xf numFmtId="21" fontId="0" fillId="0" borderId="0" xfId="0" applyNumberFormat="1" applyBorder="1" applyAlignment="1" applyProtection="1">
      <alignment horizontal="center"/>
    </xf>
    <xf numFmtId="0" fontId="11" fillId="0" borderId="12" xfId="0" applyFont="1" applyFill="1" applyBorder="1" applyAlignment="1" applyProtection="1">
      <alignment horizontal="right" vertical="center"/>
      <protection locked="0"/>
    </xf>
    <xf numFmtId="0" fontId="11" fillId="0" borderId="15" xfId="0" applyFont="1" applyFill="1" applyBorder="1" applyAlignment="1" applyProtection="1">
      <alignment horizontal="right" vertical="center"/>
      <protection locked="0"/>
    </xf>
    <xf numFmtId="0" fontId="6" fillId="0" borderId="38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4" fillId="0" borderId="0" xfId="0" applyFont="1" applyFill="1" applyAlignment="1" applyProtection="1">
      <alignment horizontal="center"/>
      <protection locked="0"/>
    </xf>
    <xf numFmtId="21" fontId="0" fillId="0" borderId="38" xfId="0" applyNumberForma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1" fillId="0" borderId="12" xfId="0" applyFont="1" applyFill="1" applyBorder="1" applyAlignment="1">
      <alignment horizontal="right" vertical="center"/>
    </xf>
    <xf numFmtId="0" fontId="11" fillId="0" borderId="15" xfId="0" applyFont="1" applyFill="1" applyBorder="1" applyAlignment="1">
      <alignment horizontal="right" vertical="center"/>
    </xf>
    <xf numFmtId="21" fontId="3" fillId="0" borderId="38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64" fillId="0" borderId="0" xfId="0" applyFont="1" applyFill="1" applyAlignment="1">
      <alignment horizontal="center"/>
    </xf>
    <xf numFmtId="21" fontId="0" fillId="0" borderId="38" xfId="0" applyNumberFormat="1" applyBorder="1" applyAlignment="1">
      <alignment horizontal="center"/>
    </xf>
    <xf numFmtId="0" fontId="65" fillId="0" borderId="0" xfId="0" applyFont="1" applyFill="1" applyAlignment="1">
      <alignment horizontal="center"/>
    </xf>
    <xf numFmtId="0" fontId="0" fillId="0" borderId="12" xfId="0" applyFill="1" applyBorder="1" applyAlignment="1">
      <alignment horizontal="right" vertical="center"/>
    </xf>
    <xf numFmtId="0" fontId="0" fillId="0" borderId="15" xfId="0" applyFill="1" applyBorder="1" applyAlignment="1">
      <alignment horizontal="right" vertical="center"/>
    </xf>
    <xf numFmtId="0" fontId="6" fillId="0" borderId="38" xfId="0" applyFont="1" applyBorder="1" applyAlignment="1" applyProtection="1">
      <alignment horizontal="center" wrapText="1"/>
      <protection locked="0"/>
    </xf>
    <xf numFmtId="0" fontId="6" fillId="0" borderId="0" xfId="0" applyFont="1" applyAlignment="1" applyProtection="1">
      <alignment horizontal="center" wrapText="1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0" fontId="31" fillId="8" borderId="0" xfId="0" applyFont="1" applyFill="1" applyAlignment="1">
      <alignment horizontal="center"/>
    </xf>
    <xf numFmtId="0" fontId="3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/>
    </xf>
    <xf numFmtId="0" fontId="32" fillId="11" borderId="0" xfId="0" applyFont="1" applyFill="1" applyAlignment="1">
      <alignment horizontal="center"/>
    </xf>
    <xf numFmtId="0" fontId="31" fillId="10" borderId="0" xfId="0" applyFont="1" applyFill="1" applyAlignment="1">
      <alignment horizontal="center"/>
    </xf>
    <xf numFmtId="165" fontId="33" fillId="9" borderId="0" xfId="0" applyNumberFormat="1" applyFont="1" applyFill="1" applyAlignment="1">
      <alignment horizontal="center" vertical="center"/>
    </xf>
    <xf numFmtId="171" fontId="0" fillId="0" borderId="2" xfId="0" applyNumberFormat="1" applyFill="1" applyBorder="1" applyProtection="1"/>
    <xf numFmtId="171" fontId="0" fillId="0" borderId="6" xfId="0" applyNumberFormat="1" applyFill="1" applyBorder="1" applyProtection="1"/>
    <xf numFmtId="171" fontId="0" fillId="0" borderId="9" xfId="0" applyNumberFormat="1" applyFill="1" applyBorder="1" applyProtection="1"/>
    <xf numFmtId="171" fontId="0" fillId="0" borderId="9" xfId="0" applyNumberFormat="1" applyFill="1" applyBorder="1"/>
    <xf numFmtId="171" fontId="0" fillId="0" borderId="2" xfId="0" applyNumberFormat="1" applyFill="1" applyBorder="1"/>
    <xf numFmtId="171" fontId="0" fillId="0" borderId="6" xfId="0" applyNumberFormat="1" applyFill="1" applyBorder="1"/>
    <xf numFmtId="0" fontId="38" fillId="0" borderId="0" xfId="0" applyFont="1" applyFill="1" applyAlignment="1" applyProtection="1">
      <alignment vertical="center"/>
      <protection locked="0"/>
    </xf>
  </cellXfs>
  <cellStyles count="1">
    <cellStyle name="Normal" xfId="0" builtinId="0"/>
  </cellStyles>
  <dxfs count="91">
    <dxf>
      <font>
        <b/>
        <i val="0"/>
        <strike val="0"/>
        <color theme="3" tint="-0.24994659260841701"/>
      </font>
      <fill>
        <patternFill>
          <bgColor rgb="FF00B050"/>
        </patternFill>
      </fill>
    </dxf>
    <dxf>
      <font>
        <b/>
        <i val="0"/>
        <strike val="0"/>
        <color theme="3" tint="-0.499984740745262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rgb="FF002060"/>
      </font>
      <fill>
        <patternFill>
          <bgColor rgb="FFFFFF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theme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theme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theme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theme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>
          <bgColor theme="0"/>
        </patternFill>
      </fill>
    </dxf>
    <dxf>
      <font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>
          <bgColor theme="0"/>
        </patternFill>
      </fill>
    </dxf>
    <dxf>
      <font>
        <strike val="0"/>
      </font>
      <fill>
        <patternFill>
          <bgColor theme="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theme="0"/>
      </font>
      <fill>
        <patternFill>
          <bgColor rgb="FF00206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strike val="0"/>
      </font>
      <fill>
        <patternFill>
          <bgColor theme="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b/>
        <i val="0"/>
        <strike/>
        <color theme="8" tint="-0.499984740745262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rgb="FF002060"/>
        </patternFill>
      </fill>
    </dxf>
    <dxf>
      <font>
        <b/>
        <i val="0"/>
        <strike/>
        <color auto="1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/>
        <color theme="0"/>
      </font>
      <fill>
        <patternFill>
          <bgColor rgb="FFFF000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theme="3" tint="-0.24994659260841701"/>
        </patternFill>
      </fill>
    </dxf>
    <dxf>
      <font>
        <b/>
        <i val="0"/>
        <strike/>
        <color rgb="FFFF0000"/>
      </font>
      <fill>
        <patternFill>
          <bgColor rgb="FF00B050"/>
        </patternFill>
      </fill>
    </dxf>
    <dxf>
      <font>
        <strike/>
        <color theme="0"/>
      </font>
      <fill>
        <patternFill>
          <b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theme="3" tint="-0.24994659260841701"/>
        </patternFill>
      </fill>
    </dxf>
    <dxf>
      <font>
        <b/>
        <i val="0"/>
        <strike/>
        <color rgb="FFFF0000"/>
      </font>
      <fill>
        <patternFill>
          <bgColor rgb="FF00B050"/>
        </patternFill>
      </fill>
    </dxf>
    <dxf>
      <font>
        <strike/>
        <color theme="0"/>
      </font>
      <fill>
        <patternFill>
          <bgColor rgb="FFFF0000"/>
        </patternFill>
      </fill>
    </dxf>
    <dxf>
      <font>
        <strike/>
        <color theme="0"/>
      </font>
      <fill>
        <patternFill>
          <bgColor rgb="FFFF0000"/>
        </patternFill>
      </fill>
    </dxf>
    <dxf>
      <font>
        <b/>
        <i val="0"/>
        <strike/>
        <color rgb="FFFFFF00"/>
      </font>
      <fill>
        <patternFill>
          <bgColor theme="3" tint="-0.24994659260841701"/>
        </patternFill>
      </fill>
    </dxf>
    <dxf>
      <font>
        <b/>
        <i val="0"/>
        <strike/>
        <color rgb="FFFF0000"/>
      </font>
      <fill>
        <patternFill>
          <bgColor rgb="FF00B05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/>
        <color rgb="FF002060"/>
      </font>
      <fill>
        <patternFill>
          <bgColor rgb="FFFFFF00"/>
        </patternFill>
      </fill>
    </dxf>
    <dxf>
      <font>
        <b/>
        <i val="0"/>
        <strike/>
        <color rgb="FFFFFF00"/>
      </font>
      <fill>
        <patternFill>
          <bgColor theme="3" tint="-0.24994659260841701"/>
        </patternFill>
      </fill>
    </dxf>
    <dxf>
      <font>
        <b/>
        <i val="0"/>
        <strike/>
        <color rgb="FFFF0000"/>
      </font>
      <fill>
        <patternFill>
          <bgColor rgb="FF00B050"/>
        </patternFill>
      </fill>
    </dxf>
    <dxf>
      <font>
        <strike/>
        <color theme="0"/>
      </font>
      <fill>
        <patternFill>
          <bgColor rgb="FFFF000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strike val="0"/>
        <color auto="1"/>
      </font>
      <fill>
        <patternFill>
          <bgColor theme="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strike val="0"/>
        <color theme="0"/>
      </font>
      <fill>
        <patternFill patternType="darkUp">
          <fgColor rgb="FFFF00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1848"/>
      <color rgb="FFFF66CC"/>
      <color rgb="FFFF99FF"/>
      <color rgb="FF008000"/>
      <color rgb="FF2226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12</xdr:row>
      <xdr:rowOff>152400</xdr:rowOff>
    </xdr:from>
    <xdr:to>
      <xdr:col>8</xdr:col>
      <xdr:colOff>114300</xdr:colOff>
      <xdr:row>15</xdr:row>
      <xdr:rowOff>114300</xdr:rowOff>
    </xdr:to>
    <xdr:sp macro="[0]!Tableaux_Engagés" textlink="">
      <xdr:nvSpPr>
        <xdr:cNvPr id="3" name="Rectangle à coins arrondis 2"/>
        <xdr:cNvSpPr/>
      </xdr:nvSpPr>
      <xdr:spPr bwMode="auto">
        <a:xfrm>
          <a:off x="3467100" y="2276475"/>
          <a:ext cx="2133600" cy="628650"/>
        </a:xfrm>
        <a:prstGeom prst="roundRect">
          <a:avLst/>
        </a:prstGeom>
        <a:solidFill>
          <a:schemeClr val="accent6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>
              <a:latin typeface="Georgia" panose="02040502050405020303" pitchFamily="18" charset="0"/>
            </a:rPr>
            <a:t>Tableau des Engagés et</a:t>
          </a:r>
          <a:r>
            <a:rPr lang="fr-FR" sz="1200" b="1" baseline="0">
              <a:latin typeface="Georgia" panose="02040502050405020303" pitchFamily="18" charset="0"/>
            </a:rPr>
            <a:t> formulaire</a:t>
          </a:r>
          <a:endParaRPr lang="fr-FR" sz="1200" b="1">
            <a:latin typeface="Georgia" panose="02040502050405020303" pitchFamily="18" charset="0"/>
          </a:endParaRPr>
        </a:p>
      </xdr:txBody>
    </xdr:sp>
    <xdr:clientData/>
  </xdr:twoCellAnchor>
  <xdr:twoCellAnchor>
    <xdr:from>
      <xdr:col>5</xdr:col>
      <xdr:colOff>28575</xdr:colOff>
      <xdr:row>16</xdr:row>
      <xdr:rowOff>133350</xdr:rowOff>
    </xdr:from>
    <xdr:to>
      <xdr:col>8</xdr:col>
      <xdr:colOff>104775</xdr:colOff>
      <xdr:row>19</xdr:row>
      <xdr:rowOff>171450</xdr:rowOff>
    </xdr:to>
    <xdr:sp macro="[0]!Dép_Arr" textlink="">
      <xdr:nvSpPr>
        <xdr:cNvPr id="4" name="Rectangle à coins arrondis 3"/>
        <xdr:cNvSpPr/>
      </xdr:nvSpPr>
      <xdr:spPr bwMode="auto">
        <a:xfrm>
          <a:off x="3457575" y="3086100"/>
          <a:ext cx="2133600" cy="523875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Départ </a:t>
          </a:r>
        </a:p>
      </xdr:txBody>
    </xdr:sp>
    <xdr:clientData/>
  </xdr:twoCellAnchor>
  <xdr:twoCellAnchor>
    <xdr:from>
      <xdr:col>5</xdr:col>
      <xdr:colOff>323850</xdr:colOff>
      <xdr:row>20</xdr:row>
      <xdr:rowOff>85725</xdr:rowOff>
    </xdr:from>
    <xdr:to>
      <xdr:col>7</xdr:col>
      <xdr:colOff>447675</xdr:colOff>
      <xdr:row>23</xdr:row>
      <xdr:rowOff>38100</xdr:rowOff>
    </xdr:to>
    <xdr:sp macro="[0]!Afficher_Fenêtres" textlink="">
      <xdr:nvSpPr>
        <xdr:cNvPr id="2" name="Rectangle à coins arrondis 1"/>
        <xdr:cNvSpPr/>
      </xdr:nvSpPr>
      <xdr:spPr bwMode="auto">
        <a:xfrm>
          <a:off x="4486275" y="3867150"/>
          <a:ext cx="1495425" cy="438150"/>
        </a:xfrm>
        <a:prstGeom prst="roundRect">
          <a:avLst/>
        </a:prstGeom>
        <a:solidFill>
          <a:srgbClr val="00206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>
              <a:solidFill>
                <a:srgbClr val="FFFF00"/>
              </a:solidFill>
              <a:latin typeface="Georgia" panose="02040502050405020303" pitchFamily="18" charset="0"/>
            </a:rPr>
            <a:t>AFFICHER </a:t>
          </a:r>
        </a:p>
      </xdr:txBody>
    </xdr:sp>
    <xdr:clientData/>
  </xdr:twoCellAnchor>
  <xdr:twoCellAnchor>
    <xdr:from>
      <xdr:col>5</xdr:col>
      <xdr:colOff>352425</xdr:colOff>
      <xdr:row>23</xdr:row>
      <xdr:rowOff>142875</xdr:rowOff>
    </xdr:from>
    <xdr:to>
      <xdr:col>7</xdr:col>
      <xdr:colOff>428625</xdr:colOff>
      <xdr:row>25</xdr:row>
      <xdr:rowOff>47625</xdr:rowOff>
    </xdr:to>
    <xdr:sp macro="[0]!Masquer_Fenêtres" textlink="">
      <xdr:nvSpPr>
        <xdr:cNvPr id="5" name="Rectangle à coins arrondis 4"/>
        <xdr:cNvSpPr/>
      </xdr:nvSpPr>
      <xdr:spPr bwMode="auto">
        <a:xfrm>
          <a:off x="4514850" y="4410075"/>
          <a:ext cx="1447800" cy="409575"/>
        </a:xfrm>
        <a:prstGeom prst="roundRect">
          <a:avLst/>
        </a:prstGeom>
        <a:solidFill>
          <a:srgbClr val="FFFF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>
              <a:solidFill>
                <a:srgbClr val="001848"/>
              </a:solidFill>
              <a:latin typeface="Georgia" panose="02040502050405020303" pitchFamily="18" charset="0"/>
            </a:rPr>
            <a:t>MASQUER</a:t>
          </a:r>
        </a:p>
      </xdr:txBody>
    </xdr:sp>
    <xdr:clientData/>
  </xdr:twoCellAnchor>
  <xdr:twoCellAnchor editAs="oneCell">
    <xdr:from>
      <xdr:col>3</xdr:col>
      <xdr:colOff>19050</xdr:colOff>
      <xdr:row>9</xdr:row>
      <xdr:rowOff>276225</xdr:rowOff>
    </xdr:from>
    <xdr:to>
      <xdr:col>3</xdr:col>
      <xdr:colOff>628574</xdr:colOff>
      <xdr:row>11</xdr:row>
      <xdr:rowOff>57094</xdr:rowOff>
    </xdr:to>
    <xdr:pic macro="[0]!Adresse_Enregistremant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76450" y="1733550"/>
          <a:ext cx="609524" cy="447619"/>
        </a:xfrm>
        <a:prstGeom prst="rect">
          <a:avLst/>
        </a:prstGeom>
      </xdr:spPr>
    </xdr:pic>
    <xdr:clientData/>
  </xdr:twoCellAnchor>
  <xdr:twoCellAnchor>
    <xdr:from>
      <xdr:col>8</xdr:col>
      <xdr:colOff>257175</xdr:colOff>
      <xdr:row>16</xdr:row>
      <xdr:rowOff>133350</xdr:rowOff>
    </xdr:from>
    <xdr:to>
      <xdr:col>11</xdr:col>
      <xdr:colOff>333375</xdr:colOff>
      <xdr:row>19</xdr:row>
      <xdr:rowOff>180975</xdr:rowOff>
    </xdr:to>
    <xdr:sp macro="[0]!Enregistrer" textlink="">
      <xdr:nvSpPr>
        <xdr:cNvPr id="9" name="Rectangle à coins arrondis 8"/>
        <xdr:cNvSpPr/>
      </xdr:nvSpPr>
      <xdr:spPr bwMode="auto">
        <a:xfrm>
          <a:off x="6477000" y="3248025"/>
          <a:ext cx="2133600" cy="533400"/>
        </a:xfrm>
        <a:prstGeom prst="roundRect">
          <a:avLst/>
        </a:prstGeom>
        <a:solidFill>
          <a:srgbClr val="00B05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2">
                  <a:lumMod val="50000"/>
                </a:schemeClr>
              </a:solidFill>
            </a:rPr>
            <a:t>ENREGISTRER</a:t>
          </a:r>
        </a:p>
      </xdr:txBody>
    </xdr:sp>
    <xdr:clientData/>
  </xdr:twoCellAnchor>
  <xdr:twoCellAnchor>
    <xdr:from>
      <xdr:col>8</xdr:col>
      <xdr:colOff>276225</xdr:colOff>
      <xdr:row>20</xdr:row>
      <xdr:rowOff>85725</xdr:rowOff>
    </xdr:from>
    <xdr:to>
      <xdr:col>11</xdr:col>
      <xdr:colOff>352425</xdr:colOff>
      <xdr:row>23</xdr:row>
      <xdr:rowOff>133350</xdr:rowOff>
    </xdr:to>
    <xdr:sp macro="[0]!Quitter" textlink="">
      <xdr:nvSpPr>
        <xdr:cNvPr id="10" name="Rectangle à coins arrondis 9"/>
        <xdr:cNvSpPr/>
      </xdr:nvSpPr>
      <xdr:spPr bwMode="auto">
        <a:xfrm>
          <a:off x="6496050" y="4029075"/>
          <a:ext cx="2133600" cy="533400"/>
        </a:xfrm>
        <a:prstGeom prst="roundRect">
          <a:avLst/>
        </a:prstGeom>
        <a:solidFill>
          <a:srgbClr val="C000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FERMER</a:t>
          </a:r>
          <a:r>
            <a:rPr lang="fr-FR" sz="1800" b="1" baseline="0">
              <a:solidFill>
                <a:schemeClr val="bg1"/>
              </a:solidFill>
            </a:rPr>
            <a:t> APPLI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123825</xdr:colOff>
      <xdr:row>17</xdr:row>
      <xdr:rowOff>85725</xdr:rowOff>
    </xdr:from>
    <xdr:ext cx="104775" cy="219075"/>
    <xdr:sp macro="" textlink="">
      <xdr:nvSpPr>
        <xdr:cNvPr id="2" name="Text Box 21"/>
        <xdr:cNvSpPr txBox="1">
          <a:spLocks noChangeArrowheads="1"/>
        </xdr:cNvSpPr>
      </xdr:nvSpPr>
      <xdr:spPr bwMode="auto">
        <a:xfrm>
          <a:off x="5610225" y="283845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15</xdr:col>
      <xdr:colOff>3175</xdr:colOff>
      <xdr:row>0</xdr:row>
      <xdr:rowOff>9525</xdr:rowOff>
    </xdr:from>
    <xdr:to>
      <xdr:col>18</xdr:col>
      <xdr:colOff>593449</xdr:colOff>
      <xdr:row>8</xdr:row>
      <xdr:rowOff>228600</xdr:rowOff>
    </xdr:to>
    <xdr:sp macro="" textlink="">
      <xdr:nvSpPr>
        <xdr:cNvPr id="3" name="Text Box 22"/>
        <xdr:cNvSpPr txBox="1">
          <a:spLocks noChangeArrowheads="1"/>
        </xdr:cNvSpPr>
      </xdr:nvSpPr>
      <xdr:spPr bwMode="auto">
        <a:xfrm>
          <a:off x="11528425" y="9525"/>
          <a:ext cx="2647674" cy="2647950"/>
        </a:xfrm>
        <a:prstGeom prst="rect">
          <a:avLst/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8 catégories de coureurs à prendre en compte : </a:t>
          </a:r>
        </a:p>
        <a:p>
          <a:pPr algn="ctr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1 : </a:t>
          </a: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1</a:t>
          </a:r>
          <a:r>
            <a:rPr lang="fr-FR" sz="1400" b="1" i="0" u="none" strike="noStrike" baseline="3000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ère </a:t>
          </a: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 Catégorie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2 : </a:t>
          </a:r>
          <a:r>
            <a:rPr lang="fr-FR" sz="14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2</a:t>
          </a:r>
          <a:r>
            <a:rPr lang="fr-FR" sz="1400" b="1" i="0" baseline="3000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ème</a:t>
          </a:r>
          <a:r>
            <a:rPr lang="fr-FR" sz="14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Catégorie</a:t>
          </a:r>
          <a:endParaRPr lang="fr-FR" sz="1400" b="1" i="0" u="none" strike="noStrike" baseline="0">
            <a:solidFill>
              <a:srgbClr val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3 : </a:t>
          </a:r>
          <a:r>
            <a:rPr lang="fr-FR" sz="14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3</a:t>
          </a:r>
          <a:r>
            <a:rPr lang="fr-FR" sz="1400" b="1" i="0" baseline="3000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ème </a:t>
          </a:r>
          <a:r>
            <a:rPr lang="fr-FR" sz="14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Catégorie</a:t>
          </a:r>
          <a:endParaRPr lang="fr-FR" sz="1400" b="1" i="0" u="none" strike="noStrike" baseline="0">
            <a:solidFill>
              <a:srgbClr val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 : Féminines &gt;17 ans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M : Minimes (13-14 ans)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C : Cadets (15-16 ans)</a:t>
          </a:r>
          <a:b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J : Juniors (17-19 ans)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V : Vettétistes</a:t>
          </a: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15</xdr:col>
      <xdr:colOff>247650</xdr:colOff>
      <xdr:row>11</xdr:row>
      <xdr:rowOff>142875</xdr:rowOff>
    </xdr:from>
    <xdr:to>
      <xdr:col>18</xdr:col>
      <xdr:colOff>314325</xdr:colOff>
      <xdr:row>14</xdr:row>
      <xdr:rowOff>28575</xdr:rowOff>
    </xdr:to>
    <xdr:sp macro="[0]!Formulaire_Engagés" textlink="">
      <xdr:nvSpPr>
        <xdr:cNvPr id="6" name="Rectangle à coins arrondis 5"/>
        <xdr:cNvSpPr/>
      </xdr:nvSpPr>
      <xdr:spPr bwMode="auto">
        <a:xfrm>
          <a:off x="11772900" y="3314700"/>
          <a:ext cx="2124075" cy="628650"/>
        </a:xfrm>
        <a:prstGeom prst="roundRect">
          <a:avLst/>
        </a:prstGeom>
        <a:gradFill flip="none" rotWithShape="1">
          <a:gsLst>
            <a:gs pos="46000">
              <a:srgbClr val="001848"/>
            </a:gs>
            <a:gs pos="100000">
              <a:schemeClr val="accent1">
                <a:lumMod val="30000"/>
                <a:lumOff val="7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rgbClr val="FFFF00"/>
              </a:solidFill>
            </a:rPr>
            <a:t>Formulaires</a:t>
          </a:r>
          <a:r>
            <a:rPr lang="fr-FR" sz="1800" b="1" baseline="0">
              <a:solidFill>
                <a:srgbClr val="FFFF00"/>
              </a:solidFill>
            </a:rPr>
            <a:t> engagements</a:t>
          </a:r>
          <a:endParaRPr lang="fr-FR" sz="1800" b="1">
            <a:solidFill>
              <a:srgbClr val="FFFF00"/>
            </a:solidFill>
          </a:endParaRPr>
        </a:p>
      </xdr:txBody>
    </xdr:sp>
    <xdr:clientData/>
  </xdr:twoCellAnchor>
  <xdr:twoCellAnchor>
    <xdr:from>
      <xdr:col>15</xdr:col>
      <xdr:colOff>276225</xdr:colOff>
      <xdr:row>14</xdr:row>
      <xdr:rowOff>95250</xdr:rowOff>
    </xdr:from>
    <xdr:to>
      <xdr:col>18</xdr:col>
      <xdr:colOff>314325</xdr:colOff>
      <xdr:row>16</xdr:row>
      <xdr:rowOff>171450</xdr:rowOff>
    </xdr:to>
    <xdr:sp macro="[0]!Accueil" textlink="">
      <xdr:nvSpPr>
        <xdr:cNvPr id="4" name="Rectangle à coins arrondis 3"/>
        <xdr:cNvSpPr/>
      </xdr:nvSpPr>
      <xdr:spPr bwMode="auto">
        <a:xfrm>
          <a:off x="11801475" y="4010025"/>
          <a:ext cx="2095500" cy="571500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oneCellAnchor>
    <xdr:from>
      <xdr:col>7</xdr:col>
      <xdr:colOff>123825</xdr:colOff>
      <xdr:row>17</xdr:row>
      <xdr:rowOff>85725</xdr:rowOff>
    </xdr:from>
    <xdr:ext cx="104775" cy="219075"/>
    <xdr:sp macro="" textlink="">
      <xdr:nvSpPr>
        <xdr:cNvPr id="7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123825</xdr:colOff>
      <xdr:row>43</xdr:row>
      <xdr:rowOff>85725</xdr:rowOff>
    </xdr:from>
    <xdr:ext cx="104775" cy="219075"/>
    <xdr:sp macro="" textlink="">
      <xdr:nvSpPr>
        <xdr:cNvPr id="8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123825</xdr:colOff>
      <xdr:row>43</xdr:row>
      <xdr:rowOff>85725</xdr:rowOff>
    </xdr:from>
    <xdr:ext cx="104775" cy="219075"/>
    <xdr:sp macro="" textlink="">
      <xdr:nvSpPr>
        <xdr:cNvPr id="9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123825</xdr:colOff>
      <xdr:row>69</xdr:row>
      <xdr:rowOff>85725</xdr:rowOff>
    </xdr:from>
    <xdr:ext cx="104775" cy="219075"/>
    <xdr:sp macro="" textlink="">
      <xdr:nvSpPr>
        <xdr:cNvPr id="10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123825</xdr:colOff>
      <xdr:row>69</xdr:row>
      <xdr:rowOff>85725</xdr:rowOff>
    </xdr:from>
    <xdr:ext cx="104775" cy="219075"/>
    <xdr:sp macro="" textlink="">
      <xdr:nvSpPr>
        <xdr:cNvPr id="11" name="Text Box 21"/>
        <xdr:cNvSpPr txBox="1">
          <a:spLocks noChangeArrowheads="1"/>
        </xdr:cNvSpPr>
      </xdr:nvSpPr>
      <xdr:spPr bwMode="auto">
        <a:xfrm>
          <a:off x="5829300" y="3314700"/>
          <a:ext cx="1047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15</xdr:col>
      <xdr:colOff>289892</xdr:colOff>
      <xdr:row>17</xdr:row>
      <xdr:rowOff>26919</xdr:rowOff>
    </xdr:from>
    <xdr:to>
      <xdr:col>18</xdr:col>
      <xdr:colOff>333375</xdr:colOff>
      <xdr:row>19</xdr:row>
      <xdr:rowOff>104775</xdr:rowOff>
    </xdr:to>
    <xdr:sp macro="[0]!Dép_Arr" textlink="">
      <xdr:nvSpPr>
        <xdr:cNvPr id="5" name="Rectangle à coins arrondis 4"/>
        <xdr:cNvSpPr/>
      </xdr:nvSpPr>
      <xdr:spPr bwMode="auto">
        <a:xfrm>
          <a:off x="11815142" y="4684644"/>
          <a:ext cx="2100883" cy="573156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rgbClr val="FF0000"/>
              </a:solidFill>
            </a:rPr>
            <a:t>Départ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0</xdr:row>
      <xdr:rowOff>19050</xdr:rowOff>
    </xdr:from>
    <xdr:to>
      <xdr:col>7</xdr:col>
      <xdr:colOff>114300</xdr:colOff>
      <xdr:row>0</xdr:row>
      <xdr:rowOff>1514475</xdr:rowOff>
    </xdr:to>
    <xdr:sp macro="[0]!Démarrage" textlink="">
      <xdr:nvSpPr>
        <xdr:cNvPr id="1028" name="Text Box 4"/>
        <xdr:cNvSpPr txBox="1">
          <a:spLocks noChangeArrowheads="1"/>
        </xdr:cNvSpPr>
      </xdr:nvSpPr>
      <xdr:spPr bwMode="auto">
        <a:xfrm>
          <a:off x="47624" y="19050"/>
          <a:ext cx="5905501" cy="1495425"/>
        </a:xfrm>
        <a:prstGeom prst="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600" b="1" i="0" u="none" strike="noStrike" baseline="0">
              <a:solidFill>
                <a:srgbClr val="FFFF00"/>
              </a:solidFill>
              <a:latin typeface="Times New Roman"/>
              <a:cs typeface="Times New Roman"/>
            </a:rPr>
            <a:t>Dé</a:t>
          </a:r>
          <a:r>
            <a:rPr lang="fr-FR" sz="1600" b="1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part unique  &amp;  Arriv</a:t>
          </a:r>
          <a:r>
            <a:rPr lang="fr-FR" sz="1600" b="1" i="0" u="none" strike="noStrike" baseline="0">
              <a:solidFill>
                <a:schemeClr val="bg1"/>
              </a:solidFill>
              <a:latin typeface="Times New Roman"/>
              <a:cs typeface="Times New Roman"/>
            </a:rPr>
            <a:t>ée</a:t>
          </a:r>
          <a:r>
            <a:rPr lang="fr-FR" sz="1600" b="1" i="0" u="none" strike="noStrike" baseline="0">
              <a:solidFill>
                <a:srgbClr val="0000FF"/>
              </a:solidFill>
              <a:latin typeface="Times New Roman"/>
              <a:cs typeface="Times New Roman"/>
            </a:rPr>
            <a:t> </a:t>
          </a:r>
        </a:p>
        <a:p>
          <a:pPr algn="ctr" rtl="0"/>
          <a:r>
            <a:rPr lang="fr-FR" sz="1600" b="1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Cliquez  ICI</a:t>
          </a:r>
          <a:endParaRPr lang="fr-FR" sz="1600">
            <a:solidFill>
              <a:srgbClr val="FF0000"/>
            </a:solidFill>
            <a:effectLst/>
          </a:endParaRP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Puis entrez les </a:t>
          </a:r>
          <a:r>
            <a:rPr lang="fr-FR" sz="1400" b="1" i="0" baseline="0">
              <a:effectLst/>
              <a:latin typeface="+mn-lt"/>
              <a:ea typeface="+mn-ea"/>
              <a:cs typeface="+mn-cs"/>
            </a:rPr>
            <a:t>N° dossard au fur et à mes</a:t>
          </a:r>
          <a:r>
            <a:rPr lang="fr-FR" sz="1400" b="1" i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ure des arrivées.</a:t>
          </a: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Si tous le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</a:t>
          </a:r>
          <a:r>
            <a:rPr lang="fr-FR" sz="1400" b="1" i="0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 b="1" i="0" baseline="0">
              <a:effectLst/>
              <a:latin typeface="+mn-lt"/>
              <a:ea typeface="+mn-ea"/>
              <a:cs typeface="+mn-cs"/>
            </a:rPr>
            <a:t>dossards partent en même temps</a:t>
          </a:r>
          <a:r>
            <a:rPr lang="fr-FR" sz="1400" b="0" i="0" baseline="0">
              <a:effectLst/>
              <a:latin typeface="+mn-lt"/>
              <a:ea typeface="+mn-ea"/>
              <a:cs typeface="+mn-cs"/>
            </a:rPr>
            <a:t>.</a:t>
          </a: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Une fois le départ u</a:t>
          </a:r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nique lancé, la feuille </a:t>
          </a:r>
          <a:r>
            <a:rPr lang="fr-FR" sz="1600" b="1" baseline="0">
              <a:solidFill>
                <a:schemeClr val="tx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600" b="1" baseline="300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ér</a:t>
          </a:r>
          <a:r>
            <a:rPr lang="fr-FR" sz="16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tour s'ouvre pour </a:t>
          </a:r>
          <a:r>
            <a:rPr lang="fr-FR" sz="16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suivre</a:t>
          </a:r>
          <a:r>
            <a:rPr lang="fr-FR" sz="16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les cour</a:t>
          </a:r>
          <a:r>
            <a:rPr lang="fr-FR" sz="16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16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urs ensuite cliquer su</a:t>
          </a:r>
          <a:r>
            <a:rPr lang="fr-FR" sz="16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6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le</a:t>
          </a:r>
          <a:r>
            <a:rPr lang="fr-FR" sz="16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N° du Tour</a:t>
          </a:r>
          <a:endParaRPr lang="fr-FR" sz="1600">
            <a:solidFill>
              <a:schemeClr val="bg1"/>
            </a:solidFill>
            <a:effectLst/>
          </a:endParaRP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>
            <a:solidFill>
              <a:srgbClr val="FF0000"/>
            </a:solidFill>
            <a:effectLst/>
          </a:endParaRPr>
        </a:p>
        <a:p>
          <a:pPr algn="ctr" rtl="0"/>
          <a:endParaRPr lang="fr-FR" sz="1800">
            <a:effectLst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7</xdr:col>
      <xdr:colOff>647700</xdr:colOff>
      <xdr:row>3</xdr:row>
      <xdr:rowOff>57149</xdr:rowOff>
    </xdr:from>
    <xdr:to>
      <xdr:col>9</xdr:col>
      <xdr:colOff>306525</xdr:colOff>
      <xdr:row>5</xdr:row>
      <xdr:rowOff>120899</xdr:rowOff>
    </xdr:to>
    <xdr:sp macro="[0]!Premier_Tour" textlink="">
      <xdr:nvSpPr>
        <xdr:cNvPr id="2" name="Ellipse 1"/>
        <xdr:cNvSpPr/>
      </xdr:nvSpPr>
      <xdr:spPr bwMode="auto">
        <a:xfrm>
          <a:off x="6486525" y="2486024"/>
          <a:ext cx="1440000" cy="540000"/>
        </a:xfrm>
        <a:prstGeom prst="ellipse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1</a:t>
          </a:r>
          <a:r>
            <a:rPr lang="fr-FR" sz="1600" b="1" baseline="30000">
              <a:latin typeface="Géorgia"/>
            </a:rPr>
            <a:t>ér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247650</xdr:colOff>
      <xdr:row>0</xdr:row>
      <xdr:rowOff>771525</xdr:rowOff>
    </xdr:from>
    <xdr:to>
      <xdr:col>8</xdr:col>
      <xdr:colOff>762000</xdr:colOff>
      <xdr:row>0</xdr:row>
      <xdr:rowOff>1219200</xdr:rowOff>
    </xdr:to>
    <xdr:sp macro="[0]!Ouvrir_Engagés" textlink="">
      <xdr:nvSpPr>
        <xdr:cNvPr id="3" name="Rectangle à coins arrondis 2"/>
        <xdr:cNvSpPr/>
      </xdr:nvSpPr>
      <xdr:spPr bwMode="auto">
        <a:xfrm>
          <a:off x="6086475" y="771525"/>
          <a:ext cx="1352550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7</xdr:col>
      <xdr:colOff>638175</xdr:colOff>
      <xdr:row>6</xdr:row>
      <xdr:rowOff>0</xdr:rowOff>
    </xdr:from>
    <xdr:to>
      <xdr:col>9</xdr:col>
      <xdr:colOff>297000</xdr:colOff>
      <xdr:row>8</xdr:row>
      <xdr:rowOff>63750</xdr:rowOff>
    </xdr:to>
    <xdr:sp macro="[0]!Deuxième_Tour" textlink="">
      <xdr:nvSpPr>
        <xdr:cNvPr id="6" name="Ellipse 5"/>
        <xdr:cNvSpPr/>
      </xdr:nvSpPr>
      <xdr:spPr bwMode="auto">
        <a:xfrm>
          <a:off x="6477000" y="3143250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619125</xdr:colOff>
      <xdr:row>8</xdr:row>
      <xdr:rowOff>190500</xdr:rowOff>
    </xdr:from>
    <xdr:to>
      <xdr:col>9</xdr:col>
      <xdr:colOff>277950</xdr:colOff>
      <xdr:row>11</xdr:row>
      <xdr:rowOff>16125</xdr:rowOff>
    </xdr:to>
    <xdr:sp macro="[0]!Troisième_Tour" textlink="">
      <xdr:nvSpPr>
        <xdr:cNvPr id="7" name="Ellipse 6"/>
        <xdr:cNvSpPr/>
      </xdr:nvSpPr>
      <xdr:spPr bwMode="auto">
        <a:xfrm>
          <a:off x="6457950" y="381000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666750</xdr:colOff>
      <xdr:row>11</xdr:row>
      <xdr:rowOff>104775</xdr:rowOff>
    </xdr:from>
    <xdr:to>
      <xdr:col>9</xdr:col>
      <xdr:colOff>325575</xdr:colOff>
      <xdr:row>13</xdr:row>
      <xdr:rowOff>168525</xdr:rowOff>
    </xdr:to>
    <xdr:sp macro="[0]!Quatrième_Tour" textlink="">
      <xdr:nvSpPr>
        <xdr:cNvPr id="11" name="Ellipse 10"/>
        <xdr:cNvSpPr/>
      </xdr:nvSpPr>
      <xdr:spPr bwMode="auto">
        <a:xfrm>
          <a:off x="6505575" y="443865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647700</xdr:colOff>
      <xdr:row>14</xdr:row>
      <xdr:rowOff>47625</xdr:rowOff>
    </xdr:from>
    <xdr:to>
      <xdr:col>9</xdr:col>
      <xdr:colOff>306525</xdr:colOff>
      <xdr:row>16</xdr:row>
      <xdr:rowOff>111375</xdr:rowOff>
    </xdr:to>
    <xdr:sp macro="[0]!Cinquième_Tour" textlink="">
      <xdr:nvSpPr>
        <xdr:cNvPr id="13" name="Ellipse 12"/>
        <xdr:cNvSpPr/>
      </xdr:nvSpPr>
      <xdr:spPr bwMode="auto">
        <a:xfrm>
          <a:off x="6486525" y="509587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9</xdr:col>
      <xdr:colOff>847725</xdr:colOff>
      <xdr:row>3</xdr:row>
      <xdr:rowOff>66675</xdr:rowOff>
    </xdr:from>
    <xdr:to>
      <xdr:col>11</xdr:col>
      <xdr:colOff>220800</xdr:colOff>
      <xdr:row>5</xdr:row>
      <xdr:rowOff>130425</xdr:rowOff>
    </xdr:to>
    <xdr:sp macro="[0]!Sixième_Tour" textlink="">
      <xdr:nvSpPr>
        <xdr:cNvPr id="14" name="Ellipse 13"/>
        <xdr:cNvSpPr/>
      </xdr:nvSpPr>
      <xdr:spPr bwMode="auto">
        <a:xfrm>
          <a:off x="8467725" y="2495550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40000"/>
                <a:lumOff val="60000"/>
                <a:shade val="30000"/>
                <a:satMod val="115000"/>
              </a:schemeClr>
            </a:gs>
            <a:gs pos="50000">
              <a:schemeClr val="tx2">
                <a:lumMod val="40000"/>
                <a:lumOff val="60000"/>
                <a:shade val="67500"/>
                <a:satMod val="115000"/>
              </a:schemeClr>
            </a:gs>
            <a:gs pos="100000">
              <a:schemeClr val="tx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9</xdr:col>
      <xdr:colOff>876300</xdr:colOff>
      <xdr:row>5</xdr:row>
      <xdr:rowOff>228600</xdr:rowOff>
    </xdr:from>
    <xdr:to>
      <xdr:col>11</xdr:col>
      <xdr:colOff>249375</xdr:colOff>
      <xdr:row>8</xdr:row>
      <xdr:rowOff>54225</xdr:rowOff>
    </xdr:to>
    <xdr:sp macro="[0]!Septième_Tour" textlink="">
      <xdr:nvSpPr>
        <xdr:cNvPr id="15" name="Ellipse 14"/>
        <xdr:cNvSpPr/>
      </xdr:nvSpPr>
      <xdr:spPr bwMode="auto">
        <a:xfrm>
          <a:off x="8496300" y="313372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9</xdr:col>
      <xdr:colOff>885825</xdr:colOff>
      <xdr:row>8</xdr:row>
      <xdr:rowOff>171450</xdr:rowOff>
    </xdr:from>
    <xdr:to>
      <xdr:col>11</xdr:col>
      <xdr:colOff>258900</xdr:colOff>
      <xdr:row>10</xdr:row>
      <xdr:rowOff>235200</xdr:rowOff>
    </xdr:to>
    <xdr:sp macro="[0]!Huitième_Tour" textlink="">
      <xdr:nvSpPr>
        <xdr:cNvPr id="16" name="Ellipse 15"/>
        <xdr:cNvSpPr/>
      </xdr:nvSpPr>
      <xdr:spPr bwMode="auto">
        <a:xfrm>
          <a:off x="8134350" y="3790950"/>
          <a:ext cx="1440000" cy="540000"/>
        </a:xfrm>
        <a:prstGeom prst="ellipse">
          <a:avLst/>
        </a:prstGeom>
        <a:gradFill flip="none" rotWithShape="1">
          <a:gsLst>
            <a:gs pos="0">
              <a:srgbClr val="FF99FF">
                <a:shade val="30000"/>
                <a:satMod val="115000"/>
              </a:srgbClr>
            </a:gs>
            <a:gs pos="50000">
              <a:srgbClr val="FF99FF">
                <a:shade val="67500"/>
                <a:satMod val="115000"/>
              </a:srgbClr>
            </a:gs>
            <a:gs pos="100000">
              <a:srgbClr val="FF99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</a:t>
          </a:r>
          <a:r>
            <a:rPr lang="fr-FR" sz="1600" b="1" baseline="30000">
              <a:latin typeface="Géorgia"/>
            </a:rPr>
            <a:t>ème </a:t>
          </a:r>
          <a:r>
            <a:rPr lang="fr-FR" sz="1600" b="1">
              <a:latin typeface="Géorgia"/>
            </a:rPr>
            <a:t>Tour</a:t>
          </a:r>
        </a:p>
      </xdr:txBody>
    </xdr:sp>
    <xdr:clientData/>
  </xdr:twoCellAnchor>
  <xdr:twoCellAnchor>
    <xdr:from>
      <xdr:col>9</xdr:col>
      <xdr:colOff>895350</xdr:colOff>
      <xdr:row>11</xdr:row>
      <xdr:rowOff>104775</xdr:rowOff>
    </xdr:from>
    <xdr:to>
      <xdr:col>11</xdr:col>
      <xdr:colOff>268425</xdr:colOff>
      <xdr:row>13</xdr:row>
      <xdr:rowOff>168525</xdr:rowOff>
    </xdr:to>
    <xdr:sp macro="[0]!Neuvième_Tour" textlink="">
      <xdr:nvSpPr>
        <xdr:cNvPr id="17" name="Ellipse 16"/>
        <xdr:cNvSpPr/>
      </xdr:nvSpPr>
      <xdr:spPr bwMode="auto">
        <a:xfrm>
          <a:off x="8515350" y="4438650"/>
          <a:ext cx="1440000" cy="540000"/>
        </a:xfrm>
        <a:prstGeom prst="ellipse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9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9</xdr:col>
      <xdr:colOff>847725</xdr:colOff>
      <xdr:row>14</xdr:row>
      <xdr:rowOff>66675</xdr:rowOff>
    </xdr:from>
    <xdr:to>
      <xdr:col>11</xdr:col>
      <xdr:colOff>220800</xdr:colOff>
      <xdr:row>16</xdr:row>
      <xdr:rowOff>130425</xdr:rowOff>
    </xdr:to>
    <xdr:sp macro="[0]!Dixième_Tour" textlink="">
      <xdr:nvSpPr>
        <xdr:cNvPr id="18" name="Ellipse 17"/>
        <xdr:cNvSpPr/>
      </xdr:nvSpPr>
      <xdr:spPr bwMode="auto">
        <a:xfrm>
          <a:off x="8467725" y="5114925"/>
          <a:ext cx="1440000" cy="540000"/>
        </a:xfrm>
        <a:prstGeom prst="ellipse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10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247651</xdr:colOff>
      <xdr:row>0</xdr:row>
      <xdr:rowOff>266700</xdr:rowOff>
    </xdr:from>
    <xdr:to>
      <xdr:col>8</xdr:col>
      <xdr:colOff>781051</xdr:colOff>
      <xdr:row>0</xdr:row>
      <xdr:rowOff>714375</xdr:rowOff>
    </xdr:to>
    <xdr:sp macro="[0]!Accueil" textlink="">
      <xdr:nvSpPr>
        <xdr:cNvPr id="19" name="Rectangle à coins arrondis 18"/>
        <xdr:cNvSpPr/>
      </xdr:nvSpPr>
      <xdr:spPr bwMode="auto">
        <a:xfrm>
          <a:off x="6086476" y="266700"/>
          <a:ext cx="1371600" cy="447675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5</xdr:col>
      <xdr:colOff>133350</xdr:colOff>
      <xdr:row>1</xdr:row>
      <xdr:rowOff>276225</xdr:rowOff>
    </xdr:from>
    <xdr:to>
      <xdr:col>7</xdr:col>
      <xdr:colOff>666750</xdr:colOff>
      <xdr:row>2</xdr:row>
      <xdr:rowOff>476250</xdr:rowOff>
    </xdr:to>
    <xdr:sp macro="[0]!Reset" textlink="">
      <xdr:nvSpPr>
        <xdr:cNvPr id="8" name="Rectangle à coins arrondis 7"/>
        <xdr:cNvSpPr/>
      </xdr:nvSpPr>
      <xdr:spPr bwMode="auto">
        <a:xfrm>
          <a:off x="4600575" y="1819275"/>
          <a:ext cx="1905000" cy="571500"/>
        </a:xfrm>
        <a:prstGeom prst="roundRect">
          <a:avLst/>
        </a:prstGeom>
        <a:solidFill>
          <a:srgbClr val="00B05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tx2">
                  <a:lumMod val="75000"/>
                </a:schemeClr>
              </a:solidFill>
            </a:rPr>
            <a:t>REMISE à ZERO</a:t>
          </a:r>
        </a:p>
      </xdr:txBody>
    </xdr:sp>
    <xdr:clientData/>
  </xdr:twoCellAnchor>
  <xdr:twoCellAnchor>
    <xdr:from>
      <xdr:col>12</xdr:col>
      <xdr:colOff>0</xdr:colOff>
      <xdr:row>2</xdr:row>
      <xdr:rowOff>0</xdr:rowOff>
    </xdr:from>
    <xdr:to>
      <xdr:col>15</xdr:col>
      <xdr:colOff>0</xdr:colOff>
      <xdr:row>3</xdr:row>
      <xdr:rowOff>0</xdr:rowOff>
    </xdr:to>
    <xdr:sp macro="[0]!Fin" textlink="">
      <xdr:nvSpPr>
        <xdr:cNvPr id="4" name="Rectangle à coins arrondis 3"/>
        <xdr:cNvSpPr/>
      </xdr:nvSpPr>
      <xdr:spPr bwMode="auto">
        <a:xfrm>
          <a:off x="10582275" y="1914525"/>
          <a:ext cx="2057400" cy="51435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rgbClr val="FF0000"/>
              </a:solidFill>
              <a:latin typeface="Georgia" panose="02040502050405020303" pitchFamily="18" charset="0"/>
            </a:rPr>
            <a:t>ARRET CHRONO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0</xdr:row>
      <xdr:rowOff>308700</xdr:rowOff>
    </xdr:from>
    <xdr:to>
      <xdr:col>11</xdr:col>
      <xdr:colOff>514350</xdr:colOff>
      <xdr:row>1</xdr:row>
      <xdr:rowOff>101850</xdr:rowOff>
    </xdr:to>
    <xdr:sp macro="" textlink="">
      <xdr:nvSpPr>
        <xdr:cNvPr id="2" name="Rectangle 1"/>
        <xdr:cNvSpPr/>
      </xdr:nvSpPr>
      <xdr:spPr bwMode="auto">
        <a:xfrm>
          <a:off x="6467475" y="308700"/>
          <a:ext cx="2447925" cy="1260000"/>
        </a:xfrm>
        <a:prstGeom prst="wedgeRectCallout">
          <a:avLst>
            <a:gd name="adj1" fmla="val -149614"/>
            <a:gd name="adj2" fmla="val 79293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0</xdr:row>
      <xdr:rowOff>180975</xdr:rowOff>
    </xdr:from>
    <xdr:to>
      <xdr:col>3</xdr:col>
      <xdr:colOff>91108</xdr:colOff>
      <xdr:row>0</xdr:row>
      <xdr:rowOff>942975</xdr:rowOff>
    </xdr:to>
    <xdr:sp macro="[0]!Dép_Arr" textlink="">
      <xdr:nvSpPr>
        <xdr:cNvPr id="3" name="Rectangle à coins arrondis 2"/>
        <xdr:cNvSpPr/>
      </xdr:nvSpPr>
      <xdr:spPr bwMode="auto">
        <a:xfrm>
          <a:off x="238125" y="18097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0</xdr:col>
      <xdr:colOff>533400</xdr:colOff>
      <xdr:row>0</xdr:row>
      <xdr:rowOff>1000125</xdr:rowOff>
    </xdr:from>
    <xdr:to>
      <xdr:col>2</xdr:col>
      <xdr:colOff>468450</xdr:colOff>
      <xdr:row>1</xdr:row>
      <xdr:rowOff>73275</xdr:rowOff>
    </xdr:to>
    <xdr:sp macro="[0]!Deuxième_Tour" textlink="">
      <xdr:nvSpPr>
        <xdr:cNvPr id="4" name="Ellipse 3"/>
        <xdr:cNvSpPr/>
      </xdr:nvSpPr>
      <xdr:spPr bwMode="auto">
        <a:xfrm>
          <a:off x="533400" y="1000125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0</xdr:colOff>
      <xdr:row>3</xdr:row>
      <xdr:rowOff>114300</xdr:rowOff>
    </xdr:from>
    <xdr:to>
      <xdr:col>9</xdr:col>
      <xdr:colOff>400050</xdr:colOff>
      <xdr:row>5</xdr:row>
      <xdr:rowOff>76200</xdr:rowOff>
    </xdr:to>
    <xdr:sp macro="[0]!Ouvrir_Engagés" textlink="">
      <xdr:nvSpPr>
        <xdr:cNvPr id="5" name="Rectangle à coins arrondis 4"/>
        <xdr:cNvSpPr/>
      </xdr:nvSpPr>
      <xdr:spPr bwMode="auto">
        <a:xfrm>
          <a:off x="6076950" y="2466975"/>
          <a:ext cx="1352550" cy="447675"/>
        </a:xfrm>
        <a:prstGeom prst="roundRect">
          <a:avLst/>
        </a:prstGeom>
        <a:solidFill>
          <a:srgbClr val="FFC000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Engagés</a:t>
          </a:r>
        </a:p>
      </xdr:txBody>
    </xdr:sp>
    <xdr:clientData/>
  </xdr:twoCellAnchor>
  <xdr:twoCellAnchor>
    <xdr:from>
      <xdr:col>8</xdr:col>
      <xdr:colOff>0</xdr:colOff>
      <xdr:row>2</xdr:row>
      <xdr:rowOff>0</xdr:rowOff>
    </xdr:from>
    <xdr:to>
      <xdr:col>9</xdr:col>
      <xdr:colOff>419100</xdr:colOff>
      <xdr:row>2</xdr:row>
      <xdr:rowOff>447675</xdr:rowOff>
    </xdr:to>
    <xdr:sp macro="[0]!Accueil" textlink="">
      <xdr:nvSpPr>
        <xdr:cNvPr id="6" name="Rectangle à coins arrondis 5"/>
        <xdr:cNvSpPr/>
      </xdr:nvSpPr>
      <xdr:spPr bwMode="auto">
        <a:xfrm>
          <a:off x="6076950" y="1838325"/>
          <a:ext cx="1371600" cy="447675"/>
        </a:xfrm>
        <a:prstGeom prst="roundRect">
          <a:avLst/>
        </a:prstGeom>
        <a:solidFill>
          <a:schemeClr val="accent6">
            <a:lumMod val="75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561975</xdr:colOff>
      <xdr:row>0</xdr:row>
      <xdr:rowOff>209550</xdr:rowOff>
    </xdr:from>
    <xdr:to>
      <xdr:col>11</xdr:col>
      <xdr:colOff>0</xdr:colOff>
      <xdr:row>1</xdr:row>
      <xdr:rowOff>2700</xdr:rowOff>
    </xdr:to>
    <xdr:sp macro="" textlink="">
      <xdr:nvSpPr>
        <xdr:cNvPr id="5" name="Rectangle 4"/>
        <xdr:cNvSpPr/>
      </xdr:nvSpPr>
      <xdr:spPr bwMode="auto">
        <a:xfrm>
          <a:off x="5905500" y="209550"/>
          <a:ext cx="2520000" cy="1260000"/>
        </a:xfrm>
        <a:prstGeom prst="wedgeRectCallout">
          <a:avLst>
            <a:gd name="adj1" fmla="val -128992"/>
            <a:gd name="adj2" fmla="val 79293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438150</xdr:colOff>
      <xdr:row>0</xdr:row>
      <xdr:rowOff>1066800</xdr:rowOff>
    </xdr:from>
    <xdr:to>
      <xdr:col>2</xdr:col>
      <xdr:colOff>373200</xdr:colOff>
      <xdr:row>1</xdr:row>
      <xdr:rowOff>103950</xdr:rowOff>
    </xdr:to>
    <xdr:sp macro="[0]!Troisième_Tour" textlink="">
      <xdr:nvSpPr>
        <xdr:cNvPr id="4" name="Ellipse 3"/>
        <xdr:cNvSpPr/>
      </xdr:nvSpPr>
      <xdr:spPr bwMode="auto">
        <a:xfrm>
          <a:off x="438150" y="1066800"/>
          <a:ext cx="1440000" cy="504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561975</xdr:colOff>
      <xdr:row>1</xdr:row>
      <xdr:rowOff>345825</xdr:rowOff>
    </xdr:from>
    <xdr:to>
      <xdr:col>9</xdr:col>
      <xdr:colOff>363675</xdr:colOff>
      <xdr:row>3</xdr:row>
      <xdr:rowOff>0</xdr:rowOff>
    </xdr:to>
    <xdr:sp macro="[0]!Premier_Tour" textlink="">
      <xdr:nvSpPr>
        <xdr:cNvPr id="8" name="Ellipse 7"/>
        <xdr:cNvSpPr/>
      </xdr:nvSpPr>
      <xdr:spPr bwMode="auto">
        <a:xfrm>
          <a:off x="5819775" y="1812675"/>
          <a:ext cx="1440000" cy="540000"/>
        </a:xfrm>
        <a:prstGeom prst="ellipse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1</a:t>
          </a:r>
          <a:r>
            <a:rPr lang="fr-FR" sz="1600" b="1" baseline="30000">
              <a:latin typeface="Géorgia"/>
            </a:rPr>
            <a:t>ér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7</xdr:col>
      <xdr:colOff>571500</xdr:colOff>
      <xdr:row>3</xdr:row>
      <xdr:rowOff>95249</xdr:rowOff>
    </xdr:from>
    <xdr:to>
      <xdr:col>9</xdr:col>
      <xdr:colOff>295275</xdr:colOff>
      <xdr:row>5</xdr:row>
      <xdr:rowOff>57149</xdr:rowOff>
    </xdr:to>
    <xdr:sp macro="[0]!Ouvrir_Engagés" textlink="">
      <xdr:nvSpPr>
        <xdr:cNvPr id="7" name="Rectangle à coins arrondis 6"/>
        <xdr:cNvSpPr/>
      </xdr:nvSpPr>
      <xdr:spPr bwMode="auto">
        <a:xfrm>
          <a:off x="5915025" y="2447924"/>
          <a:ext cx="1362075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114300</xdr:colOff>
      <xdr:row>0</xdr:row>
      <xdr:rowOff>171450</xdr:rowOff>
    </xdr:from>
    <xdr:to>
      <xdr:col>2</xdr:col>
      <xdr:colOff>691183</xdr:colOff>
      <xdr:row>0</xdr:row>
      <xdr:rowOff>933450</xdr:rowOff>
    </xdr:to>
    <xdr:sp macro="[0]!Dép_Arr" textlink="">
      <xdr:nvSpPr>
        <xdr:cNvPr id="9" name="Rectangle à coins arrondis 8"/>
        <xdr:cNvSpPr/>
      </xdr:nvSpPr>
      <xdr:spPr bwMode="auto">
        <a:xfrm>
          <a:off x="114300" y="1714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0</xdr:row>
      <xdr:rowOff>400049</xdr:rowOff>
    </xdr:from>
    <xdr:to>
      <xdr:col>11</xdr:col>
      <xdr:colOff>0</xdr:colOff>
      <xdr:row>1</xdr:row>
      <xdr:rowOff>193199</xdr:rowOff>
    </xdr:to>
    <xdr:sp macro="" textlink="">
      <xdr:nvSpPr>
        <xdr:cNvPr id="4" name="Rectangle 3"/>
        <xdr:cNvSpPr/>
      </xdr:nvSpPr>
      <xdr:spPr bwMode="auto">
        <a:xfrm>
          <a:off x="5905500" y="400049"/>
          <a:ext cx="2520000" cy="1260000"/>
        </a:xfrm>
        <a:prstGeom prst="wedgeRectCallout">
          <a:avLst>
            <a:gd name="adj1" fmla="val -139832"/>
            <a:gd name="adj2" fmla="val 64461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361950</xdr:colOff>
      <xdr:row>0</xdr:row>
      <xdr:rowOff>1057275</xdr:rowOff>
    </xdr:from>
    <xdr:to>
      <xdr:col>2</xdr:col>
      <xdr:colOff>297000</xdr:colOff>
      <xdr:row>1</xdr:row>
      <xdr:rowOff>130425</xdr:rowOff>
    </xdr:to>
    <xdr:sp macro="[0]!Quatrième_Tour" textlink="">
      <xdr:nvSpPr>
        <xdr:cNvPr id="3" name="Ellipse 2"/>
        <xdr:cNvSpPr/>
      </xdr:nvSpPr>
      <xdr:spPr bwMode="auto">
        <a:xfrm>
          <a:off x="361950" y="105727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295276</xdr:colOff>
      <xdr:row>1</xdr:row>
      <xdr:rowOff>257175</xdr:rowOff>
    </xdr:from>
    <xdr:to>
      <xdr:col>10</xdr:col>
      <xdr:colOff>96976</xdr:colOff>
      <xdr:row>2</xdr:row>
      <xdr:rowOff>425700</xdr:rowOff>
    </xdr:to>
    <xdr:sp macro="[0]!Deuxième_Tour" textlink="">
      <xdr:nvSpPr>
        <xdr:cNvPr id="6" name="Ellipse 5"/>
        <xdr:cNvSpPr/>
      </xdr:nvSpPr>
      <xdr:spPr bwMode="auto">
        <a:xfrm>
          <a:off x="6019801" y="1724025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75000"/>
                <a:shade val="30000"/>
                <a:satMod val="115000"/>
              </a:schemeClr>
            </a:gs>
            <a:gs pos="50000">
              <a:schemeClr val="tx2">
                <a:lumMod val="75000"/>
                <a:shade val="67500"/>
                <a:satMod val="115000"/>
              </a:schemeClr>
            </a:gs>
            <a:gs pos="100000">
              <a:schemeClr val="tx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2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333374</xdr:colOff>
      <xdr:row>3</xdr:row>
      <xdr:rowOff>123825</xdr:rowOff>
    </xdr:from>
    <xdr:to>
      <xdr:col>10</xdr:col>
      <xdr:colOff>66675</xdr:colOff>
      <xdr:row>5</xdr:row>
      <xdr:rowOff>66675</xdr:rowOff>
    </xdr:to>
    <xdr:sp macro="[0]!Ouvrir_Engagés" textlink="">
      <xdr:nvSpPr>
        <xdr:cNvPr id="7" name="Rectangle à coins arrondis 6"/>
        <xdr:cNvSpPr/>
      </xdr:nvSpPr>
      <xdr:spPr bwMode="auto">
        <a:xfrm>
          <a:off x="6276974" y="2476500"/>
          <a:ext cx="1371601" cy="4286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47625</xdr:colOff>
      <xdr:row>0</xdr:row>
      <xdr:rowOff>190500</xdr:rowOff>
    </xdr:from>
    <xdr:to>
      <xdr:col>2</xdr:col>
      <xdr:colOff>624508</xdr:colOff>
      <xdr:row>0</xdr:row>
      <xdr:rowOff>952500</xdr:rowOff>
    </xdr:to>
    <xdr:sp macro="[0]!Dép_Arr" textlink="">
      <xdr:nvSpPr>
        <xdr:cNvPr id="8" name="Rectangle à coins arrondis 7"/>
        <xdr:cNvSpPr/>
      </xdr:nvSpPr>
      <xdr:spPr bwMode="auto">
        <a:xfrm>
          <a:off x="47625" y="19050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0</xdr:row>
      <xdr:rowOff>266701</xdr:rowOff>
    </xdr:from>
    <xdr:to>
      <xdr:col>11</xdr:col>
      <xdr:colOff>0</xdr:colOff>
      <xdr:row>1</xdr:row>
      <xdr:rowOff>59851</xdr:rowOff>
    </xdr:to>
    <xdr:sp macro="" textlink="">
      <xdr:nvSpPr>
        <xdr:cNvPr id="4" name="Rectangle 3"/>
        <xdr:cNvSpPr/>
      </xdr:nvSpPr>
      <xdr:spPr bwMode="auto">
        <a:xfrm>
          <a:off x="5876925" y="266701"/>
          <a:ext cx="2520000" cy="1260000"/>
        </a:xfrm>
        <a:prstGeom prst="wedgeRectCallout">
          <a:avLst>
            <a:gd name="adj1" fmla="val -132527"/>
            <a:gd name="adj2" fmla="val 75063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390525</xdr:colOff>
      <xdr:row>0</xdr:row>
      <xdr:rowOff>1009650</xdr:rowOff>
    </xdr:from>
    <xdr:to>
      <xdr:col>2</xdr:col>
      <xdr:colOff>325575</xdr:colOff>
      <xdr:row>1</xdr:row>
      <xdr:rowOff>46800</xdr:rowOff>
    </xdr:to>
    <xdr:sp macro="[0]!Cinquième_Tour" textlink="">
      <xdr:nvSpPr>
        <xdr:cNvPr id="3" name="Ellipse 2"/>
        <xdr:cNvSpPr/>
      </xdr:nvSpPr>
      <xdr:spPr bwMode="auto">
        <a:xfrm>
          <a:off x="390525" y="1009650"/>
          <a:ext cx="1440000" cy="504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238125</xdr:colOff>
      <xdr:row>1</xdr:row>
      <xdr:rowOff>161925</xdr:rowOff>
    </xdr:from>
    <xdr:to>
      <xdr:col>10</xdr:col>
      <xdr:colOff>39825</xdr:colOff>
      <xdr:row>2</xdr:row>
      <xdr:rowOff>330450</xdr:rowOff>
    </xdr:to>
    <xdr:sp macro="[0]!Troisième_Tour" textlink="">
      <xdr:nvSpPr>
        <xdr:cNvPr id="6" name="Ellipse 5"/>
        <xdr:cNvSpPr/>
      </xdr:nvSpPr>
      <xdr:spPr bwMode="auto">
        <a:xfrm>
          <a:off x="6105525" y="162877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3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304800</xdr:colOff>
      <xdr:row>4</xdr:row>
      <xdr:rowOff>38100</xdr:rowOff>
    </xdr:from>
    <xdr:to>
      <xdr:col>10</xdr:col>
      <xdr:colOff>28575</xdr:colOff>
      <xdr:row>6</xdr:row>
      <xdr:rowOff>47625</xdr:rowOff>
    </xdr:to>
    <xdr:sp macro="[0]!Ouvrir_Engagés" textlink="">
      <xdr:nvSpPr>
        <xdr:cNvPr id="9" name="Rectangle à coins arrondis 8"/>
        <xdr:cNvSpPr/>
      </xdr:nvSpPr>
      <xdr:spPr bwMode="auto">
        <a:xfrm>
          <a:off x="6029325" y="2486025"/>
          <a:ext cx="1362075" cy="4857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104775</xdr:colOff>
      <xdr:row>0</xdr:row>
      <xdr:rowOff>161925</xdr:rowOff>
    </xdr:from>
    <xdr:to>
      <xdr:col>2</xdr:col>
      <xdr:colOff>681658</xdr:colOff>
      <xdr:row>0</xdr:row>
      <xdr:rowOff>923925</xdr:rowOff>
    </xdr:to>
    <xdr:sp macro="[0]!Dép_Arr" textlink="">
      <xdr:nvSpPr>
        <xdr:cNvPr id="8" name="Rectangle à coins arrondis 7"/>
        <xdr:cNvSpPr/>
      </xdr:nvSpPr>
      <xdr:spPr bwMode="auto">
        <a:xfrm>
          <a:off x="104775" y="1619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457199</xdr:rowOff>
    </xdr:from>
    <xdr:to>
      <xdr:col>11</xdr:col>
      <xdr:colOff>0</xdr:colOff>
      <xdr:row>1</xdr:row>
      <xdr:rowOff>250349</xdr:rowOff>
    </xdr:to>
    <xdr:sp macro="" textlink="">
      <xdr:nvSpPr>
        <xdr:cNvPr id="4" name="Rectangle 3"/>
        <xdr:cNvSpPr/>
      </xdr:nvSpPr>
      <xdr:spPr bwMode="auto">
        <a:xfrm>
          <a:off x="5743575" y="457199"/>
          <a:ext cx="2520000" cy="1260000"/>
        </a:xfrm>
        <a:prstGeom prst="wedgeRectCallout">
          <a:avLst>
            <a:gd name="adj1" fmla="val -132969"/>
            <a:gd name="adj2" fmla="val 59661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333376</xdr:colOff>
      <xdr:row>0</xdr:row>
      <xdr:rowOff>1076325</xdr:rowOff>
    </xdr:from>
    <xdr:to>
      <xdr:col>2</xdr:col>
      <xdr:colOff>268426</xdr:colOff>
      <xdr:row>1</xdr:row>
      <xdr:rowOff>149475</xdr:rowOff>
    </xdr:to>
    <xdr:sp macro="[0]!Sixième_Tour" textlink="">
      <xdr:nvSpPr>
        <xdr:cNvPr id="3" name="Ellipse 2"/>
        <xdr:cNvSpPr/>
      </xdr:nvSpPr>
      <xdr:spPr bwMode="auto">
        <a:xfrm>
          <a:off x="333376" y="1076325"/>
          <a:ext cx="1440000" cy="540000"/>
        </a:xfrm>
        <a:prstGeom prst="ellipse">
          <a:avLst/>
        </a:prstGeom>
        <a:gradFill flip="none" rotWithShape="1">
          <a:gsLst>
            <a:gs pos="0">
              <a:schemeClr val="tx2">
                <a:lumMod val="40000"/>
                <a:lumOff val="60000"/>
                <a:shade val="30000"/>
                <a:satMod val="115000"/>
              </a:schemeClr>
            </a:gs>
            <a:gs pos="50000">
              <a:schemeClr val="tx2">
                <a:lumMod val="40000"/>
                <a:lumOff val="60000"/>
                <a:shade val="67500"/>
                <a:satMod val="115000"/>
              </a:schemeClr>
            </a:gs>
            <a:gs pos="100000">
              <a:schemeClr val="tx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371475</xdr:colOff>
      <xdr:row>1</xdr:row>
      <xdr:rowOff>304800</xdr:rowOff>
    </xdr:from>
    <xdr:to>
      <xdr:col>10</xdr:col>
      <xdr:colOff>173175</xdr:colOff>
      <xdr:row>2</xdr:row>
      <xdr:rowOff>473325</xdr:rowOff>
    </xdr:to>
    <xdr:sp macro="[0]!Quatrième_Tour" textlink="">
      <xdr:nvSpPr>
        <xdr:cNvPr id="8" name="Ellipse 7"/>
        <xdr:cNvSpPr/>
      </xdr:nvSpPr>
      <xdr:spPr bwMode="auto">
        <a:xfrm>
          <a:off x="6267450" y="177165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3">
                <a:lumMod val="50000"/>
                <a:shade val="30000"/>
                <a:satMod val="115000"/>
              </a:schemeClr>
            </a:gs>
            <a:gs pos="50000">
              <a:schemeClr val="accent3">
                <a:lumMod val="50000"/>
                <a:shade val="67500"/>
                <a:satMod val="115000"/>
              </a:schemeClr>
            </a:gs>
            <a:gs pos="100000">
              <a:schemeClr val="accent3">
                <a:lumMod val="5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4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466726</xdr:colOff>
      <xdr:row>4</xdr:row>
      <xdr:rowOff>19050</xdr:rowOff>
    </xdr:from>
    <xdr:to>
      <xdr:col>10</xdr:col>
      <xdr:colOff>180976</xdr:colOff>
      <xdr:row>6</xdr:row>
      <xdr:rowOff>19050</xdr:rowOff>
    </xdr:to>
    <xdr:sp macro="[0]!Ouvrir_Engagés" textlink="">
      <xdr:nvSpPr>
        <xdr:cNvPr id="11" name="Rectangle à coins arrondis 10"/>
        <xdr:cNvSpPr/>
      </xdr:nvSpPr>
      <xdr:spPr bwMode="auto">
        <a:xfrm>
          <a:off x="6191251" y="2476500"/>
          <a:ext cx="1352550" cy="476250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76200</xdr:colOff>
      <xdr:row>0</xdr:row>
      <xdr:rowOff>200025</xdr:rowOff>
    </xdr:from>
    <xdr:to>
      <xdr:col>2</xdr:col>
      <xdr:colOff>653083</xdr:colOff>
      <xdr:row>0</xdr:row>
      <xdr:rowOff>962025</xdr:rowOff>
    </xdr:to>
    <xdr:sp macro="[0]!Dép_Arr" textlink="">
      <xdr:nvSpPr>
        <xdr:cNvPr id="7" name="Rectangle à coins arrondis 6"/>
        <xdr:cNvSpPr/>
      </xdr:nvSpPr>
      <xdr:spPr bwMode="auto">
        <a:xfrm>
          <a:off x="76200" y="2000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361950</xdr:rowOff>
    </xdr:from>
    <xdr:to>
      <xdr:col>11</xdr:col>
      <xdr:colOff>0</xdr:colOff>
      <xdr:row>1</xdr:row>
      <xdr:rowOff>155100</xdr:rowOff>
    </xdr:to>
    <xdr:sp macro="" textlink="">
      <xdr:nvSpPr>
        <xdr:cNvPr id="4" name="Rectangle 3"/>
        <xdr:cNvSpPr/>
      </xdr:nvSpPr>
      <xdr:spPr bwMode="auto">
        <a:xfrm>
          <a:off x="5953125" y="361950"/>
          <a:ext cx="2520000" cy="1260000"/>
        </a:xfrm>
        <a:prstGeom prst="wedgeRectCallout">
          <a:avLst>
            <a:gd name="adj1" fmla="val -132947"/>
            <a:gd name="adj2" fmla="val 66202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342900</xdr:colOff>
      <xdr:row>0</xdr:row>
      <xdr:rowOff>1047750</xdr:rowOff>
    </xdr:from>
    <xdr:to>
      <xdr:col>2</xdr:col>
      <xdr:colOff>277950</xdr:colOff>
      <xdr:row>1</xdr:row>
      <xdr:rowOff>120900</xdr:rowOff>
    </xdr:to>
    <xdr:sp macro="[0]!Septième_Tour" textlink="">
      <xdr:nvSpPr>
        <xdr:cNvPr id="3" name="Ellipse 2"/>
        <xdr:cNvSpPr/>
      </xdr:nvSpPr>
      <xdr:spPr bwMode="auto">
        <a:xfrm>
          <a:off x="342900" y="104775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247650</xdr:colOff>
      <xdr:row>1</xdr:row>
      <xdr:rowOff>200025</xdr:rowOff>
    </xdr:from>
    <xdr:to>
      <xdr:col>10</xdr:col>
      <xdr:colOff>49350</xdr:colOff>
      <xdr:row>2</xdr:row>
      <xdr:rowOff>368550</xdr:rowOff>
    </xdr:to>
    <xdr:sp macro="[0]!Cinquième_Tour" textlink="">
      <xdr:nvSpPr>
        <xdr:cNvPr id="6" name="Ellipse 5"/>
        <xdr:cNvSpPr/>
      </xdr:nvSpPr>
      <xdr:spPr bwMode="auto">
        <a:xfrm>
          <a:off x="6181725" y="166687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5</a:t>
          </a:r>
          <a:r>
            <a:rPr lang="fr-FR" sz="1600" b="1" baseline="30000">
              <a:latin typeface="Géorgia"/>
            </a:rPr>
            <a:t>ème</a:t>
          </a:r>
          <a:r>
            <a:rPr lang="fr-FR" sz="1600" b="1"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285750</xdr:colOff>
      <xdr:row>3</xdr:row>
      <xdr:rowOff>76200</xdr:rowOff>
    </xdr:from>
    <xdr:to>
      <xdr:col>10</xdr:col>
      <xdr:colOff>0</xdr:colOff>
      <xdr:row>5</xdr:row>
      <xdr:rowOff>66675</xdr:rowOff>
    </xdr:to>
    <xdr:sp macro="[0]!Ouvrir_Engagés" textlink="">
      <xdr:nvSpPr>
        <xdr:cNvPr id="7" name="Rectangle à coins arrondis 6"/>
        <xdr:cNvSpPr/>
      </xdr:nvSpPr>
      <xdr:spPr bwMode="auto">
        <a:xfrm>
          <a:off x="6219825" y="2428875"/>
          <a:ext cx="1352550" cy="476250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85725</xdr:colOff>
      <xdr:row>0</xdr:row>
      <xdr:rowOff>209550</xdr:rowOff>
    </xdr:from>
    <xdr:to>
      <xdr:col>2</xdr:col>
      <xdr:colOff>662608</xdr:colOff>
      <xdr:row>0</xdr:row>
      <xdr:rowOff>971550</xdr:rowOff>
    </xdr:to>
    <xdr:sp macro="[0]!Dép_Arr" textlink="">
      <xdr:nvSpPr>
        <xdr:cNvPr id="8" name="Rectangle à coins arrondis 7"/>
        <xdr:cNvSpPr/>
      </xdr:nvSpPr>
      <xdr:spPr bwMode="auto">
        <a:xfrm>
          <a:off x="85725" y="20955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333375</xdr:rowOff>
    </xdr:from>
    <xdr:to>
      <xdr:col>11</xdr:col>
      <xdr:colOff>0</xdr:colOff>
      <xdr:row>1</xdr:row>
      <xdr:rowOff>126525</xdr:rowOff>
    </xdr:to>
    <xdr:sp macro="" textlink="">
      <xdr:nvSpPr>
        <xdr:cNvPr id="4" name="Rectangle 3"/>
        <xdr:cNvSpPr/>
      </xdr:nvSpPr>
      <xdr:spPr bwMode="auto">
        <a:xfrm>
          <a:off x="5762625" y="333375"/>
          <a:ext cx="2520000" cy="1260000"/>
        </a:xfrm>
        <a:prstGeom prst="wedgeRectCallout">
          <a:avLst>
            <a:gd name="adj1" fmla="val -133336"/>
            <a:gd name="adj2" fmla="val 68206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0</xdr:row>
      <xdr:rowOff>1076325</xdr:rowOff>
    </xdr:from>
    <xdr:to>
      <xdr:col>2</xdr:col>
      <xdr:colOff>173175</xdr:colOff>
      <xdr:row>1</xdr:row>
      <xdr:rowOff>149475</xdr:rowOff>
    </xdr:to>
    <xdr:sp macro="[0]!Huitième_Tour" textlink="">
      <xdr:nvSpPr>
        <xdr:cNvPr id="3" name="Ellipse 2"/>
        <xdr:cNvSpPr/>
      </xdr:nvSpPr>
      <xdr:spPr bwMode="auto">
        <a:xfrm>
          <a:off x="238125" y="1076325"/>
          <a:ext cx="1440000" cy="540000"/>
        </a:xfrm>
        <a:prstGeom prst="ellipse">
          <a:avLst/>
        </a:prstGeom>
        <a:gradFill flip="none" rotWithShape="1">
          <a:gsLst>
            <a:gs pos="0">
              <a:srgbClr val="FF99FF">
                <a:shade val="30000"/>
                <a:satMod val="115000"/>
              </a:srgbClr>
            </a:gs>
            <a:gs pos="50000">
              <a:srgbClr val="FF99FF">
                <a:shade val="67500"/>
                <a:satMod val="115000"/>
              </a:srgbClr>
            </a:gs>
            <a:gs pos="100000">
              <a:srgbClr val="FF99FF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8ème Tour</a:t>
          </a:r>
        </a:p>
      </xdr:txBody>
    </xdr:sp>
    <xdr:clientData/>
  </xdr:twoCellAnchor>
  <xdr:twoCellAnchor>
    <xdr:from>
      <xdr:col>7</xdr:col>
      <xdr:colOff>9525</xdr:colOff>
      <xdr:row>1</xdr:row>
      <xdr:rowOff>342900</xdr:rowOff>
    </xdr:from>
    <xdr:to>
      <xdr:col>8</xdr:col>
      <xdr:colOff>763725</xdr:colOff>
      <xdr:row>2</xdr:row>
      <xdr:rowOff>511425</xdr:rowOff>
    </xdr:to>
    <xdr:sp macro="[0]!Sixième_Tour" textlink="">
      <xdr:nvSpPr>
        <xdr:cNvPr id="11" name="Ellipse 10"/>
        <xdr:cNvSpPr/>
      </xdr:nvSpPr>
      <xdr:spPr bwMode="auto">
        <a:xfrm>
          <a:off x="5267325" y="180975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1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1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1">
                <a:lumMod val="60000"/>
                <a:lumOff val="4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6ème Tour</a:t>
          </a:r>
        </a:p>
      </xdr:txBody>
    </xdr:sp>
    <xdr:clientData/>
  </xdr:twoCellAnchor>
  <xdr:twoCellAnchor>
    <xdr:from>
      <xdr:col>8</xdr:col>
      <xdr:colOff>285750</xdr:colOff>
      <xdr:row>3</xdr:row>
      <xdr:rowOff>85725</xdr:rowOff>
    </xdr:from>
    <xdr:to>
      <xdr:col>9</xdr:col>
      <xdr:colOff>676275</xdr:colOff>
      <xdr:row>5</xdr:row>
      <xdr:rowOff>47625</xdr:rowOff>
    </xdr:to>
    <xdr:sp macro="[0]!Ouvrir_Engagés" textlink="">
      <xdr:nvSpPr>
        <xdr:cNvPr id="13" name="Rectangle à coins arrondis 12"/>
        <xdr:cNvSpPr/>
      </xdr:nvSpPr>
      <xdr:spPr bwMode="auto">
        <a:xfrm>
          <a:off x="6010275" y="2438400"/>
          <a:ext cx="1343025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85725</xdr:colOff>
      <xdr:row>0</xdr:row>
      <xdr:rowOff>228600</xdr:rowOff>
    </xdr:from>
    <xdr:to>
      <xdr:col>2</xdr:col>
      <xdr:colOff>662608</xdr:colOff>
      <xdr:row>0</xdr:row>
      <xdr:rowOff>990600</xdr:rowOff>
    </xdr:to>
    <xdr:sp macro="[0]!Dép_Arr" textlink="">
      <xdr:nvSpPr>
        <xdr:cNvPr id="8" name="Rectangle à coins arrondis 7"/>
        <xdr:cNvSpPr/>
      </xdr:nvSpPr>
      <xdr:spPr bwMode="auto">
        <a:xfrm>
          <a:off x="85725" y="22860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381000</xdr:rowOff>
    </xdr:from>
    <xdr:to>
      <xdr:col>11</xdr:col>
      <xdr:colOff>0</xdr:colOff>
      <xdr:row>1</xdr:row>
      <xdr:rowOff>174150</xdr:rowOff>
    </xdr:to>
    <xdr:sp macro="" textlink="">
      <xdr:nvSpPr>
        <xdr:cNvPr id="4" name="Rectangle 3"/>
        <xdr:cNvSpPr/>
      </xdr:nvSpPr>
      <xdr:spPr bwMode="auto">
        <a:xfrm>
          <a:off x="5743575" y="381000"/>
          <a:ext cx="2520000" cy="1260000"/>
        </a:xfrm>
        <a:prstGeom prst="wedgeRectCallout">
          <a:avLst>
            <a:gd name="adj1" fmla="val -133346"/>
            <a:gd name="adj2" fmla="val 65644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219075</xdr:colOff>
      <xdr:row>0</xdr:row>
      <xdr:rowOff>1057275</xdr:rowOff>
    </xdr:from>
    <xdr:to>
      <xdr:col>2</xdr:col>
      <xdr:colOff>323850</xdr:colOff>
      <xdr:row>1</xdr:row>
      <xdr:rowOff>142875</xdr:rowOff>
    </xdr:to>
    <xdr:sp macro="[0]!Neuvième_Tour" textlink="">
      <xdr:nvSpPr>
        <xdr:cNvPr id="3" name="Ellipse 2"/>
        <xdr:cNvSpPr/>
      </xdr:nvSpPr>
      <xdr:spPr bwMode="auto">
        <a:xfrm>
          <a:off x="219075" y="1057275"/>
          <a:ext cx="1609725" cy="552450"/>
        </a:xfrm>
        <a:prstGeom prst="ellipse">
          <a:avLst/>
        </a:prstGeom>
        <a:gradFill flip="none" rotWithShape="1">
          <a:gsLst>
            <a:gs pos="0">
              <a:schemeClr val="bg2">
                <a:lumMod val="25000"/>
                <a:shade val="30000"/>
                <a:satMod val="115000"/>
              </a:schemeClr>
            </a:gs>
            <a:gs pos="50000">
              <a:schemeClr val="bg2">
                <a:lumMod val="25000"/>
                <a:shade val="67500"/>
                <a:satMod val="115000"/>
              </a:schemeClr>
            </a:gs>
            <a:gs pos="100000">
              <a:schemeClr val="bg2">
                <a:lumMod val="2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9ème Tour</a:t>
          </a:r>
        </a:p>
      </xdr:txBody>
    </xdr:sp>
    <xdr:clientData/>
  </xdr:twoCellAnchor>
  <xdr:twoCellAnchor>
    <xdr:from>
      <xdr:col>8</xdr:col>
      <xdr:colOff>209550</xdr:colOff>
      <xdr:row>1</xdr:row>
      <xdr:rowOff>257175</xdr:rowOff>
    </xdr:from>
    <xdr:to>
      <xdr:col>10</xdr:col>
      <xdr:colOff>11250</xdr:colOff>
      <xdr:row>2</xdr:row>
      <xdr:rowOff>425700</xdr:rowOff>
    </xdr:to>
    <xdr:sp macro="[0]!Septième_Tour" textlink="">
      <xdr:nvSpPr>
        <xdr:cNvPr id="6" name="Ellipse 5"/>
        <xdr:cNvSpPr/>
      </xdr:nvSpPr>
      <xdr:spPr bwMode="auto">
        <a:xfrm>
          <a:off x="5934075" y="1724025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4">
                <a:lumMod val="75000"/>
                <a:shade val="30000"/>
                <a:satMod val="115000"/>
              </a:schemeClr>
            </a:gs>
            <a:gs pos="50000">
              <a:schemeClr val="accent4">
                <a:lumMod val="75000"/>
                <a:shade val="67500"/>
                <a:satMod val="115000"/>
              </a:schemeClr>
            </a:gs>
            <a:gs pos="100000">
              <a:schemeClr val="accent4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7</a:t>
          </a:r>
          <a:r>
            <a:rPr lang="fr-FR" sz="1600" b="1" baseline="30000">
              <a:solidFill>
                <a:schemeClr val="bg1"/>
              </a:solidFill>
              <a:latin typeface="Géorgia"/>
            </a:rPr>
            <a:t>ème</a:t>
          </a:r>
          <a:r>
            <a:rPr lang="fr-FR" sz="1600" b="1">
              <a:solidFill>
                <a:schemeClr val="bg1"/>
              </a:solidFill>
              <a:latin typeface="Géorgia"/>
            </a:rPr>
            <a:t> Tour</a:t>
          </a:r>
        </a:p>
      </xdr:txBody>
    </xdr:sp>
    <xdr:clientData/>
  </xdr:twoCellAnchor>
  <xdr:twoCellAnchor>
    <xdr:from>
      <xdr:col>8</xdr:col>
      <xdr:colOff>228601</xdr:colOff>
      <xdr:row>3</xdr:row>
      <xdr:rowOff>104775</xdr:rowOff>
    </xdr:from>
    <xdr:to>
      <xdr:col>9</xdr:col>
      <xdr:colOff>666751</xdr:colOff>
      <xdr:row>5</xdr:row>
      <xdr:rowOff>85725</xdr:rowOff>
    </xdr:to>
    <xdr:sp macro="[0]!Ouvrir_Engagés" textlink="">
      <xdr:nvSpPr>
        <xdr:cNvPr id="14" name="Rectangle à coins arrondis 13"/>
        <xdr:cNvSpPr/>
      </xdr:nvSpPr>
      <xdr:spPr bwMode="auto">
        <a:xfrm>
          <a:off x="5953126" y="2457450"/>
          <a:ext cx="1390650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38100</xdr:colOff>
      <xdr:row>0</xdr:row>
      <xdr:rowOff>180975</xdr:rowOff>
    </xdr:from>
    <xdr:to>
      <xdr:col>2</xdr:col>
      <xdr:colOff>614983</xdr:colOff>
      <xdr:row>0</xdr:row>
      <xdr:rowOff>942975</xdr:rowOff>
    </xdr:to>
    <xdr:sp macro="[0]!Dép_Arr" textlink="">
      <xdr:nvSpPr>
        <xdr:cNvPr id="7" name="Rectangle à coins arrondis 6"/>
        <xdr:cNvSpPr/>
      </xdr:nvSpPr>
      <xdr:spPr bwMode="auto">
        <a:xfrm>
          <a:off x="38100" y="18097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342899</xdr:rowOff>
    </xdr:from>
    <xdr:to>
      <xdr:col>11</xdr:col>
      <xdr:colOff>0</xdr:colOff>
      <xdr:row>1</xdr:row>
      <xdr:rowOff>136049</xdr:rowOff>
    </xdr:to>
    <xdr:sp macro="" textlink="">
      <xdr:nvSpPr>
        <xdr:cNvPr id="4" name="Rectangle 3"/>
        <xdr:cNvSpPr/>
      </xdr:nvSpPr>
      <xdr:spPr bwMode="auto">
        <a:xfrm>
          <a:off x="5762625" y="342899"/>
          <a:ext cx="2520000" cy="1260000"/>
        </a:xfrm>
        <a:prstGeom prst="wedgeRectCallout">
          <a:avLst>
            <a:gd name="adj1" fmla="val -132181"/>
            <a:gd name="adj2" fmla="val 68206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323851</xdr:colOff>
      <xdr:row>0</xdr:row>
      <xdr:rowOff>1047750</xdr:rowOff>
    </xdr:from>
    <xdr:to>
      <xdr:col>2</xdr:col>
      <xdr:colOff>258901</xdr:colOff>
      <xdr:row>1</xdr:row>
      <xdr:rowOff>120900</xdr:rowOff>
    </xdr:to>
    <xdr:sp macro="[0]!Dixième_Tour" textlink="">
      <xdr:nvSpPr>
        <xdr:cNvPr id="3" name="Ellipse 2"/>
        <xdr:cNvSpPr/>
      </xdr:nvSpPr>
      <xdr:spPr bwMode="auto">
        <a:xfrm>
          <a:off x="323851" y="1047750"/>
          <a:ext cx="1440000" cy="540000"/>
        </a:xfrm>
        <a:prstGeom prst="ellipse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  <a:latin typeface="Géorgia"/>
            </a:rPr>
            <a:t>10ème Tour</a:t>
          </a:r>
        </a:p>
      </xdr:txBody>
    </xdr:sp>
    <xdr:clientData/>
  </xdr:twoCellAnchor>
  <xdr:twoCellAnchor>
    <xdr:from>
      <xdr:col>3</xdr:col>
      <xdr:colOff>0</xdr:colOff>
      <xdr:row>1</xdr:row>
      <xdr:rowOff>0</xdr:rowOff>
    </xdr:from>
    <xdr:to>
      <xdr:col>3</xdr:col>
      <xdr:colOff>0</xdr:colOff>
      <xdr:row>51</xdr:row>
      <xdr:rowOff>66675</xdr:rowOff>
    </xdr:to>
    <xdr:cxnSp macro="">
      <xdr:nvCxnSpPr>
        <xdr:cNvPr id="6" name="Connecteur droit 5"/>
        <xdr:cNvCxnSpPr/>
      </xdr:nvCxnSpPr>
      <xdr:spPr bwMode="auto">
        <a:xfrm flipV="1">
          <a:off x="2228850" y="238125"/>
          <a:ext cx="0" cy="8239125"/>
        </a:xfrm>
        <a:prstGeom prst="lin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  <xdr:twoCellAnchor>
    <xdr:from>
      <xdr:col>8</xdr:col>
      <xdr:colOff>200025</xdr:colOff>
      <xdr:row>1</xdr:row>
      <xdr:rowOff>171450</xdr:rowOff>
    </xdr:from>
    <xdr:to>
      <xdr:col>10</xdr:col>
      <xdr:colOff>1725</xdr:colOff>
      <xdr:row>2</xdr:row>
      <xdr:rowOff>339975</xdr:rowOff>
    </xdr:to>
    <xdr:sp macro="[0]!Huitième_Tour" textlink="">
      <xdr:nvSpPr>
        <xdr:cNvPr id="16" name="Ellipse 15"/>
        <xdr:cNvSpPr/>
      </xdr:nvSpPr>
      <xdr:spPr bwMode="auto">
        <a:xfrm>
          <a:off x="5924550" y="1638300"/>
          <a:ext cx="1440000" cy="540000"/>
        </a:xfrm>
        <a:prstGeom prst="ellipse">
          <a:avLst/>
        </a:prstGeom>
        <a:gradFill flip="none" rotWithShape="1">
          <a:gsLst>
            <a:gs pos="0">
              <a:schemeClr val="accent2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2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2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latin typeface="Géorgia"/>
            </a:rPr>
            <a:t>8ème Tour</a:t>
          </a:r>
        </a:p>
      </xdr:txBody>
    </xdr:sp>
    <xdr:clientData/>
  </xdr:twoCellAnchor>
  <xdr:twoCellAnchor>
    <xdr:from>
      <xdr:col>8</xdr:col>
      <xdr:colOff>276226</xdr:colOff>
      <xdr:row>3</xdr:row>
      <xdr:rowOff>114300</xdr:rowOff>
    </xdr:from>
    <xdr:to>
      <xdr:col>9</xdr:col>
      <xdr:colOff>676276</xdr:colOff>
      <xdr:row>5</xdr:row>
      <xdr:rowOff>76200</xdr:rowOff>
    </xdr:to>
    <xdr:sp macro="[0]!Ouvrir_Engagés" textlink="">
      <xdr:nvSpPr>
        <xdr:cNvPr id="17" name="Rectangle à coins arrondis 16"/>
        <xdr:cNvSpPr/>
      </xdr:nvSpPr>
      <xdr:spPr bwMode="auto">
        <a:xfrm>
          <a:off x="6000751" y="2466975"/>
          <a:ext cx="1352550" cy="44767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  <xdr:twoCellAnchor>
    <xdr:from>
      <xdr:col>0</xdr:col>
      <xdr:colOff>19050</xdr:colOff>
      <xdr:row>0</xdr:row>
      <xdr:rowOff>161925</xdr:rowOff>
    </xdr:from>
    <xdr:to>
      <xdr:col>2</xdr:col>
      <xdr:colOff>595933</xdr:colOff>
      <xdr:row>0</xdr:row>
      <xdr:rowOff>923925</xdr:rowOff>
    </xdr:to>
    <xdr:sp macro="[0]!Dép_Arr" textlink="">
      <xdr:nvSpPr>
        <xdr:cNvPr id="9" name="Rectangle à coins arrondis 8"/>
        <xdr:cNvSpPr/>
      </xdr:nvSpPr>
      <xdr:spPr bwMode="auto">
        <a:xfrm>
          <a:off x="19050" y="161925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704850</xdr:colOff>
      <xdr:row>0</xdr:row>
      <xdr:rowOff>409576</xdr:rowOff>
    </xdr:from>
    <xdr:to>
      <xdr:col>11</xdr:col>
      <xdr:colOff>676275</xdr:colOff>
      <xdr:row>1</xdr:row>
      <xdr:rowOff>202726</xdr:rowOff>
    </xdr:to>
    <xdr:sp macro="" textlink="">
      <xdr:nvSpPr>
        <xdr:cNvPr id="2" name="Rectangle 1"/>
        <xdr:cNvSpPr/>
      </xdr:nvSpPr>
      <xdr:spPr bwMode="auto">
        <a:xfrm>
          <a:off x="6572250" y="409576"/>
          <a:ext cx="2295525" cy="1260000"/>
        </a:xfrm>
        <a:prstGeom prst="wedgeRectCallout">
          <a:avLst>
            <a:gd name="adj1" fmla="val -168643"/>
            <a:gd name="adj2" fmla="val 64212"/>
          </a:avLst>
        </a:prstGeom>
        <a:gradFill flip="none" rotWithShape="1">
          <a:gsLst>
            <a:gs pos="0">
              <a:schemeClr val="accent5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5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5">
                <a:lumMod val="40000"/>
                <a:lumOff val="60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effectLst/>
              <a:latin typeface="+mn-lt"/>
              <a:ea typeface="+mn-ea"/>
              <a:cs typeface="+mn-cs"/>
            </a:rPr>
            <a:t>En cas d'abandon d'un coureur taper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>
              <a:effectLst/>
              <a:latin typeface="+mn-lt"/>
              <a:ea typeface="+mn-ea"/>
              <a:cs typeface="+mn-cs"/>
            </a:rPr>
            <a:t> dans la cellule </a:t>
          </a:r>
          <a:r>
            <a:rPr lang="fr-FR" sz="18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ABANDON</a:t>
          </a:r>
          <a:r>
            <a:rPr lang="fr-FR" sz="1800">
              <a:effectLst/>
              <a:latin typeface="+mn-lt"/>
              <a:ea typeface="+mn-ea"/>
              <a:cs typeface="+mn-cs"/>
            </a:rPr>
            <a:t> en face du dossard</a:t>
          </a:r>
          <a:endParaRPr lang="fr-FR" sz="1800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190500</xdr:rowOff>
    </xdr:from>
    <xdr:to>
      <xdr:col>2</xdr:col>
      <xdr:colOff>662608</xdr:colOff>
      <xdr:row>0</xdr:row>
      <xdr:rowOff>952500</xdr:rowOff>
    </xdr:to>
    <xdr:sp macro="[0]!Dép_Arr" textlink="">
      <xdr:nvSpPr>
        <xdr:cNvPr id="3" name="Rectangle à coins arrondis 2"/>
        <xdr:cNvSpPr/>
      </xdr:nvSpPr>
      <xdr:spPr bwMode="auto">
        <a:xfrm>
          <a:off x="85725" y="190500"/>
          <a:ext cx="2081833" cy="762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alphaModFix amt="96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762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Arrivée</a:t>
          </a:r>
        </a:p>
      </xdr:txBody>
    </xdr:sp>
    <xdr:clientData/>
  </xdr:twoCellAnchor>
  <xdr:twoCellAnchor>
    <xdr:from>
      <xdr:col>8</xdr:col>
      <xdr:colOff>304801</xdr:colOff>
      <xdr:row>2</xdr:row>
      <xdr:rowOff>19050</xdr:rowOff>
    </xdr:from>
    <xdr:to>
      <xdr:col>10</xdr:col>
      <xdr:colOff>1</xdr:colOff>
      <xdr:row>2</xdr:row>
      <xdr:rowOff>485775</xdr:rowOff>
    </xdr:to>
    <xdr:sp macro="[0]!Ouvrir_Engagés" textlink="">
      <xdr:nvSpPr>
        <xdr:cNvPr id="4" name="Rectangle à coins arrondis 3"/>
        <xdr:cNvSpPr/>
      </xdr:nvSpPr>
      <xdr:spPr bwMode="auto">
        <a:xfrm>
          <a:off x="6172201" y="1857375"/>
          <a:ext cx="1333500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75000"/>
                <a:shade val="30000"/>
                <a:satMod val="115000"/>
              </a:schemeClr>
            </a:gs>
            <a:gs pos="50000">
              <a:schemeClr val="accent6">
                <a:lumMod val="75000"/>
                <a:shade val="67500"/>
                <a:satMod val="115000"/>
              </a:schemeClr>
            </a:gs>
            <a:gs pos="100000">
              <a:schemeClr val="accent6">
                <a:lumMod val="75000"/>
                <a:shade val="100000"/>
                <a:satMod val="115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Engagés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103"/>
  <sheetViews>
    <sheetView workbookViewId="0">
      <selection activeCell="F4" sqref="F4"/>
    </sheetView>
  </sheetViews>
  <sheetFormatPr baseColWidth="10" defaultRowHeight="12.75" x14ac:dyDescent="0.2"/>
  <cols>
    <col min="1" max="4" width="12" style="176"/>
    <col min="5" max="5" width="24.83203125" style="176" bestFit="1" customWidth="1"/>
    <col min="6" max="16384" width="12" style="176"/>
  </cols>
  <sheetData>
    <row r="1" spans="1:17" ht="12.75" customHeight="1" x14ac:dyDescent="0.2">
      <c r="D1" s="252" t="s">
        <v>163</v>
      </c>
      <c r="E1" s="252"/>
      <c r="F1" s="252"/>
      <c r="G1" s="253">
        <v>43195</v>
      </c>
      <c r="H1" s="253"/>
      <c r="I1" s="253"/>
      <c r="J1" s="253"/>
      <c r="K1" s="254" t="s">
        <v>33</v>
      </c>
      <c r="L1" s="254"/>
      <c r="M1" s="250"/>
      <c r="N1" s="250"/>
      <c r="O1" s="250"/>
      <c r="P1" s="250"/>
      <c r="Q1" s="250"/>
    </row>
    <row r="2" spans="1:17" ht="12.75" customHeight="1" x14ac:dyDescent="0.2">
      <c r="D2" s="252"/>
      <c r="E2" s="252"/>
      <c r="F2" s="252"/>
      <c r="G2" s="253"/>
      <c r="H2" s="253"/>
      <c r="I2" s="253"/>
      <c r="J2" s="253"/>
      <c r="K2" s="254"/>
      <c r="L2" s="254"/>
      <c r="M2" s="250"/>
      <c r="N2" s="250"/>
      <c r="O2" s="250"/>
      <c r="P2" s="250"/>
      <c r="Q2" s="250"/>
    </row>
    <row r="3" spans="1:17" ht="12.75" customHeight="1" x14ac:dyDescent="0.2">
      <c r="D3" s="252"/>
      <c r="E3" s="252"/>
      <c r="F3" s="252"/>
      <c r="G3" s="253"/>
      <c r="H3" s="253"/>
      <c r="I3" s="253"/>
      <c r="J3" s="253"/>
      <c r="K3" s="254"/>
      <c r="L3" s="254"/>
      <c r="M3" s="250"/>
      <c r="N3" s="250"/>
      <c r="O3" s="250"/>
      <c r="P3" s="250"/>
      <c r="Q3" s="250"/>
    </row>
    <row r="4" spans="1:17" ht="12.75" customHeight="1" x14ac:dyDescent="0.2">
      <c r="E4" s="192"/>
      <c r="F4" s="192"/>
      <c r="G4" s="192"/>
      <c r="H4" s="192"/>
      <c r="I4" s="192"/>
      <c r="J4" s="192"/>
      <c r="K4" s="192"/>
      <c r="L4" s="175"/>
      <c r="M4" s="192"/>
      <c r="N4" s="192"/>
      <c r="O4" s="192"/>
      <c r="P4" s="189"/>
    </row>
    <row r="5" spans="1:17" ht="12.75" customHeight="1" x14ac:dyDescent="0.2">
      <c r="A5" s="178"/>
      <c r="E5" s="179"/>
      <c r="F5" s="175"/>
      <c r="G5" s="175"/>
      <c r="H5" s="175"/>
      <c r="I5" s="175"/>
      <c r="J5" s="175"/>
      <c r="K5" s="175"/>
      <c r="L5" s="175"/>
      <c r="M5" s="175"/>
      <c r="N5" s="175"/>
    </row>
    <row r="6" spans="1:17" x14ac:dyDescent="0.2">
      <c r="A6" s="177"/>
      <c r="B6" s="251"/>
      <c r="C6" s="251"/>
      <c r="D6" s="251"/>
      <c r="E6" s="251"/>
      <c r="F6" s="251"/>
      <c r="G6" s="251"/>
      <c r="H6" s="251"/>
      <c r="I6" s="251"/>
      <c r="J6" s="251"/>
      <c r="K6" s="174"/>
    </row>
    <row r="7" spans="1:17" x14ac:dyDescent="0.2">
      <c r="A7" s="177"/>
      <c r="B7" s="251"/>
      <c r="C7" s="251"/>
      <c r="D7" s="251"/>
      <c r="E7" s="251"/>
      <c r="F7" s="251"/>
      <c r="G7" s="251"/>
      <c r="H7" s="251"/>
      <c r="I7" s="251"/>
      <c r="J7" s="251"/>
      <c r="K7" s="251"/>
    </row>
    <row r="8" spans="1:17" x14ac:dyDescent="0.2">
      <c r="A8" s="177"/>
      <c r="B8" s="251"/>
      <c r="C8" s="251"/>
      <c r="D8" s="251"/>
      <c r="E8" s="251"/>
      <c r="F8" s="251"/>
      <c r="G8" s="251"/>
      <c r="H8" s="251"/>
      <c r="I8" s="251"/>
      <c r="J8" s="251"/>
      <c r="K8" s="251"/>
    </row>
    <row r="9" spans="1:17" x14ac:dyDescent="0.2">
      <c r="A9" s="177"/>
      <c r="B9" s="251"/>
      <c r="C9" s="251"/>
      <c r="D9" s="251"/>
      <c r="E9" s="251"/>
      <c r="F9" s="251"/>
      <c r="G9" s="251"/>
      <c r="H9" s="251"/>
      <c r="I9" s="251"/>
      <c r="J9" s="251"/>
      <c r="K9" s="251"/>
    </row>
    <row r="10" spans="1:17" ht="27" x14ac:dyDescent="0.2">
      <c r="A10" s="178"/>
      <c r="E10" s="175"/>
      <c r="F10" s="175"/>
      <c r="G10" s="175"/>
      <c r="H10" s="175"/>
      <c r="I10" s="175"/>
      <c r="J10" s="175"/>
      <c r="N10" s="181"/>
    </row>
    <row r="11" spans="1:17" ht="25.5" customHeight="1" x14ac:dyDescent="0.25">
      <c r="A11" s="177"/>
      <c r="B11" s="251"/>
      <c r="C11" s="251"/>
      <c r="D11" s="251"/>
      <c r="E11" s="255" t="s">
        <v>162</v>
      </c>
      <c r="F11" s="256"/>
      <c r="G11" s="256"/>
      <c r="H11" s="256"/>
      <c r="I11" s="256"/>
      <c r="J11" s="256"/>
      <c r="K11" s="256"/>
      <c r="L11" s="180"/>
      <c r="M11" s="180"/>
      <c r="N11" s="180"/>
    </row>
    <row r="12" spans="1:17" ht="12.75" customHeight="1" x14ac:dyDescent="0.2">
      <c r="A12" s="177"/>
      <c r="B12" s="251"/>
      <c r="C12" s="251"/>
      <c r="D12" s="251"/>
      <c r="E12" s="175"/>
      <c r="F12" s="175"/>
      <c r="G12" s="175"/>
      <c r="H12" s="175"/>
      <c r="I12" s="175"/>
      <c r="J12" s="175"/>
      <c r="K12" s="251"/>
    </row>
    <row r="13" spans="1:17" ht="12.75" customHeight="1" x14ac:dyDescent="0.2">
      <c r="A13" s="177"/>
      <c r="B13" s="251"/>
      <c r="C13" s="251"/>
      <c r="D13" s="251"/>
      <c r="E13" s="175"/>
      <c r="F13" s="175"/>
      <c r="G13" s="175"/>
      <c r="H13" s="175"/>
      <c r="I13" s="175"/>
      <c r="J13" s="175"/>
      <c r="K13" s="251"/>
    </row>
    <row r="14" spans="1:17" ht="12.75" customHeight="1" x14ac:dyDescent="0.2">
      <c r="A14" s="177"/>
      <c r="B14" s="251"/>
      <c r="C14" s="251"/>
      <c r="D14" s="251"/>
      <c r="E14" s="175"/>
      <c r="F14" s="175"/>
      <c r="G14" s="175"/>
      <c r="H14" s="175"/>
      <c r="I14" s="175"/>
      <c r="J14" s="175"/>
      <c r="K14" s="251"/>
    </row>
    <row r="15" spans="1:17" ht="27" x14ac:dyDescent="0.2">
      <c r="A15" s="178"/>
      <c r="E15" s="175"/>
      <c r="F15" s="175"/>
      <c r="G15" s="175"/>
      <c r="H15" s="175"/>
      <c r="I15" s="175"/>
      <c r="J15" s="175"/>
    </row>
    <row r="16" spans="1:17" x14ac:dyDescent="0.2">
      <c r="A16" s="177"/>
      <c r="B16" s="251"/>
      <c r="C16" s="251"/>
      <c r="D16" s="251"/>
      <c r="E16" s="251"/>
      <c r="F16" s="251"/>
      <c r="G16" s="251"/>
      <c r="H16" s="251"/>
      <c r="I16" s="251"/>
      <c r="J16" s="251"/>
      <c r="K16" s="174"/>
    </row>
    <row r="17" spans="1:11" x14ac:dyDescent="0.2">
      <c r="A17" s="177"/>
      <c r="B17" s="251"/>
      <c r="C17" s="251"/>
      <c r="D17" s="251"/>
      <c r="E17" s="251"/>
      <c r="F17" s="251"/>
      <c r="G17" s="251"/>
      <c r="H17" s="251"/>
      <c r="I17" s="251"/>
      <c r="J17" s="251"/>
      <c r="K17" s="251"/>
    </row>
    <row r="18" spans="1:11" x14ac:dyDescent="0.2">
      <c r="A18" s="177"/>
      <c r="B18" s="251"/>
      <c r="C18" s="251"/>
      <c r="D18" s="251"/>
      <c r="E18" s="251"/>
      <c r="F18" s="251"/>
      <c r="G18" s="251"/>
      <c r="H18" s="251"/>
      <c r="I18" s="251"/>
      <c r="J18" s="251"/>
      <c r="K18" s="251"/>
    </row>
    <row r="19" spans="1:11" x14ac:dyDescent="0.2">
      <c r="A19" s="177"/>
      <c r="B19" s="251"/>
      <c r="C19" s="251"/>
      <c r="D19" s="251"/>
      <c r="E19" s="251"/>
      <c r="F19" s="251"/>
      <c r="G19" s="251"/>
      <c r="H19" s="251"/>
      <c r="I19" s="251"/>
      <c r="J19" s="251"/>
      <c r="K19" s="251"/>
    </row>
    <row r="20" spans="1:11" ht="27" x14ac:dyDescent="0.2">
      <c r="A20" s="178"/>
      <c r="E20" s="175"/>
      <c r="F20" s="175"/>
      <c r="G20" s="175"/>
      <c r="H20" s="175"/>
      <c r="I20" s="175"/>
      <c r="J20" s="175"/>
    </row>
    <row r="21" spans="1:11" x14ac:dyDescent="0.2">
      <c r="A21" s="177"/>
      <c r="B21" s="251"/>
      <c r="C21" s="251"/>
      <c r="D21" s="251"/>
      <c r="E21" s="251"/>
      <c r="F21" s="251"/>
      <c r="G21" s="251"/>
      <c r="H21" s="251"/>
      <c r="I21" s="251"/>
      <c r="J21" s="251"/>
      <c r="K21" s="174"/>
    </row>
    <row r="22" spans="1:11" x14ac:dyDescent="0.2">
      <c r="A22" s="177"/>
      <c r="B22" s="251"/>
      <c r="C22" s="251"/>
      <c r="D22" s="251"/>
      <c r="E22" s="251"/>
      <c r="F22" s="251"/>
      <c r="G22" s="251"/>
      <c r="H22" s="251"/>
      <c r="I22" s="251"/>
      <c r="J22" s="251"/>
      <c r="K22" s="251"/>
    </row>
    <row r="23" spans="1:11" x14ac:dyDescent="0.2">
      <c r="A23" s="177"/>
      <c r="B23" s="251"/>
      <c r="C23" s="251"/>
      <c r="D23" s="251"/>
      <c r="E23" s="251"/>
      <c r="F23" s="251"/>
      <c r="G23" s="251"/>
      <c r="H23" s="251"/>
      <c r="I23" s="251"/>
      <c r="J23" s="251"/>
      <c r="K23" s="251"/>
    </row>
    <row r="24" spans="1:11" x14ac:dyDescent="0.2">
      <c r="A24" s="177"/>
      <c r="B24" s="251"/>
      <c r="C24" s="251"/>
      <c r="D24" s="251"/>
      <c r="E24" s="251"/>
      <c r="F24" s="251"/>
      <c r="G24" s="251"/>
      <c r="H24" s="251"/>
      <c r="I24" s="251"/>
      <c r="J24" s="251"/>
      <c r="K24" s="251"/>
    </row>
    <row r="25" spans="1:11" ht="27" x14ac:dyDescent="0.2">
      <c r="A25" s="178"/>
      <c r="E25" s="175"/>
      <c r="F25" s="175"/>
      <c r="G25" s="175"/>
      <c r="H25" s="175"/>
      <c r="I25" s="175"/>
      <c r="J25" s="175"/>
    </row>
    <row r="26" spans="1:11" x14ac:dyDescent="0.2">
      <c r="A26" s="177"/>
      <c r="B26" s="251"/>
      <c r="C26" s="251"/>
      <c r="D26" s="251"/>
      <c r="E26" s="251"/>
      <c r="F26" s="251"/>
      <c r="G26" s="251"/>
      <c r="H26" s="251"/>
      <c r="I26" s="251"/>
      <c r="J26" s="251"/>
      <c r="K26" s="174"/>
    </row>
    <row r="27" spans="1:11" x14ac:dyDescent="0.2">
      <c r="A27" s="177"/>
      <c r="B27" s="251"/>
      <c r="C27" s="251"/>
      <c r="D27" s="251"/>
      <c r="E27" s="251"/>
      <c r="F27" s="251"/>
      <c r="G27" s="251"/>
      <c r="H27" s="251"/>
      <c r="I27" s="251"/>
      <c r="J27" s="251"/>
      <c r="K27" s="251"/>
    </row>
    <row r="28" spans="1:11" x14ac:dyDescent="0.2">
      <c r="A28" s="177"/>
      <c r="B28" s="251"/>
      <c r="C28" s="251"/>
      <c r="D28" s="251"/>
      <c r="E28" s="251"/>
      <c r="F28" s="251"/>
      <c r="G28" s="251"/>
      <c r="H28" s="251"/>
      <c r="I28" s="251"/>
      <c r="J28" s="251"/>
      <c r="K28" s="251"/>
    </row>
    <row r="29" spans="1:11" x14ac:dyDescent="0.2">
      <c r="A29" s="177"/>
      <c r="B29" s="251"/>
      <c r="C29" s="251"/>
      <c r="D29" s="251"/>
      <c r="E29" s="251"/>
      <c r="F29" s="251"/>
      <c r="G29" s="251"/>
      <c r="H29" s="251"/>
      <c r="I29" s="251"/>
      <c r="J29" s="251"/>
      <c r="K29" s="251"/>
    </row>
    <row r="30" spans="1:11" ht="27" x14ac:dyDescent="0.2">
      <c r="A30" s="178"/>
      <c r="E30" s="175"/>
      <c r="F30" s="175"/>
      <c r="G30" s="175"/>
      <c r="H30" s="175"/>
      <c r="I30" s="175"/>
      <c r="J30" s="175"/>
    </row>
    <row r="31" spans="1:11" x14ac:dyDescent="0.2">
      <c r="A31" s="177"/>
      <c r="B31" s="251"/>
      <c r="C31" s="251"/>
      <c r="D31" s="251"/>
      <c r="E31" s="251"/>
      <c r="F31" s="251"/>
      <c r="G31" s="251"/>
      <c r="H31" s="251"/>
      <c r="I31" s="251"/>
      <c r="J31" s="251"/>
      <c r="K31" s="174"/>
    </row>
    <row r="32" spans="1:11" x14ac:dyDescent="0.2">
      <c r="A32" s="177"/>
      <c r="B32" s="251"/>
      <c r="C32" s="251"/>
      <c r="D32" s="251"/>
      <c r="E32" s="251"/>
      <c r="F32" s="251"/>
      <c r="G32" s="251"/>
      <c r="H32" s="251"/>
      <c r="I32" s="251"/>
      <c r="J32" s="251"/>
      <c r="K32" s="251"/>
    </row>
    <row r="33" spans="1:11" x14ac:dyDescent="0.2">
      <c r="A33" s="177"/>
      <c r="B33" s="251"/>
      <c r="C33" s="251"/>
      <c r="D33" s="251"/>
      <c r="E33" s="251"/>
      <c r="F33" s="251"/>
      <c r="G33" s="251"/>
      <c r="H33" s="251"/>
      <c r="I33" s="251"/>
      <c r="J33" s="251"/>
      <c r="K33" s="251"/>
    </row>
    <row r="34" spans="1:11" x14ac:dyDescent="0.2">
      <c r="A34" s="177"/>
      <c r="B34" s="251"/>
      <c r="C34" s="251"/>
      <c r="D34" s="251"/>
      <c r="E34" s="251"/>
      <c r="F34" s="251"/>
      <c r="G34" s="251"/>
      <c r="H34" s="251"/>
      <c r="I34" s="251"/>
      <c r="J34" s="251"/>
      <c r="K34" s="251"/>
    </row>
    <row r="35" spans="1:11" ht="27" x14ac:dyDescent="0.2">
      <c r="A35" s="178"/>
      <c r="E35" s="175"/>
      <c r="F35" s="175"/>
      <c r="G35" s="175"/>
      <c r="H35" s="175"/>
      <c r="I35" s="175"/>
      <c r="J35" s="175"/>
    </row>
    <row r="36" spans="1:11" x14ac:dyDescent="0.2">
      <c r="A36" s="177"/>
      <c r="B36" s="251"/>
      <c r="C36" s="251"/>
      <c r="D36" s="251"/>
      <c r="E36" s="251"/>
      <c r="F36" s="251"/>
      <c r="G36" s="251"/>
      <c r="H36" s="251"/>
      <c r="I36" s="251"/>
      <c r="J36" s="251"/>
      <c r="K36" s="174"/>
    </row>
    <row r="37" spans="1:11" x14ac:dyDescent="0.2">
      <c r="A37" s="177"/>
      <c r="B37" s="251"/>
      <c r="C37" s="251"/>
      <c r="D37" s="251"/>
      <c r="E37" s="251"/>
      <c r="F37" s="251"/>
      <c r="G37" s="251"/>
      <c r="H37" s="251"/>
      <c r="I37" s="251"/>
      <c r="J37" s="251"/>
      <c r="K37" s="251"/>
    </row>
    <row r="38" spans="1:11" x14ac:dyDescent="0.2">
      <c r="A38" s="177"/>
      <c r="B38" s="251"/>
      <c r="C38" s="251"/>
      <c r="D38" s="251"/>
      <c r="E38" s="251"/>
      <c r="F38" s="251"/>
      <c r="G38" s="251"/>
      <c r="H38" s="251"/>
      <c r="I38" s="251"/>
      <c r="J38" s="251"/>
      <c r="K38" s="251"/>
    </row>
    <row r="39" spans="1:11" x14ac:dyDescent="0.2">
      <c r="A39" s="177"/>
      <c r="B39" s="251"/>
      <c r="C39" s="251"/>
      <c r="D39" s="251"/>
      <c r="E39" s="251"/>
      <c r="F39" s="251"/>
      <c r="G39" s="251"/>
      <c r="H39" s="251"/>
      <c r="I39" s="251"/>
      <c r="J39" s="251"/>
      <c r="K39" s="251"/>
    </row>
    <row r="40" spans="1:11" ht="27" x14ac:dyDescent="0.2">
      <c r="A40" s="178"/>
      <c r="E40" s="175"/>
      <c r="F40" s="175"/>
      <c r="G40" s="175"/>
      <c r="H40" s="175"/>
      <c r="I40" s="175"/>
      <c r="J40" s="175"/>
    </row>
    <row r="41" spans="1:11" x14ac:dyDescent="0.2">
      <c r="A41" s="177"/>
      <c r="B41" s="251"/>
      <c r="C41" s="251"/>
      <c r="D41" s="251"/>
      <c r="E41" s="251"/>
      <c r="F41" s="251"/>
      <c r="G41" s="251"/>
      <c r="H41" s="251"/>
      <c r="I41" s="251"/>
      <c r="J41" s="251"/>
      <c r="K41" s="174"/>
    </row>
    <row r="42" spans="1:11" x14ac:dyDescent="0.2">
      <c r="A42" s="177"/>
      <c r="B42" s="251"/>
      <c r="C42" s="251"/>
      <c r="D42" s="251"/>
      <c r="E42" s="251"/>
      <c r="F42" s="251"/>
      <c r="G42" s="251"/>
      <c r="H42" s="251"/>
      <c r="I42" s="251"/>
      <c r="J42" s="251"/>
      <c r="K42" s="251"/>
    </row>
    <row r="43" spans="1:11" x14ac:dyDescent="0.2">
      <c r="A43" s="177"/>
      <c r="B43" s="251"/>
      <c r="C43" s="251"/>
      <c r="D43" s="251"/>
      <c r="E43" s="251"/>
      <c r="F43" s="251"/>
      <c r="G43" s="251"/>
      <c r="H43" s="251"/>
      <c r="I43" s="251"/>
      <c r="J43" s="251"/>
      <c r="K43" s="251"/>
    </row>
    <row r="44" spans="1:11" x14ac:dyDescent="0.2">
      <c r="A44" s="177"/>
      <c r="B44" s="251"/>
      <c r="C44" s="251"/>
      <c r="D44" s="251"/>
      <c r="E44" s="251"/>
      <c r="F44" s="251"/>
      <c r="G44" s="251"/>
      <c r="H44" s="251"/>
      <c r="I44" s="251"/>
      <c r="J44" s="251"/>
      <c r="K44" s="251"/>
    </row>
    <row r="45" spans="1:11" ht="27" x14ac:dyDescent="0.2">
      <c r="A45" s="178"/>
      <c r="E45" s="175"/>
      <c r="F45" s="175"/>
      <c r="G45" s="175"/>
      <c r="H45" s="175"/>
      <c r="I45" s="175"/>
      <c r="J45" s="175"/>
    </row>
    <row r="46" spans="1:11" x14ac:dyDescent="0.2">
      <c r="A46" s="177"/>
      <c r="B46" s="251"/>
      <c r="C46" s="251"/>
      <c r="D46" s="251"/>
      <c r="E46" s="251"/>
      <c r="F46" s="251"/>
      <c r="G46" s="251"/>
      <c r="H46" s="251"/>
      <c r="I46" s="251"/>
      <c r="J46" s="251"/>
      <c r="K46" s="174"/>
    </row>
    <row r="47" spans="1:11" x14ac:dyDescent="0.2">
      <c r="A47" s="177"/>
      <c r="B47" s="251"/>
      <c r="C47" s="251"/>
      <c r="D47" s="251"/>
      <c r="E47" s="251"/>
      <c r="F47" s="251"/>
      <c r="G47" s="251"/>
      <c r="H47" s="251"/>
      <c r="I47" s="251"/>
      <c r="J47" s="251"/>
      <c r="K47" s="251"/>
    </row>
    <row r="48" spans="1:11" x14ac:dyDescent="0.2">
      <c r="A48" s="177"/>
      <c r="B48" s="251"/>
      <c r="C48" s="251"/>
      <c r="D48" s="251"/>
      <c r="E48" s="251"/>
      <c r="F48" s="251"/>
      <c r="G48" s="251"/>
      <c r="H48" s="251"/>
      <c r="I48" s="251"/>
      <c r="J48" s="251"/>
      <c r="K48" s="251"/>
    </row>
    <row r="49" spans="1:11" x14ac:dyDescent="0.2">
      <c r="A49" s="177"/>
      <c r="B49" s="251"/>
      <c r="C49" s="251"/>
      <c r="D49" s="251"/>
      <c r="E49" s="251"/>
      <c r="F49" s="251"/>
      <c r="G49" s="251"/>
      <c r="H49" s="251"/>
      <c r="I49" s="251"/>
      <c r="J49" s="251"/>
      <c r="K49" s="251"/>
    </row>
    <row r="50" spans="1:11" ht="27" x14ac:dyDescent="0.2">
      <c r="A50" s="178"/>
      <c r="E50" s="175"/>
      <c r="F50" s="175"/>
      <c r="G50" s="175"/>
      <c r="H50" s="175"/>
      <c r="I50" s="175"/>
      <c r="J50" s="175"/>
    </row>
    <row r="51" spans="1:11" x14ac:dyDescent="0.2">
      <c r="A51" s="177"/>
      <c r="B51" s="251"/>
      <c r="C51" s="251"/>
      <c r="D51" s="251"/>
      <c r="E51" s="251"/>
      <c r="F51" s="251"/>
      <c r="G51" s="251"/>
      <c r="H51" s="251"/>
      <c r="I51" s="251"/>
      <c r="J51" s="251"/>
      <c r="K51" s="174"/>
    </row>
    <row r="52" spans="1:11" x14ac:dyDescent="0.2">
      <c r="A52" s="177"/>
      <c r="B52" s="251"/>
      <c r="C52" s="251"/>
      <c r="D52" s="251"/>
      <c r="E52" s="251"/>
      <c r="F52" s="251"/>
      <c r="G52" s="251"/>
      <c r="H52" s="251"/>
      <c r="I52" s="251"/>
      <c r="J52" s="251"/>
      <c r="K52" s="251"/>
    </row>
    <row r="53" spans="1:11" x14ac:dyDescent="0.2">
      <c r="A53" s="177"/>
      <c r="B53" s="251"/>
      <c r="C53" s="251"/>
      <c r="D53" s="251"/>
      <c r="E53" s="251"/>
      <c r="F53" s="251"/>
      <c r="G53" s="251"/>
      <c r="H53" s="251"/>
      <c r="I53" s="251"/>
      <c r="J53" s="251"/>
      <c r="K53" s="251"/>
    </row>
    <row r="54" spans="1:11" x14ac:dyDescent="0.2">
      <c r="A54" s="177"/>
      <c r="B54" s="251"/>
      <c r="C54" s="251"/>
      <c r="D54" s="251"/>
      <c r="E54" s="251"/>
      <c r="F54" s="251"/>
      <c r="G54" s="251"/>
      <c r="H54" s="251"/>
      <c r="I54" s="251"/>
      <c r="J54" s="251"/>
      <c r="K54" s="251"/>
    </row>
    <row r="55" spans="1:11" ht="27" x14ac:dyDescent="0.2">
      <c r="A55" s="178"/>
      <c r="E55" s="175"/>
      <c r="F55" s="175"/>
      <c r="G55" s="175"/>
      <c r="H55" s="175"/>
      <c r="I55" s="175"/>
      <c r="J55" s="175"/>
    </row>
    <row r="56" spans="1:11" x14ac:dyDescent="0.2">
      <c r="A56" s="177"/>
      <c r="B56" s="251"/>
      <c r="C56" s="251"/>
      <c r="D56" s="251"/>
      <c r="E56" s="251"/>
      <c r="F56" s="251"/>
      <c r="G56" s="251"/>
      <c r="H56" s="251"/>
      <c r="I56" s="251"/>
      <c r="J56" s="251"/>
      <c r="K56" s="174"/>
    </row>
    <row r="57" spans="1:11" x14ac:dyDescent="0.2">
      <c r="A57" s="177"/>
      <c r="B57" s="251"/>
      <c r="C57" s="251"/>
      <c r="D57" s="251"/>
      <c r="E57" s="251"/>
      <c r="F57" s="251"/>
      <c r="G57" s="251"/>
      <c r="H57" s="251"/>
      <c r="I57" s="251"/>
      <c r="J57" s="251"/>
      <c r="K57" s="251"/>
    </row>
    <row r="58" spans="1:11" x14ac:dyDescent="0.2">
      <c r="A58" s="177"/>
      <c r="B58" s="251"/>
      <c r="C58" s="251"/>
      <c r="D58" s="251"/>
      <c r="E58" s="251"/>
      <c r="F58" s="251"/>
      <c r="G58" s="251"/>
      <c r="H58" s="251"/>
      <c r="I58" s="251"/>
      <c r="J58" s="251"/>
      <c r="K58" s="251"/>
    </row>
    <row r="59" spans="1:11" x14ac:dyDescent="0.2">
      <c r="A59" s="177"/>
      <c r="B59" s="251"/>
      <c r="C59" s="251"/>
      <c r="D59" s="251"/>
      <c r="E59" s="251"/>
      <c r="F59" s="251"/>
      <c r="G59" s="251"/>
      <c r="H59" s="251"/>
      <c r="I59" s="251"/>
      <c r="J59" s="251"/>
      <c r="K59" s="251"/>
    </row>
    <row r="60" spans="1:11" ht="27" x14ac:dyDescent="0.2">
      <c r="A60" s="178"/>
      <c r="E60" s="175"/>
      <c r="F60" s="175"/>
      <c r="G60" s="175"/>
      <c r="H60" s="175"/>
      <c r="I60" s="175"/>
      <c r="J60" s="175"/>
    </row>
    <row r="61" spans="1:11" x14ac:dyDescent="0.2">
      <c r="A61" s="177"/>
      <c r="B61" s="251"/>
      <c r="C61" s="251"/>
      <c r="D61" s="251"/>
      <c r="E61" s="251"/>
      <c r="F61" s="251"/>
      <c r="G61" s="251"/>
      <c r="H61" s="251"/>
      <c r="I61" s="251"/>
      <c r="J61" s="251"/>
      <c r="K61" s="174"/>
    </row>
    <row r="62" spans="1:11" x14ac:dyDescent="0.2">
      <c r="A62" s="177"/>
      <c r="B62" s="251"/>
      <c r="C62" s="251"/>
      <c r="D62" s="251"/>
      <c r="E62" s="251"/>
      <c r="F62" s="251"/>
      <c r="G62" s="251"/>
      <c r="H62" s="251"/>
      <c r="I62" s="251"/>
      <c r="J62" s="251"/>
      <c r="K62" s="251"/>
    </row>
    <row r="63" spans="1:11" x14ac:dyDescent="0.2">
      <c r="A63" s="177"/>
      <c r="B63" s="251"/>
      <c r="C63" s="251"/>
      <c r="D63" s="251"/>
      <c r="E63" s="251"/>
      <c r="F63" s="251"/>
      <c r="G63" s="251"/>
      <c r="H63" s="251"/>
      <c r="I63" s="251"/>
      <c r="J63" s="251"/>
      <c r="K63" s="251"/>
    </row>
    <row r="64" spans="1:11" x14ac:dyDescent="0.2">
      <c r="A64" s="177"/>
      <c r="B64" s="251"/>
      <c r="C64" s="251"/>
      <c r="D64" s="251"/>
      <c r="E64" s="251"/>
      <c r="F64" s="251"/>
      <c r="G64" s="251"/>
      <c r="H64" s="251"/>
      <c r="I64" s="251"/>
      <c r="J64" s="251"/>
      <c r="K64" s="251"/>
    </row>
    <row r="65" spans="1:11" ht="27" x14ac:dyDescent="0.2">
      <c r="A65" s="178"/>
      <c r="E65" s="175"/>
      <c r="F65" s="175"/>
      <c r="G65" s="175"/>
      <c r="H65" s="175"/>
      <c r="I65" s="175"/>
      <c r="J65" s="175"/>
    </row>
    <row r="66" spans="1:11" x14ac:dyDescent="0.2">
      <c r="A66" s="177"/>
      <c r="B66" s="251"/>
      <c r="C66" s="251"/>
      <c r="D66" s="251"/>
      <c r="E66" s="251"/>
      <c r="F66" s="251"/>
      <c r="G66" s="251"/>
      <c r="H66" s="251"/>
      <c r="I66" s="251"/>
      <c r="J66" s="251"/>
      <c r="K66" s="174"/>
    </row>
    <row r="67" spans="1:11" x14ac:dyDescent="0.2">
      <c r="A67" s="177"/>
      <c r="B67" s="251"/>
      <c r="C67" s="251"/>
      <c r="D67" s="251"/>
      <c r="E67" s="251"/>
      <c r="F67" s="251"/>
      <c r="G67" s="251"/>
      <c r="H67" s="251"/>
      <c r="I67" s="251"/>
      <c r="J67" s="251"/>
      <c r="K67" s="251"/>
    </row>
    <row r="68" spans="1:11" x14ac:dyDescent="0.2">
      <c r="A68" s="177"/>
      <c r="B68" s="251"/>
      <c r="C68" s="251"/>
      <c r="D68" s="251"/>
      <c r="E68" s="251"/>
      <c r="F68" s="251"/>
      <c r="G68" s="251"/>
      <c r="H68" s="251"/>
      <c r="I68" s="251"/>
      <c r="J68" s="251"/>
      <c r="K68" s="251"/>
    </row>
    <row r="69" spans="1:11" x14ac:dyDescent="0.2">
      <c r="A69" s="177"/>
      <c r="B69" s="251"/>
      <c r="C69" s="251"/>
      <c r="D69" s="251"/>
      <c r="E69" s="251"/>
      <c r="F69" s="251"/>
      <c r="G69" s="251"/>
      <c r="H69" s="251"/>
      <c r="I69" s="251"/>
      <c r="J69" s="251"/>
      <c r="K69" s="251"/>
    </row>
    <row r="70" spans="1:11" ht="27" x14ac:dyDescent="0.2">
      <c r="A70" s="178"/>
      <c r="E70" s="175"/>
      <c r="F70" s="175"/>
      <c r="G70" s="175"/>
      <c r="H70" s="175"/>
      <c r="I70" s="175"/>
      <c r="J70" s="175"/>
    </row>
    <row r="71" spans="1:11" x14ac:dyDescent="0.2">
      <c r="A71" s="177"/>
      <c r="B71" s="251"/>
      <c r="C71" s="251"/>
      <c r="D71" s="251"/>
      <c r="E71" s="251"/>
      <c r="F71" s="251"/>
      <c r="G71" s="251"/>
      <c r="H71" s="251"/>
      <c r="I71" s="251"/>
      <c r="J71" s="251"/>
      <c r="K71" s="174"/>
    </row>
    <row r="72" spans="1:11" x14ac:dyDescent="0.2">
      <c r="A72" s="177"/>
      <c r="B72" s="251"/>
      <c r="C72" s="251"/>
      <c r="D72" s="251"/>
      <c r="E72" s="251"/>
      <c r="F72" s="251"/>
      <c r="G72" s="251"/>
      <c r="H72" s="251"/>
      <c r="I72" s="251"/>
      <c r="J72" s="251"/>
      <c r="K72" s="251"/>
    </row>
    <row r="73" spans="1:11" x14ac:dyDescent="0.2">
      <c r="A73" s="177"/>
      <c r="B73" s="251"/>
      <c r="C73" s="251"/>
      <c r="D73" s="251"/>
      <c r="E73" s="251"/>
      <c r="F73" s="251"/>
      <c r="G73" s="251"/>
      <c r="H73" s="251"/>
      <c r="I73" s="251"/>
      <c r="J73" s="251"/>
      <c r="K73" s="251"/>
    </row>
    <row r="74" spans="1:11" x14ac:dyDescent="0.2">
      <c r="A74" s="177"/>
      <c r="B74" s="251"/>
      <c r="C74" s="251"/>
      <c r="D74" s="251"/>
      <c r="E74" s="251"/>
      <c r="F74" s="251"/>
      <c r="G74" s="251"/>
      <c r="H74" s="251"/>
      <c r="I74" s="251"/>
      <c r="J74" s="251"/>
      <c r="K74" s="251"/>
    </row>
    <row r="75" spans="1:11" ht="27" x14ac:dyDescent="0.2">
      <c r="A75" s="178"/>
      <c r="E75" s="175"/>
      <c r="F75" s="175"/>
      <c r="G75" s="175"/>
      <c r="H75" s="175"/>
      <c r="I75" s="175"/>
      <c r="J75" s="175"/>
    </row>
    <row r="76" spans="1:11" x14ac:dyDescent="0.2">
      <c r="A76" s="177"/>
      <c r="B76" s="251"/>
      <c r="C76" s="251"/>
      <c r="D76" s="251"/>
      <c r="E76" s="251"/>
      <c r="F76" s="251"/>
      <c r="G76" s="251"/>
      <c r="H76" s="251"/>
      <c r="I76" s="251"/>
      <c r="J76" s="251"/>
      <c r="K76" s="174"/>
    </row>
    <row r="77" spans="1:11" x14ac:dyDescent="0.2">
      <c r="A77" s="177"/>
      <c r="B77" s="251"/>
      <c r="C77" s="251"/>
      <c r="D77" s="251"/>
      <c r="E77" s="251"/>
      <c r="F77" s="251"/>
      <c r="G77" s="251"/>
      <c r="H77" s="251"/>
      <c r="I77" s="251"/>
      <c r="J77" s="251"/>
      <c r="K77" s="251"/>
    </row>
    <row r="78" spans="1:11" x14ac:dyDescent="0.2">
      <c r="A78" s="177"/>
      <c r="B78" s="251"/>
      <c r="C78" s="251"/>
      <c r="D78" s="251"/>
      <c r="E78" s="251"/>
      <c r="F78" s="251"/>
      <c r="G78" s="251"/>
      <c r="H78" s="251"/>
      <c r="I78" s="251"/>
      <c r="J78" s="251"/>
      <c r="K78" s="251"/>
    </row>
    <row r="79" spans="1:11" x14ac:dyDescent="0.2">
      <c r="A79" s="177"/>
      <c r="B79" s="251"/>
      <c r="C79" s="251"/>
      <c r="D79" s="251"/>
      <c r="E79" s="251"/>
      <c r="F79" s="251"/>
      <c r="G79" s="251"/>
      <c r="H79" s="251"/>
      <c r="I79" s="251"/>
      <c r="J79" s="251"/>
      <c r="K79" s="251"/>
    </row>
    <row r="80" spans="1:11" ht="27" x14ac:dyDescent="0.2">
      <c r="A80" s="178"/>
      <c r="E80" s="175"/>
      <c r="F80" s="175"/>
      <c r="G80" s="175"/>
      <c r="H80" s="175"/>
      <c r="I80" s="175"/>
      <c r="J80" s="175"/>
    </row>
    <row r="81" spans="1:11" x14ac:dyDescent="0.2">
      <c r="A81" s="177"/>
      <c r="B81" s="251"/>
      <c r="C81" s="251"/>
      <c r="D81" s="251"/>
      <c r="E81" s="251"/>
      <c r="F81" s="251"/>
      <c r="G81" s="251"/>
      <c r="H81" s="251"/>
      <c r="I81" s="251"/>
      <c r="J81" s="251"/>
      <c r="K81" s="174"/>
    </row>
    <row r="82" spans="1:11" x14ac:dyDescent="0.2">
      <c r="A82" s="177"/>
      <c r="B82" s="251"/>
      <c r="C82" s="251"/>
      <c r="D82" s="251"/>
      <c r="E82" s="251"/>
      <c r="F82" s="251"/>
      <c r="G82" s="251"/>
      <c r="H82" s="251"/>
      <c r="I82" s="251"/>
      <c r="J82" s="251"/>
      <c r="K82" s="251"/>
    </row>
    <row r="83" spans="1:11" x14ac:dyDescent="0.2">
      <c r="A83" s="177"/>
      <c r="B83" s="251"/>
      <c r="C83" s="251"/>
      <c r="D83" s="251"/>
      <c r="E83" s="251"/>
      <c r="F83" s="251"/>
      <c r="G83" s="251"/>
      <c r="H83" s="251"/>
      <c r="I83" s="251"/>
      <c r="J83" s="251"/>
      <c r="K83" s="251"/>
    </row>
    <row r="84" spans="1:11" x14ac:dyDescent="0.2">
      <c r="A84" s="177"/>
      <c r="B84" s="251"/>
      <c r="C84" s="251"/>
      <c r="D84" s="251"/>
      <c r="E84" s="251"/>
      <c r="F84" s="251"/>
      <c r="G84" s="251"/>
      <c r="H84" s="251"/>
      <c r="I84" s="251"/>
      <c r="J84" s="251"/>
      <c r="K84" s="251"/>
    </row>
    <row r="85" spans="1:11" ht="27" x14ac:dyDescent="0.2">
      <c r="A85" s="178"/>
      <c r="E85" s="175"/>
      <c r="F85" s="175"/>
      <c r="G85" s="175"/>
      <c r="H85" s="175"/>
      <c r="I85" s="175"/>
      <c r="J85" s="175"/>
    </row>
    <row r="86" spans="1:11" x14ac:dyDescent="0.2">
      <c r="A86" s="177"/>
      <c r="B86" s="251"/>
      <c r="C86" s="251"/>
      <c r="D86" s="251"/>
      <c r="E86" s="251"/>
      <c r="F86" s="251"/>
      <c r="G86" s="251"/>
      <c r="H86" s="251"/>
      <c r="I86" s="251"/>
      <c r="J86" s="251"/>
      <c r="K86" s="174"/>
    </row>
    <row r="87" spans="1:11" x14ac:dyDescent="0.2">
      <c r="A87" s="177"/>
      <c r="B87" s="251"/>
      <c r="C87" s="251"/>
      <c r="D87" s="251"/>
      <c r="E87" s="251"/>
      <c r="F87" s="251"/>
      <c r="G87" s="251"/>
      <c r="H87" s="251"/>
      <c r="I87" s="251"/>
      <c r="J87" s="251"/>
      <c r="K87" s="251"/>
    </row>
    <row r="88" spans="1:11" x14ac:dyDescent="0.2">
      <c r="A88" s="177"/>
      <c r="B88" s="251"/>
      <c r="C88" s="251"/>
      <c r="D88" s="251"/>
      <c r="E88" s="251"/>
      <c r="F88" s="251"/>
      <c r="G88" s="251"/>
      <c r="H88" s="251"/>
      <c r="I88" s="251"/>
      <c r="J88" s="251"/>
      <c r="K88" s="251"/>
    </row>
    <row r="89" spans="1:11" x14ac:dyDescent="0.2">
      <c r="A89" s="177"/>
      <c r="B89" s="251"/>
      <c r="C89" s="251"/>
      <c r="D89" s="251"/>
      <c r="E89" s="251"/>
      <c r="F89" s="251"/>
      <c r="G89" s="251"/>
      <c r="H89" s="251"/>
      <c r="I89" s="251"/>
      <c r="J89" s="251"/>
      <c r="K89" s="251"/>
    </row>
    <row r="90" spans="1:11" ht="27" x14ac:dyDescent="0.2">
      <c r="A90" s="178"/>
      <c r="E90" s="175"/>
      <c r="F90" s="175"/>
      <c r="G90" s="175"/>
      <c r="H90" s="175"/>
      <c r="I90" s="175"/>
      <c r="J90" s="175"/>
    </row>
    <row r="91" spans="1:11" x14ac:dyDescent="0.2">
      <c r="A91" s="177"/>
      <c r="B91" s="251"/>
      <c r="C91" s="251"/>
      <c r="D91" s="251"/>
      <c r="E91" s="251"/>
      <c r="F91" s="251"/>
      <c r="G91" s="251"/>
      <c r="H91" s="251"/>
      <c r="I91" s="251"/>
      <c r="J91" s="251"/>
      <c r="K91" s="174"/>
    </row>
    <row r="92" spans="1:11" x14ac:dyDescent="0.2">
      <c r="A92" s="177"/>
      <c r="B92" s="251"/>
      <c r="C92" s="251"/>
      <c r="D92" s="251"/>
      <c r="E92" s="251"/>
      <c r="F92" s="251"/>
      <c r="G92" s="251"/>
      <c r="H92" s="251"/>
      <c r="I92" s="251"/>
      <c r="J92" s="251"/>
      <c r="K92" s="251"/>
    </row>
    <row r="93" spans="1:11" x14ac:dyDescent="0.2">
      <c r="A93" s="177"/>
      <c r="B93" s="251"/>
      <c r="C93" s="251"/>
      <c r="D93" s="251"/>
      <c r="E93" s="251"/>
      <c r="F93" s="251"/>
      <c r="G93" s="251"/>
      <c r="H93" s="251"/>
      <c r="I93" s="251"/>
      <c r="J93" s="251"/>
      <c r="K93" s="251"/>
    </row>
    <row r="94" spans="1:11" x14ac:dyDescent="0.2">
      <c r="A94" s="177"/>
      <c r="B94" s="251"/>
      <c r="C94" s="251"/>
      <c r="D94" s="251"/>
      <c r="E94" s="251"/>
      <c r="F94" s="251"/>
      <c r="G94" s="251"/>
      <c r="H94" s="251"/>
      <c r="I94" s="251"/>
      <c r="J94" s="251"/>
      <c r="K94" s="251"/>
    </row>
    <row r="95" spans="1:11" ht="27" x14ac:dyDescent="0.2">
      <c r="A95" s="178"/>
      <c r="E95" s="175"/>
      <c r="F95" s="175"/>
      <c r="G95" s="175"/>
      <c r="H95" s="175"/>
      <c r="I95" s="175"/>
      <c r="J95" s="175"/>
    </row>
    <row r="96" spans="1:11" x14ac:dyDescent="0.2">
      <c r="A96" s="177"/>
      <c r="B96" s="251"/>
      <c r="C96" s="251"/>
      <c r="D96" s="251"/>
      <c r="E96" s="251"/>
      <c r="F96" s="251"/>
      <c r="G96" s="251"/>
      <c r="H96" s="251"/>
      <c r="I96" s="251"/>
      <c r="J96" s="251"/>
      <c r="K96" s="174"/>
    </row>
    <row r="97" spans="1:11" x14ac:dyDescent="0.2">
      <c r="A97" s="177"/>
      <c r="B97" s="251"/>
      <c r="C97" s="251"/>
      <c r="D97" s="251"/>
      <c r="E97" s="251"/>
      <c r="F97" s="251"/>
      <c r="G97" s="251"/>
      <c r="H97" s="251"/>
      <c r="I97" s="251"/>
      <c r="J97" s="251"/>
      <c r="K97" s="251"/>
    </row>
    <row r="98" spans="1:11" x14ac:dyDescent="0.2">
      <c r="A98" s="177"/>
      <c r="B98" s="251"/>
      <c r="C98" s="251"/>
      <c r="D98" s="251"/>
      <c r="E98" s="251"/>
      <c r="F98" s="251"/>
      <c r="G98" s="251"/>
      <c r="H98" s="251"/>
      <c r="I98" s="251"/>
      <c r="J98" s="251"/>
      <c r="K98" s="251"/>
    </row>
    <row r="99" spans="1:11" x14ac:dyDescent="0.2">
      <c r="A99" s="177"/>
      <c r="B99" s="251"/>
      <c r="C99" s="251"/>
      <c r="D99" s="251"/>
      <c r="E99" s="251"/>
      <c r="F99" s="251"/>
      <c r="G99" s="251"/>
      <c r="H99" s="251"/>
      <c r="I99" s="251"/>
      <c r="J99" s="251"/>
      <c r="K99" s="251"/>
    </row>
    <row r="100" spans="1:11" ht="27" x14ac:dyDescent="0.2">
      <c r="A100" s="178"/>
      <c r="E100" s="175"/>
      <c r="F100" s="175"/>
      <c r="G100" s="175"/>
      <c r="H100" s="175"/>
      <c r="I100" s="175"/>
      <c r="J100" s="175"/>
    </row>
    <row r="101" spans="1:11" x14ac:dyDescent="0.2">
      <c r="A101" s="177"/>
      <c r="B101" s="251"/>
      <c r="C101" s="251"/>
      <c r="D101" s="251"/>
      <c r="E101" s="251"/>
      <c r="F101" s="251"/>
      <c r="G101" s="251"/>
      <c r="H101" s="251"/>
      <c r="I101" s="251"/>
      <c r="J101" s="251"/>
      <c r="K101" s="174"/>
    </row>
    <row r="102" spans="1:11" x14ac:dyDescent="0.2">
      <c r="A102" s="177"/>
      <c r="B102" s="251"/>
      <c r="C102" s="251"/>
      <c r="D102" s="251"/>
      <c r="E102" s="251"/>
      <c r="F102" s="251"/>
      <c r="G102" s="251"/>
      <c r="H102" s="251"/>
      <c r="I102" s="251"/>
      <c r="J102" s="251"/>
      <c r="K102" s="251"/>
    </row>
    <row r="103" spans="1:11" x14ac:dyDescent="0.2">
      <c r="A103" s="177"/>
      <c r="B103" s="251"/>
      <c r="C103" s="251"/>
      <c r="D103" s="251"/>
      <c r="E103" s="251"/>
      <c r="F103" s="251"/>
      <c r="G103" s="251"/>
      <c r="H103" s="251"/>
      <c r="I103" s="251"/>
      <c r="J103" s="251"/>
      <c r="K103" s="251"/>
    </row>
  </sheetData>
  <mergeCells count="64">
    <mergeCell ref="B101:D103"/>
    <mergeCell ref="E101:J103"/>
    <mergeCell ref="K102:K103"/>
    <mergeCell ref="B91:D94"/>
    <mergeCell ref="E91:J94"/>
    <mergeCell ref="K92:K94"/>
    <mergeCell ref="B96:D99"/>
    <mergeCell ref="E96:J99"/>
    <mergeCell ref="K97:K99"/>
    <mergeCell ref="B81:D84"/>
    <mergeCell ref="E81:J84"/>
    <mergeCell ref="K82:K84"/>
    <mergeCell ref="B86:D89"/>
    <mergeCell ref="E86:J89"/>
    <mergeCell ref="K87:K89"/>
    <mergeCell ref="B71:D74"/>
    <mergeCell ref="E71:J74"/>
    <mergeCell ref="K72:K74"/>
    <mergeCell ref="B76:D79"/>
    <mergeCell ref="E76:J79"/>
    <mergeCell ref="K77:K79"/>
    <mergeCell ref="B61:D64"/>
    <mergeCell ref="E61:J64"/>
    <mergeCell ref="K62:K64"/>
    <mergeCell ref="B66:D69"/>
    <mergeCell ref="E66:J69"/>
    <mergeCell ref="K67:K69"/>
    <mergeCell ref="B51:D54"/>
    <mergeCell ref="E51:J54"/>
    <mergeCell ref="K52:K54"/>
    <mergeCell ref="B56:D59"/>
    <mergeCell ref="E56:J59"/>
    <mergeCell ref="K57:K59"/>
    <mergeCell ref="B41:D44"/>
    <mergeCell ref="E41:J44"/>
    <mergeCell ref="K42:K44"/>
    <mergeCell ref="B46:D49"/>
    <mergeCell ref="E46:J49"/>
    <mergeCell ref="K47:K49"/>
    <mergeCell ref="B31:D34"/>
    <mergeCell ref="E31:J34"/>
    <mergeCell ref="K32:K34"/>
    <mergeCell ref="B36:D39"/>
    <mergeCell ref="E36:J39"/>
    <mergeCell ref="K37:K39"/>
    <mergeCell ref="B21:D24"/>
    <mergeCell ref="E21:J24"/>
    <mergeCell ref="K22:K24"/>
    <mergeCell ref="B26:D29"/>
    <mergeCell ref="E26:J29"/>
    <mergeCell ref="K27:K29"/>
    <mergeCell ref="B11:D14"/>
    <mergeCell ref="K12:K14"/>
    <mergeCell ref="B16:D19"/>
    <mergeCell ref="E16:J19"/>
    <mergeCell ref="K17:K19"/>
    <mergeCell ref="E11:K11"/>
    <mergeCell ref="M1:Q3"/>
    <mergeCell ref="B6:D9"/>
    <mergeCell ref="E6:J9"/>
    <mergeCell ref="K7:K9"/>
    <mergeCell ref="D1:F3"/>
    <mergeCell ref="G1:J3"/>
    <mergeCell ref="K1:L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/>
  </sheetPr>
  <dimension ref="A1:O116"/>
  <sheetViews>
    <sheetView zoomScaleNormal="100" zoomScaleSheetLayoutView="115" workbookViewId="0">
      <pane ySplit="3" topLeftCell="A81" activePane="bottomLeft" state="frozen"/>
      <selection activeCell="E1" sqref="E1:G4"/>
      <selection pane="bottomLeft" activeCell="M2" sqref="M2:O2"/>
    </sheetView>
  </sheetViews>
  <sheetFormatPr baseColWidth="10" defaultRowHeight="12.75" x14ac:dyDescent="0.2"/>
  <cols>
    <col min="1" max="1" width="10.83203125" style="16" customWidth="1"/>
    <col min="2" max="2" width="27.1640625" style="9" customWidth="1"/>
    <col min="3" max="3" width="15" style="123" customWidth="1"/>
    <col min="4" max="4" width="7" style="140" customWidth="1"/>
    <col min="5" max="5" width="14.1640625" style="35" customWidth="1"/>
    <col min="6" max="6" width="11.6640625" style="35" customWidth="1"/>
    <col min="7" max="7" width="17.33203125" style="126" customWidth="1"/>
    <col min="8" max="8" width="14.5" style="35" customWidth="1"/>
    <col min="9" max="9" width="12" style="28" customWidth="1"/>
    <col min="10" max="16384" width="12" style="28"/>
  </cols>
  <sheetData>
    <row r="1" spans="1:15" ht="22.5" customHeight="1" x14ac:dyDescent="0.2">
      <c r="A1" s="259" t="s">
        <v>32</v>
      </c>
      <c r="B1" s="259"/>
      <c r="C1" s="261">
        <f>Accueil!G1</f>
        <v>43195</v>
      </c>
      <c r="D1" s="261"/>
      <c r="E1" s="261"/>
      <c r="F1" s="261"/>
      <c r="G1" s="259" t="s">
        <v>31</v>
      </c>
      <c r="H1" s="259"/>
      <c r="I1" s="257" t="str">
        <f>IF(Accueil!L1="","",)</f>
        <v/>
      </c>
      <c r="J1" s="257"/>
      <c r="K1" s="257"/>
    </row>
    <row r="2" spans="1:15" ht="13.5" customHeight="1" thickBot="1" x14ac:dyDescent="0.25">
      <c r="A2" s="260"/>
      <c r="B2" s="260"/>
      <c r="C2" s="262"/>
      <c r="D2" s="262"/>
      <c r="E2" s="262"/>
      <c r="F2" s="262"/>
      <c r="G2" s="260"/>
      <c r="H2" s="260"/>
      <c r="I2" s="258"/>
      <c r="J2" s="258"/>
      <c r="K2" s="258"/>
      <c r="M2" s="28">
        <v>0</v>
      </c>
      <c r="N2" s="28">
        <v>10</v>
      </c>
      <c r="O2" s="28">
        <v>6</v>
      </c>
    </row>
    <row r="3" spans="1:15" ht="57.75" thickTop="1" thickBot="1" x14ac:dyDescent="0.25">
      <c r="A3" s="19" t="s">
        <v>21</v>
      </c>
      <c r="B3" s="20" t="s">
        <v>20</v>
      </c>
      <c r="C3" s="121" t="s">
        <v>19</v>
      </c>
      <c r="D3" s="135" t="s">
        <v>18</v>
      </c>
      <c r="E3" s="48" t="s">
        <v>74</v>
      </c>
      <c r="F3" s="36" t="s">
        <v>17</v>
      </c>
      <c r="G3" s="124" t="s">
        <v>58</v>
      </c>
      <c r="H3" s="36" t="s">
        <v>16</v>
      </c>
      <c r="I3" s="37" t="s">
        <v>26</v>
      </c>
      <c r="J3" s="38" t="s">
        <v>30</v>
      </c>
      <c r="K3" s="50" t="s">
        <v>23</v>
      </c>
      <c r="L3" s="51" t="s">
        <v>41</v>
      </c>
      <c r="M3" s="52" t="s">
        <v>57</v>
      </c>
      <c r="N3" s="39" t="s">
        <v>27</v>
      </c>
    </row>
    <row r="4" spans="1:15" ht="20.100000000000001" customHeight="1" thickTop="1" thickBot="1" x14ac:dyDescent="0.3">
      <c r="A4" s="79">
        <v>1</v>
      </c>
      <c r="B4" s="168" t="s">
        <v>82</v>
      </c>
      <c r="C4" s="168" t="s">
        <v>83</v>
      </c>
      <c r="D4" s="136" t="s">
        <v>37</v>
      </c>
      <c r="E4" s="80" t="str">
        <f t="shared" ref="E4:E67" si="0">IF(I4="","",IF(K4="OUI","",IF(OR(D4="C",D4="J"),(I4+(M$4*L4)),IF(N$4&gt;J4,I4+(M$4*L4),I4))))</f>
        <v/>
      </c>
      <c r="F4" s="81" t="str">
        <f>IF(K4="OUI",100,IF(OR(E4="",E4=0),"",RANK(E4,E$4:E$103,1)))</f>
        <v/>
      </c>
      <c r="G4" s="157" t="str">
        <f t="shared" ref="G4:G35" si="1">IF(K4="OUI",100,IF(E4="","",SUMPRODUCT((CAT=D4)*(Temps&lt;E4))+1))</f>
        <v/>
      </c>
      <c r="H4" s="82" t="str">
        <f t="shared" ref="H4:H35" si="2">IF(OR(E4="",E4=0),"",$E4-MIN(Temps))</f>
        <v/>
      </c>
      <c r="I4" s="83" t="str">
        <f>IF(A4="","",Dép_Arr!D4)</f>
        <v/>
      </c>
      <c r="J4" s="84" t="str">
        <f>IF(Récap!D4=0,"",Récap!D4)</f>
        <v/>
      </c>
      <c r="K4" s="85" t="str">
        <f>IF(Récap!C4=1,"OUI","")</f>
        <v/>
      </c>
      <c r="L4" s="86" t="str">
        <f t="shared" ref="L4:L32" si="3">IF(OR(N$4="",J4=""),"",N$4-J4)</f>
        <v/>
      </c>
      <c r="M4" s="95" t="str">
        <f>IF((I4:I103)="","",AVERAGE(I4:I103))</f>
        <v/>
      </c>
      <c r="N4" s="96" t="str">
        <f>IF(MAX(J4:J103)=0,"",MAX(J4:J103))</f>
        <v/>
      </c>
      <c r="O4" s="35"/>
    </row>
    <row r="5" spans="1:15" ht="20.100000000000001" customHeight="1" x14ac:dyDescent="0.25">
      <c r="A5" s="87">
        <v>2</v>
      </c>
      <c r="B5" s="166" t="s">
        <v>84</v>
      </c>
      <c r="C5" s="167" t="s">
        <v>85</v>
      </c>
      <c r="D5" s="137">
        <v>1</v>
      </c>
      <c r="E5" s="227" t="str">
        <f t="shared" si="0"/>
        <v/>
      </c>
      <c r="F5" s="158" t="str">
        <f t="shared" ref="F5:F23" si="4">IF(K5="OUI",100,IF(OR(E5="",E5=0),"",RANK(E5,E$4:E$103,1)))</f>
        <v/>
      </c>
      <c r="G5" s="158" t="str">
        <f t="shared" si="1"/>
        <v/>
      </c>
      <c r="H5" s="228" t="str">
        <f t="shared" si="2"/>
        <v/>
      </c>
      <c r="I5" s="229" t="str">
        <f>IF(A5="","",Dép_Arr!D5)</f>
        <v/>
      </c>
      <c r="J5" s="230" t="str">
        <f>IF(Récap!D5=0,"",Récap!D5)</f>
        <v/>
      </c>
      <c r="K5" s="231" t="str">
        <f>IF(Récap!C5=1,"OUI","")</f>
        <v/>
      </c>
      <c r="L5" s="232" t="str">
        <f t="shared" si="3"/>
        <v/>
      </c>
      <c r="M5" s="40"/>
      <c r="N5" s="41"/>
    </row>
    <row r="6" spans="1:15" ht="20.100000000000001" customHeight="1" x14ac:dyDescent="0.25">
      <c r="A6" s="89">
        <v>3</v>
      </c>
      <c r="B6" s="168" t="s">
        <v>86</v>
      </c>
      <c r="C6" s="168" t="s">
        <v>87</v>
      </c>
      <c r="D6" s="138">
        <v>2</v>
      </c>
      <c r="E6" s="233" t="str">
        <f t="shared" si="0"/>
        <v/>
      </c>
      <c r="F6" s="90" t="str">
        <f t="shared" si="4"/>
        <v/>
      </c>
      <c r="G6" s="90" t="str">
        <f t="shared" si="1"/>
        <v/>
      </c>
      <c r="H6" s="91" t="str">
        <f t="shared" si="2"/>
        <v/>
      </c>
      <c r="I6" s="234" t="str">
        <f>IF(A6="","",Dép_Arr!D6)</f>
        <v/>
      </c>
      <c r="J6" s="92" t="str">
        <f>IF(Récap!D6=0,"",Récap!D6)</f>
        <v/>
      </c>
      <c r="K6" s="93" t="str">
        <f>IF(Récap!C6=1,"OUI","")</f>
        <v/>
      </c>
      <c r="L6" s="94" t="str">
        <f t="shared" si="3"/>
        <v/>
      </c>
      <c r="M6" s="42"/>
      <c r="N6" s="41"/>
    </row>
    <row r="7" spans="1:15" ht="20.100000000000001" customHeight="1" x14ac:dyDescent="0.25">
      <c r="A7" s="87">
        <v>4</v>
      </c>
      <c r="B7" s="166" t="s">
        <v>88</v>
      </c>
      <c r="C7" s="167" t="s">
        <v>89</v>
      </c>
      <c r="D7" s="137">
        <v>2</v>
      </c>
      <c r="E7" s="235" t="str">
        <f t="shared" si="0"/>
        <v/>
      </c>
      <c r="F7" s="159" t="str">
        <f t="shared" si="4"/>
        <v/>
      </c>
      <c r="G7" s="159" t="str">
        <f t="shared" si="1"/>
        <v/>
      </c>
      <c r="H7" s="236" t="str">
        <f t="shared" si="2"/>
        <v/>
      </c>
      <c r="I7" s="237" t="str">
        <f>IF(A7="","",Dép_Arr!D7)</f>
        <v/>
      </c>
      <c r="J7" s="238" t="str">
        <f>IF(Récap!D7=0,"",Récap!D7)</f>
        <v/>
      </c>
      <c r="K7" s="239" t="str">
        <f>IF(Récap!C7=1,"OUI","")</f>
        <v/>
      </c>
      <c r="L7" s="88" t="str">
        <f t="shared" si="3"/>
        <v/>
      </c>
      <c r="M7" s="43"/>
      <c r="N7" s="41"/>
    </row>
    <row r="8" spans="1:15" ht="20.100000000000001" customHeight="1" x14ac:dyDescent="0.25">
      <c r="A8" s="79">
        <v>5</v>
      </c>
      <c r="B8" s="168" t="s">
        <v>90</v>
      </c>
      <c r="C8" s="168" t="s">
        <v>89</v>
      </c>
      <c r="D8" s="138" t="s">
        <v>64</v>
      </c>
      <c r="E8" s="233" t="str">
        <f t="shared" si="0"/>
        <v/>
      </c>
      <c r="F8" s="90" t="str">
        <f t="shared" si="4"/>
        <v/>
      </c>
      <c r="G8" s="90" t="str">
        <f t="shared" si="1"/>
        <v/>
      </c>
      <c r="H8" s="91" t="str">
        <f t="shared" si="2"/>
        <v/>
      </c>
      <c r="I8" s="234" t="str">
        <f>IF(A8="","",Dép_Arr!D8)</f>
        <v/>
      </c>
      <c r="J8" s="92" t="str">
        <f>IF(Récap!D8=0,"",Récap!D8)</f>
        <v/>
      </c>
      <c r="K8" s="93" t="str">
        <f>IF(Récap!C8=1,"OUI","")</f>
        <v/>
      </c>
      <c r="L8" s="94" t="str">
        <f t="shared" si="3"/>
        <v/>
      </c>
      <c r="M8" s="42"/>
      <c r="N8" s="41"/>
    </row>
    <row r="9" spans="1:15" ht="20.100000000000001" customHeight="1" x14ac:dyDescent="0.25">
      <c r="A9" s="87">
        <v>6</v>
      </c>
      <c r="B9" s="166" t="s">
        <v>91</v>
      </c>
      <c r="C9" s="167" t="s">
        <v>38</v>
      </c>
      <c r="D9" s="137">
        <v>3</v>
      </c>
      <c r="E9" s="235" t="str">
        <f t="shared" si="0"/>
        <v/>
      </c>
      <c r="F9" s="159" t="str">
        <f t="shared" si="4"/>
        <v/>
      </c>
      <c r="G9" s="159" t="str">
        <f t="shared" si="1"/>
        <v/>
      </c>
      <c r="H9" s="236" t="str">
        <f t="shared" si="2"/>
        <v/>
      </c>
      <c r="I9" s="237" t="str">
        <f>IF(A9="","",Dép_Arr!D9)</f>
        <v/>
      </c>
      <c r="J9" s="238" t="str">
        <f>IF(Récap!D9=0,"",Récap!D9)</f>
        <v/>
      </c>
      <c r="K9" s="239" t="str">
        <f>IF(Récap!C9=1,"OUI","")</f>
        <v/>
      </c>
      <c r="L9" s="88" t="str">
        <f t="shared" si="3"/>
        <v/>
      </c>
      <c r="M9" s="43"/>
      <c r="N9" s="41"/>
    </row>
    <row r="10" spans="1:15" ht="20.100000000000001" customHeight="1" x14ac:dyDescent="0.25">
      <c r="A10" s="79">
        <v>7</v>
      </c>
      <c r="B10" s="168" t="s">
        <v>92</v>
      </c>
      <c r="C10" s="168" t="s">
        <v>93</v>
      </c>
      <c r="D10" s="138" t="s">
        <v>64</v>
      </c>
      <c r="E10" s="233" t="str">
        <f t="shared" si="0"/>
        <v/>
      </c>
      <c r="F10" s="90" t="str">
        <f t="shared" si="4"/>
        <v/>
      </c>
      <c r="G10" s="90" t="str">
        <f t="shared" si="1"/>
        <v/>
      </c>
      <c r="H10" s="91" t="str">
        <f t="shared" si="2"/>
        <v/>
      </c>
      <c r="I10" s="234" t="str">
        <f>IF(A10="","",Dép_Arr!D10)</f>
        <v/>
      </c>
      <c r="J10" s="92" t="str">
        <f>IF(Récap!D10=0,"",Récap!D10)</f>
        <v/>
      </c>
      <c r="K10" s="93" t="str">
        <f>IF(Récap!C10=1,"OUI","")</f>
        <v/>
      </c>
      <c r="L10" s="94" t="str">
        <f t="shared" si="3"/>
        <v/>
      </c>
      <c r="M10" s="42"/>
      <c r="N10" s="41"/>
    </row>
    <row r="11" spans="1:15" ht="20.100000000000001" customHeight="1" x14ac:dyDescent="0.25">
      <c r="A11" s="87">
        <v>8</v>
      </c>
      <c r="B11" s="166" t="s">
        <v>94</v>
      </c>
      <c r="C11" s="167" t="s">
        <v>15</v>
      </c>
      <c r="D11" s="137">
        <v>1</v>
      </c>
      <c r="E11" s="235" t="str">
        <f t="shared" si="0"/>
        <v/>
      </c>
      <c r="F11" s="159" t="str">
        <f t="shared" si="4"/>
        <v/>
      </c>
      <c r="G11" s="159" t="str">
        <f t="shared" si="1"/>
        <v/>
      </c>
      <c r="H11" s="236" t="str">
        <f t="shared" si="2"/>
        <v/>
      </c>
      <c r="I11" s="237" t="str">
        <f>IF(A11="","",Dép_Arr!D11)</f>
        <v/>
      </c>
      <c r="J11" s="238" t="str">
        <f>IF(Récap!D11=0,"",Récap!D11)</f>
        <v/>
      </c>
      <c r="K11" s="239" t="str">
        <f>IF(Récap!C11=1,"OUI","")</f>
        <v/>
      </c>
      <c r="L11" s="88" t="str">
        <f t="shared" si="3"/>
        <v/>
      </c>
      <c r="M11" s="43"/>
      <c r="N11" s="41"/>
    </row>
    <row r="12" spans="1:15" ht="20.100000000000001" customHeight="1" x14ac:dyDescent="0.25">
      <c r="A12" s="79">
        <v>9</v>
      </c>
      <c r="B12" s="168" t="s">
        <v>95</v>
      </c>
      <c r="C12" s="168" t="s">
        <v>96</v>
      </c>
      <c r="D12" s="138">
        <v>3</v>
      </c>
      <c r="E12" s="233" t="str">
        <f t="shared" si="0"/>
        <v/>
      </c>
      <c r="F12" s="90" t="str">
        <f t="shared" si="4"/>
        <v/>
      </c>
      <c r="G12" s="90" t="str">
        <f t="shared" si="1"/>
        <v/>
      </c>
      <c r="H12" s="91" t="str">
        <f t="shared" si="2"/>
        <v/>
      </c>
      <c r="I12" s="234" t="str">
        <f>IF(A12="","",Dép_Arr!D12)</f>
        <v/>
      </c>
      <c r="J12" s="92" t="str">
        <f>IF(Récap!D12=0,"",Récap!D12)</f>
        <v/>
      </c>
      <c r="K12" s="93" t="str">
        <f>IF(Récap!C12=1,"OUI","")</f>
        <v/>
      </c>
      <c r="L12" s="94" t="str">
        <f t="shared" si="3"/>
        <v/>
      </c>
      <c r="M12" s="42"/>
      <c r="N12" s="41"/>
    </row>
    <row r="13" spans="1:15" ht="20.100000000000001" customHeight="1" x14ac:dyDescent="0.25">
      <c r="A13" s="87">
        <v>10</v>
      </c>
      <c r="B13" s="166" t="s">
        <v>97</v>
      </c>
      <c r="C13" s="167" t="s">
        <v>98</v>
      </c>
      <c r="D13" s="137" t="s">
        <v>56</v>
      </c>
      <c r="E13" s="235" t="str">
        <f t="shared" si="0"/>
        <v/>
      </c>
      <c r="F13" s="159" t="str">
        <f t="shared" si="4"/>
        <v/>
      </c>
      <c r="G13" s="159" t="str">
        <f t="shared" si="1"/>
        <v/>
      </c>
      <c r="H13" s="236" t="str">
        <f t="shared" si="2"/>
        <v/>
      </c>
      <c r="I13" s="237" t="str">
        <f>IF(A13="","",Dép_Arr!D13)</f>
        <v/>
      </c>
      <c r="J13" s="238" t="str">
        <f>IF(Récap!D13=0,"",Récap!D13)</f>
        <v/>
      </c>
      <c r="K13" s="239" t="str">
        <f>IF(Récap!C13=1,"OUI","")</f>
        <v/>
      </c>
      <c r="L13" s="88" t="str">
        <f t="shared" si="3"/>
        <v/>
      </c>
      <c r="M13" s="43"/>
      <c r="N13" s="41"/>
    </row>
    <row r="14" spans="1:15" ht="20.100000000000001" customHeight="1" x14ac:dyDescent="0.25">
      <c r="A14" s="79">
        <v>11</v>
      </c>
      <c r="B14" s="168" t="s">
        <v>99</v>
      </c>
      <c r="C14" s="168" t="s">
        <v>100</v>
      </c>
      <c r="D14" s="138">
        <v>1</v>
      </c>
      <c r="E14" s="233" t="str">
        <f t="shared" si="0"/>
        <v/>
      </c>
      <c r="F14" s="90" t="str">
        <f t="shared" si="4"/>
        <v/>
      </c>
      <c r="G14" s="90" t="str">
        <f t="shared" si="1"/>
        <v/>
      </c>
      <c r="H14" s="91" t="str">
        <f t="shared" si="2"/>
        <v/>
      </c>
      <c r="I14" s="234" t="str">
        <f>IF(A14="","",Dép_Arr!D14)</f>
        <v/>
      </c>
      <c r="J14" s="92" t="str">
        <f>IF(Récap!D14=0,"",Récap!D14)</f>
        <v/>
      </c>
      <c r="K14" s="93" t="str">
        <f>IF(Récap!C14=1,"OUI","")</f>
        <v/>
      </c>
      <c r="L14" s="94" t="str">
        <f t="shared" si="3"/>
        <v/>
      </c>
      <c r="M14" s="42"/>
      <c r="N14" s="41"/>
    </row>
    <row r="15" spans="1:15" ht="20.100000000000001" customHeight="1" x14ac:dyDescent="0.25">
      <c r="A15" s="87">
        <v>12</v>
      </c>
      <c r="B15" s="166" t="s">
        <v>101</v>
      </c>
      <c r="C15" s="167" t="s">
        <v>102</v>
      </c>
      <c r="D15" s="137">
        <v>1</v>
      </c>
      <c r="E15" s="235" t="str">
        <f t="shared" si="0"/>
        <v/>
      </c>
      <c r="F15" s="159" t="str">
        <f t="shared" si="4"/>
        <v/>
      </c>
      <c r="G15" s="159" t="str">
        <f t="shared" si="1"/>
        <v/>
      </c>
      <c r="H15" s="236" t="str">
        <f t="shared" si="2"/>
        <v/>
      </c>
      <c r="I15" s="237" t="str">
        <f>IF(A15="","",Dép_Arr!D15)</f>
        <v/>
      </c>
      <c r="J15" s="238" t="str">
        <f>IF(Récap!D15=0,"",Récap!D15)</f>
        <v/>
      </c>
      <c r="K15" s="239" t="str">
        <f>IF(Récap!C15=1,"OUI","")</f>
        <v/>
      </c>
      <c r="L15" s="88" t="str">
        <f t="shared" si="3"/>
        <v/>
      </c>
      <c r="M15" s="43"/>
      <c r="N15" s="41"/>
    </row>
    <row r="16" spans="1:15" ht="20.100000000000001" customHeight="1" x14ac:dyDescent="0.25">
      <c r="A16" s="79">
        <v>13</v>
      </c>
      <c r="B16" s="168" t="s">
        <v>95</v>
      </c>
      <c r="C16" s="168" t="s">
        <v>103</v>
      </c>
      <c r="D16" s="138" t="s">
        <v>36</v>
      </c>
      <c r="E16" s="233" t="str">
        <f t="shared" si="0"/>
        <v/>
      </c>
      <c r="F16" s="90" t="str">
        <f t="shared" si="4"/>
        <v/>
      </c>
      <c r="G16" s="90" t="str">
        <f t="shared" si="1"/>
        <v/>
      </c>
      <c r="H16" s="91" t="str">
        <f t="shared" si="2"/>
        <v/>
      </c>
      <c r="I16" s="234" t="str">
        <f>IF(A16="","",Dép_Arr!D16)</f>
        <v/>
      </c>
      <c r="J16" s="92" t="str">
        <f>IF(Récap!D16=0,"",Récap!D16)</f>
        <v/>
      </c>
      <c r="K16" s="93" t="str">
        <f>IF(Récap!C16=1,"OUI","")</f>
        <v/>
      </c>
      <c r="L16" s="94" t="str">
        <f t="shared" si="3"/>
        <v/>
      </c>
      <c r="M16" s="42"/>
      <c r="N16" s="41"/>
    </row>
    <row r="17" spans="1:14" ht="20.100000000000001" customHeight="1" x14ac:dyDescent="0.25">
      <c r="A17" s="87">
        <v>14</v>
      </c>
      <c r="B17" s="166" t="s">
        <v>104</v>
      </c>
      <c r="C17" s="167" t="s">
        <v>14</v>
      </c>
      <c r="D17" s="137">
        <v>1</v>
      </c>
      <c r="E17" s="235" t="str">
        <f t="shared" si="0"/>
        <v/>
      </c>
      <c r="F17" s="159" t="str">
        <f t="shared" si="4"/>
        <v/>
      </c>
      <c r="G17" s="159" t="str">
        <f t="shared" si="1"/>
        <v/>
      </c>
      <c r="H17" s="236" t="str">
        <f t="shared" si="2"/>
        <v/>
      </c>
      <c r="I17" s="237" t="str">
        <f>IF(A17="","",Dép_Arr!D17)</f>
        <v/>
      </c>
      <c r="J17" s="238" t="str">
        <f>IF(Récap!D17=0,"",Récap!D17)</f>
        <v/>
      </c>
      <c r="K17" s="239" t="str">
        <f>IF(Récap!C17=1,"OUI","")</f>
        <v/>
      </c>
      <c r="L17" s="88" t="str">
        <f t="shared" si="3"/>
        <v/>
      </c>
      <c r="M17" s="43"/>
      <c r="N17" s="41"/>
    </row>
    <row r="18" spans="1:14" ht="20.100000000000001" customHeight="1" x14ac:dyDescent="0.25">
      <c r="A18" s="79">
        <v>15</v>
      </c>
      <c r="B18" s="168" t="s">
        <v>105</v>
      </c>
      <c r="C18" s="168" t="s">
        <v>106</v>
      </c>
      <c r="D18" s="138">
        <v>2</v>
      </c>
      <c r="E18" s="233" t="str">
        <f t="shared" si="0"/>
        <v/>
      </c>
      <c r="F18" s="90" t="str">
        <f t="shared" si="4"/>
        <v/>
      </c>
      <c r="G18" s="90" t="str">
        <f t="shared" si="1"/>
        <v/>
      </c>
      <c r="H18" s="91" t="str">
        <f t="shared" si="2"/>
        <v/>
      </c>
      <c r="I18" s="234" t="str">
        <f>IF(A18="","",Dép_Arr!D18)</f>
        <v/>
      </c>
      <c r="J18" s="92" t="str">
        <f>IF(Récap!D18=0,"",Récap!D18)</f>
        <v/>
      </c>
      <c r="K18" s="93" t="str">
        <f>IF(Récap!C18=1,"OUI","")</f>
        <v/>
      </c>
      <c r="L18" s="94" t="str">
        <f t="shared" si="3"/>
        <v/>
      </c>
      <c r="M18" s="42"/>
      <c r="N18" s="41"/>
    </row>
    <row r="19" spans="1:14" ht="20.100000000000001" customHeight="1" x14ac:dyDescent="0.25">
      <c r="A19" s="87">
        <v>16</v>
      </c>
      <c r="B19" s="166" t="s">
        <v>107</v>
      </c>
      <c r="C19" s="167" t="s">
        <v>108</v>
      </c>
      <c r="D19" s="137" t="s">
        <v>6</v>
      </c>
      <c r="E19" s="235" t="str">
        <f t="shared" si="0"/>
        <v/>
      </c>
      <c r="F19" s="159" t="str">
        <f t="shared" si="4"/>
        <v/>
      </c>
      <c r="G19" s="159" t="str">
        <f t="shared" si="1"/>
        <v/>
      </c>
      <c r="H19" s="236" t="str">
        <f t="shared" si="2"/>
        <v/>
      </c>
      <c r="I19" s="237" t="str">
        <f>IF(A19="","",Dép_Arr!D19)</f>
        <v/>
      </c>
      <c r="J19" s="238" t="str">
        <f>IF(Récap!D19=0,"",Récap!D19)</f>
        <v/>
      </c>
      <c r="K19" s="239" t="str">
        <f>IF(Récap!C19=1,"OUI","")</f>
        <v/>
      </c>
      <c r="L19" s="88" t="str">
        <f t="shared" si="3"/>
        <v/>
      </c>
      <c r="M19" s="43"/>
      <c r="N19" s="41"/>
    </row>
    <row r="20" spans="1:14" ht="20.100000000000001" customHeight="1" x14ac:dyDescent="0.25">
      <c r="A20" s="79">
        <v>17</v>
      </c>
      <c r="B20" s="168" t="s">
        <v>81</v>
      </c>
      <c r="C20" s="168" t="s">
        <v>109</v>
      </c>
      <c r="D20" s="138" t="s">
        <v>6</v>
      </c>
      <c r="E20" s="233" t="str">
        <f t="shared" si="0"/>
        <v/>
      </c>
      <c r="F20" s="90" t="str">
        <f t="shared" si="4"/>
        <v/>
      </c>
      <c r="G20" s="90" t="str">
        <f t="shared" si="1"/>
        <v/>
      </c>
      <c r="H20" s="91" t="str">
        <f t="shared" si="2"/>
        <v/>
      </c>
      <c r="I20" s="234" t="str">
        <f>IF(A20="","",Dép_Arr!D20)</f>
        <v/>
      </c>
      <c r="J20" s="92" t="str">
        <f>IF(Récap!D20=0,"",Récap!D20)</f>
        <v/>
      </c>
      <c r="K20" s="93" t="str">
        <f>IF(Récap!C20=1,"OUI","")</f>
        <v/>
      </c>
      <c r="L20" s="94" t="str">
        <f t="shared" si="3"/>
        <v/>
      </c>
      <c r="M20" s="42"/>
      <c r="N20" s="41"/>
    </row>
    <row r="21" spans="1:14" ht="20.100000000000001" customHeight="1" x14ac:dyDescent="0.25">
      <c r="A21" s="87">
        <v>18</v>
      </c>
      <c r="B21" s="166" t="s">
        <v>110</v>
      </c>
      <c r="C21" s="167" t="s">
        <v>78</v>
      </c>
      <c r="D21" s="137" t="s">
        <v>6</v>
      </c>
      <c r="E21" s="235" t="str">
        <f t="shared" si="0"/>
        <v/>
      </c>
      <c r="F21" s="159" t="str">
        <f t="shared" si="4"/>
        <v/>
      </c>
      <c r="G21" s="159" t="str">
        <f t="shared" si="1"/>
        <v/>
      </c>
      <c r="H21" s="236" t="str">
        <f t="shared" si="2"/>
        <v/>
      </c>
      <c r="I21" s="237" t="str">
        <f>IF(A21="","",Dép_Arr!D21)</f>
        <v/>
      </c>
      <c r="J21" s="238" t="str">
        <f>IF(Récap!D21=0,"",Récap!D21)</f>
        <v/>
      </c>
      <c r="K21" s="239" t="str">
        <f>IF(Récap!C21=1,"OUI","")</f>
        <v/>
      </c>
      <c r="L21" s="88" t="str">
        <f t="shared" si="3"/>
        <v/>
      </c>
      <c r="M21" s="43"/>
      <c r="N21" s="41"/>
    </row>
    <row r="22" spans="1:14" ht="20.100000000000001" customHeight="1" x14ac:dyDescent="0.25">
      <c r="A22" s="79">
        <v>19</v>
      </c>
      <c r="B22" s="168" t="s">
        <v>111</v>
      </c>
      <c r="C22" s="168" t="s">
        <v>80</v>
      </c>
      <c r="D22" s="138">
        <v>1</v>
      </c>
      <c r="E22" s="233" t="str">
        <f t="shared" si="0"/>
        <v/>
      </c>
      <c r="F22" s="90" t="str">
        <f t="shared" si="4"/>
        <v/>
      </c>
      <c r="G22" s="90" t="str">
        <f t="shared" si="1"/>
        <v/>
      </c>
      <c r="H22" s="91" t="str">
        <f t="shared" si="2"/>
        <v/>
      </c>
      <c r="I22" s="234" t="str">
        <f>IF(A22="","",Dép_Arr!D22)</f>
        <v/>
      </c>
      <c r="J22" s="92" t="str">
        <f>IF(Récap!D22=0,"",Récap!D22)</f>
        <v/>
      </c>
      <c r="K22" s="93" t="str">
        <f>IF(Récap!C22=1,"OUI","")</f>
        <v/>
      </c>
      <c r="L22" s="94" t="str">
        <f t="shared" si="3"/>
        <v/>
      </c>
      <c r="M22" s="42"/>
      <c r="N22" s="41"/>
    </row>
    <row r="23" spans="1:14" ht="20.100000000000001" customHeight="1" x14ac:dyDescent="0.25">
      <c r="A23" s="87">
        <v>20</v>
      </c>
      <c r="B23" s="166" t="s">
        <v>112</v>
      </c>
      <c r="C23" s="167" t="s">
        <v>113</v>
      </c>
      <c r="D23" s="137">
        <v>1</v>
      </c>
      <c r="E23" s="235" t="str">
        <f t="shared" si="0"/>
        <v/>
      </c>
      <c r="F23" s="159" t="str">
        <f t="shared" si="4"/>
        <v/>
      </c>
      <c r="G23" s="159" t="str">
        <f t="shared" si="1"/>
        <v/>
      </c>
      <c r="H23" s="236" t="str">
        <f t="shared" si="2"/>
        <v/>
      </c>
      <c r="I23" s="237" t="str">
        <f>IF(A23="","",Dép_Arr!D23)</f>
        <v/>
      </c>
      <c r="J23" s="238" t="str">
        <f>IF(Récap!D23=0,"",Récap!D23)</f>
        <v/>
      </c>
      <c r="K23" s="239" t="str">
        <f>IF(Récap!C23=1,"OUI","")</f>
        <v/>
      </c>
      <c r="L23" s="88" t="str">
        <f t="shared" si="3"/>
        <v/>
      </c>
      <c r="M23" s="43"/>
      <c r="N23" s="41"/>
    </row>
    <row r="24" spans="1:14" ht="20.100000000000001" customHeight="1" x14ac:dyDescent="0.25">
      <c r="A24" s="89">
        <f>A23+1</f>
        <v>21</v>
      </c>
      <c r="B24" s="168" t="s">
        <v>114</v>
      </c>
      <c r="C24" s="168" t="s">
        <v>76</v>
      </c>
      <c r="D24" s="136" t="s">
        <v>37</v>
      </c>
      <c r="E24" s="233" t="str">
        <f t="shared" si="0"/>
        <v/>
      </c>
      <c r="F24" s="90" t="str">
        <f t="shared" ref="F24:F68" si="5">IF(K24="OUI",100,IF(OR(E24="",E24=0),"",RANK(E24,E$4:E$103,1)))</f>
        <v/>
      </c>
      <c r="G24" s="90" t="str">
        <f t="shared" si="1"/>
        <v/>
      </c>
      <c r="H24" s="91" t="str">
        <f t="shared" si="2"/>
        <v/>
      </c>
      <c r="I24" s="234" t="str">
        <f>IF(A24="","",Dép_Arr!D24)</f>
        <v/>
      </c>
      <c r="J24" s="92" t="str">
        <f>IF(Récap!D24=0,"",Récap!D24)</f>
        <v/>
      </c>
      <c r="K24" s="93" t="str">
        <f>IF(Récap!C24=1,"OUI","")</f>
        <v/>
      </c>
      <c r="L24" s="94" t="str">
        <f t="shared" si="3"/>
        <v/>
      </c>
      <c r="M24" s="42"/>
      <c r="N24" s="41"/>
    </row>
    <row r="25" spans="1:14" ht="20.100000000000001" customHeight="1" x14ac:dyDescent="0.25">
      <c r="A25" s="87">
        <f t="shared" ref="A25:A58" si="6">A24+1</f>
        <v>22</v>
      </c>
      <c r="B25" s="166" t="s">
        <v>115</v>
      </c>
      <c r="C25" s="167" t="s">
        <v>116</v>
      </c>
      <c r="D25" s="137">
        <v>1</v>
      </c>
      <c r="E25" s="235" t="str">
        <f t="shared" si="0"/>
        <v/>
      </c>
      <c r="F25" s="159" t="str">
        <f t="shared" si="5"/>
        <v/>
      </c>
      <c r="G25" s="159" t="str">
        <f t="shared" si="1"/>
        <v/>
      </c>
      <c r="H25" s="236" t="str">
        <f t="shared" si="2"/>
        <v/>
      </c>
      <c r="I25" s="237" t="str">
        <f>IF(A25="","",Dép_Arr!D25)</f>
        <v/>
      </c>
      <c r="J25" s="238" t="str">
        <f>IF(Récap!D25=0,"",Récap!D25)</f>
        <v/>
      </c>
      <c r="K25" s="239" t="str">
        <f>IF(Récap!C25=1,"OUI","")</f>
        <v/>
      </c>
      <c r="L25" s="88" t="str">
        <f t="shared" si="3"/>
        <v/>
      </c>
      <c r="M25" s="43"/>
      <c r="N25" s="41"/>
    </row>
    <row r="26" spans="1:14" ht="20.100000000000001" customHeight="1" x14ac:dyDescent="0.25">
      <c r="A26" s="79">
        <f t="shared" si="6"/>
        <v>23</v>
      </c>
      <c r="B26" s="168" t="s">
        <v>117</v>
      </c>
      <c r="C26" s="168" t="s">
        <v>79</v>
      </c>
      <c r="D26" s="138" t="s">
        <v>6</v>
      </c>
      <c r="E26" s="233" t="str">
        <f t="shared" si="0"/>
        <v/>
      </c>
      <c r="F26" s="90" t="str">
        <f t="shared" si="5"/>
        <v/>
      </c>
      <c r="G26" s="90" t="str">
        <f t="shared" si="1"/>
        <v/>
      </c>
      <c r="H26" s="91" t="str">
        <f t="shared" si="2"/>
        <v/>
      </c>
      <c r="I26" s="234" t="str">
        <f>IF(A26="","",Dép_Arr!D26)</f>
        <v/>
      </c>
      <c r="J26" s="92" t="str">
        <f>IF(Récap!D26=0,"",Récap!D26)</f>
        <v/>
      </c>
      <c r="K26" s="93" t="str">
        <f>IF(Récap!C26=1,"OUI","")</f>
        <v/>
      </c>
      <c r="L26" s="94" t="str">
        <f t="shared" si="3"/>
        <v/>
      </c>
      <c r="M26" s="42"/>
      <c r="N26" s="41"/>
    </row>
    <row r="27" spans="1:14" ht="20.100000000000001" customHeight="1" x14ac:dyDescent="0.25">
      <c r="A27" s="87">
        <f t="shared" si="6"/>
        <v>24</v>
      </c>
      <c r="B27" s="166" t="s">
        <v>118</v>
      </c>
      <c r="C27" s="167" t="s">
        <v>119</v>
      </c>
      <c r="D27" s="137">
        <v>2</v>
      </c>
      <c r="E27" s="235" t="str">
        <f t="shared" si="0"/>
        <v/>
      </c>
      <c r="F27" s="159" t="str">
        <f t="shared" si="5"/>
        <v/>
      </c>
      <c r="G27" s="159" t="str">
        <f t="shared" si="1"/>
        <v/>
      </c>
      <c r="H27" s="236" t="str">
        <f t="shared" si="2"/>
        <v/>
      </c>
      <c r="I27" s="237" t="str">
        <f>IF(A27="","",Dép_Arr!D27)</f>
        <v/>
      </c>
      <c r="J27" s="238" t="str">
        <f>IF(Récap!D27=0,"",Récap!D27)</f>
        <v/>
      </c>
      <c r="K27" s="239" t="str">
        <f>IF(Récap!C27=1,"OUI","")</f>
        <v/>
      </c>
      <c r="L27" s="88" t="str">
        <f t="shared" si="3"/>
        <v/>
      </c>
      <c r="M27" s="43"/>
      <c r="N27" s="41"/>
    </row>
    <row r="28" spans="1:14" ht="20.100000000000001" customHeight="1" x14ac:dyDescent="0.25">
      <c r="A28" s="79">
        <f t="shared" si="6"/>
        <v>25</v>
      </c>
      <c r="B28" s="168" t="s">
        <v>120</v>
      </c>
      <c r="C28" s="168" t="s">
        <v>75</v>
      </c>
      <c r="D28" s="138" t="s">
        <v>64</v>
      </c>
      <c r="E28" s="233" t="str">
        <f t="shared" si="0"/>
        <v/>
      </c>
      <c r="F28" s="90" t="str">
        <f t="shared" si="5"/>
        <v/>
      </c>
      <c r="G28" s="90" t="str">
        <f t="shared" si="1"/>
        <v/>
      </c>
      <c r="H28" s="91" t="str">
        <f t="shared" si="2"/>
        <v/>
      </c>
      <c r="I28" s="234" t="str">
        <f>IF(A28="","",Dép_Arr!D28)</f>
        <v/>
      </c>
      <c r="J28" s="92" t="str">
        <f>IF(Récap!D28=0,"",Récap!D28)</f>
        <v/>
      </c>
      <c r="K28" s="93" t="str">
        <f>IF(Récap!C28=1,"OUI","")</f>
        <v/>
      </c>
      <c r="L28" s="94" t="str">
        <f t="shared" si="3"/>
        <v/>
      </c>
      <c r="M28" s="42"/>
      <c r="N28" s="41"/>
    </row>
    <row r="29" spans="1:14" ht="20.100000000000001" customHeight="1" x14ac:dyDescent="0.25">
      <c r="A29" s="87">
        <f t="shared" si="6"/>
        <v>26</v>
      </c>
      <c r="B29" s="166" t="s">
        <v>121</v>
      </c>
      <c r="C29" s="167" t="s">
        <v>122</v>
      </c>
      <c r="D29" s="137">
        <v>3</v>
      </c>
      <c r="E29" s="235" t="str">
        <f t="shared" si="0"/>
        <v/>
      </c>
      <c r="F29" s="159" t="str">
        <f t="shared" si="5"/>
        <v/>
      </c>
      <c r="G29" s="159" t="str">
        <f t="shared" si="1"/>
        <v/>
      </c>
      <c r="H29" s="236" t="str">
        <f t="shared" si="2"/>
        <v/>
      </c>
      <c r="I29" s="237" t="str">
        <f>IF(A29="","",Dép_Arr!D29)</f>
        <v/>
      </c>
      <c r="J29" s="238" t="str">
        <f>IF(Récap!D29=0,"",Récap!D29)</f>
        <v/>
      </c>
      <c r="K29" s="239" t="str">
        <f>IF(Récap!C29=1,"OUI","")</f>
        <v/>
      </c>
      <c r="L29" s="88" t="str">
        <f t="shared" si="3"/>
        <v/>
      </c>
      <c r="M29" s="43"/>
      <c r="N29" s="41"/>
    </row>
    <row r="30" spans="1:14" ht="20.100000000000001" customHeight="1" x14ac:dyDescent="0.25">
      <c r="A30" s="79">
        <f t="shared" si="6"/>
        <v>27</v>
      </c>
      <c r="B30" s="168" t="s">
        <v>123</v>
      </c>
      <c r="C30" s="168" t="s">
        <v>109</v>
      </c>
      <c r="D30" s="138" t="s">
        <v>64</v>
      </c>
      <c r="E30" s="233" t="str">
        <f t="shared" si="0"/>
        <v/>
      </c>
      <c r="F30" s="90" t="str">
        <f t="shared" si="5"/>
        <v/>
      </c>
      <c r="G30" s="90" t="str">
        <f t="shared" si="1"/>
        <v/>
      </c>
      <c r="H30" s="91" t="str">
        <f t="shared" si="2"/>
        <v/>
      </c>
      <c r="I30" s="234" t="str">
        <f>IF(A30="","",Dép_Arr!D30)</f>
        <v/>
      </c>
      <c r="J30" s="92" t="str">
        <f>IF(Récap!D30=0,"",Récap!D30)</f>
        <v/>
      </c>
      <c r="K30" s="93" t="str">
        <f>IF(Récap!C30=1,"OUI","")</f>
        <v/>
      </c>
      <c r="L30" s="94" t="str">
        <f t="shared" si="3"/>
        <v/>
      </c>
      <c r="M30" s="42"/>
      <c r="N30" s="41"/>
    </row>
    <row r="31" spans="1:14" ht="20.100000000000001" customHeight="1" x14ac:dyDescent="0.25">
      <c r="A31" s="87">
        <f t="shared" si="6"/>
        <v>28</v>
      </c>
      <c r="B31" s="166" t="s">
        <v>13</v>
      </c>
      <c r="C31" s="167" t="s">
        <v>124</v>
      </c>
      <c r="D31" s="137" t="s">
        <v>6</v>
      </c>
      <c r="E31" s="235" t="str">
        <f t="shared" si="0"/>
        <v/>
      </c>
      <c r="F31" s="159" t="str">
        <f t="shared" si="5"/>
        <v/>
      </c>
      <c r="G31" s="159" t="str">
        <f t="shared" si="1"/>
        <v/>
      </c>
      <c r="H31" s="236" t="str">
        <f t="shared" si="2"/>
        <v/>
      </c>
      <c r="I31" s="237" t="str">
        <f>IF(A31="","",Dép_Arr!D31)</f>
        <v/>
      </c>
      <c r="J31" s="238" t="str">
        <f>IF(Récap!D31=0,"",Récap!D31)</f>
        <v/>
      </c>
      <c r="K31" s="239" t="str">
        <f>IF(Récap!C31=1,"OUI","")</f>
        <v/>
      </c>
      <c r="L31" s="88" t="str">
        <f t="shared" si="3"/>
        <v/>
      </c>
      <c r="M31" s="43"/>
      <c r="N31" s="41"/>
    </row>
    <row r="32" spans="1:14" ht="20.100000000000001" customHeight="1" x14ac:dyDescent="0.25">
      <c r="A32" s="79">
        <f t="shared" si="6"/>
        <v>29</v>
      </c>
      <c r="B32" s="168" t="s">
        <v>125</v>
      </c>
      <c r="C32" s="168" t="s">
        <v>8</v>
      </c>
      <c r="D32" s="138">
        <v>3</v>
      </c>
      <c r="E32" s="233" t="str">
        <f t="shared" si="0"/>
        <v/>
      </c>
      <c r="F32" s="90" t="str">
        <f t="shared" si="5"/>
        <v/>
      </c>
      <c r="G32" s="90" t="str">
        <f t="shared" si="1"/>
        <v/>
      </c>
      <c r="H32" s="91" t="str">
        <f t="shared" si="2"/>
        <v/>
      </c>
      <c r="I32" s="234" t="str">
        <f>IF(A32="","",Dép_Arr!D32)</f>
        <v/>
      </c>
      <c r="J32" s="92" t="str">
        <f>IF(Récap!D32=0,"",Récap!D32)</f>
        <v/>
      </c>
      <c r="K32" s="93" t="str">
        <f>IF(Récap!C32=1,"OUI","")</f>
        <v/>
      </c>
      <c r="L32" s="94" t="str">
        <f t="shared" si="3"/>
        <v/>
      </c>
      <c r="M32" s="42"/>
      <c r="N32" s="41"/>
    </row>
    <row r="33" spans="1:14" ht="20.100000000000001" customHeight="1" x14ac:dyDescent="0.25">
      <c r="A33" s="87">
        <f t="shared" si="6"/>
        <v>30</v>
      </c>
      <c r="B33" s="166" t="s">
        <v>126</v>
      </c>
      <c r="C33" s="167" t="s">
        <v>127</v>
      </c>
      <c r="D33" s="137" t="s">
        <v>56</v>
      </c>
      <c r="E33" s="235" t="str">
        <f t="shared" si="0"/>
        <v/>
      </c>
      <c r="F33" s="159" t="str">
        <f t="shared" si="5"/>
        <v/>
      </c>
      <c r="G33" s="159" t="str">
        <f t="shared" si="1"/>
        <v/>
      </c>
      <c r="H33" s="236" t="str">
        <f t="shared" si="2"/>
        <v/>
      </c>
      <c r="I33" s="237" t="str">
        <f>IF(A33="","",Dép_Arr!D33)</f>
        <v/>
      </c>
      <c r="J33" s="238" t="str">
        <f>IF(Récap!D33=0,"",Récap!D33)</f>
        <v/>
      </c>
      <c r="K33" s="239" t="str">
        <f>IF(Récap!C33=1,"OUI","")</f>
        <v/>
      </c>
      <c r="L33" s="88" t="str">
        <f t="shared" ref="L33:L68" si="7">IF(OR(N33="",J33=""),"",N33-J33)</f>
        <v/>
      </c>
      <c r="M33" s="43"/>
      <c r="N33" s="41"/>
    </row>
    <row r="34" spans="1:14" ht="20.100000000000001" customHeight="1" x14ac:dyDescent="0.25">
      <c r="A34" s="79">
        <f t="shared" si="6"/>
        <v>31</v>
      </c>
      <c r="B34" s="168" t="s">
        <v>128</v>
      </c>
      <c r="C34" s="168" t="s">
        <v>129</v>
      </c>
      <c r="D34" s="138">
        <v>1</v>
      </c>
      <c r="E34" s="233" t="str">
        <f t="shared" si="0"/>
        <v/>
      </c>
      <c r="F34" s="90" t="str">
        <f t="shared" si="5"/>
        <v/>
      </c>
      <c r="G34" s="90" t="str">
        <f t="shared" si="1"/>
        <v/>
      </c>
      <c r="H34" s="91" t="str">
        <f t="shared" si="2"/>
        <v/>
      </c>
      <c r="I34" s="234" t="str">
        <f>IF(A34="","",Dép_Arr!D34)</f>
        <v/>
      </c>
      <c r="J34" s="92" t="str">
        <f>IF(Récap!D34=0,"",Récap!D34)</f>
        <v/>
      </c>
      <c r="K34" s="93" t="str">
        <f>IF(Récap!C34=1,"OUI","")</f>
        <v/>
      </c>
      <c r="L34" s="94" t="str">
        <f t="shared" si="7"/>
        <v/>
      </c>
      <c r="M34" s="42"/>
      <c r="N34" s="41"/>
    </row>
    <row r="35" spans="1:14" ht="20.100000000000001" customHeight="1" x14ac:dyDescent="0.25">
      <c r="A35" s="87">
        <f t="shared" si="6"/>
        <v>32</v>
      </c>
      <c r="B35" s="166" t="s">
        <v>104</v>
      </c>
      <c r="C35" s="167" t="s">
        <v>130</v>
      </c>
      <c r="D35" s="137">
        <v>1</v>
      </c>
      <c r="E35" s="235" t="str">
        <f t="shared" si="0"/>
        <v/>
      </c>
      <c r="F35" s="159" t="str">
        <f t="shared" si="5"/>
        <v/>
      </c>
      <c r="G35" s="159" t="str">
        <f t="shared" si="1"/>
        <v/>
      </c>
      <c r="H35" s="236" t="str">
        <f t="shared" si="2"/>
        <v/>
      </c>
      <c r="I35" s="237" t="str">
        <f>IF(A35="","",Dép_Arr!D35)</f>
        <v/>
      </c>
      <c r="J35" s="238" t="str">
        <f>IF(Récap!D35=0,"",Récap!D35)</f>
        <v/>
      </c>
      <c r="K35" s="239" t="str">
        <f>IF(Récap!C35=1,"OUI","")</f>
        <v/>
      </c>
      <c r="L35" s="88" t="str">
        <f t="shared" si="7"/>
        <v/>
      </c>
      <c r="M35" s="43"/>
      <c r="N35" s="41"/>
    </row>
    <row r="36" spans="1:14" ht="20.100000000000001" customHeight="1" x14ac:dyDescent="0.25">
      <c r="A36" s="79">
        <f t="shared" si="6"/>
        <v>33</v>
      </c>
      <c r="B36" s="168" t="s">
        <v>131</v>
      </c>
      <c r="C36" s="168" t="s">
        <v>89</v>
      </c>
      <c r="D36" s="138" t="s">
        <v>36</v>
      </c>
      <c r="E36" s="233" t="str">
        <f t="shared" si="0"/>
        <v/>
      </c>
      <c r="F36" s="90" t="str">
        <f t="shared" si="5"/>
        <v/>
      </c>
      <c r="G36" s="90" t="str">
        <f t="shared" ref="G36:G67" si="8">IF(K36="OUI",100,IF(E36="","",SUMPRODUCT((CAT=D36)*(Temps&lt;E36))+1))</f>
        <v/>
      </c>
      <c r="H36" s="91" t="str">
        <f t="shared" ref="H36:H67" si="9">IF(OR(E36="",E36=0),"",$E36-MIN(Temps))</f>
        <v/>
      </c>
      <c r="I36" s="234" t="str">
        <f>IF(A36="","",Dép_Arr!D36)</f>
        <v/>
      </c>
      <c r="J36" s="92" t="str">
        <f>IF(Récap!D36=0,"",Récap!D36)</f>
        <v/>
      </c>
      <c r="K36" s="93" t="str">
        <f>IF(Récap!C36=1,"OUI","")</f>
        <v/>
      </c>
      <c r="L36" s="94" t="str">
        <f t="shared" si="7"/>
        <v/>
      </c>
      <c r="M36" s="42"/>
      <c r="N36" s="41"/>
    </row>
    <row r="37" spans="1:14" ht="20.100000000000001" customHeight="1" x14ac:dyDescent="0.25">
      <c r="A37" s="87">
        <f t="shared" si="6"/>
        <v>34</v>
      </c>
      <c r="B37" s="166" t="s">
        <v>132</v>
      </c>
      <c r="C37" s="167" t="s">
        <v>133</v>
      </c>
      <c r="D37" s="137">
        <v>1</v>
      </c>
      <c r="E37" s="235" t="str">
        <f t="shared" si="0"/>
        <v/>
      </c>
      <c r="F37" s="159" t="str">
        <f t="shared" si="5"/>
        <v/>
      </c>
      <c r="G37" s="159" t="str">
        <f t="shared" si="8"/>
        <v/>
      </c>
      <c r="H37" s="236" t="str">
        <f t="shared" si="9"/>
        <v/>
      </c>
      <c r="I37" s="237" t="str">
        <f>IF(A37="","",Dép_Arr!D37)</f>
        <v/>
      </c>
      <c r="J37" s="238" t="str">
        <f>IF(Récap!D37=0,"",Récap!D37)</f>
        <v/>
      </c>
      <c r="K37" s="239" t="str">
        <f>IF(Récap!C37=1,"OUI","")</f>
        <v/>
      </c>
      <c r="L37" s="88" t="str">
        <f t="shared" si="7"/>
        <v/>
      </c>
      <c r="M37" s="43"/>
      <c r="N37" s="41"/>
    </row>
    <row r="38" spans="1:14" ht="20.100000000000001" customHeight="1" x14ac:dyDescent="0.25">
      <c r="A38" s="79">
        <f t="shared" si="6"/>
        <v>35</v>
      </c>
      <c r="B38" s="168" t="s">
        <v>134</v>
      </c>
      <c r="C38" s="168" t="s">
        <v>135</v>
      </c>
      <c r="D38" s="138">
        <v>2</v>
      </c>
      <c r="E38" s="233" t="str">
        <f t="shared" si="0"/>
        <v/>
      </c>
      <c r="F38" s="90" t="str">
        <f t="shared" si="5"/>
        <v/>
      </c>
      <c r="G38" s="90" t="str">
        <f t="shared" si="8"/>
        <v/>
      </c>
      <c r="H38" s="91" t="str">
        <f t="shared" si="9"/>
        <v/>
      </c>
      <c r="I38" s="234" t="str">
        <f>IF(A38="","",Dép_Arr!D38)</f>
        <v/>
      </c>
      <c r="J38" s="92" t="str">
        <f>IF(Récap!D38=0,"",Récap!D38)</f>
        <v/>
      </c>
      <c r="K38" s="93" t="str">
        <f>IF(Récap!C38=1,"OUI","")</f>
        <v/>
      </c>
      <c r="L38" s="94" t="str">
        <f t="shared" si="7"/>
        <v/>
      </c>
      <c r="M38" s="42"/>
      <c r="N38" s="41"/>
    </row>
    <row r="39" spans="1:14" ht="20.100000000000001" customHeight="1" x14ac:dyDescent="0.25">
      <c r="A39" s="87">
        <f t="shared" si="6"/>
        <v>36</v>
      </c>
      <c r="B39" s="166" t="s">
        <v>134</v>
      </c>
      <c r="C39" s="167" t="s">
        <v>127</v>
      </c>
      <c r="D39" s="137" t="s">
        <v>6</v>
      </c>
      <c r="E39" s="235" t="str">
        <f t="shared" si="0"/>
        <v/>
      </c>
      <c r="F39" s="159" t="str">
        <f t="shared" si="5"/>
        <v/>
      </c>
      <c r="G39" s="159" t="str">
        <f t="shared" si="8"/>
        <v/>
      </c>
      <c r="H39" s="236" t="str">
        <f t="shared" si="9"/>
        <v/>
      </c>
      <c r="I39" s="237" t="str">
        <f>IF(A39="","",Dép_Arr!D39)</f>
        <v/>
      </c>
      <c r="J39" s="238" t="str">
        <f>IF(Récap!D39=0,"",Récap!D39)</f>
        <v/>
      </c>
      <c r="K39" s="239" t="str">
        <f>IF(Récap!C39=1,"OUI","")</f>
        <v/>
      </c>
      <c r="L39" s="88" t="str">
        <f t="shared" si="7"/>
        <v/>
      </c>
      <c r="M39" s="43"/>
      <c r="N39" s="41"/>
    </row>
    <row r="40" spans="1:14" ht="20.100000000000001" customHeight="1" x14ac:dyDescent="0.25">
      <c r="A40" s="79">
        <f t="shared" si="6"/>
        <v>37</v>
      </c>
      <c r="B40" s="168" t="s">
        <v>136</v>
      </c>
      <c r="C40" s="168" t="s">
        <v>77</v>
      </c>
      <c r="D40" s="138" t="s">
        <v>36</v>
      </c>
      <c r="E40" s="233" t="str">
        <f t="shared" si="0"/>
        <v/>
      </c>
      <c r="F40" s="90" t="str">
        <f t="shared" si="5"/>
        <v/>
      </c>
      <c r="G40" s="90" t="str">
        <f t="shared" si="8"/>
        <v/>
      </c>
      <c r="H40" s="91" t="str">
        <f t="shared" si="9"/>
        <v/>
      </c>
      <c r="I40" s="234" t="str">
        <f>IF(A40="","",Dép_Arr!D40)</f>
        <v/>
      </c>
      <c r="J40" s="92" t="str">
        <f>IF(Récap!D40=0,"",Récap!D40)</f>
        <v/>
      </c>
      <c r="K40" s="93" t="str">
        <f>IF(Récap!C40=1,"OUI","")</f>
        <v/>
      </c>
      <c r="L40" s="94" t="str">
        <f t="shared" si="7"/>
        <v/>
      </c>
      <c r="M40" s="42"/>
      <c r="N40" s="41"/>
    </row>
    <row r="41" spans="1:14" ht="20.100000000000001" customHeight="1" x14ac:dyDescent="0.25">
      <c r="A41" s="87">
        <f t="shared" si="6"/>
        <v>38</v>
      </c>
      <c r="B41" s="166" t="s">
        <v>12</v>
      </c>
      <c r="C41" s="167" t="s">
        <v>11</v>
      </c>
      <c r="D41" s="137" t="s">
        <v>56</v>
      </c>
      <c r="E41" s="235" t="str">
        <f t="shared" si="0"/>
        <v/>
      </c>
      <c r="F41" s="159" t="str">
        <f t="shared" si="5"/>
        <v/>
      </c>
      <c r="G41" s="159" t="str">
        <f t="shared" si="8"/>
        <v/>
      </c>
      <c r="H41" s="236" t="str">
        <f t="shared" si="9"/>
        <v/>
      </c>
      <c r="I41" s="237" t="str">
        <f>IF(A41="","",Dép_Arr!D41)</f>
        <v/>
      </c>
      <c r="J41" s="238" t="str">
        <f>IF(Récap!D41=0,"",Récap!D41)</f>
        <v/>
      </c>
      <c r="K41" s="239" t="str">
        <f>IF(Récap!C41=1,"OUI","")</f>
        <v/>
      </c>
      <c r="L41" s="88" t="str">
        <f t="shared" si="7"/>
        <v/>
      </c>
      <c r="M41" s="43"/>
      <c r="N41" s="41"/>
    </row>
    <row r="42" spans="1:14" ht="20.100000000000001" customHeight="1" x14ac:dyDescent="0.25">
      <c r="A42" s="79">
        <f t="shared" si="6"/>
        <v>39</v>
      </c>
      <c r="B42" s="168" t="s">
        <v>137</v>
      </c>
      <c r="C42" s="168" t="s">
        <v>113</v>
      </c>
      <c r="D42" s="138">
        <v>1</v>
      </c>
      <c r="E42" s="233" t="str">
        <f t="shared" si="0"/>
        <v/>
      </c>
      <c r="F42" s="90" t="str">
        <f t="shared" si="5"/>
        <v/>
      </c>
      <c r="G42" s="90" t="str">
        <f t="shared" si="8"/>
        <v/>
      </c>
      <c r="H42" s="91" t="str">
        <f t="shared" si="9"/>
        <v/>
      </c>
      <c r="I42" s="234" t="str">
        <f>IF(A42="","",Dép_Arr!D42)</f>
        <v/>
      </c>
      <c r="J42" s="92" t="str">
        <f>IF(Récap!D42=0,"",Récap!D42)</f>
        <v/>
      </c>
      <c r="K42" s="93" t="str">
        <f>IF(Récap!C42=1,"OUI","")</f>
        <v/>
      </c>
      <c r="L42" s="94" t="str">
        <f t="shared" si="7"/>
        <v/>
      </c>
      <c r="M42" s="42"/>
      <c r="N42" s="41"/>
    </row>
    <row r="43" spans="1:14" ht="20.100000000000001" customHeight="1" x14ac:dyDescent="0.25">
      <c r="A43" s="87">
        <f t="shared" si="6"/>
        <v>40</v>
      </c>
      <c r="B43" s="166" t="s">
        <v>138</v>
      </c>
      <c r="C43" s="167" t="s">
        <v>139</v>
      </c>
      <c r="D43" s="137" t="s">
        <v>6</v>
      </c>
      <c r="E43" s="235" t="str">
        <f t="shared" si="0"/>
        <v/>
      </c>
      <c r="F43" s="159" t="str">
        <f t="shared" si="5"/>
        <v/>
      </c>
      <c r="G43" s="159" t="str">
        <f t="shared" si="8"/>
        <v/>
      </c>
      <c r="H43" s="236" t="str">
        <f t="shared" si="9"/>
        <v/>
      </c>
      <c r="I43" s="237" t="str">
        <f>IF(A43="","",Dép_Arr!D43)</f>
        <v/>
      </c>
      <c r="J43" s="238" t="str">
        <f>IF(Récap!D43=0,"",Récap!D43)</f>
        <v/>
      </c>
      <c r="K43" s="239" t="str">
        <f>IF(Récap!C43=1,"OUI","")</f>
        <v/>
      </c>
      <c r="L43" s="88" t="str">
        <f t="shared" si="7"/>
        <v/>
      </c>
      <c r="M43" s="43"/>
      <c r="N43" s="41"/>
    </row>
    <row r="44" spans="1:14" ht="20.100000000000001" customHeight="1" x14ac:dyDescent="0.25">
      <c r="A44" s="79">
        <f t="shared" si="6"/>
        <v>41</v>
      </c>
      <c r="B44" s="168" t="s">
        <v>10</v>
      </c>
      <c r="C44" s="168" t="s">
        <v>9</v>
      </c>
      <c r="D44" s="138" t="s">
        <v>6</v>
      </c>
      <c r="E44" s="233" t="str">
        <f t="shared" si="0"/>
        <v/>
      </c>
      <c r="F44" s="90" t="str">
        <f t="shared" si="5"/>
        <v/>
      </c>
      <c r="G44" s="90" t="str">
        <f t="shared" si="8"/>
        <v/>
      </c>
      <c r="H44" s="91" t="str">
        <f t="shared" si="9"/>
        <v/>
      </c>
      <c r="I44" s="234" t="str">
        <f>IF(A44="","",Dép_Arr!D44)</f>
        <v/>
      </c>
      <c r="J44" s="92" t="str">
        <f>IF(Récap!D44=0,"",Récap!D44)</f>
        <v/>
      </c>
      <c r="K44" s="93" t="str">
        <f>IF(Récap!C44=1,"OUI","")</f>
        <v/>
      </c>
      <c r="L44" s="94" t="str">
        <f t="shared" si="7"/>
        <v/>
      </c>
      <c r="M44" s="42"/>
      <c r="N44" s="41"/>
    </row>
    <row r="45" spans="1:14" ht="20.100000000000001" customHeight="1" x14ac:dyDescent="0.25">
      <c r="A45" s="87">
        <f t="shared" si="6"/>
        <v>42</v>
      </c>
      <c r="B45" s="166" t="s">
        <v>140</v>
      </c>
      <c r="C45" s="167" t="s">
        <v>141</v>
      </c>
      <c r="D45" s="137" t="s">
        <v>6</v>
      </c>
      <c r="E45" s="235" t="str">
        <f t="shared" si="0"/>
        <v/>
      </c>
      <c r="F45" s="159" t="str">
        <f t="shared" si="5"/>
        <v/>
      </c>
      <c r="G45" s="159" t="str">
        <f t="shared" si="8"/>
        <v/>
      </c>
      <c r="H45" s="236" t="str">
        <f t="shared" si="9"/>
        <v/>
      </c>
      <c r="I45" s="237" t="str">
        <f>IF(A45="","",Dép_Arr!D45)</f>
        <v/>
      </c>
      <c r="J45" s="238" t="str">
        <f>IF(Récap!D45=0,"",Récap!D45)</f>
        <v/>
      </c>
      <c r="K45" s="239" t="str">
        <f>IF(Récap!C45=1,"OUI","")</f>
        <v/>
      </c>
      <c r="L45" s="88" t="str">
        <f t="shared" si="7"/>
        <v/>
      </c>
      <c r="M45" s="43"/>
      <c r="N45" s="41"/>
    </row>
    <row r="46" spans="1:14" ht="20.100000000000001" customHeight="1" x14ac:dyDescent="0.25">
      <c r="A46" s="79">
        <f t="shared" si="6"/>
        <v>43</v>
      </c>
      <c r="B46" s="168" t="s">
        <v>142</v>
      </c>
      <c r="C46" s="168" t="s">
        <v>143</v>
      </c>
      <c r="D46" s="138">
        <v>3</v>
      </c>
      <c r="E46" s="233" t="str">
        <f t="shared" si="0"/>
        <v/>
      </c>
      <c r="F46" s="90" t="str">
        <f t="shared" si="5"/>
        <v/>
      </c>
      <c r="G46" s="90" t="str">
        <f t="shared" si="8"/>
        <v/>
      </c>
      <c r="H46" s="91" t="str">
        <f t="shared" si="9"/>
        <v/>
      </c>
      <c r="I46" s="234" t="str">
        <f>IF(A46="","",Dép_Arr!D46)</f>
        <v/>
      </c>
      <c r="J46" s="92" t="str">
        <f>IF(Récap!D46=0,"",Récap!D46)</f>
        <v/>
      </c>
      <c r="K46" s="93" t="str">
        <f>IF(Récap!C46=1,"OUI","")</f>
        <v/>
      </c>
      <c r="L46" s="94" t="str">
        <f t="shared" si="7"/>
        <v/>
      </c>
      <c r="M46" s="42"/>
      <c r="N46" s="41"/>
    </row>
    <row r="47" spans="1:14" ht="20.100000000000001" customHeight="1" x14ac:dyDescent="0.25">
      <c r="A47" s="87">
        <f t="shared" si="6"/>
        <v>44</v>
      </c>
      <c r="B47" s="166" t="s">
        <v>144</v>
      </c>
      <c r="C47" s="167" t="s">
        <v>8</v>
      </c>
      <c r="D47" s="137">
        <v>2</v>
      </c>
      <c r="E47" s="235" t="str">
        <f t="shared" si="0"/>
        <v/>
      </c>
      <c r="F47" s="159" t="str">
        <f t="shared" si="5"/>
        <v/>
      </c>
      <c r="G47" s="159" t="str">
        <f t="shared" si="8"/>
        <v/>
      </c>
      <c r="H47" s="236" t="str">
        <f t="shared" si="9"/>
        <v/>
      </c>
      <c r="I47" s="237" t="str">
        <f>IF(A47="","",Dép_Arr!D47)</f>
        <v/>
      </c>
      <c r="J47" s="238" t="str">
        <f>IF(Récap!D47=0,"",Récap!D47)</f>
        <v/>
      </c>
      <c r="K47" s="239" t="str">
        <f>IF(Récap!C47=1,"OUI","")</f>
        <v/>
      </c>
      <c r="L47" s="88" t="str">
        <f t="shared" si="7"/>
        <v/>
      </c>
      <c r="M47" s="43"/>
      <c r="N47" s="41"/>
    </row>
    <row r="48" spans="1:14" ht="20.100000000000001" customHeight="1" x14ac:dyDescent="0.25">
      <c r="A48" s="79">
        <f t="shared" si="6"/>
        <v>45</v>
      </c>
      <c r="B48" s="168" t="s">
        <v>145</v>
      </c>
      <c r="C48" s="168" t="s">
        <v>39</v>
      </c>
      <c r="D48" s="138">
        <v>1</v>
      </c>
      <c r="E48" s="233" t="str">
        <f t="shared" si="0"/>
        <v/>
      </c>
      <c r="F48" s="90" t="str">
        <f t="shared" si="5"/>
        <v/>
      </c>
      <c r="G48" s="90" t="str">
        <f t="shared" si="8"/>
        <v/>
      </c>
      <c r="H48" s="91" t="str">
        <f t="shared" si="9"/>
        <v/>
      </c>
      <c r="I48" s="234" t="str">
        <f>IF(A48="","",Dép_Arr!D48)</f>
        <v/>
      </c>
      <c r="J48" s="92" t="str">
        <f>IF(Récap!D48=0,"",Récap!D48)</f>
        <v/>
      </c>
      <c r="K48" s="93" t="str">
        <f>IF(Récap!C48=1,"OUI","")</f>
        <v/>
      </c>
      <c r="L48" s="94" t="str">
        <f t="shared" si="7"/>
        <v/>
      </c>
      <c r="M48" s="42"/>
      <c r="N48" s="41"/>
    </row>
    <row r="49" spans="1:14" ht="20.100000000000001" customHeight="1" x14ac:dyDescent="0.25">
      <c r="A49" s="87">
        <f t="shared" si="6"/>
        <v>46</v>
      </c>
      <c r="B49" s="166" t="s">
        <v>146</v>
      </c>
      <c r="C49" s="167" t="s">
        <v>147</v>
      </c>
      <c r="D49" s="137" t="s">
        <v>6</v>
      </c>
      <c r="E49" s="235" t="str">
        <f t="shared" si="0"/>
        <v/>
      </c>
      <c r="F49" s="159" t="str">
        <f t="shared" si="5"/>
        <v/>
      </c>
      <c r="G49" s="159" t="str">
        <f t="shared" si="8"/>
        <v/>
      </c>
      <c r="H49" s="236" t="str">
        <f t="shared" si="9"/>
        <v/>
      </c>
      <c r="I49" s="237" t="str">
        <f>IF(A49="","",Dép_Arr!D49)</f>
        <v/>
      </c>
      <c r="J49" s="238" t="str">
        <f>IF(Récap!D49=0,"",Récap!D49)</f>
        <v/>
      </c>
      <c r="K49" s="239" t="str">
        <f>IF(Récap!C49=1,"OUI","")</f>
        <v/>
      </c>
      <c r="L49" s="88" t="str">
        <f t="shared" si="7"/>
        <v/>
      </c>
      <c r="M49" s="43"/>
      <c r="N49" s="41"/>
    </row>
    <row r="50" spans="1:14" ht="20.100000000000001" customHeight="1" x14ac:dyDescent="0.25">
      <c r="A50" s="79">
        <f t="shared" si="6"/>
        <v>47</v>
      </c>
      <c r="B50" s="168" t="s">
        <v>148</v>
      </c>
      <c r="C50" s="168" t="s">
        <v>108</v>
      </c>
      <c r="D50" s="138">
        <v>2</v>
      </c>
      <c r="E50" s="233" t="str">
        <f t="shared" si="0"/>
        <v/>
      </c>
      <c r="F50" s="90" t="str">
        <f t="shared" si="5"/>
        <v/>
      </c>
      <c r="G50" s="90" t="str">
        <f t="shared" si="8"/>
        <v/>
      </c>
      <c r="H50" s="91" t="str">
        <f t="shared" si="9"/>
        <v/>
      </c>
      <c r="I50" s="234" t="str">
        <f>IF(A50="","",Dép_Arr!D50)</f>
        <v/>
      </c>
      <c r="J50" s="92" t="str">
        <f>IF(Récap!D50=0,"",Récap!D50)</f>
        <v/>
      </c>
      <c r="K50" s="93" t="str">
        <f>IF(Récap!C50=1,"OUI","")</f>
        <v/>
      </c>
      <c r="L50" s="94" t="str">
        <f t="shared" si="7"/>
        <v/>
      </c>
      <c r="M50" s="42"/>
      <c r="N50" s="41"/>
    </row>
    <row r="51" spans="1:14" ht="20.100000000000001" customHeight="1" x14ac:dyDescent="0.25">
      <c r="A51" s="87">
        <f t="shared" si="6"/>
        <v>48</v>
      </c>
      <c r="B51" s="166" t="s">
        <v>149</v>
      </c>
      <c r="C51" s="167" t="s">
        <v>80</v>
      </c>
      <c r="D51" s="137">
        <v>3</v>
      </c>
      <c r="E51" s="235" t="str">
        <f t="shared" si="0"/>
        <v/>
      </c>
      <c r="F51" s="159" t="str">
        <f t="shared" si="5"/>
        <v/>
      </c>
      <c r="G51" s="159" t="str">
        <f t="shared" si="8"/>
        <v/>
      </c>
      <c r="H51" s="236" t="str">
        <f t="shared" si="9"/>
        <v/>
      </c>
      <c r="I51" s="237" t="str">
        <f>IF(A51="","",Dép_Arr!D51)</f>
        <v/>
      </c>
      <c r="J51" s="238" t="str">
        <f>IF(Récap!D51=0,"",Récap!D51)</f>
        <v/>
      </c>
      <c r="K51" s="239" t="str">
        <f>IF(Récap!C51=1,"OUI","")</f>
        <v/>
      </c>
      <c r="L51" s="88" t="str">
        <f t="shared" si="7"/>
        <v/>
      </c>
      <c r="M51" s="43"/>
      <c r="N51" s="41"/>
    </row>
    <row r="52" spans="1:14" ht="20.100000000000001" customHeight="1" x14ac:dyDescent="0.25">
      <c r="A52" s="79">
        <f t="shared" si="6"/>
        <v>49</v>
      </c>
      <c r="B52" s="168" t="s">
        <v>150</v>
      </c>
      <c r="C52" s="168" t="s">
        <v>151</v>
      </c>
      <c r="D52" s="138">
        <v>3</v>
      </c>
      <c r="E52" s="233" t="str">
        <f t="shared" si="0"/>
        <v/>
      </c>
      <c r="F52" s="90" t="str">
        <f t="shared" si="5"/>
        <v/>
      </c>
      <c r="G52" s="90" t="str">
        <f t="shared" si="8"/>
        <v/>
      </c>
      <c r="H52" s="91" t="str">
        <f t="shared" si="9"/>
        <v/>
      </c>
      <c r="I52" s="234" t="str">
        <f>IF(A52="","",Dép_Arr!D52)</f>
        <v/>
      </c>
      <c r="J52" s="92" t="str">
        <f>IF(Récap!D52=0,"",Récap!D52)</f>
        <v/>
      </c>
      <c r="K52" s="93" t="str">
        <f>IF(Récap!C52=1,"OUI","")</f>
        <v/>
      </c>
      <c r="L52" s="94" t="str">
        <f t="shared" si="7"/>
        <v/>
      </c>
      <c r="M52" s="42"/>
      <c r="N52" s="41"/>
    </row>
    <row r="53" spans="1:14" ht="20.100000000000001" customHeight="1" x14ac:dyDescent="0.25">
      <c r="A53" s="87">
        <f t="shared" si="6"/>
        <v>50</v>
      </c>
      <c r="B53" s="166" t="s">
        <v>152</v>
      </c>
      <c r="C53" s="167" t="s">
        <v>153</v>
      </c>
      <c r="D53" s="137" t="s">
        <v>56</v>
      </c>
      <c r="E53" s="235" t="str">
        <f t="shared" si="0"/>
        <v/>
      </c>
      <c r="F53" s="159" t="str">
        <f t="shared" si="5"/>
        <v/>
      </c>
      <c r="G53" s="159" t="str">
        <f t="shared" si="8"/>
        <v/>
      </c>
      <c r="H53" s="236" t="str">
        <f t="shared" si="9"/>
        <v/>
      </c>
      <c r="I53" s="237" t="str">
        <f>IF(A53="","",Dép_Arr!D53)</f>
        <v/>
      </c>
      <c r="J53" s="238" t="str">
        <f>IF(Récap!D53=0,"",Récap!D53)</f>
        <v/>
      </c>
      <c r="K53" s="239" t="str">
        <f>IF(Récap!C53=1,"OUI","")</f>
        <v/>
      </c>
      <c r="L53" s="88" t="str">
        <f t="shared" si="7"/>
        <v/>
      </c>
      <c r="M53" s="43"/>
      <c r="N53" s="41"/>
    </row>
    <row r="54" spans="1:14" ht="20.100000000000001" customHeight="1" x14ac:dyDescent="0.25">
      <c r="A54" s="79">
        <f t="shared" si="6"/>
        <v>51</v>
      </c>
      <c r="B54" s="168" t="s">
        <v>154</v>
      </c>
      <c r="C54" s="168" t="s">
        <v>8</v>
      </c>
      <c r="D54" s="138" t="s">
        <v>37</v>
      </c>
      <c r="E54" s="233" t="str">
        <f t="shared" si="0"/>
        <v/>
      </c>
      <c r="F54" s="90" t="str">
        <f t="shared" si="5"/>
        <v/>
      </c>
      <c r="G54" s="90" t="str">
        <f t="shared" si="8"/>
        <v/>
      </c>
      <c r="H54" s="91" t="str">
        <f t="shared" si="9"/>
        <v/>
      </c>
      <c r="I54" s="234" t="str">
        <f>IF(A54="","",Dép_Arr!D54)</f>
        <v/>
      </c>
      <c r="J54" s="92" t="str">
        <f>IF(Récap!D54=0,"",Récap!D54)</f>
        <v/>
      </c>
      <c r="K54" s="93" t="str">
        <f>IF(Récap!C54=1,"OUI","")</f>
        <v/>
      </c>
      <c r="L54" s="94" t="str">
        <f t="shared" si="7"/>
        <v/>
      </c>
      <c r="M54" s="42"/>
      <c r="N54" s="41"/>
    </row>
    <row r="55" spans="1:14" ht="20.100000000000001" customHeight="1" x14ac:dyDescent="0.25">
      <c r="A55" s="87">
        <f t="shared" si="6"/>
        <v>52</v>
      </c>
      <c r="B55" s="166" t="s">
        <v>155</v>
      </c>
      <c r="C55" s="167" t="s">
        <v>7</v>
      </c>
      <c r="D55" s="137" t="s">
        <v>37</v>
      </c>
      <c r="E55" s="235" t="str">
        <f t="shared" si="0"/>
        <v/>
      </c>
      <c r="F55" s="159" t="str">
        <f t="shared" si="5"/>
        <v/>
      </c>
      <c r="G55" s="159" t="str">
        <f t="shared" si="8"/>
        <v/>
      </c>
      <c r="H55" s="236" t="str">
        <f t="shared" si="9"/>
        <v/>
      </c>
      <c r="I55" s="237" t="str">
        <f>IF(A55="","",Dép_Arr!D55)</f>
        <v/>
      </c>
      <c r="J55" s="238" t="str">
        <f>IF(Récap!D55=0,"",Récap!D55)</f>
        <v/>
      </c>
      <c r="K55" s="239" t="str">
        <f>IF(Récap!C55=1,"OUI","")</f>
        <v/>
      </c>
      <c r="L55" s="88" t="str">
        <f t="shared" si="7"/>
        <v/>
      </c>
      <c r="M55" s="43"/>
      <c r="N55" s="41"/>
    </row>
    <row r="56" spans="1:14" ht="20.100000000000001" customHeight="1" x14ac:dyDescent="0.25">
      <c r="A56" s="79">
        <f t="shared" si="6"/>
        <v>53</v>
      </c>
      <c r="B56" s="168" t="s">
        <v>156</v>
      </c>
      <c r="C56" s="168" t="s">
        <v>157</v>
      </c>
      <c r="D56" s="138" t="s">
        <v>36</v>
      </c>
      <c r="E56" s="233" t="str">
        <f t="shared" si="0"/>
        <v/>
      </c>
      <c r="F56" s="90" t="str">
        <f t="shared" si="5"/>
        <v/>
      </c>
      <c r="G56" s="90" t="str">
        <f t="shared" si="8"/>
        <v/>
      </c>
      <c r="H56" s="91" t="str">
        <f t="shared" si="9"/>
        <v/>
      </c>
      <c r="I56" s="234" t="str">
        <f>IF(A56="","",Dép_Arr!D56)</f>
        <v/>
      </c>
      <c r="J56" s="92" t="str">
        <f>IF(Récap!D56=0,"",Récap!D56)</f>
        <v/>
      </c>
      <c r="K56" s="93" t="str">
        <f>IF(Récap!C56=1,"OUI","")</f>
        <v/>
      </c>
      <c r="L56" s="94" t="str">
        <f t="shared" si="7"/>
        <v/>
      </c>
      <c r="M56" s="42"/>
      <c r="N56" s="41"/>
    </row>
    <row r="57" spans="1:14" ht="20.100000000000001" customHeight="1" x14ac:dyDescent="0.25">
      <c r="A57" s="87">
        <f t="shared" si="6"/>
        <v>54</v>
      </c>
      <c r="B57" s="166" t="s">
        <v>158</v>
      </c>
      <c r="C57" s="167" t="s">
        <v>159</v>
      </c>
      <c r="D57" s="137">
        <v>2</v>
      </c>
      <c r="E57" s="235" t="str">
        <f t="shared" si="0"/>
        <v/>
      </c>
      <c r="F57" s="159" t="str">
        <f t="shared" si="5"/>
        <v/>
      </c>
      <c r="G57" s="159" t="str">
        <f t="shared" si="8"/>
        <v/>
      </c>
      <c r="H57" s="236" t="str">
        <f t="shared" si="9"/>
        <v/>
      </c>
      <c r="I57" s="237" t="str">
        <f>IF(A57="","",Dép_Arr!D57)</f>
        <v/>
      </c>
      <c r="J57" s="238" t="str">
        <f>IF(Récap!D57=0,"",Récap!D57)</f>
        <v/>
      </c>
      <c r="K57" s="239" t="str">
        <f>IF(Récap!C57=1,"OUI","")</f>
        <v/>
      </c>
      <c r="L57" s="88" t="str">
        <f t="shared" si="7"/>
        <v/>
      </c>
      <c r="M57" s="43"/>
      <c r="N57" s="41"/>
    </row>
    <row r="58" spans="1:14" ht="20.100000000000001" customHeight="1" x14ac:dyDescent="0.25">
      <c r="A58" s="79">
        <f t="shared" si="6"/>
        <v>55</v>
      </c>
      <c r="B58" s="168" t="s">
        <v>160</v>
      </c>
      <c r="C58" s="168" t="s">
        <v>161</v>
      </c>
      <c r="D58" s="138" t="s">
        <v>6</v>
      </c>
      <c r="E58" s="233" t="str">
        <f t="shared" si="0"/>
        <v/>
      </c>
      <c r="F58" s="90" t="str">
        <f t="shared" si="5"/>
        <v/>
      </c>
      <c r="G58" s="90" t="str">
        <f t="shared" si="8"/>
        <v/>
      </c>
      <c r="H58" s="91" t="str">
        <f t="shared" si="9"/>
        <v/>
      </c>
      <c r="I58" s="234" t="str">
        <f>IF(A58="","",Dép_Arr!D58)</f>
        <v/>
      </c>
      <c r="J58" s="92" t="str">
        <f>IF(Récap!D58=0,"",Récap!D58)</f>
        <v/>
      </c>
      <c r="K58" s="93" t="str">
        <f>IF(Récap!C58=1,"OUI","")</f>
        <v/>
      </c>
      <c r="L58" s="94" t="str">
        <f t="shared" si="7"/>
        <v/>
      </c>
      <c r="M58" s="42"/>
      <c r="N58" s="41"/>
    </row>
    <row r="59" spans="1:14" ht="20.100000000000001" customHeight="1" x14ac:dyDescent="0.25">
      <c r="A59" s="87"/>
      <c r="B59" s="166"/>
      <c r="C59" s="167"/>
      <c r="D59" s="137"/>
      <c r="E59" s="235" t="str">
        <f t="shared" si="0"/>
        <v/>
      </c>
      <c r="F59" s="159" t="str">
        <f t="shared" si="5"/>
        <v/>
      </c>
      <c r="G59" s="159" t="str">
        <f t="shared" si="8"/>
        <v/>
      </c>
      <c r="H59" s="236" t="str">
        <f t="shared" si="9"/>
        <v/>
      </c>
      <c r="I59" s="237" t="str">
        <f>IF(A59="","",Dép_Arr!D59)</f>
        <v/>
      </c>
      <c r="J59" s="238" t="str">
        <f>IF(Récap!D59=0,"",Récap!D59)</f>
        <v/>
      </c>
      <c r="K59" s="239" t="str">
        <f>IF(Récap!C59=1,"OUI","")</f>
        <v/>
      </c>
      <c r="L59" s="88" t="str">
        <f t="shared" si="7"/>
        <v/>
      </c>
      <c r="M59" s="43"/>
      <c r="N59" s="41"/>
    </row>
    <row r="60" spans="1:14" ht="20.100000000000001" customHeight="1" x14ac:dyDescent="0.25">
      <c r="A60" s="79"/>
      <c r="B60" s="168"/>
      <c r="C60" s="168"/>
      <c r="D60" s="138"/>
      <c r="E60" s="233" t="str">
        <f t="shared" si="0"/>
        <v/>
      </c>
      <c r="F60" s="90" t="str">
        <f t="shared" si="5"/>
        <v/>
      </c>
      <c r="G60" s="90" t="str">
        <f t="shared" si="8"/>
        <v/>
      </c>
      <c r="H60" s="91" t="str">
        <f t="shared" si="9"/>
        <v/>
      </c>
      <c r="I60" s="234" t="str">
        <f>IF(A60="","",Dép_Arr!D60)</f>
        <v/>
      </c>
      <c r="J60" s="92" t="str">
        <f>IF(Récap!D60=0,"",Récap!D60)</f>
        <v/>
      </c>
      <c r="K60" s="93" t="str">
        <f>IF(Récap!C60=1,"OUI","")</f>
        <v/>
      </c>
      <c r="L60" s="94" t="str">
        <f t="shared" si="7"/>
        <v/>
      </c>
      <c r="M60" s="42"/>
      <c r="N60" s="41"/>
    </row>
    <row r="61" spans="1:14" ht="20.100000000000001" customHeight="1" x14ac:dyDescent="0.25">
      <c r="A61" s="87"/>
      <c r="B61" s="166"/>
      <c r="C61" s="167"/>
      <c r="D61" s="137"/>
      <c r="E61" s="235" t="str">
        <f t="shared" si="0"/>
        <v/>
      </c>
      <c r="F61" s="159" t="str">
        <f t="shared" si="5"/>
        <v/>
      </c>
      <c r="G61" s="159" t="str">
        <f t="shared" si="8"/>
        <v/>
      </c>
      <c r="H61" s="236" t="str">
        <f t="shared" si="9"/>
        <v/>
      </c>
      <c r="I61" s="237" t="str">
        <f>IF(A61="","",Dép_Arr!D61)</f>
        <v/>
      </c>
      <c r="J61" s="238" t="str">
        <f>IF(Récap!D61=0,"",Récap!D61)</f>
        <v/>
      </c>
      <c r="K61" s="239" t="str">
        <f>IF(Récap!C61=1,"OUI","")</f>
        <v/>
      </c>
      <c r="L61" s="88" t="str">
        <f t="shared" si="7"/>
        <v/>
      </c>
      <c r="M61" s="43"/>
      <c r="N61" s="41"/>
    </row>
    <row r="62" spans="1:14" ht="20.100000000000001" customHeight="1" x14ac:dyDescent="0.25">
      <c r="A62" s="79"/>
      <c r="B62" s="168"/>
      <c r="C62" s="168"/>
      <c r="D62" s="138"/>
      <c r="E62" s="233" t="str">
        <f t="shared" si="0"/>
        <v/>
      </c>
      <c r="F62" s="90" t="str">
        <f t="shared" si="5"/>
        <v/>
      </c>
      <c r="G62" s="90" t="str">
        <f t="shared" si="8"/>
        <v/>
      </c>
      <c r="H62" s="91" t="str">
        <f t="shared" si="9"/>
        <v/>
      </c>
      <c r="I62" s="234" t="str">
        <f>IF(A62="","",Dép_Arr!D62)</f>
        <v/>
      </c>
      <c r="J62" s="92" t="str">
        <f>IF(Récap!D62=0,"",Récap!D62)</f>
        <v/>
      </c>
      <c r="K62" s="93" t="str">
        <f>IF(Récap!C62=1,"OUI","")</f>
        <v/>
      </c>
      <c r="L62" s="94" t="str">
        <f t="shared" si="7"/>
        <v/>
      </c>
      <c r="M62" s="42"/>
      <c r="N62" s="41"/>
    </row>
    <row r="63" spans="1:14" ht="20.100000000000001" customHeight="1" x14ac:dyDescent="0.25">
      <c r="A63" s="87"/>
      <c r="B63" s="166"/>
      <c r="C63" s="167"/>
      <c r="D63" s="137"/>
      <c r="E63" s="235" t="str">
        <f t="shared" si="0"/>
        <v/>
      </c>
      <c r="F63" s="159" t="str">
        <f t="shared" si="5"/>
        <v/>
      </c>
      <c r="G63" s="159" t="str">
        <f t="shared" si="8"/>
        <v/>
      </c>
      <c r="H63" s="236" t="str">
        <f t="shared" si="9"/>
        <v/>
      </c>
      <c r="I63" s="237" t="str">
        <f>IF(A63="","",Dép_Arr!D63)</f>
        <v/>
      </c>
      <c r="J63" s="238" t="str">
        <f>IF(Récap!D63=0,"",Récap!D63)</f>
        <v/>
      </c>
      <c r="K63" s="239" t="str">
        <f>IF(Récap!C63=1,"OUI","")</f>
        <v/>
      </c>
      <c r="L63" s="88" t="str">
        <f t="shared" si="7"/>
        <v/>
      </c>
      <c r="M63" s="43"/>
      <c r="N63" s="41"/>
    </row>
    <row r="64" spans="1:14" ht="20.100000000000001" customHeight="1" x14ac:dyDescent="0.25">
      <c r="A64" s="79"/>
      <c r="B64" s="168"/>
      <c r="C64" s="168"/>
      <c r="D64" s="138"/>
      <c r="E64" s="233" t="str">
        <f t="shared" si="0"/>
        <v/>
      </c>
      <c r="F64" s="90" t="str">
        <f t="shared" si="5"/>
        <v/>
      </c>
      <c r="G64" s="90" t="str">
        <f t="shared" si="8"/>
        <v/>
      </c>
      <c r="H64" s="91" t="str">
        <f t="shared" si="9"/>
        <v/>
      </c>
      <c r="I64" s="234" t="str">
        <f>IF(A64="","",Dép_Arr!D64)</f>
        <v/>
      </c>
      <c r="J64" s="92" t="str">
        <f>IF(Récap!D64=0,"",Récap!D64)</f>
        <v/>
      </c>
      <c r="K64" s="93" t="str">
        <f>IF(Récap!C64=1,"OUI","")</f>
        <v/>
      </c>
      <c r="L64" s="94" t="str">
        <f t="shared" si="7"/>
        <v/>
      </c>
      <c r="M64" s="42"/>
      <c r="N64" s="41"/>
    </row>
    <row r="65" spans="1:14" ht="20.100000000000001" customHeight="1" x14ac:dyDescent="0.25">
      <c r="A65" s="87"/>
      <c r="B65" s="166"/>
      <c r="C65" s="167"/>
      <c r="D65" s="137"/>
      <c r="E65" s="235" t="str">
        <f t="shared" si="0"/>
        <v/>
      </c>
      <c r="F65" s="159" t="str">
        <f t="shared" si="5"/>
        <v/>
      </c>
      <c r="G65" s="159" t="str">
        <f t="shared" si="8"/>
        <v/>
      </c>
      <c r="H65" s="236" t="str">
        <f t="shared" si="9"/>
        <v/>
      </c>
      <c r="I65" s="237" t="str">
        <f>IF(A65="","",Dép_Arr!D65)</f>
        <v/>
      </c>
      <c r="J65" s="238" t="str">
        <f>IF(Récap!D65=0,"",Récap!D65)</f>
        <v/>
      </c>
      <c r="K65" s="239" t="str">
        <f>IF(Récap!C65=1,"OUI","")</f>
        <v/>
      </c>
      <c r="L65" s="88" t="str">
        <f t="shared" si="7"/>
        <v/>
      </c>
      <c r="M65" s="43"/>
      <c r="N65" s="41"/>
    </row>
    <row r="66" spans="1:14" ht="20.100000000000001" customHeight="1" x14ac:dyDescent="0.25">
      <c r="A66" s="79"/>
      <c r="B66" s="168"/>
      <c r="C66" s="168"/>
      <c r="D66" s="138"/>
      <c r="E66" s="233" t="str">
        <f t="shared" si="0"/>
        <v/>
      </c>
      <c r="F66" s="90" t="str">
        <f t="shared" si="5"/>
        <v/>
      </c>
      <c r="G66" s="90" t="str">
        <f t="shared" si="8"/>
        <v/>
      </c>
      <c r="H66" s="91" t="str">
        <f t="shared" si="9"/>
        <v/>
      </c>
      <c r="I66" s="234" t="str">
        <f>IF(A66="","",Dép_Arr!D66)</f>
        <v/>
      </c>
      <c r="J66" s="92" t="str">
        <f>IF(Récap!D66=0,"",Récap!D66)</f>
        <v/>
      </c>
      <c r="K66" s="93" t="str">
        <f>IF(Récap!C66=1,"OUI","")</f>
        <v/>
      </c>
      <c r="L66" s="94" t="str">
        <f t="shared" si="7"/>
        <v/>
      </c>
      <c r="M66" s="42"/>
      <c r="N66" s="41"/>
    </row>
    <row r="67" spans="1:14" ht="20.100000000000001" customHeight="1" x14ac:dyDescent="0.25">
      <c r="A67" s="87"/>
      <c r="B67" s="166"/>
      <c r="C67" s="167"/>
      <c r="D67" s="137"/>
      <c r="E67" s="235" t="str">
        <f t="shared" si="0"/>
        <v/>
      </c>
      <c r="F67" s="159" t="str">
        <f t="shared" si="5"/>
        <v/>
      </c>
      <c r="G67" s="159" t="str">
        <f t="shared" si="8"/>
        <v/>
      </c>
      <c r="H67" s="236" t="str">
        <f t="shared" si="9"/>
        <v/>
      </c>
      <c r="I67" s="237" t="str">
        <f>IF(A67="","",Dép_Arr!D67)</f>
        <v/>
      </c>
      <c r="J67" s="238" t="str">
        <f>IF(Récap!D67=0,"",Récap!D67)</f>
        <v/>
      </c>
      <c r="K67" s="239" t="str">
        <f>IF(Récap!C67=1,"OUI","")</f>
        <v/>
      </c>
      <c r="L67" s="88" t="str">
        <f t="shared" si="7"/>
        <v/>
      </c>
      <c r="M67" s="43"/>
      <c r="N67" s="41"/>
    </row>
    <row r="68" spans="1:14" ht="20.100000000000001" customHeight="1" x14ac:dyDescent="0.25">
      <c r="A68" s="79"/>
      <c r="B68" s="168"/>
      <c r="C68" s="168"/>
      <c r="D68" s="138"/>
      <c r="E68" s="233" t="str">
        <f t="shared" ref="E68:E103" si="10">IF(I68="","",IF(K68="OUI","",IF(OR(D68="C",D68="J"),(I68+(M$4*L68)),IF(N$4&gt;J68,I68+(M$4*L68),I68))))</f>
        <v/>
      </c>
      <c r="F68" s="90" t="str">
        <f t="shared" si="5"/>
        <v/>
      </c>
      <c r="G68" s="90" t="str">
        <f t="shared" ref="G68:G103" si="11">IF(K68="OUI",100,IF(E68="","",SUMPRODUCT((CAT=D68)*(Temps&lt;E68))+1))</f>
        <v/>
      </c>
      <c r="H68" s="91" t="str">
        <f t="shared" ref="H68:H103" si="12">IF(OR(E68="",E68=0),"",$E68-MIN(Temps))</f>
        <v/>
      </c>
      <c r="I68" s="234" t="str">
        <f>IF(A68="","",Dép_Arr!D68)</f>
        <v/>
      </c>
      <c r="J68" s="92" t="str">
        <f>IF(Récap!D68=0,"",Récap!D68)</f>
        <v/>
      </c>
      <c r="K68" s="93" t="str">
        <f>IF(Récap!C68=1,"OUI","")</f>
        <v/>
      </c>
      <c r="L68" s="94" t="str">
        <f t="shared" si="7"/>
        <v/>
      </c>
      <c r="M68" s="42"/>
      <c r="N68" s="41"/>
    </row>
    <row r="69" spans="1:14" ht="20.100000000000001" customHeight="1" x14ac:dyDescent="0.25">
      <c r="A69" s="87"/>
      <c r="B69" s="166"/>
      <c r="C69" s="167"/>
      <c r="D69" s="137"/>
      <c r="E69" s="235" t="str">
        <f t="shared" si="10"/>
        <v/>
      </c>
      <c r="F69" s="159" t="str">
        <f t="shared" ref="F69:F103" si="13">IF(K69="OUI",100,IF(OR(E69="",E69=0),"",RANK(E69,E$4:E$103,1)))</f>
        <v/>
      </c>
      <c r="G69" s="159" t="str">
        <f t="shared" si="11"/>
        <v/>
      </c>
      <c r="H69" s="236" t="str">
        <f t="shared" si="12"/>
        <v/>
      </c>
      <c r="I69" s="237" t="str">
        <f>IF(A69="","",Dép_Arr!D69)</f>
        <v/>
      </c>
      <c r="J69" s="238" t="str">
        <f>IF(Récap!D69=0,"",Récap!D69)</f>
        <v/>
      </c>
      <c r="K69" s="239" t="str">
        <f>IF(Récap!C69=1,"OUI","")</f>
        <v/>
      </c>
      <c r="L69" s="88" t="str">
        <f t="shared" ref="L69:L103" si="14">IF(OR(N69="",J69=""),"",N69-J69)</f>
        <v/>
      </c>
      <c r="M69" s="43"/>
      <c r="N69" s="41"/>
    </row>
    <row r="70" spans="1:14" ht="20.100000000000001" customHeight="1" x14ac:dyDescent="0.25">
      <c r="A70" s="79"/>
      <c r="B70" s="168"/>
      <c r="C70" s="168"/>
      <c r="D70" s="138"/>
      <c r="E70" s="233" t="str">
        <f t="shared" si="10"/>
        <v/>
      </c>
      <c r="F70" s="90" t="str">
        <f t="shared" si="13"/>
        <v/>
      </c>
      <c r="G70" s="90" t="str">
        <f t="shared" si="11"/>
        <v/>
      </c>
      <c r="H70" s="91" t="str">
        <f t="shared" si="12"/>
        <v/>
      </c>
      <c r="I70" s="234" t="str">
        <f>IF(A70="","",Dép_Arr!D70)</f>
        <v/>
      </c>
      <c r="J70" s="92" t="str">
        <f>IF(Récap!D70=0,"",Récap!D70)</f>
        <v/>
      </c>
      <c r="K70" s="93" t="str">
        <f>IF(Récap!C70=1,"OUI","")</f>
        <v/>
      </c>
      <c r="L70" s="94" t="str">
        <f t="shared" si="14"/>
        <v/>
      </c>
      <c r="M70" s="42"/>
      <c r="N70" s="41"/>
    </row>
    <row r="71" spans="1:14" ht="20.100000000000001" customHeight="1" x14ac:dyDescent="0.25">
      <c r="A71" s="87"/>
      <c r="B71" s="166"/>
      <c r="C71" s="167"/>
      <c r="D71" s="137"/>
      <c r="E71" s="235" t="str">
        <f t="shared" si="10"/>
        <v/>
      </c>
      <c r="F71" s="159" t="str">
        <f t="shared" si="13"/>
        <v/>
      </c>
      <c r="G71" s="159" t="str">
        <f t="shared" si="11"/>
        <v/>
      </c>
      <c r="H71" s="236" t="str">
        <f t="shared" si="12"/>
        <v/>
      </c>
      <c r="I71" s="237" t="str">
        <f>IF(A71="","",Dép_Arr!D71)</f>
        <v/>
      </c>
      <c r="J71" s="238" t="str">
        <f>IF(Récap!D71=0,"",Récap!D71)</f>
        <v/>
      </c>
      <c r="K71" s="239" t="str">
        <f>IF(Récap!C71=1,"OUI","")</f>
        <v/>
      </c>
      <c r="L71" s="88" t="str">
        <f t="shared" si="14"/>
        <v/>
      </c>
      <c r="M71" s="43"/>
      <c r="N71" s="41"/>
    </row>
    <row r="72" spans="1:14" ht="20.100000000000001" customHeight="1" x14ac:dyDescent="0.25">
      <c r="A72" s="79"/>
      <c r="B72" s="168"/>
      <c r="C72" s="168"/>
      <c r="D72" s="138"/>
      <c r="E72" s="233" t="str">
        <f t="shared" si="10"/>
        <v/>
      </c>
      <c r="F72" s="90" t="str">
        <f t="shared" si="13"/>
        <v/>
      </c>
      <c r="G72" s="90" t="str">
        <f t="shared" si="11"/>
        <v/>
      </c>
      <c r="H72" s="91" t="str">
        <f t="shared" si="12"/>
        <v/>
      </c>
      <c r="I72" s="234" t="str">
        <f>IF(A72="","",Dép_Arr!D72)</f>
        <v/>
      </c>
      <c r="J72" s="92" t="str">
        <f>IF(Récap!D72=0,"",Récap!D72)</f>
        <v/>
      </c>
      <c r="K72" s="93" t="str">
        <f>IF(Récap!C72=1,"OUI","")</f>
        <v/>
      </c>
      <c r="L72" s="94" t="str">
        <f t="shared" si="14"/>
        <v/>
      </c>
      <c r="M72" s="42"/>
      <c r="N72" s="41"/>
    </row>
    <row r="73" spans="1:14" ht="20.100000000000001" customHeight="1" x14ac:dyDescent="0.25">
      <c r="A73" s="87"/>
      <c r="B73" s="166"/>
      <c r="C73" s="167"/>
      <c r="D73" s="137"/>
      <c r="E73" s="235" t="str">
        <f t="shared" si="10"/>
        <v/>
      </c>
      <c r="F73" s="159" t="str">
        <f t="shared" si="13"/>
        <v/>
      </c>
      <c r="G73" s="159" t="str">
        <f t="shared" si="11"/>
        <v/>
      </c>
      <c r="H73" s="236" t="str">
        <f t="shared" si="12"/>
        <v/>
      </c>
      <c r="I73" s="237" t="str">
        <f>IF(A73="","",Dép_Arr!D73)</f>
        <v/>
      </c>
      <c r="J73" s="238" t="str">
        <f>IF(Récap!D73=0,"",Récap!D73)</f>
        <v/>
      </c>
      <c r="K73" s="239" t="str">
        <f>IF(Récap!C73=1,"OUI","")</f>
        <v/>
      </c>
      <c r="L73" s="88" t="str">
        <f t="shared" si="14"/>
        <v/>
      </c>
      <c r="M73" s="43"/>
      <c r="N73" s="41"/>
    </row>
    <row r="74" spans="1:14" ht="20.100000000000001" customHeight="1" x14ac:dyDescent="0.25">
      <c r="A74" s="79"/>
      <c r="B74" s="168"/>
      <c r="C74" s="168"/>
      <c r="D74" s="138"/>
      <c r="E74" s="233" t="str">
        <f t="shared" si="10"/>
        <v/>
      </c>
      <c r="F74" s="90" t="str">
        <f t="shared" si="13"/>
        <v/>
      </c>
      <c r="G74" s="90" t="str">
        <f t="shared" si="11"/>
        <v/>
      </c>
      <c r="H74" s="91" t="str">
        <f t="shared" si="12"/>
        <v/>
      </c>
      <c r="I74" s="234" t="str">
        <f>IF(A74="","",Dép_Arr!D74)</f>
        <v/>
      </c>
      <c r="J74" s="92" t="str">
        <f>IF(Récap!D74=0,"",Récap!D74)</f>
        <v/>
      </c>
      <c r="K74" s="93" t="str">
        <f>IF(Récap!C74=1,"OUI","")</f>
        <v/>
      </c>
      <c r="L74" s="94" t="str">
        <f t="shared" si="14"/>
        <v/>
      </c>
      <c r="M74" s="42"/>
      <c r="N74" s="41"/>
    </row>
    <row r="75" spans="1:14" ht="20.100000000000001" customHeight="1" x14ac:dyDescent="0.25">
      <c r="A75" s="87"/>
      <c r="B75" s="166"/>
      <c r="C75" s="167"/>
      <c r="D75" s="137"/>
      <c r="E75" s="235" t="str">
        <f t="shared" si="10"/>
        <v/>
      </c>
      <c r="F75" s="159" t="str">
        <f t="shared" si="13"/>
        <v/>
      </c>
      <c r="G75" s="159" t="str">
        <f t="shared" si="11"/>
        <v/>
      </c>
      <c r="H75" s="236" t="str">
        <f t="shared" si="12"/>
        <v/>
      </c>
      <c r="I75" s="237" t="str">
        <f>IF(A75="","",Dép_Arr!D75)</f>
        <v/>
      </c>
      <c r="J75" s="238" t="str">
        <f>IF(Récap!D75=0,"",Récap!D75)</f>
        <v/>
      </c>
      <c r="K75" s="239" t="str">
        <f>IF(Récap!C75=1,"OUI","")</f>
        <v/>
      </c>
      <c r="L75" s="88" t="str">
        <f t="shared" si="14"/>
        <v/>
      </c>
      <c r="M75" s="43"/>
      <c r="N75" s="41"/>
    </row>
    <row r="76" spans="1:14" ht="20.100000000000001" customHeight="1" x14ac:dyDescent="0.25">
      <c r="A76" s="79"/>
      <c r="B76" s="168"/>
      <c r="C76" s="168"/>
      <c r="D76" s="138"/>
      <c r="E76" s="233" t="str">
        <f t="shared" si="10"/>
        <v/>
      </c>
      <c r="F76" s="90" t="str">
        <f t="shared" si="13"/>
        <v/>
      </c>
      <c r="G76" s="90" t="str">
        <f t="shared" si="11"/>
        <v/>
      </c>
      <c r="H76" s="91" t="str">
        <f t="shared" si="12"/>
        <v/>
      </c>
      <c r="I76" s="234" t="str">
        <f>IF(A76="","",Dép_Arr!D76)</f>
        <v/>
      </c>
      <c r="J76" s="92" t="str">
        <f>IF(Récap!D76=0,"",Récap!D76)</f>
        <v/>
      </c>
      <c r="K76" s="93" t="str">
        <f>IF(Récap!C76=1,"OUI","")</f>
        <v/>
      </c>
      <c r="L76" s="94" t="str">
        <f t="shared" si="14"/>
        <v/>
      </c>
      <c r="M76" s="42"/>
      <c r="N76" s="41"/>
    </row>
    <row r="77" spans="1:14" ht="20.100000000000001" customHeight="1" x14ac:dyDescent="0.25">
      <c r="A77" s="87"/>
      <c r="B77" s="166"/>
      <c r="C77" s="167"/>
      <c r="D77" s="137"/>
      <c r="E77" s="235" t="str">
        <f t="shared" si="10"/>
        <v/>
      </c>
      <c r="F77" s="159" t="str">
        <f t="shared" si="13"/>
        <v/>
      </c>
      <c r="G77" s="159" t="str">
        <f t="shared" si="11"/>
        <v/>
      </c>
      <c r="H77" s="236" t="str">
        <f t="shared" si="12"/>
        <v/>
      </c>
      <c r="I77" s="237" t="str">
        <f>IF(A77="","",Dép_Arr!D77)</f>
        <v/>
      </c>
      <c r="J77" s="238" t="str">
        <f>IF(Récap!D77=0,"",Récap!D77)</f>
        <v/>
      </c>
      <c r="K77" s="239" t="str">
        <f>IF(Récap!C77=1,"OUI","")</f>
        <v/>
      </c>
      <c r="L77" s="88" t="str">
        <f t="shared" si="14"/>
        <v/>
      </c>
      <c r="M77" s="43"/>
      <c r="N77" s="41"/>
    </row>
    <row r="78" spans="1:14" ht="20.100000000000001" customHeight="1" x14ac:dyDescent="0.25">
      <c r="A78" s="79"/>
      <c r="B78" s="168"/>
      <c r="C78" s="168"/>
      <c r="D78" s="138"/>
      <c r="E78" s="233" t="str">
        <f t="shared" si="10"/>
        <v/>
      </c>
      <c r="F78" s="90" t="str">
        <f t="shared" si="13"/>
        <v/>
      </c>
      <c r="G78" s="90" t="str">
        <f t="shared" si="11"/>
        <v/>
      </c>
      <c r="H78" s="91" t="str">
        <f t="shared" si="12"/>
        <v/>
      </c>
      <c r="I78" s="234" t="str">
        <f>IF(A78="","",Dép_Arr!D78)</f>
        <v/>
      </c>
      <c r="J78" s="92" t="str">
        <f>IF(Récap!D78=0,"",Récap!D78)</f>
        <v/>
      </c>
      <c r="K78" s="93" t="str">
        <f>IF(Récap!C78=1,"OUI","")</f>
        <v/>
      </c>
      <c r="L78" s="94" t="str">
        <f t="shared" si="14"/>
        <v/>
      </c>
      <c r="M78" s="42"/>
      <c r="N78" s="41"/>
    </row>
    <row r="79" spans="1:14" ht="20.100000000000001" customHeight="1" x14ac:dyDescent="0.25">
      <c r="A79" s="87"/>
      <c r="B79" s="166"/>
      <c r="C79" s="167"/>
      <c r="D79" s="137"/>
      <c r="E79" s="235" t="str">
        <f t="shared" si="10"/>
        <v/>
      </c>
      <c r="F79" s="159" t="str">
        <f t="shared" si="13"/>
        <v/>
      </c>
      <c r="G79" s="159" t="str">
        <f t="shared" si="11"/>
        <v/>
      </c>
      <c r="H79" s="236" t="str">
        <f t="shared" si="12"/>
        <v/>
      </c>
      <c r="I79" s="237" t="str">
        <f>IF(A79="","",Dép_Arr!D79)</f>
        <v/>
      </c>
      <c r="J79" s="238" t="str">
        <f>IF(Récap!D79=0,"",Récap!D79)</f>
        <v/>
      </c>
      <c r="K79" s="239" t="str">
        <f>IF(Récap!C79=1,"OUI","")</f>
        <v/>
      </c>
      <c r="L79" s="88" t="str">
        <f t="shared" si="14"/>
        <v/>
      </c>
      <c r="M79" s="43"/>
      <c r="N79" s="41"/>
    </row>
    <row r="80" spans="1:14" ht="20.100000000000001" customHeight="1" x14ac:dyDescent="0.25">
      <c r="A80" s="79"/>
      <c r="B80" s="168"/>
      <c r="C80" s="168"/>
      <c r="D80" s="138"/>
      <c r="E80" s="233" t="str">
        <f t="shared" si="10"/>
        <v/>
      </c>
      <c r="F80" s="90" t="str">
        <f t="shared" si="13"/>
        <v/>
      </c>
      <c r="G80" s="90" t="str">
        <f t="shared" si="11"/>
        <v/>
      </c>
      <c r="H80" s="91" t="str">
        <f t="shared" si="12"/>
        <v/>
      </c>
      <c r="I80" s="234" t="str">
        <f>IF(A80="","",Dép_Arr!D80)</f>
        <v/>
      </c>
      <c r="J80" s="92" t="str">
        <f>IF(Récap!D80=0,"",Récap!D80)</f>
        <v/>
      </c>
      <c r="K80" s="93" t="str">
        <f>IF(Récap!C80=1,"OUI","")</f>
        <v/>
      </c>
      <c r="L80" s="94" t="str">
        <f t="shared" si="14"/>
        <v/>
      </c>
      <c r="M80" s="42"/>
      <c r="N80" s="41"/>
    </row>
    <row r="81" spans="1:14" ht="20.100000000000001" customHeight="1" x14ac:dyDescent="0.25">
      <c r="A81" s="87"/>
      <c r="B81" s="166"/>
      <c r="C81" s="167"/>
      <c r="D81" s="137"/>
      <c r="E81" s="235" t="str">
        <f t="shared" si="10"/>
        <v/>
      </c>
      <c r="F81" s="159" t="str">
        <f t="shared" si="13"/>
        <v/>
      </c>
      <c r="G81" s="159" t="str">
        <f t="shared" si="11"/>
        <v/>
      </c>
      <c r="H81" s="236" t="str">
        <f t="shared" si="12"/>
        <v/>
      </c>
      <c r="I81" s="237" t="str">
        <f>IF(A81="","",Dép_Arr!D81)</f>
        <v/>
      </c>
      <c r="J81" s="238" t="str">
        <f>IF(Récap!D81=0,"",Récap!D81)</f>
        <v/>
      </c>
      <c r="K81" s="239" t="str">
        <f>IF(Récap!C81=1,"OUI","")</f>
        <v/>
      </c>
      <c r="L81" s="88" t="str">
        <f t="shared" si="14"/>
        <v/>
      </c>
      <c r="M81" s="43"/>
      <c r="N81" s="41"/>
    </row>
    <row r="82" spans="1:14" ht="20.100000000000001" customHeight="1" x14ac:dyDescent="0.25">
      <c r="A82" s="79"/>
      <c r="B82" s="168"/>
      <c r="C82" s="168"/>
      <c r="D82" s="138"/>
      <c r="E82" s="233" t="str">
        <f t="shared" si="10"/>
        <v/>
      </c>
      <c r="F82" s="90" t="str">
        <f t="shared" si="13"/>
        <v/>
      </c>
      <c r="G82" s="90" t="str">
        <f t="shared" si="11"/>
        <v/>
      </c>
      <c r="H82" s="91" t="str">
        <f t="shared" si="12"/>
        <v/>
      </c>
      <c r="I82" s="234" t="str">
        <f>IF(A82="","",Dép_Arr!D82)</f>
        <v/>
      </c>
      <c r="J82" s="92" t="str">
        <f>IF(Récap!D82=0,"",Récap!D82)</f>
        <v/>
      </c>
      <c r="K82" s="93" t="str">
        <f>IF(Récap!C82=1,"OUI","")</f>
        <v/>
      </c>
      <c r="L82" s="94" t="str">
        <f t="shared" si="14"/>
        <v/>
      </c>
      <c r="M82" s="42"/>
      <c r="N82" s="41"/>
    </row>
    <row r="83" spans="1:14" ht="20.100000000000001" customHeight="1" x14ac:dyDescent="0.25">
      <c r="A83" s="87"/>
      <c r="B83" s="166"/>
      <c r="C83" s="167"/>
      <c r="D83" s="137"/>
      <c r="E83" s="235" t="str">
        <f t="shared" si="10"/>
        <v/>
      </c>
      <c r="F83" s="159" t="str">
        <f t="shared" si="13"/>
        <v/>
      </c>
      <c r="G83" s="159" t="str">
        <f t="shared" si="11"/>
        <v/>
      </c>
      <c r="H83" s="236" t="str">
        <f t="shared" si="12"/>
        <v/>
      </c>
      <c r="I83" s="237" t="str">
        <f>IF(A83="","",Dép_Arr!D83)</f>
        <v/>
      </c>
      <c r="J83" s="238" t="str">
        <f>IF(Récap!D83=0,"",Récap!D83)</f>
        <v/>
      </c>
      <c r="K83" s="239" t="str">
        <f>IF(Récap!C83=1,"OUI","")</f>
        <v/>
      </c>
      <c r="L83" s="88" t="str">
        <f t="shared" si="14"/>
        <v/>
      </c>
      <c r="M83" s="43"/>
      <c r="N83" s="41"/>
    </row>
    <row r="84" spans="1:14" ht="20.100000000000001" customHeight="1" x14ac:dyDescent="0.25">
      <c r="A84" s="79"/>
      <c r="B84" s="168"/>
      <c r="C84" s="168"/>
      <c r="D84" s="138"/>
      <c r="E84" s="233" t="str">
        <f t="shared" si="10"/>
        <v/>
      </c>
      <c r="F84" s="90" t="str">
        <f t="shared" si="13"/>
        <v/>
      </c>
      <c r="G84" s="90" t="str">
        <f t="shared" si="11"/>
        <v/>
      </c>
      <c r="H84" s="91" t="str">
        <f t="shared" si="12"/>
        <v/>
      </c>
      <c r="I84" s="234" t="str">
        <f>IF(A84="","",Dép_Arr!D84)</f>
        <v/>
      </c>
      <c r="J84" s="92" t="str">
        <f>IF(Récap!D84=0,"",Récap!D84)</f>
        <v/>
      </c>
      <c r="K84" s="93" t="str">
        <f>IF(Récap!C84=1,"OUI","")</f>
        <v/>
      </c>
      <c r="L84" s="94" t="str">
        <f t="shared" si="14"/>
        <v/>
      </c>
      <c r="M84" s="42"/>
      <c r="N84" s="41"/>
    </row>
    <row r="85" spans="1:14" ht="20.100000000000001" customHeight="1" x14ac:dyDescent="0.25">
      <c r="A85" s="87"/>
      <c r="B85" s="166"/>
      <c r="C85" s="167"/>
      <c r="D85" s="137"/>
      <c r="E85" s="235" t="str">
        <f t="shared" si="10"/>
        <v/>
      </c>
      <c r="F85" s="159" t="str">
        <f t="shared" si="13"/>
        <v/>
      </c>
      <c r="G85" s="159" t="str">
        <f t="shared" si="11"/>
        <v/>
      </c>
      <c r="H85" s="236" t="str">
        <f t="shared" si="12"/>
        <v/>
      </c>
      <c r="I85" s="237" t="str">
        <f>IF(A85="","",Dép_Arr!D85)</f>
        <v/>
      </c>
      <c r="J85" s="238" t="str">
        <f>IF(Récap!D85=0,"",Récap!D85)</f>
        <v/>
      </c>
      <c r="K85" s="239" t="str">
        <f>IF(Récap!C85=1,"OUI","")</f>
        <v/>
      </c>
      <c r="L85" s="88" t="str">
        <f t="shared" si="14"/>
        <v/>
      </c>
      <c r="M85" s="43"/>
      <c r="N85" s="41"/>
    </row>
    <row r="86" spans="1:14" ht="20.100000000000001" customHeight="1" x14ac:dyDescent="0.25">
      <c r="A86" s="79"/>
      <c r="B86" s="168"/>
      <c r="C86" s="168"/>
      <c r="D86" s="138"/>
      <c r="E86" s="233" t="str">
        <f t="shared" si="10"/>
        <v/>
      </c>
      <c r="F86" s="90" t="str">
        <f t="shared" si="13"/>
        <v/>
      </c>
      <c r="G86" s="90" t="str">
        <f t="shared" si="11"/>
        <v/>
      </c>
      <c r="H86" s="91" t="str">
        <f t="shared" si="12"/>
        <v/>
      </c>
      <c r="I86" s="234" t="str">
        <f>IF(A86="","",Dép_Arr!D86)</f>
        <v/>
      </c>
      <c r="J86" s="92" t="str">
        <f>IF(Récap!D86=0,"",Récap!D86)</f>
        <v/>
      </c>
      <c r="K86" s="93" t="str">
        <f>IF(Récap!C86=1,"OUI","")</f>
        <v/>
      </c>
      <c r="L86" s="94" t="str">
        <f t="shared" si="14"/>
        <v/>
      </c>
      <c r="M86" s="42"/>
      <c r="N86" s="41"/>
    </row>
    <row r="87" spans="1:14" ht="20.100000000000001" customHeight="1" x14ac:dyDescent="0.25">
      <c r="A87" s="87"/>
      <c r="B87" s="166"/>
      <c r="C87" s="167"/>
      <c r="D87" s="137"/>
      <c r="E87" s="235" t="str">
        <f t="shared" si="10"/>
        <v/>
      </c>
      <c r="F87" s="159" t="str">
        <f t="shared" si="13"/>
        <v/>
      </c>
      <c r="G87" s="159" t="str">
        <f t="shared" si="11"/>
        <v/>
      </c>
      <c r="H87" s="236" t="str">
        <f t="shared" si="12"/>
        <v/>
      </c>
      <c r="I87" s="237" t="str">
        <f>IF(A87="","",Dép_Arr!D87)</f>
        <v/>
      </c>
      <c r="J87" s="238" t="str">
        <f>IF(Récap!D87=0,"",Récap!D87)</f>
        <v/>
      </c>
      <c r="K87" s="239" t="str">
        <f>IF(Récap!C87=1,"OUI","")</f>
        <v/>
      </c>
      <c r="L87" s="88" t="str">
        <f t="shared" si="14"/>
        <v/>
      </c>
      <c r="M87" s="43"/>
      <c r="N87" s="41"/>
    </row>
    <row r="88" spans="1:14" ht="20.100000000000001" customHeight="1" x14ac:dyDescent="0.25">
      <c r="A88" s="79"/>
      <c r="B88" s="168"/>
      <c r="C88" s="168"/>
      <c r="D88" s="138"/>
      <c r="E88" s="233" t="str">
        <f t="shared" si="10"/>
        <v/>
      </c>
      <c r="F88" s="90" t="str">
        <f t="shared" si="13"/>
        <v/>
      </c>
      <c r="G88" s="90" t="str">
        <f t="shared" si="11"/>
        <v/>
      </c>
      <c r="H88" s="91" t="str">
        <f t="shared" si="12"/>
        <v/>
      </c>
      <c r="I88" s="234" t="str">
        <f>IF(A88="","",Dép_Arr!D88)</f>
        <v/>
      </c>
      <c r="J88" s="92" t="str">
        <f>IF(Récap!D88=0,"",Récap!D88)</f>
        <v/>
      </c>
      <c r="K88" s="93" t="str">
        <f>IF(Récap!C88=1,"OUI","")</f>
        <v/>
      </c>
      <c r="L88" s="94" t="str">
        <f t="shared" si="14"/>
        <v/>
      </c>
      <c r="M88" s="42"/>
      <c r="N88" s="41"/>
    </row>
    <row r="89" spans="1:14" ht="20.100000000000001" customHeight="1" x14ac:dyDescent="0.25">
      <c r="A89" s="87"/>
      <c r="B89" s="166"/>
      <c r="C89" s="167"/>
      <c r="D89" s="137"/>
      <c r="E89" s="235" t="str">
        <f t="shared" si="10"/>
        <v/>
      </c>
      <c r="F89" s="159" t="str">
        <f t="shared" si="13"/>
        <v/>
      </c>
      <c r="G89" s="159" t="str">
        <f t="shared" si="11"/>
        <v/>
      </c>
      <c r="H89" s="236" t="str">
        <f t="shared" si="12"/>
        <v/>
      </c>
      <c r="I89" s="237" t="str">
        <f>IF(A89="","",Dép_Arr!D89)</f>
        <v/>
      </c>
      <c r="J89" s="238" t="str">
        <f>IF(Récap!D89=0,"",Récap!D89)</f>
        <v/>
      </c>
      <c r="K89" s="239" t="str">
        <f>IF(Récap!C89=1,"OUI","")</f>
        <v/>
      </c>
      <c r="L89" s="88" t="str">
        <f t="shared" si="14"/>
        <v/>
      </c>
      <c r="M89" s="43"/>
      <c r="N89" s="41"/>
    </row>
    <row r="90" spans="1:14" ht="20.100000000000001" customHeight="1" x14ac:dyDescent="0.25">
      <c r="A90" s="79"/>
      <c r="B90" s="168"/>
      <c r="C90" s="168"/>
      <c r="D90" s="138"/>
      <c r="E90" s="233" t="str">
        <f t="shared" si="10"/>
        <v/>
      </c>
      <c r="F90" s="90" t="str">
        <f t="shared" si="13"/>
        <v/>
      </c>
      <c r="G90" s="90" t="str">
        <f t="shared" si="11"/>
        <v/>
      </c>
      <c r="H90" s="91" t="str">
        <f t="shared" si="12"/>
        <v/>
      </c>
      <c r="I90" s="234" t="str">
        <f>IF(A90="","",Dép_Arr!D90)</f>
        <v/>
      </c>
      <c r="J90" s="92" t="str">
        <f>IF(Récap!D90=0,"",Récap!D90)</f>
        <v/>
      </c>
      <c r="K90" s="93" t="str">
        <f>IF(Récap!C90=1,"OUI","")</f>
        <v/>
      </c>
      <c r="L90" s="94" t="str">
        <f t="shared" si="14"/>
        <v/>
      </c>
      <c r="M90" s="42"/>
      <c r="N90" s="41"/>
    </row>
    <row r="91" spans="1:14" ht="20.100000000000001" customHeight="1" x14ac:dyDescent="0.25">
      <c r="A91" s="87"/>
      <c r="B91" s="166"/>
      <c r="C91" s="167"/>
      <c r="D91" s="137"/>
      <c r="E91" s="235" t="str">
        <f t="shared" si="10"/>
        <v/>
      </c>
      <c r="F91" s="159" t="str">
        <f t="shared" si="13"/>
        <v/>
      </c>
      <c r="G91" s="159" t="str">
        <f t="shared" si="11"/>
        <v/>
      </c>
      <c r="H91" s="236" t="str">
        <f t="shared" si="12"/>
        <v/>
      </c>
      <c r="I91" s="237" t="str">
        <f>IF(A91="","",Dép_Arr!D91)</f>
        <v/>
      </c>
      <c r="J91" s="238" t="str">
        <f>IF(Récap!D91=0,"",Récap!D91)</f>
        <v/>
      </c>
      <c r="K91" s="239" t="str">
        <f>IF(Récap!C91=1,"OUI","")</f>
        <v/>
      </c>
      <c r="L91" s="88" t="str">
        <f t="shared" si="14"/>
        <v/>
      </c>
      <c r="M91" s="43"/>
      <c r="N91" s="41"/>
    </row>
    <row r="92" spans="1:14" ht="20.100000000000001" customHeight="1" x14ac:dyDescent="0.25">
      <c r="A92" s="79"/>
      <c r="B92" s="168"/>
      <c r="C92" s="168"/>
      <c r="D92" s="138"/>
      <c r="E92" s="233" t="str">
        <f t="shared" si="10"/>
        <v/>
      </c>
      <c r="F92" s="90" t="str">
        <f t="shared" si="13"/>
        <v/>
      </c>
      <c r="G92" s="90" t="str">
        <f t="shared" si="11"/>
        <v/>
      </c>
      <c r="H92" s="91" t="str">
        <f t="shared" si="12"/>
        <v/>
      </c>
      <c r="I92" s="234" t="str">
        <f>IF(A92="","",Dép_Arr!D92)</f>
        <v/>
      </c>
      <c r="J92" s="92" t="str">
        <f>IF(Récap!D92=0,"",Récap!D92)</f>
        <v/>
      </c>
      <c r="K92" s="93" t="str">
        <f>IF(Récap!C92=1,"OUI","")</f>
        <v/>
      </c>
      <c r="L92" s="94" t="str">
        <f t="shared" si="14"/>
        <v/>
      </c>
      <c r="M92" s="42"/>
      <c r="N92" s="41"/>
    </row>
    <row r="93" spans="1:14" ht="20.100000000000001" customHeight="1" x14ac:dyDescent="0.25">
      <c r="A93" s="87"/>
      <c r="B93" s="166"/>
      <c r="C93" s="167"/>
      <c r="D93" s="137"/>
      <c r="E93" s="235" t="str">
        <f t="shared" si="10"/>
        <v/>
      </c>
      <c r="F93" s="159" t="str">
        <f t="shared" si="13"/>
        <v/>
      </c>
      <c r="G93" s="159" t="str">
        <f t="shared" si="11"/>
        <v/>
      </c>
      <c r="H93" s="236" t="str">
        <f t="shared" si="12"/>
        <v/>
      </c>
      <c r="I93" s="237" t="str">
        <f>IF(A93="","",Dép_Arr!D93)</f>
        <v/>
      </c>
      <c r="J93" s="238" t="str">
        <f>IF(Récap!D93=0,"",Récap!D93)</f>
        <v/>
      </c>
      <c r="K93" s="239" t="str">
        <f>IF(Récap!C93=1,"OUI","")</f>
        <v/>
      </c>
      <c r="L93" s="88" t="str">
        <f t="shared" si="14"/>
        <v/>
      </c>
      <c r="M93" s="43"/>
      <c r="N93" s="41"/>
    </row>
    <row r="94" spans="1:14" ht="20.100000000000001" customHeight="1" x14ac:dyDescent="0.25">
      <c r="A94" s="79"/>
      <c r="B94" s="168"/>
      <c r="C94" s="168"/>
      <c r="D94" s="138"/>
      <c r="E94" s="233" t="str">
        <f t="shared" si="10"/>
        <v/>
      </c>
      <c r="F94" s="90" t="str">
        <f t="shared" si="13"/>
        <v/>
      </c>
      <c r="G94" s="90" t="str">
        <f t="shared" si="11"/>
        <v/>
      </c>
      <c r="H94" s="91" t="str">
        <f t="shared" si="12"/>
        <v/>
      </c>
      <c r="I94" s="234" t="str">
        <f>IF(A94="","",Dép_Arr!D94)</f>
        <v/>
      </c>
      <c r="J94" s="92" t="str">
        <f>IF(Récap!D94=0,"",Récap!D94)</f>
        <v/>
      </c>
      <c r="K94" s="93" t="str">
        <f>IF(Récap!C94=1,"OUI","")</f>
        <v/>
      </c>
      <c r="L94" s="94" t="str">
        <f t="shared" si="14"/>
        <v/>
      </c>
      <c r="M94" s="42"/>
      <c r="N94" s="41"/>
    </row>
    <row r="95" spans="1:14" ht="20.100000000000001" customHeight="1" x14ac:dyDescent="0.25">
      <c r="A95" s="87"/>
      <c r="B95" s="166"/>
      <c r="C95" s="167"/>
      <c r="D95" s="137"/>
      <c r="E95" s="235" t="str">
        <f t="shared" si="10"/>
        <v/>
      </c>
      <c r="F95" s="159" t="str">
        <f t="shared" si="13"/>
        <v/>
      </c>
      <c r="G95" s="159" t="str">
        <f t="shared" si="11"/>
        <v/>
      </c>
      <c r="H95" s="236" t="str">
        <f t="shared" si="12"/>
        <v/>
      </c>
      <c r="I95" s="237" t="str">
        <f>IF(A95="","",Dép_Arr!D95)</f>
        <v/>
      </c>
      <c r="J95" s="238" t="str">
        <f>IF(Récap!D95=0,"",Récap!D95)</f>
        <v/>
      </c>
      <c r="K95" s="239" t="str">
        <f>IF(Récap!C95=1,"OUI","")</f>
        <v/>
      </c>
      <c r="L95" s="88" t="str">
        <f t="shared" si="14"/>
        <v/>
      </c>
      <c r="M95" s="43"/>
      <c r="N95" s="41"/>
    </row>
    <row r="96" spans="1:14" ht="20.100000000000001" customHeight="1" x14ac:dyDescent="0.25">
      <c r="A96" s="79"/>
      <c r="B96" s="168"/>
      <c r="C96" s="168"/>
      <c r="D96" s="138"/>
      <c r="E96" s="233" t="str">
        <f t="shared" si="10"/>
        <v/>
      </c>
      <c r="F96" s="90" t="str">
        <f t="shared" si="13"/>
        <v/>
      </c>
      <c r="G96" s="90" t="str">
        <f t="shared" si="11"/>
        <v/>
      </c>
      <c r="H96" s="91" t="str">
        <f t="shared" si="12"/>
        <v/>
      </c>
      <c r="I96" s="234" t="str">
        <f>IF(A96="","",Dép_Arr!D96)</f>
        <v/>
      </c>
      <c r="J96" s="92" t="str">
        <f>IF(Récap!D96=0,"",Récap!D96)</f>
        <v/>
      </c>
      <c r="K96" s="93" t="str">
        <f>IF(Récap!C96=1,"OUI","")</f>
        <v/>
      </c>
      <c r="L96" s="94" t="str">
        <f t="shared" si="14"/>
        <v/>
      </c>
      <c r="M96" s="42"/>
      <c r="N96" s="41"/>
    </row>
    <row r="97" spans="1:14" ht="20.100000000000001" customHeight="1" x14ac:dyDescent="0.25">
      <c r="A97" s="87"/>
      <c r="B97" s="166"/>
      <c r="C97" s="167"/>
      <c r="D97" s="137"/>
      <c r="E97" s="235" t="str">
        <f t="shared" si="10"/>
        <v/>
      </c>
      <c r="F97" s="159" t="str">
        <f t="shared" si="13"/>
        <v/>
      </c>
      <c r="G97" s="159" t="str">
        <f t="shared" si="11"/>
        <v/>
      </c>
      <c r="H97" s="236" t="str">
        <f t="shared" si="12"/>
        <v/>
      </c>
      <c r="I97" s="237" t="str">
        <f>IF(A97="","",Dép_Arr!D97)</f>
        <v/>
      </c>
      <c r="J97" s="238" t="str">
        <f>IF(Récap!D97=0,"",Récap!D97)</f>
        <v/>
      </c>
      <c r="K97" s="239" t="str">
        <f>IF(Récap!C97=1,"OUI","")</f>
        <v/>
      </c>
      <c r="L97" s="88" t="str">
        <f t="shared" si="14"/>
        <v/>
      </c>
      <c r="M97" s="43"/>
      <c r="N97" s="41"/>
    </row>
    <row r="98" spans="1:14" ht="20.100000000000001" customHeight="1" x14ac:dyDescent="0.25">
      <c r="A98" s="79"/>
      <c r="B98" s="168"/>
      <c r="C98" s="168"/>
      <c r="D98" s="138"/>
      <c r="E98" s="233" t="str">
        <f t="shared" si="10"/>
        <v/>
      </c>
      <c r="F98" s="90" t="str">
        <f t="shared" si="13"/>
        <v/>
      </c>
      <c r="G98" s="90" t="str">
        <f t="shared" si="11"/>
        <v/>
      </c>
      <c r="H98" s="91" t="str">
        <f t="shared" si="12"/>
        <v/>
      </c>
      <c r="I98" s="234" t="str">
        <f>IF(A98="","",Dép_Arr!D98)</f>
        <v/>
      </c>
      <c r="J98" s="92" t="str">
        <f>IF(Récap!D98=0,"",Récap!D98)</f>
        <v/>
      </c>
      <c r="K98" s="93" t="str">
        <f>IF(Récap!C98=1,"OUI","")</f>
        <v/>
      </c>
      <c r="L98" s="94" t="str">
        <f t="shared" si="14"/>
        <v/>
      </c>
      <c r="M98" s="42"/>
      <c r="N98" s="41"/>
    </row>
    <row r="99" spans="1:14" ht="20.100000000000001" customHeight="1" x14ac:dyDescent="0.25">
      <c r="A99" s="87"/>
      <c r="B99" s="166"/>
      <c r="C99" s="167"/>
      <c r="D99" s="137"/>
      <c r="E99" s="235" t="str">
        <f t="shared" si="10"/>
        <v/>
      </c>
      <c r="F99" s="159" t="str">
        <f t="shared" si="13"/>
        <v/>
      </c>
      <c r="G99" s="159" t="str">
        <f t="shared" si="11"/>
        <v/>
      </c>
      <c r="H99" s="236" t="str">
        <f t="shared" si="12"/>
        <v/>
      </c>
      <c r="I99" s="237" t="str">
        <f>IF(A99="","",Dép_Arr!D99)</f>
        <v/>
      </c>
      <c r="J99" s="238" t="str">
        <f>IF(Récap!D99=0,"",Récap!D99)</f>
        <v/>
      </c>
      <c r="K99" s="239" t="str">
        <f>IF(Récap!C99=1,"OUI","")</f>
        <v/>
      </c>
      <c r="L99" s="88" t="str">
        <f t="shared" si="14"/>
        <v/>
      </c>
      <c r="M99" s="43"/>
      <c r="N99" s="41"/>
    </row>
    <row r="100" spans="1:14" ht="20.100000000000001" customHeight="1" x14ac:dyDescent="0.25">
      <c r="A100" s="79"/>
      <c r="B100" s="168"/>
      <c r="C100" s="168"/>
      <c r="D100" s="138"/>
      <c r="E100" s="233" t="str">
        <f t="shared" si="10"/>
        <v/>
      </c>
      <c r="F100" s="90" t="str">
        <f t="shared" si="13"/>
        <v/>
      </c>
      <c r="G100" s="90" t="str">
        <f t="shared" si="11"/>
        <v/>
      </c>
      <c r="H100" s="91" t="str">
        <f t="shared" si="12"/>
        <v/>
      </c>
      <c r="I100" s="234" t="str">
        <f>IF(A100="","",Dép_Arr!D100)</f>
        <v/>
      </c>
      <c r="J100" s="92" t="str">
        <f>IF(Récap!D100=0,"",Récap!D100)</f>
        <v/>
      </c>
      <c r="K100" s="93" t="str">
        <f>IF(Récap!C100=1,"OUI","")</f>
        <v/>
      </c>
      <c r="L100" s="94" t="str">
        <f t="shared" si="14"/>
        <v/>
      </c>
      <c r="M100" s="42"/>
      <c r="N100" s="41"/>
    </row>
    <row r="101" spans="1:14" ht="20.100000000000001" customHeight="1" x14ac:dyDescent="0.25">
      <c r="A101" s="87"/>
      <c r="B101" s="166"/>
      <c r="C101" s="167"/>
      <c r="D101" s="137"/>
      <c r="E101" s="235" t="str">
        <f t="shared" si="10"/>
        <v/>
      </c>
      <c r="F101" s="159" t="str">
        <f t="shared" si="13"/>
        <v/>
      </c>
      <c r="G101" s="159" t="str">
        <f t="shared" si="11"/>
        <v/>
      </c>
      <c r="H101" s="236" t="str">
        <f t="shared" si="12"/>
        <v/>
      </c>
      <c r="I101" s="237" t="str">
        <f>IF(A101="","",Dép_Arr!D101)</f>
        <v/>
      </c>
      <c r="J101" s="238" t="str">
        <f>IF(Récap!D101=0,"",Récap!D101)</f>
        <v/>
      </c>
      <c r="K101" s="239" t="str">
        <f>IF(Récap!C101=1,"OUI","")</f>
        <v/>
      </c>
      <c r="L101" s="88" t="str">
        <f t="shared" si="14"/>
        <v/>
      </c>
      <c r="M101" s="43"/>
      <c r="N101" s="41"/>
    </row>
    <row r="102" spans="1:14" ht="20.100000000000001" customHeight="1" x14ac:dyDescent="0.25">
      <c r="A102" s="79"/>
      <c r="B102" s="168"/>
      <c r="C102" s="168"/>
      <c r="D102" s="138"/>
      <c r="E102" s="233" t="str">
        <f t="shared" si="10"/>
        <v/>
      </c>
      <c r="F102" s="90" t="str">
        <f t="shared" si="13"/>
        <v/>
      </c>
      <c r="G102" s="90" t="str">
        <f t="shared" si="11"/>
        <v/>
      </c>
      <c r="H102" s="91" t="str">
        <f t="shared" si="12"/>
        <v/>
      </c>
      <c r="I102" s="234" t="str">
        <f>IF(A102="","",Dép_Arr!D102)</f>
        <v/>
      </c>
      <c r="J102" s="92" t="str">
        <f>IF(Récap!D102=0,"",Récap!D102)</f>
        <v/>
      </c>
      <c r="K102" s="93" t="str">
        <f>IF(Récap!C102=1,"OUI","")</f>
        <v/>
      </c>
      <c r="L102" s="94" t="str">
        <f t="shared" si="14"/>
        <v/>
      </c>
      <c r="M102" s="42"/>
      <c r="N102" s="41"/>
    </row>
    <row r="103" spans="1:14" ht="20.100000000000001" customHeight="1" thickBot="1" x14ac:dyDescent="0.3">
      <c r="A103" s="171"/>
      <c r="B103" s="169"/>
      <c r="C103" s="170"/>
      <c r="D103" s="172"/>
      <c r="E103" s="240" t="str">
        <f t="shared" si="10"/>
        <v/>
      </c>
      <c r="F103" s="160" t="str">
        <f t="shared" si="13"/>
        <v/>
      </c>
      <c r="G103" s="160" t="str">
        <f t="shared" si="11"/>
        <v/>
      </c>
      <c r="H103" s="241" t="str">
        <f t="shared" si="12"/>
        <v/>
      </c>
      <c r="I103" s="242" t="str">
        <f>IF(A103="","",Dép_Arr!D103)</f>
        <v/>
      </c>
      <c r="J103" s="243" t="str">
        <f>IF(Récap!D103=0,"",Récap!D103)</f>
        <v/>
      </c>
      <c r="K103" s="244" t="str">
        <f>IF(Récap!C103=1,"OUI","")</f>
        <v/>
      </c>
      <c r="L103" s="245" t="str">
        <f t="shared" si="14"/>
        <v/>
      </c>
      <c r="M103" s="43"/>
      <c r="N103" s="41"/>
    </row>
    <row r="104" spans="1:14" s="34" customFormat="1" x14ac:dyDescent="0.2">
      <c r="A104" s="14"/>
      <c r="B104" s="10"/>
      <c r="C104" s="122"/>
      <c r="D104" s="139"/>
      <c r="E104" s="29"/>
      <c r="F104" s="30"/>
      <c r="G104" s="125"/>
      <c r="H104" s="31"/>
      <c r="I104" s="32"/>
      <c r="J104" s="33"/>
      <c r="K104" s="33"/>
    </row>
    <row r="105" spans="1:14" s="34" customFormat="1" x14ac:dyDescent="0.2">
      <c r="A105" s="14"/>
      <c r="B105" s="10"/>
      <c r="C105" s="122"/>
      <c r="D105" s="139"/>
      <c r="E105" s="29"/>
      <c r="F105" s="30"/>
      <c r="G105" s="125"/>
      <c r="H105" s="31"/>
      <c r="I105" s="32"/>
      <c r="J105" s="33"/>
      <c r="K105" s="33"/>
    </row>
    <row r="106" spans="1:14" s="34" customFormat="1" x14ac:dyDescent="0.2">
      <c r="A106" s="14"/>
      <c r="B106" s="10"/>
      <c r="C106" s="122"/>
      <c r="D106" s="139"/>
      <c r="E106" s="29"/>
      <c r="F106" s="30"/>
      <c r="G106" s="125"/>
      <c r="H106" s="31"/>
      <c r="I106" s="32"/>
      <c r="J106" s="33"/>
      <c r="K106" s="33"/>
    </row>
    <row r="107" spans="1:14" s="34" customFormat="1" x14ac:dyDescent="0.2">
      <c r="A107" s="14"/>
      <c r="B107" s="10"/>
      <c r="C107" s="122"/>
      <c r="D107" s="139"/>
      <c r="E107" s="29"/>
      <c r="F107" s="30"/>
      <c r="G107" s="125"/>
      <c r="H107" s="31"/>
      <c r="I107" s="32"/>
      <c r="J107" s="33"/>
      <c r="K107" s="33"/>
    </row>
    <row r="108" spans="1:14" s="34" customFormat="1" x14ac:dyDescent="0.2">
      <c r="A108" s="14"/>
      <c r="B108" s="10"/>
      <c r="C108" s="122"/>
      <c r="D108" s="139"/>
      <c r="E108" s="29"/>
      <c r="F108" s="30"/>
      <c r="G108" s="125"/>
      <c r="H108" s="31"/>
      <c r="I108" s="32"/>
      <c r="J108" s="33"/>
      <c r="K108" s="33"/>
    </row>
    <row r="109" spans="1:14" s="34" customFormat="1" x14ac:dyDescent="0.2">
      <c r="A109" s="14"/>
      <c r="B109" s="10"/>
      <c r="C109" s="122"/>
      <c r="D109" s="139"/>
      <c r="E109" s="29"/>
      <c r="F109" s="30"/>
      <c r="G109" s="125"/>
      <c r="H109" s="31"/>
      <c r="I109" s="32"/>
      <c r="J109" s="33"/>
      <c r="K109" s="33"/>
    </row>
    <row r="110" spans="1:14" s="34" customFormat="1" x14ac:dyDescent="0.2">
      <c r="A110" s="14"/>
      <c r="B110" s="10"/>
      <c r="C110" s="122"/>
      <c r="D110" s="139"/>
      <c r="E110" s="29"/>
      <c r="F110" s="30"/>
      <c r="G110" s="125"/>
      <c r="H110" s="31"/>
      <c r="I110" s="32"/>
      <c r="J110" s="33"/>
      <c r="K110" s="33"/>
    </row>
    <row r="111" spans="1:14" s="34" customFormat="1" x14ac:dyDescent="0.2">
      <c r="A111" s="14"/>
      <c r="B111" s="10"/>
      <c r="C111" s="122"/>
      <c r="D111" s="139"/>
      <c r="E111" s="29"/>
      <c r="F111" s="30"/>
      <c r="G111" s="125"/>
      <c r="H111" s="31"/>
      <c r="I111" s="32"/>
      <c r="J111" s="33"/>
      <c r="K111" s="33"/>
    </row>
    <row r="112" spans="1:14" s="34" customFormat="1" x14ac:dyDescent="0.2">
      <c r="A112" s="14"/>
      <c r="B112" s="10"/>
      <c r="C112" s="122"/>
      <c r="D112" s="139"/>
      <c r="E112" s="29"/>
      <c r="F112" s="30"/>
      <c r="G112" s="125"/>
      <c r="H112" s="31"/>
      <c r="I112" s="32"/>
      <c r="J112" s="33"/>
      <c r="K112" s="33"/>
    </row>
    <row r="113" spans="1:11" s="34" customFormat="1" x14ac:dyDescent="0.2">
      <c r="A113" s="14"/>
      <c r="B113" s="10"/>
      <c r="C113" s="122"/>
      <c r="D113" s="139"/>
      <c r="E113" s="29"/>
      <c r="F113" s="30"/>
      <c r="G113" s="125"/>
      <c r="H113" s="31"/>
      <c r="I113" s="32"/>
      <c r="J113" s="33"/>
      <c r="K113" s="33"/>
    </row>
    <row r="114" spans="1:11" s="34" customFormat="1" x14ac:dyDescent="0.2">
      <c r="A114" s="14"/>
      <c r="B114" s="10"/>
      <c r="C114" s="122"/>
      <c r="D114" s="139"/>
      <c r="E114" s="29"/>
      <c r="F114" s="30"/>
      <c r="G114" s="125"/>
      <c r="H114" s="31"/>
      <c r="I114" s="32"/>
      <c r="J114" s="33"/>
      <c r="K114" s="33"/>
    </row>
    <row r="115" spans="1:11" s="34" customFormat="1" x14ac:dyDescent="0.2">
      <c r="A115" s="14"/>
      <c r="B115" s="10"/>
      <c r="C115" s="122"/>
      <c r="D115" s="139"/>
      <c r="E115" s="29"/>
      <c r="F115" s="30"/>
      <c r="G115" s="125"/>
      <c r="H115" s="30"/>
      <c r="I115" s="32"/>
      <c r="J115" s="33"/>
      <c r="K115" s="33"/>
    </row>
    <row r="116" spans="1:11" s="34" customFormat="1" x14ac:dyDescent="0.2">
      <c r="A116" s="15"/>
      <c r="B116" s="10"/>
      <c r="C116" s="122"/>
      <c r="D116" s="139"/>
      <c r="E116" s="29"/>
      <c r="F116" s="30"/>
      <c r="G116" s="125"/>
      <c r="H116" s="30"/>
      <c r="I116" s="32"/>
      <c r="J116" s="33"/>
      <c r="K116" s="33"/>
    </row>
  </sheetData>
  <sheetProtection selectLockedCells="1"/>
  <autoFilter ref="A3:L103"/>
  <sortState ref="A4:D23">
    <sortCondition ref="A4"/>
  </sortState>
  <mergeCells count="4">
    <mergeCell ref="I1:K2"/>
    <mergeCell ref="G1:H2"/>
    <mergeCell ref="C1:F2"/>
    <mergeCell ref="A1:B2"/>
  </mergeCells>
  <conditionalFormatting sqref="K4:K5">
    <cfRule type="containsText" dxfId="90" priority="22" operator="containsText" text="OUI">
      <formula>NOT(ISERROR(SEARCH("OUI",K4)))</formula>
    </cfRule>
  </conditionalFormatting>
  <conditionalFormatting sqref="E4:I5">
    <cfRule type="expression" dxfId="89" priority="20">
      <formula>$K4="OUI"</formula>
    </cfRule>
  </conditionalFormatting>
  <conditionalFormatting sqref="J4:J5">
    <cfRule type="expression" dxfId="88" priority="14">
      <formula>$K4="OUI"</formula>
    </cfRule>
  </conditionalFormatting>
  <conditionalFormatting sqref="K6:K103">
    <cfRule type="containsText" dxfId="87" priority="3" operator="containsText" text="OUI">
      <formula>NOT(ISERROR(SEARCH("OUI",K6)))</formula>
    </cfRule>
  </conditionalFormatting>
  <conditionalFormatting sqref="E6:I103">
    <cfRule type="expression" dxfId="86" priority="2">
      <formula>$K6="OUI"</formula>
    </cfRule>
  </conditionalFormatting>
  <conditionalFormatting sqref="J6:J103">
    <cfRule type="expression" dxfId="85" priority="1">
      <formula>$K6="OUI"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portrait" r:id="rId1"/>
  <colBreaks count="1" manualBreakCount="1">
    <brk id="13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8000"/>
  </sheetPr>
  <dimension ref="A1:O204"/>
  <sheetViews>
    <sheetView tabSelected="1" workbookViewId="0">
      <pane ySplit="3" topLeftCell="A4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20.83203125" style="68" customWidth="1"/>
    <col min="2" max="3" width="14.1640625" style="24" customWidth="1"/>
    <col min="4" max="4" width="17" style="25" customWidth="1"/>
    <col min="5" max="7" width="12" style="24"/>
    <col min="8" max="8" width="14.6640625" style="24" customWidth="1"/>
    <col min="9" max="9" width="16.5" style="24" customWidth="1"/>
    <col min="10" max="10" width="20.5" style="24" customWidth="1"/>
    <col min="11" max="12" width="15.6640625" style="24" customWidth="1"/>
    <col min="13" max="16384" width="12" style="24"/>
  </cols>
  <sheetData>
    <row r="1" spans="1:15" s="21" customFormat="1" ht="121.5" customHeight="1" thickBot="1" x14ac:dyDescent="0.45">
      <c r="A1" s="66" t="e">
        <f>"A"&amp;MATCH(LOOKUP(D2,A4:A103),A4:A103)+3</f>
        <v>#N/A</v>
      </c>
      <c r="B1" s="26">
        <f>MAX(A4:A103)</f>
        <v>55</v>
      </c>
      <c r="C1" s="27"/>
      <c r="D1" s="45"/>
      <c r="E1" s="45"/>
      <c r="F1" s="45"/>
      <c r="G1" s="45"/>
      <c r="H1" s="45"/>
      <c r="I1" s="45"/>
      <c r="J1" s="44"/>
      <c r="M1" s="268"/>
      <c r="N1" s="268"/>
      <c r="O1" s="268"/>
    </row>
    <row r="2" spans="1:15" s="21" customFormat="1" ht="29.25" customHeight="1" thickBot="1" x14ac:dyDescent="0.45">
      <c r="A2" s="67"/>
      <c r="B2" s="263" t="s">
        <v>35</v>
      </c>
      <c r="C2" s="264"/>
      <c r="D2" s="49"/>
      <c r="F2" s="46"/>
      <c r="G2" s="46"/>
      <c r="I2" s="265"/>
      <c r="J2" s="265"/>
      <c r="K2" s="265"/>
      <c r="L2" s="265"/>
      <c r="M2" s="184">
        <v>0</v>
      </c>
      <c r="N2" s="184">
        <v>0</v>
      </c>
      <c r="O2" s="184">
        <v>0</v>
      </c>
    </row>
    <row r="3" spans="1:15" s="21" customFormat="1" ht="40.5" customHeight="1" thickBot="1" x14ac:dyDescent="0.25">
      <c r="A3" s="74" t="s">
        <v>2</v>
      </c>
      <c r="B3" s="75" t="s">
        <v>0</v>
      </c>
      <c r="C3" s="212" t="s">
        <v>1</v>
      </c>
      <c r="D3" s="211" t="s">
        <v>29</v>
      </c>
      <c r="E3" s="76" t="s">
        <v>22</v>
      </c>
      <c r="F3" s="266"/>
      <c r="G3" s="267"/>
      <c r="I3" s="22" t="s">
        <v>3</v>
      </c>
      <c r="J3" s="23" t="s">
        <v>4</v>
      </c>
      <c r="K3" s="69" t="s">
        <v>43</v>
      </c>
    </row>
    <row r="4" spans="1:15" ht="18.75" customHeight="1" thickTop="1" x14ac:dyDescent="0.3">
      <c r="A4" s="156">
        <f>IF(Engagés!A4="","",Engagés!A4)</f>
        <v>1</v>
      </c>
      <c r="B4" s="296"/>
      <c r="C4" s="246"/>
      <c r="D4" s="195" t="str">
        <f>IF(OR(Récap!N105="TERMINE",Récap!N105=""),Récap!M105,IF(OR(Récap!O105="TERMINE",Récap!O105=""),Récap!N105,IF(OR(Récap!P105="TERMINE",Récap!O105=""),Récap!O105,IF(OR(Récap!Q105="TERMINE",Récap!Q105=""),Récap!P105,IF(OR(Récap!R105="TERMINE",Récap!R105=""),Récap!Q105,IF(OR(Récap!S105="TERMINE",Récap!S105=""),Récap!R105,IF(OR(Récap!T105="TERMINE",Récap!T105=""),Récap!S105,IF(OR(Récap!U105="TERMINE",Récap!U105=""),Récap!T105,IF(Récap!V105="TERMINE",Récap!U105,C4-B4)))))))))</f>
        <v/>
      </c>
      <c r="E4" s="62"/>
    </row>
    <row r="5" spans="1:15" ht="18.75" customHeight="1" x14ac:dyDescent="0.3">
      <c r="A5" s="156">
        <f>IF(Engagés!A5="","",Engagés!A5)</f>
        <v>2</v>
      </c>
      <c r="B5" s="296"/>
      <c r="C5" s="213"/>
      <c r="D5" s="195" t="str">
        <f>IF(OR(Récap!N106="TERMINE",Récap!N106=""),Récap!M106,IF(OR(Récap!O106="TERMINE",Récap!O106=""),Récap!N106,IF(OR(Récap!P106="TERMINE",Récap!O106=""),Récap!O106,IF(OR(Récap!Q106="TERMINE",Récap!Q106=""),Récap!P106,IF(OR(Récap!R106="TERMINE",Récap!R106=""),Récap!Q106,IF(OR(Récap!S106="TERMINE",Récap!S106=""),Récap!R106,IF(OR(Récap!T106="TERMINE",Récap!T106=""),Récap!S106,IF(OR(Récap!U106="TERMINE",Récap!U106=""),Récap!T106,IF(Récap!V106="TERMINE",Récap!U106,C5-B5)))))))))</f>
        <v/>
      </c>
      <c r="E5" s="62"/>
    </row>
    <row r="6" spans="1:15" x14ac:dyDescent="0.3">
      <c r="A6" s="156">
        <f>IF(Engagés!A6="","",Engagés!A6)</f>
        <v>3</v>
      </c>
      <c r="B6" s="296"/>
      <c r="C6" s="246"/>
      <c r="D6" s="195" t="str">
        <f>IF(OR(Récap!N107="TERMINE",Récap!N107=""),Récap!M107,IF(OR(Récap!O107="TERMINE",Récap!O107=""),Récap!N107,IF(OR(Récap!P107="TERMINE",Récap!O107=""),Récap!O107,IF(OR(Récap!Q107="TERMINE",Récap!Q107=""),Récap!P107,IF(OR(Récap!R107="TERMINE",Récap!R107=""),Récap!Q107,IF(OR(Récap!S107="TERMINE",Récap!S107=""),Récap!R107,IF(OR(Récap!T107="TERMINE",Récap!T107=""),Récap!S107,IF(OR(Récap!U107="TERMINE",Récap!U107=""),Récap!T107,IF(Récap!V107="TERMINE",Récap!U107,C6-B6)))))))))</f>
        <v/>
      </c>
      <c r="E6" s="62"/>
      <c r="O6" s="226"/>
    </row>
    <row r="7" spans="1:15" x14ac:dyDescent="0.3">
      <c r="A7" s="156">
        <f>IF(Engagés!A7="","",Engagés!A7)</f>
        <v>4</v>
      </c>
      <c r="B7" s="296"/>
      <c r="C7" s="246"/>
      <c r="D7" s="195" t="str">
        <f>IF(OR(Récap!N108="TERMINE",Récap!N108=""),Récap!M108,IF(OR(Récap!O108="TERMINE",Récap!O108=""),Récap!N108,IF(OR(Récap!P108="TERMINE",Récap!O108=""),Récap!O108,IF(OR(Récap!Q108="TERMINE",Récap!Q108=""),Récap!P108,IF(OR(Récap!R108="TERMINE",Récap!R108=""),Récap!Q108,IF(OR(Récap!S108="TERMINE",Récap!S108=""),Récap!R108,IF(OR(Récap!T108="TERMINE",Récap!T108=""),Récap!S108,IF(OR(Récap!U108="TERMINE",Récap!U108=""),Récap!T108,IF(Récap!V108="TERMINE",Récap!U108,C7-B7)))))))))</f>
        <v/>
      </c>
      <c r="E7" s="62"/>
      <c r="O7" s="226"/>
    </row>
    <row r="8" spans="1:15" x14ac:dyDescent="0.3">
      <c r="A8" s="156">
        <f>IF(Engagés!A8="","",Engagés!A8)</f>
        <v>5</v>
      </c>
      <c r="B8" s="296"/>
      <c r="C8" s="246"/>
      <c r="D8" s="195" t="str">
        <f>IF(OR(Récap!N109="TERMINE",Récap!N109=""),Récap!M109,IF(OR(Récap!O109="TERMINE",Récap!O109=""),Récap!N109,IF(OR(Récap!P109="TERMINE",Récap!O109=""),Récap!O109,IF(OR(Récap!Q109="TERMINE",Récap!Q109=""),Récap!P109,IF(OR(Récap!R109="TERMINE",Récap!R109=""),Récap!Q109,IF(OR(Récap!S109="TERMINE",Récap!S109=""),Récap!R109,IF(OR(Récap!T109="TERMINE",Récap!T109=""),Récap!S109,IF(OR(Récap!U109="TERMINE",Récap!U109=""),Récap!T109,IF(Récap!V109="TERMINE",Récap!U109,C8-B8)))))))))</f>
        <v/>
      </c>
      <c r="E8" s="62"/>
      <c r="O8" s="226"/>
    </row>
    <row r="9" spans="1:15" ht="18.75" customHeight="1" x14ac:dyDescent="0.3">
      <c r="A9" s="156">
        <f>IF(Engagés!A9="","",Engagés!A9)</f>
        <v>6</v>
      </c>
      <c r="B9" s="296"/>
      <c r="C9" s="246"/>
      <c r="D9" s="195" t="str">
        <f>IF(OR(Récap!N110="TERMINE",Récap!N110=""),Récap!M110,IF(OR(Récap!O110="TERMINE",Récap!O110=""),Récap!N110,IF(OR(Récap!P110="TERMINE",Récap!O110=""),Récap!O110,IF(OR(Récap!Q110="TERMINE",Récap!Q110=""),Récap!P110,IF(OR(Récap!R110="TERMINE",Récap!R110=""),Récap!Q110,IF(OR(Récap!S110="TERMINE",Récap!S110=""),Récap!R110,IF(OR(Récap!T110="TERMINE",Récap!T110=""),Récap!S110,IF(OR(Récap!U110="TERMINE",Récap!U110=""),Récap!T110,IF(Récap!V110="TERMINE",Récap!U110,C9-B9)))))))))</f>
        <v/>
      </c>
      <c r="E9" s="62"/>
      <c r="O9" s="226"/>
    </row>
    <row r="10" spans="1:15" x14ac:dyDescent="0.3">
      <c r="A10" s="156">
        <f>IF(Engagés!A10="","",Engagés!A10)</f>
        <v>7</v>
      </c>
      <c r="B10" s="296"/>
      <c r="C10" s="246"/>
      <c r="D10" s="195" t="str">
        <f>IF(OR(Récap!N111="TERMINE",Récap!N111=""),Récap!M111,IF(OR(Récap!O111="TERMINE",Récap!O111=""),Récap!N111,IF(OR(Récap!P111="TERMINE",Récap!O111=""),Récap!O111,IF(OR(Récap!Q111="TERMINE",Récap!Q111=""),Récap!P111,IF(OR(Récap!R111="TERMINE",Récap!R111=""),Récap!Q111,IF(OR(Récap!S111="TERMINE",Récap!S111=""),Récap!R111,IF(OR(Récap!T111="TERMINE",Récap!T111=""),Récap!S111,IF(OR(Récap!U111="TERMINE",Récap!U111=""),Récap!T111,IF(Récap!V111="TERMINE",Récap!U111,C10-B10)))))))))</f>
        <v/>
      </c>
      <c r="E10" s="62"/>
      <c r="O10" s="226"/>
    </row>
    <row r="11" spans="1:15" x14ac:dyDescent="0.3">
      <c r="A11" s="156">
        <f>IF(Engagés!A11="","",Engagés!A11)</f>
        <v>8</v>
      </c>
      <c r="B11" s="296"/>
      <c r="C11" s="246"/>
      <c r="D11" s="195" t="str">
        <f>IF(OR(Récap!N112="TERMINE",Récap!N112=""),Récap!M112,IF(OR(Récap!O112="TERMINE",Récap!O112=""),Récap!N112,IF(OR(Récap!P112="TERMINE",Récap!O112=""),Récap!O112,IF(OR(Récap!Q112="TERMINE",Récap!Q112=""),Récap!P112,IF(OR(Récap!R112="TERMINE",Récap!R112=""),Récap!Q112,IF(OR(Récap!S112="TERMINE",Récap!S112=""),Récap!R112,IF(OR(Récap!T112="TERMINE",Récap!T112=""),Récap!S112,IF(OR(Récap!U112="TERMINE",Récap!U112=""),Récap!T112,IF(Récap!V112="TERMINE",Récap!U112,C11-B11)))))))))</f>
        <v/>
      </c>
      <c r="E11" s="62"/>
      <c r="I11" s="25"/>
      <c r="O11" s="226"/>
    </row>
    <row r="12" spans="1:15" x14ac:dyDescent="0.3">
      <c r="A12" s="156">
        <f>IF(Engagés!A12="","",Engagés!A12)</f>
        <v>9</v>
      </c>
      <c r="B12" s="296"/>
      <c r="C12" s="246"/>
      <c r="D12" s="195" t="str">
        <f>IF(OR(Récap!N113="TERMINE",Récap!N113=""),Récap!M113,IF(OR(Récap!O113="TERMINE",Récap!O113=""),Récap!N113,IF(OR(Récap!P113="TERMINE",Récap!O113=""),Récap!O113,IF(OR(Récap!Q113="TERMINE",Récap!Q113=""),Récap!P113,IF(OR(Récap!R113="TERMINE",Récap!R113=""),Récap!Q113,IF(OR(Récap!S113="TERMINE",Récap!S113=""),Récap!R113,IF(OR(Récap!T113="TERMINE",Récap!T113=""),Récap!S113,IF(OR(Récap!U113="TERMINE",Récap!U113=""),Récap!T113,IF(Récap!V113="TERMINE",Récap!U113,C12-B12)))))))))</f>
        <v/>
      </c>
      <c r="E12" s="62"/>
      <c r="O12" s="226"/>
    </row>
    <row r="13" spans="1:15" x14ac:dyDescent="0.3">
      <c r="A13" s="156">
        <f>IF(Engagés!A13="","",Engagés!A13)</f>
        <v>10</v>
      </c>
      <c r="B13" s="296"/>
      <c r="C13" s="246"/>
      <c r="D13" s="195" t="str">
        <f>IF(OR(Récap!N114="TERMINE",Récap!N114=""),Récap!M114,IF(OR(Récap!O114="TERMINE",Récap!O114=""),Récap!N114,IF(OR(Récap!P114="TERMINE",Récap!O114=""),Récap!O114,IF(OR(Récap!Q114="TERMINE",Récap!Q114=""),Récap!P114,IF(OR(Récap!R114="TERMINE",Récap!R114=""),Récap!Q114,IF(OR(Récap!S114="TERMINE",Récap!S114=""),Récap!R114,IF(OR(Récap!T114="TERMINE",Récap!T114=""),Récap!S114,IF(OR(Récap!U114="TERMINE",Récap!U114=""),Récap!T114,IF(Récap!V114="TERMINE",Récap!U114,C13-B13)))))))))</f>
        <v/>
      </c>
      <c r="E13" s="62"/>
      <c r="O13" s="226"/>
    </row>
    <row r="14" spans="1:15" x14ac:dyDescent="0.3">
      <c r="A14" s="156">
        <f>IF(Engagés!A14="","",Engagés!A14)</f>
        <v>11</v>
      </c>
      <c r="B14" s="296"/>
      <c r="C14" s="246"/>
      <c r="D14" s="195" t="str">
        <f>IF(OR(Récap!N115="TERMINE",Récap!N115=""),Récap!M115,IF(OR(Récap!O115="TERMINE",Récap!O115=""),Récap!N115,IF(OR(Récap!P115="TERMINE",Récap!O115=""),Récap!O115,IF(OR(Récap!Q115="TERMINE",Récap!Q115=""),Récap!P115,IF(OR(Récap!R115="TERMINE",Récap!R115=""),Récap!Q115,IF(OR(Récap!S115="TERMINE",Récap!S115=""),Récap!R115,IF(OR(Récap!T115="TERMINE",Récap!T115=""),Récap!S115,IF(OR(Récap!U115="TERMINE",Récap!U115=""),Récap!T115,IF(Récap!V115="TERMINE",Récap!U115,C14-B14)))))))))</f>
        <v/>
      </c>
      <c r="E14" s="62"/>
      <c r="O14" s="226"/>
    </row>
    <row r="15" spans="1:15" x14ac:dyDescent="0.3">
      <c r="A15" s="156">
        <f>IF(Engagés!A15="","",Engagés!A15)</f>
        <v>12</v>
      </c>
      <c r="B15" s="296"/>
      <c r="C15" s="246"/>
      <c r="D15" s="195" t="str">
        <f>IF(OR(Récap!N116="TERMINE",Récap!N116=""),Récap!M116,IF(OR(Récap!O116="TERMINE",Récap!O116=""),Récap!N116,IF(OR(Récap!P116="TERMINE",Récap!O116=""),Récap!O116,IF(OR(Récap!Q116="TERMINE",Récap!Q116=""),Récap!P116,IF(OR(Récap!R116="TERMINE",Récap!R116=""),Récap!Q116,IF(OR(Récap!S116="TERMINE",Récap!S116=""),Récap!R116,IF(OR(Récap!T116="TERMINE",Récap!T116=""),Récap!S116,IF(OR(Récap!U116="TERMINE",Récap!U116=""),Récap!T116,IF(Récap!V116="TERMINE",Récap!U116,C15-B15)))))))))</f>
        <v/>
      </c>
      <c r="E15" s="62"/>
      <c r="O15" s="226"/>
    </row>
    <row r="16" spans="1:15" x14ac:dyDescent="0.3">
      <c r="A16" s="156">
        <f>IF(Engagés!A16="","",Engagés!A16)</f>
        <v>13</v>
      </c>
      <c r="B16" s="296"/>
      <c r="C16" s="246"/>
      <c r="D16" s="195" t="str">
        <f>IF(OR(Récap!N117="TERMINE",Récap!N117=""),Récap!M117,IF(OR(Récap!O117="TERMINE",Récap!O117=""),Récap!N117,IF(OR(Récap!P117="TERMINE",Récap!O117=""),Récap!O117,IF(OR(Récap!Q117="TERMINE",Récap!Q117=""),Récap!P117,IF(OR(Récap!R117="TERMINE",Récap!R117=""),Récap!Q117,IF(OR(Récap!S117="TERMINE",Récap!S117=""),Récap!R117,IF(OR(Récap!T117="TERMINE",Récap!T117=""),Récap!S117,IF(OR(Récap!U117="TERMINE",Récap!U117=""),Récap!T117,IF(Récap!V117="TERMINE",Récap!U117,C16-B16)))))))))</f>
        <v/>
      </c>
      <c r="E16" s="62"/>
      <c r="O16" s="226"/>
    </row>
    <row r="17" spans="1:15" x14ac:dyDescent="0.3">
      <c r="A17" s="156">
        <f>IF(Engagés!A17="","",Engagés!A17)</f>
        <v>14</v>
      </c>
      <c r="B17" s="296"/>
      <c r="C17" s="246"/>
      <c r="D17" s="195" t="str">
        <f>IF(OR(Récap!N118="TERMINE",Récap!N118=""),Récap!M118,IF(OR(Récap!O118="TERMINE",Récap!O118=""),Récap!N118,IF(OR(Récap!P118="TERMINE",Récap!O118=""),Récap!O118,IF(OR(Récap!Q118="TERMINE",Récap!Q118=""),Récap!P118,IF(OR(Récap!R118="TERMINE",Récap!R118=""),Récap!Q118,IF(OR(Récap!S118="TERMINE",Récap!S118=""),Récap!R118,IF(OR(Récap!T118="TERMINE",Récap!T118=""),Récap!S118,IF(OR(Récap!U118="TERMINE",Récap!U118=""),Récap!T118,IF(Récap!V118="TERMINE",Récap!U118,C17-B17)))))))))</f>
        <v/>
      </c>
      <c r="E17" s="62"/>
      <c r="O17" s="226"/>
    </row>
    <row r="18" spans="1:15" x14ac:dyDescent="0.3">
      <c r="A18" s="156">
        <f>IF(Engagés!A18="","",Engagés!A18)</f>
        <v>15</v>
      </c>
      <c r="B18" s="296"/>
      <c r="C18" s="246"/>
      <c r="D18" s="195" t="str">
        <f>IF(OR(Récap!N119="TERMINE",Récap!N119=""),Récap!M119,IF(OR(Récap!O119="TERMINE",Récap!O119=""),Récap!N119,IF(OR(Récap!P119="TERMINE",Récap!O119=""),Récap!O119,IF(OR(Récap!Q119="TERMINE",Récap!Q119=""),Récap!P119,IF(OR(Récap!R119="TERMINE",Récap!R119=""),Récap!Q119,IF(OR(Récap!S119="TERMINE",Récap!S119=""),Récap!R119,IF(OR(Récap!T119="TERMINE",Récap!T119=""),Récap!S119,IF(OR(Récap!U119="TERMINE",Récap!U119=""),Récap!T119,IF(Récap!V119="TERMINE",Récap!U119,C18-B18)))))))))</f>
        <v/>
      </c>
      <c r="E18" s="62"/>
      <c r="O18" s="226"/>
    </row>
    <row r="19" spans="1:15" x14ac:dyDescent="0.3">
      <c r="A19" s="156">
        <f>IF(Engagés!A19="","",Engagés!A19)</f>
        <v>16</v>
      </c>
      <c r="B19" s="296"/>
      <c r="C19" s="246"/>
      <c r="D19" s="195" t="str">
        <f>IF(OR(Récap!N120="TERMINE",Récap!N120=""),Récap!M120,IF(OR(Récap!O120="TERMINE",Récap!O120=""),Récap!N120,IF(OR(Récap!P120="TERMINE",Récap!O120=""),Récap!O120,IF(OR(Récap!Q120="TERMINE",Récap!Q120=""),Récap!P120,IF(OR(Récap!R120="TERMINE",Récap!R120=""),Récap!Q120,IF(OR(Récap!S120="TERMINE",Récap!S120=""),Récap!R120,IF(OR(Récap!T120="TERMINE",Récap!T120=""),Récap!S120,IF(OR(Récap!U120="TERMINE",Récap!U120=""),Récap!T120,IF(Récap!V120="TERMINE",Récap!U120,C19-B19)))))))))</f>
        <v/>
      </c>
      <c r="E19" s="62"/>
      <c r="O19" s="226"/>
    </row>
    <row r="20" spans="1:15" x14ac:dyDescent="0.3">
      <c r="A20" s="156">
        <f>IF(Engagés!A20="","",Engagés!A20)</f>
        <v>17</v>
      </c>
      <c r="B20" s="296"/>
      <c r="C20" s="246"/>
      <c r="D20" s="195" t="str">
        <f>IF(OR(Récap!N121="TERMINE",Récap!N121=""),Récap!M121,IF(OR(Récap!O121="TERMINE",Récap!O121=""),Récap!N121,IF(OR(Récap!P121="TERMINE",Récap!O121=""),Récap!O121,IF(OR(Récap!Q121="TERMINE",Récap!Q121=""),Récap!P121,IF(OR(Récap!R121="TERMINE",Récap!R121=""),Récap!Q121,IF(OR(Récap!S121="TERMINE",Récap!S121=""),Récap!R121,IF(OR(Récap!T121="TERMINE",Récap!T121=""),Récap!S121,IF(OR(Récap!U121="TERMINE",Récap!U121=""),Récap!T121,IF(Récap!V121="TERMINE",Récap!U121,C20-B20)))))))))</f>
        <v/>
      </c>
      <c r="E20" s="62"/>
      <c r="O20" s="226"/>
    </row>
    <row r="21" spans="1:15" ht="18.75" customHeight="1" x14ac:dyDescent="0.3">
      <c r="A21" s="156">
        <f>IF(Engagés!A21="","",Engagés!A21)</f>
        <v>18</v>
      </c>
      <c r="B21" s="296"/>
      <c r="C21" s="246"/>
      <c r="D21" s="195" t="str">
        <f>IF(OR(Récap!N122="TERMINE",Récap!N122=""),Récap!M122,IF(OR(Récap!O122="TERMINE",Récap!O122=""),Récap!N122,IF(OR(Récap!P122="TERMINE",Récap!O122=""),Récap!O122,IF(OR(Récap!Q122="TERMINE",Récap!Q122=""),Récap!P122,IF(OR(Récap!R122="TERMINE",Récap!R122=""),Récap!Q122,IF(OR(Récap!S122="TERMINE",Récap!S122=""),Récap!R122,IF(OR(Récap!T122="TERMINE",Récap!T122=""),Récap!S122,IF(OR(Récap!U122="TERMINE",Récap!U122=""),Récap!T122,IF(Récap!V122="TERMINE",Récap!U122,C21-B21)))))))))</f>
        <v/>
      </c>
      <c r="E21" s="62"/>
      <c r="O21" s="226"/>
    </row>
    <row r="22" spans="1:15" ht="18.75" customHeight="1" x14ac:dyDescent="0.3">
      <c r="A22" s="156">
        <f>IF(Engagés!A22="","",Engagés!A22)</f>
        <v>19</v>
      </c>
      <c r="B22" s="296"/>
      <c r="C22" s="246"/>
      <c r="D22" s="195" t="str">
        <f>IF(OR(Récap!N123="TERMINE",Récap!N123=""),Récap!M123,IF(OR(Récap!O123="TERMINE",Récap!O123=""),Récap!N123,IF(OR(Récap!P123="TERMINE",Récap!O123=""),Récap!O123,IF(OR(Récap!Q123="TERMINE",Récap!Q123=""),Récap!P123,IF(OR(Récap!R123="TERMINE",Récap!R123=""),Récap!Q123,IF(OR(Récap!S123="TERMINE",Récap!S123=""),Récap!R123,IF(OR(Récap!T123="TERMINE",Récap!T123=""),Récap!S123,IF(OR(Récap!U123="TERMINE",Récap!U123=""),Récap!T123,IF(Récap!V123="TERMINE",Récap!U123,C22-B22)))))))))</f>
        <v/>
      </c>
      <c r="E22" s="62"/>
      <c r="O22" s="226"/>
    </row>
    <row r="23" spans="1:15" x14ac:dyDescent="0.3">
      <c r="A23" s="156">
        <f>IF(Engagés!A23="","",Engagés!A23)</f>
        <v>20</v>
      </c>
      <c r="B23" s="296"/>
      <c r="C23" s="246"/>
      <c r="D23" s="195" t="str">
        <f>IF(OR(Récap!N124="TERMINE",Récap!N124=""),Récap!M124,IF(OR(Récap!O124="TERMINE",Récap!O124=""),Récap!N124,IF(OR(Récap!P124="TERMINE",Récap!O124=""),Récap!O124,IF(OR(Récap!Q124="TERMINE",Récap!Q124=""),Récap!P124,IF(OR(Récap!R124="TERMINE",Récap!R124=""),Récap!Q124,IF(OR(Récap!S124="TERMINE",Récap!S124=""),Récap!R124,IF(OR(Récap!T124="TERMINE",Récap!T124=""),Récap!S124,IF(OR(Récap!U124="TERMINE",Récap!U124=""),Récap!T124,IF(Récap!V124="TERMINE",Récap!U124,C23-B23)))))))))</f>
        <v/>
      </c>
      <c r="E23" s="62"/>
      <c r="F23" s="163"/>
      <c r="G23" s="164"/>
      <c r="H23" s="161"/>
      <c r="O23" s="226"/>
    </row>
    <row r="24" spans="1:15" x14ac:dyDescent="0.3">
      <c r="A24" s="156">
        <f>IF(Engagés!A24="","",Engagés!A24)</f>
        <v>21</v>
      </c>
      <c r="B24" s="296"/>
      <c r="C24" s="246"/>
      <c r="D24" s="195" t="str">
        <f>IF(OR(Récap!N125="TERMINE",Récap!N125=""),Récap!M125,IF(OR(Récap!O125="TERMINE",Récap!O125=""),Récap!N125,IF(OR(Récap!P125="TERMINE",Récap!O125=""),Récap!O125,IF(OR(Récap!Q125="TERMINE",Récap!Q125=""),Récap!P125,IF(OR(Récap!R125="TERMINE",Récap!R125=""),Récap!Q125,IF(OR(Récap!S125="TERMINE",Récap!S125=""),Récap!R125,IF(OR(Récap!T125="TERMINE",Récap!T125=""),Récap!S125,IF(OR(Récap!U125="TERMINE",Récap!U125=""),Récap!T125,IF(OR(Récap!V125="TERMINE",Récap!V125=""),Récap!U125,C24-B24)))))))))</f>
        <v/>
      </c>
      <c r="E24" s="62"/>
      <c r="O24" s="226"/>
    </row>
    <row r="25" spans="1:15" x14ac:dyDescent="0.3">
      <c r="A25" s="156">
        <f>IF(Engagés!A25="","",Engagés!A25)</f>
        <v>22</v>
      </c>
      <c r="B25" s="296"/>
      <c r="C25" s="246"/>
      <c r="D25" s="195" t="str">
        <f>IF(OR(Récap!N126="TERMINE",Récap!N126=""),Récap!M126,IF(OR(Récap!O126="TERMINE",Récap!O126=""),Récap!N126,IF(OR(Récap!P126="TERMINE",Récap!O126=""),Récap!O126,IF(OR(Récap!Q126="TERMINE",Récap!Q126=""),Récap!P126,IF(OR(Récap!R126="TERMINE",Récap!R126=""),Récap!Q126,IF(OR(Récap!S126="TERMINE",Récap!S126=""),Récap!R126,IF(OR(Récap!T126="TERMINE",Récap!T126=""),Récap!S126,IF(OR(Récap!U126="TERMINE",Récap!U126=""),Récap!T126,IF(OR(Récap!V126="TERMINE",Récap!V126=""),Récap!U126,C25-B25)))))))))</f>
        <v/>
      </c>
      <c r="E25" s="62"/>
      <c r="O25" s="226"/>
    </row>
    <row r="26" spans="1:15" x14ac:dyDescent="0.3">
      <c r="A26" s="156">
        <f>IF(Engagés!A26="","",Engagés!A26)</f>
        <v>23</v>
      </c>
      <c r="B26" s="296"/>
      <c r="C26" s="246"/>
      <c r="D26" s="195" t="str">
        <f>IF(OR(Récap!N127="TERMINE",Récap!N127=""),Récap!M127,IF(OR(Récap!O127="TERMINE",Récap!O127=""),Récap!N127,IF(OR(Récap!P127="TERMINE",Récap!O127=""),Récap!O127,IF(OR(Récap!Q127="TERMINE",Récap!Q127=""),Récap!P127,IF(OR(Récap!R127="TERMINE",Récap!R127=""),Récap!Q127,IF(OR(Récap!S127="TERMINE",Récap!S127=""),Récap!R127,IF(OR(Récap!T127="TERMINE",Récap!T127=""),Récap!S127,IF(OR(Récap!U127="TERMINE",Récap!U127=""),Récap!T127,IF(OR(Récap!V127="TERMINE",Récap!V127=""),Récap!U127,C26-B26)))))))))</f>
        <v/>
      </c>
      <c r="E26" s="62"/>
      <c r="O26" s="226"/>
    </row>
    <row r="27" spans="1:15" x14ac:dyDescent="0.3">
      <c r="A27" s="156">
        <f>IF(Engagés!A27="","",Engagés!A27)</f>
        <v>24</v>
      </c>
      <c r="B27" s="296"/>
      <c r="C27" s="246"/>
      <c r="D27" s="195" t="str">
        <f>IF(OR(Récap!N128="TERMINE",Récap!N128=""),Récap!M128,IF(OR(Récap!O128="TERMINE",Récap!O128=""),Récap!N128,IF(OR(Récap!P128="TERMINE",Récap!O128=""),Récap!O128,IF(OR(Récap!Q128="TERMINE",Récap!Q128=""),Récap!P128,IF(OR(Récap!R128="TERMINE",Récap!R128=""),Récap!Q128,IF(OR(Récap!S128="TERMINE",Récap!S128=""),Récap!R128,IF(OR(Récap!T128="TERMINE",Récap!T128=""),Récap!S128,IF(OR(Récap!U128="TERMINE",Récap!U128=""),Récap!T128,IF(OR(Récap!V128="TERMINE",Récap!V128=""),Récap!U128,C27-B27)))))))))</f>
        <v/>
      </c>
      <c r="E27" s="62"/>
      <c r="O27" s="226"/>
    </row>
    <row r="28" spans="1:15" x14ac:dyDescent="0.3">
      <c r="A28" s="156">
        <f>IF(Engagés!A28="","",Engagés!A28)</f>
        <v>25</v>
      </c>
      <c r="B28" s="296"/>
      <c r="C28" s="246"/>
      <c r="D28" s="195" t="str">
        <f>IF(OR(Récap!N129="TERMINE",Récap!N129=""),Récap!M129,IF(OR(Récap!O129="TERMINE",Récap!O129=""),Récap!N129,IF(OR(Récap!P129="TERMINE",Récap!O129=""),Récap!O129,IF(OR(Récap!Q129="TERMINE",Récap!Q129=""),Récap!P129,IF(OR(Récap!R129="TERMINE",Récap!R129=""),Récap!Q129,IF(OR(Récap!S129="TERMINE",Récap!S129=""),Récap!R129,IF(OR(Récap!T129="TERMINE",Récap!T129=""),Récap!S129,IF(OR(Récap!U129="TERMINE",Récap!U129=""),Récap!T129,IF(OR(Récap!V129="TERMINE",Récap!V129=""),Récap!U129,C28-B28)))))))))</f>
        <v/>
      </c>
      <c r="E28" s="62"/>
      <c r="O28" s="226"/>
    </row>
    <row r="29" spans="1:15" x14ac:dyDescent="0.3">
      <c r="A29" s="156">
        <f>IF(Engagés!A29="","",Engagés!A29)</f>
        <v>26</v>
      </c>
      <c r="B29" s="296"/>
      <c r="C29" s="246"/>
      <c r="D29" s="195" t="str">
        <f>IF(OR(Récap!N130="TERMINE",Récap!N130=""),Récap!M130,IF(OR(Récap!O130="TERMINE",Récap!O130=""),Récap!N130,IF(OR(Récap!P130="TERMINE",Récap!O130=""),Récap!O130,IF(OR(Récap!Q130="TERMINE",Récap!Q130=""),Récap!P130,IF(OR(Récap!R130="TERMINE",Récap!R130=""),Récap!Q130,IF(OR(Récap!S130="TERMINE",Récap!S130=""),Récap!R130,IF(OR(Récap!T130="TERMINE",Récap!T130=""),Récap!S130,IF(OR(Récap!U130="TERMINE",Récap!U130=""),Récap!T130,IF(OR(Récap!V130="TERMINE",Récap!V130=""),Récap!U130,C29-B29)))))))))</f>
        <v/>
      </c>
      <c r="E29" s="62"/>
      <c r="O29" s="226"/>
    </row>
    <row r="30" spans="1:15" x14ac:dyDescent="0.3">
      <c r="A30" s="156">
        <f>IF(Engagés!A30="","",Engagés!A30)</f>
        <v>27</v>
      </c>
      <c r="B30" s="296"/>
      <c r="C30" s="246"/>
      <c r="D30" s="195" t="str">
        <f>IF(OR(Récap!N131="TERMINE",Récap!N131=""),Récap!M131,IF(OR(Récap!O131="TERMINE",Récap!O131=""),Récap!N131,IF(OR(Récap!P131="TERMINE",Récap!O131=""),Récap!O131,IF(OR(Récap!Q131="TERMINE",Récap!Q131=""),Récap!P131,IF(OR(Récap!R131="TERMINE",Récap!R131=""),Récap!Q131,IF(OR(Récap!S131="TERMINE",Récap!S131=""),Récap!R131,IF(OR(Récap!T131="TERMINE",Récap!T131=""),Récap!S131,IF(OR(Récap!U131="TERMINE",Récap!U131=""),Récap!T131,IF(OR(Récap!V131="TERMINE",Récap!V131=""),Récap!U131,C30-B30)))))))))</f>
        <v/>
      </c>
      <c r="E30" s="62"/>
      <c r="O30" s="226"/>
    </row>
    <row r="31" spans="1:15" x14ac:dyDescent="0.3">
      <c r="A31" s="156">
        <f>IF(Engagés!A31="","",Engagés!A31)</f>
        <v>28</v>
      </c>
      <c r="B31" s="296"/>
      <c r="C31" s="246"/>
      <c r="D31" s="195" t="str">
        <f>IF(OR(Récap!N132="TERMINE",Récap!N132=""),Récap!M132,IF(OR(Récap!O132="TERMINE",Récap!O132=""),Récap!N132,IF(OR(Récap!P132="TERMINE",Récap!O132=""),Récap!O132,IF(OR(Récap!Q132="TERMINE",Récap!Q132=""),Récap!P132,IF(OR(Récap!R132="TERMINE",Récap!R132=""),Récap!Q132,IF(OR(Récap!S132="TERMINE",Récap!S132=""),Récap!R132,IF(OR(Récap!T132="TERMINE",Récap!T132=""),Récap!S132,IF(OR(Récap!U132="TERMINE",Récap!U132=""),Récap!T132,IF(OR(Récap!V132="TERMINE",Récap!V132=""),Récap!U132,C31-B31)))))))))</f>
        <v/>
      </c>
      <c r="E31" s="62"/>
      <c r="O31" s="226"/>
    </row>
    <row r="32" spans="1:15" x14ac:dyDescent="0.3">
      <c r="A32" s="156">
        <f>IF(Engagés!A32="","",Engagés!A32)</f>
        <v>29</v>
      </c>
      <c r="B32" s="296"/>
      <c r="C32" s="246"/>
      <c r="D32" s="195" t="str">
        <f>IF(OR(Récap!N133="TERMINE",Récap!N133=""),Récap!M133,IF(OR(Récap!O133="TERMINE",Récap!O133=""),Récap!N133,IF(OR(Récap!P133="TERMINE",Récap!O133=""),Récap!O133,IF(OR(Récap!Q133="TERMINE",Récap!Q133=""),Récap!P133,IF(OR(Récap!R133="TERMINE",Récap!R133=""),Récap!Q133,IF(OR(Récap!S133="TERMINE",Récap!S133=""),Récap!R133,IF(OR(Récap!T133="TERMINE",Récap!T133=""),Récap!S133,IF(OR(Récap!U133="TERMINE",Récap!U133=""),Récap!T133,IF(OR(Récap!V133="TERMINE",Récap!V133=""),Récap!U133,C32-B32)))))))))</f>
        <v/>
      </c>
      <c r="E32" s="62"/>
      <c r="O32" s="226"/>
    </row>
    <row r="33" spans="1:15" x14ac:dyDescent="0.3">
      <c r="A33" s="156">
        <f>IF(Engagés!A33="","",Engagés!A33)</f>
        <v>30</v>
      </c>
      <c r="B33" s="296"/>
      <c r="C33" s="246"/>
      <c r="D33" s="195" t="str">
        <f>IF(OR(Récap!N134="TERMINE",Récap!N134=""),Récap!M134,IF(OR(Récap!O134="TERMINE",Récap!O134=""),Récap!N134,IF(OR(Récap!P134="TERMINE",Récap!O134=""),Récap!O134,IF(OR(Récap!Q134="TERMINE",Récap!Q134=""),Récap!P134,IF(OR(Récap!R134="TERMINE",Récap!R134=""),Récap!Q134,IF(OR(Récap!S134="TERMINE",Récap!S134=""),Récap!R134,IF(OR(Récap!T134="TERMINE",Récap!T134=""),Récap!S134,IF(OR(Récap!U134="TERMINE",Récap!U134=""),Récap!T134,IF(OR(Récap!V134="TERMINE",Récap!V134=""),Récap!U134,C33-B33)))))))))</f>
        <v/>
      </c>
      <c r="E33" s="62"/>
      <c r="O33" s="226"/>
    </row>
    <row r="34" spans="1:15" x14ac:dyDescent="0.3">
      <c r="A34" s="156">
        <f>IF(Engagés!A34="","",Engagés!A34)</f>
        <v>31</v>
      </c>
      <c r="B34" s="296"/>
      <c r="C34" s="246"/>
      <c r="D34" s="195" t="str">
        <f>IF(OR(Récap!N135="TERMINE",Récap!N135=""),Récap!M135,IF(OR(Récap!O135="TERMINE",Récap!O135=""),Récap!N135,IF(OR(Récap!P135="TERMINE",Récap!O135=""),Récap!O135,IF(OR(Récap!Q135="TERMINE",Récap!Q135=""),Récap!P135,IF(OR(Récap!R135="TERMINE",Récap!R135=""),Récap!Q135,IF(OR(Récap!S135="TERMINE",Récap!S135=""),Récap!R135,IF(OR(Récap!T135="TERMINE",Récap!T135=""),Récap!S135,IF(OR(Récap!U135="TERMINE",Récap!U135=""),Récap!T135,IF(OR(Récap!V135="TERMINE",Récap!V135=""),Récap!U135,C34-B34)))))))))</f>
        <v/>
      </c>
      <c r="E34" s="62"/>
      <c r="O34" s="226"/>
    </row>
    <row r="35" spans="1:15" x14ac:dyDescent="0.3">
      <c r="A35" s="156">
        <f>IF(Engagés!A35="","",Engagés!A35)</f>
        <v>32</v>
      </c>
      <c r="B35" s="296"/>
      <c r="C35" s="246"/>
      <c r="D35" s="195" t="str">
        <f>IF(OR(Récap!N136="TERMINE",Récap!N136=""),Récap!M136,IF(OR(Récap!O136="TERMINE",Récap!O136=""),Récap!N136,IF(OR(Récap!P136="TERMINE",Récap!O136=""),Récap!O136,IF(OR(Récap!Q136="TERMINE",Récap!Q136=""),Récap!P136,IF(OR(Récap!R136="TERMINE",Récap!R136=""),Récap!Q136,IF(OR(Récap!S136="TERMINE",Récap!S136=""),Récap!R136,IF(OR(Récap!T136="TERMINE",Récap!T136=""),Récap!S136,IF(OR(Récap!U136="TERMINE",Récap!U136=""),Récap!T136,IF(OR(Récap!V136="TERMINE",Récap!V136=""),Récap!U136,C35-B35)))))))))</f>
        <v/>
      </c>
      <c r="E35" s="62"/>
      <c r="O35" s="226"/>
    </row>
    <row r="36" spans="1:15" x14ac:dyDescent="0.3">
      <c r="A36" s="156">
        <f>IF(Engagés!A36="","",Engagés!A36)</f>
        <v>33</v>
      </c>
      <c r="B36" s="296"/>
      <c r="C36" s="246"/>
      <c r="D36" s="195" t="str">
        <f>IF(OR(Récap!N137="TERMINE",Récap!N137=""),Récap!M137,IF(OR(Récap!O137="TERMINE",Récap!O137=""),Récap!N137,IF(OR(Récap!P137="TERMINE",Récap!O137=""),Récap!O137,IF(OR(Récap!Q137="TERMINE",Récap!Q137=""),Récap!P137,IF(OR(Récap!R137="TERMINE",Récap!R137=""),Récap!Q137,IF(OR(Récap!S137="TERMINE",Récap!S137=""),Récap!R137,IF(OR(Récap!T137="TERMINE",Récap!T137=""),Récap!S137,IF(OR(Récap!U137="TERMINE",Récap!U137=""),Récap!T137,IF(OR(Récap!V137="TERMINE",Récap!V137=""),Récap!U137,C36-B36)))))))))</f>
        <v/>
      </c>
      <c r="E36" s="62"/>
      <c r="O36" s="226"/>
    </row>
    <row r="37" spans="1:15" x14ac:dyDescent="0.3">
      <c r="A37" s="156">
        <f>IF(Engagés!A37="","",Engagés!A37)</f>
        <v>34</v>
      </c>
      <c r="B37" s="296"/>
      <c r="C37" s="246"/>
      <c r="D37" s="195" t="str">
        <f>IF(OR(Récap!N138="TERMINE",Récap!N138=""),Récap!M138,IF(OR(Récap!O138="TERMINE",Récap!O138=""),Récap!N138,IF(OR(Récap!P138="TERMINE",Récap!O138=""),Récap!O138,IF(OR(Récap!Q138="TERMINE",Récap!Q138=""),Récap!P138,IF(OR(Récap!R138="TERMINE",Récap!R138=""),Récap!Q138,IF(OR(Récap!S138="TERMINE",Récap!S138=""),Récap!R138,IF(OR(Récap!T138="TERMINE",Récap!T138=""),Récap!S138,IF(OR(Récap!U138="TERMINE",Récap!U138=""),Récap!T138,IF(OR(Récap!V138="TERMINE",Récap!V138=""),Récap!U138,C37-B37)))))))))</f>
        <v/>
      </c>
      <c r="E37" s="62"/>
      <c r="O37" s="226"/>
    </row>
    <row r="38" spans="1:15" x14ac:dyDescent="0.3">
      <c r="A38" s="156">
        <f>IF(Engagés!A38="","",Engagés!A38)</f>
        <v>35</v>
      </c>
      <c r="B38" s="296"/>
      <c r="C38" s="246"/>
      <c r="D38" s="195" t="str">
        <f>IF(OR(Récap!N139="TERMINE",Récap!N139=""),Récap!M139,IF(OR(Récap!O139="TERMINE",Récap!O139=""),Récap!N139,IF(OR(Récap!P139="TERMINE",Récap!O139=""),Récap!O139,IF(OR(Récap!Q139="TERMINE",Récap!Q139=""),Récap!P139,IF(OR(Récap!R139="TERMINE",Récap!R139=""),Récap!Q139,IF(OR(Récap!S139="TERMINE",Récap!S139=""),Récap!R139,IF(OR(Récap!T139="TERMINE",Récap!T139=""),Récap!S139,IF(OR(Récap!U139="TERMINE",Récap!U139=""),Récap!T139,IF(OR(Récap!V139="TERMINE",Récap!V139=""),Récap!U139,C38-B38)))))))))</f>
        <v/>
      </c>
      <c r="E38" s="62"/>
      <c r="O38" s="226"/>
    </row>
    <row r="39" spans="1:15" x14ac:dyDescent="0.3">
      <c r="A39" s="156">
        <f>IF(Engagés!A39="","",Engagés!A39)</f>
        <v>36</v>
      </c>
      <c r="B39" s="296"/>
      <c r="C39" s="246"/>
      <c r="D39" s="195" t="str">
        <f>IF(OR(Récap!N140="TERMINE",Récap!N140=""),Récap!M140,IF(OR(Récap!O140="TERMINE",Récap!O140=""),Récap!N140,IF(OR(Récap!P140="TERMINE",Récap!O140=""),Récap!O140,IF(OR(Récap!Q140="TERMINE",Récap!Q140=""),Récap!P140,IF(OR(Récap!R140="TERMINE",Récap!R140=""),Récap!Q140,IF(OR(Récap!S140="TERMINE",Récap!S140=""),Récap!R140,IF(OR(Récap!T140="TERMINE",Récap!T140=""),Récap!S140,IF(OR(Récap!U140="TERMINE",Récap!U140=""),Récap!T140,IF(OR(Récap!V140="TERMINE",Récap!V140=""),Récap!U140,C39-B39)))))))))</f>
        <v/>
      </c>
      <c r="E39" s="62"/>
      <c r="O39" s="226"/>
    </row>
    <row r="40" spans="1:15" x14ac:dyDescent="0.3">
      <c r="A40" s="156">
        <f>IF(Engagés!A40="","",Engagés!A40)</f>
        <v>37</v>
      </c>
      <c r="B40" s="296"/>
      <c r="C40" s="246"/>
      <c r="D40" s="195" t="str">
        <f>IF(OR(Récap!N141="TERMINE",Récap!N141=""),Récap!M141,IF(OR(Récap!O141="TERMINE",Récap!O141=""),Récap!N141,IF(OR(Récap!P141="TERMINE",Récap!O141=""),Récap!O141,IF(OR(Récap!Q141="TERMINE",Récap!Q141=""),Récap!P141,IF(OR(Récap!R141="TERMINE",Récap!R141=""),Récap!Q141,IF(OR(Récap!S141="TERMINE",Récap!S141=""),Récap!R141,IF(OR(Récap!T141="TERMINE",Récap!T141=""),Récap!S141,IF(OR(Récap!U141="TERMINE",Récap!U141=""),Récap!T141,IF(OR(Récap!V141="TERMINE",Récap!V141=""),Récap!U141,C40-B40)))))))))</f>
        <v/>
      </c>
      <c r="E40" s="62"/>
      <c r="O40" s="226"/>
    </row>
    <row r="41" spans="1:15" x14ac:dyDescent="0.3">
      <c r="A41" s="156">
        <f>IF(Engagés!A41="","",Engagés!A41)</f>
        <v>38</v>
      </c>
      <c r="B41" s="296"/>
      <c r="C41" s="246"/>
      <c r="D41" s="195" t="str">
        <f>IF(OR(Récap!N142="TERMINE",Récap!N142=""),Récap!M142,IF(OR(Récap!O142="TERMINE",Récap!O142=""),Récap!N142,IF(OR(Récap!P142="TERMINE",Récap!O142=""),Récap!O142,IF(OR(Récap!Q142="TERMINE",Récap!Q142=""),Récap!P142,IF(OR(Récap!R142="TERMINE",Récap!R142=""),Récap!Q142,IF(OR(Récap!S142="TERMINE",Récap!S142=""),Récap!R142,IF(OR(Récap!T142="TERMINE",Récap!T142=""),Récap!S142,IF(OR(Récap!U142="TERMINE",Récap!U142=""),Récap!T142,IF(OR(Récap!V142="TERMINE",Récap!V142=""),Récap!U142,C41-B41)))))))))</f>
        <v/>
      </c>
      <c r="E41" s="62"/>
      <c r="O41" s="226"/>
    </row>
    <row r="42" spans="1:15" x14ac:dyDescent="0.3">
      <c r="A42" s="156">
        <f>IF(Engagés!A42="","",Engagés!A42)</f>
        <v>39</v>
      </c>
      <c r="B42" s="296"/>
      <c r="C42" s="246"/>
      <c r="D42" s="195" t="str">
        <f>IF(OR(Récap!N143="TERMINE",Récap!N143=""),Récap!M143,IF(OR(Récap!O143="TERMINE",Récap!O143=""),Récap!N143,IF(OR(Récap!P143="TERMINE",Récap!O143=""),Récap!O143,IF(OR(Récap!Q143="TERMINE",Récap!Q143=""),Récap!P143,IF(OR(Récap!R143="TERMINE",Récap!R143=""),Récap!Q143,IF(OR(Récap!S143="TERMINE",Récap!S143=""),Récap!R143,IF(OR(Récap!T143="TERMINE",Récap!T143=""),Récap!S143,IF(OR(Récap!U143="TERMINE",Récap!U143=""),Récap!T143,IF(OR(Récap!V143="TERMINE",Récap!V143=""),Récap!U143,C42-B42)))))))))</f>
        <v/>
      </c>
      <c r="E42" s="62"/>
      <c r="O42" s="226"/>
    </row>
    <row r="43" spans="1:15" x14ac:dyDescent="0.3">
      <c r="A43" s="156">
        <f>IF(Engagés!A43="","",Engagés!A43)</f>
        <v>40</v>
      </c>
      <c r="B43" s="296"/>
      <c r="C43" s="246"/>
      <c r="D43" s="195" t="str">
        <f>IF(OR(Récap!N144="TERMINE",Récap!N144=""),Récap!M144,IF(OR(Récap!O144="TERMINE",Récap!O144=""),Récap!N144,IF(OR(Récap!P144="TERMINE",Récap!O144=""),Récap!O144,IF(OR(Récap!Q144="TERMINE",Récap!Q144=""),Récap!P144,IF(OR(Récap!R144="TERMINE",Récap!R144=""),Récap!Q144,IF(OR(Récap!S144="TERMINE",Récap!S144=""),Récap!R144,IF(OR(Récap!T144="TERMINE",Récap!T144=""),Récap!S144,IF(OR(Récap!U144="TERMINE",Récap!U144=""),Récap!T144,IF(OR(Récap!V144="TERMINE",Récap!V144=""),Récap!U144,C43-B43)))))))))</f>
        <v/>
      </c>
      <c r="E43" s="62"/>
      <c r="O43" s="226"/>
    </row>
    <row r="44" spans="1:15" x14ac:dyDescent="0.3">
      <c r="A44" s="156">
        <f>IF(Engagés!A44="","",Engagés!A44)</f>
        <v>41</v>
      </c>
      <c r="B44" s="296"/>
      <c r="C44" s="246"/>
      <c r="D44" s="195" t="str">
        <f>IF(OR(Récap!N145="TERMINE",Récap!N145=""),Récap!M145,IF(OR(Récap!O145="TERMINE",Récap!O145=""),Récap!N145,IF(OR(Récap!P145="TERMINE",Récap!O145=""),Récap!O145,IF(OR(Récap!Q145="TERMINE",Récap!Q145=""),Récap!P145,IF(OR(Récap!R145="TERMINE",Récap!R145=""),Récap!Q145,IF(OR(Récap!S145="TERMINE",Récap!S145=""),Récap!R145,IF(OR(Récap!T145="TERMINE",Récap!T145=""),Récap!S145,IF(OR(Récap!U145="TERMINE",Récap!U145=""),Récap!T145,IF(OR(Récap!V145="TERMINE",Récap!V145=""),Récap!U145,C44-B44)))))))))</f>
        <v/>
      </c>
      <c r="E44" s="62"/>
      <c r="O44" s="226"/>
    </row>
    <row r="45" spans="1:15" x14ac:dyDescent="0.3">
      <c r="A45" s="156">
        <f>IF(Engagés!A45="","",Engagés!A45)</f>
        <v>42</v>
      </c>
      <c r="B45" s="296"/>
      <c r="C45" s="246"/>
      <c r="D45" s="195" t="str">
        <f>IF(OR(Récap!N146="TERMINE",Récap!N146=""),Récap!M146,IF(OR(Récap!O146="TERMINE",Récap!O146=""),Récap!N146,IF(OR(Récap!P146="TERMINE",Récap!O146=""),Récap!O146,IF(OR(Récap!Q146="TERMINE",Récap!Q146=""),Récap!P146,IF(OR(Récap!R146="TERMINE",Récap!R146=""),Récap!Q146,IF(OR(Récap!S146="TERMINE",Récap!S146=""),Récap!R146,IF(OR(Récap!T146="TERMINE",Récap!T146=""),Récap!S146,IF(OR(Récap!U146="TERMINE",Récap!U146=""),Récap!T146,IF(OR(Récap!V146="TERMINE",Récap!V146=""),Récap!U146,C45-B45)))))))))</f>
        <v/>
      </c>
      <c r="E45" s="62"/>
      <c r="O45" s="226"/>
    </row>
    <row r="46" spans="1:15" x14ac:dyDescent="0.3">
      <c r="A46" s="156">
        <f>IF(Engagés!A46="","",Engagés!A46)</f>
        <v>43</v>
      </c>
      <c r="B46" s="296"/>
      <c r="C46" s="246"/>
      <c r="D46" s="195" t="str">
        <f>IF(OR(Récap!N147="TERMINE",Récap!N147=""),Récap!M147,IF(OR(Récap!O147="TERMINE",Récap!O147=""),Récap!N147,IF(OR(Récap!P147="TERMINE",Récap!O147=""),Récap!O147,IF(OR(Récap!Q147="TERMINE",Récap!Q147=""),Récap!P147,IF(OR(Récap!R147="TERMINE",Récap!R147=""),Récap!Q147,IF(OR(Récap!S147="TERMINE",Récap!S147=""),Récap!R147,IF(OR(Récap!T147="TERMINE",Récap!T147=""),Récap!S147,IF(OR(Récap!U147="TERMINE",Récap!U147=""),Récap!T147,IF(OR(Récap!V147="TERMINE",Récap!V147=""),Récap!U147,C46-B46)))))))))</f>
        <v/>
      </c>
      <c r="E46" s="62"/>
      <c r="O46" s="226"/>
    </row>
    <row r="47" spans="1:15" x14ac:dyDescent="0.3">
      <c r="A47" s="156">
        <f>IF(Engagés!A47="","",Engagés!A47)</f>
        <v>44</v>
      </c>
      <c r="B47" s="296"/>
      <c r="C47" s="246"/>
      <c r="D47" s="195" t="str">
        <f>IF(OR(Récap!N148="TERMINE",Récap!N148=""),Récap!M148,IF(OR(Récap!O148="TERMINE",Récap!O148=""),Récap!N148,IF(OR(Récap!P148="TERMINE",Récap!O148=""),Récap!O148,IF(OR(Récap!Q148="TERMINE",Récap!Q148=""),Récap!P148,IF(OR(Récap!R148="TERMINE",Récap!R148=""),Récap!Q148,IF(OR(Récap!S148="TERMINE",Récap!S148=""),Récap!R148,IF(OR(Récap!T148="TERMINE",Récap!T148=""),Récap!S148,IF(OR(Récap!U148="TERMINE",Récap!U148=""),Récap!T148,IF(OR(Récap!V148="TERMINE",Récap!V148=""),Récap!U148,C47-B47)))))))))</f>
        <v/>
      </c>
      <c r="E47" s="62"/>
      <c r="O47" s="226"/>
    </row>
    <row r="48" spans="1:15" x14ac:dyDescent="0.3">
      <c r="A48" s="156">
        <f>IF(Engagés!A48="","",Engagés!A48)</f>
        <v>45</v>
      </c>
      <c r="B48" s="296"/>
      <c r="C48" s="246"/>
      <c r="D48" s="195" t="str">
        <f>IF(OR(Récap!N149="TERMINE",Récap!N149=""),Récap!M149,IF(OR(Récap!O149="TERMINE",Récap!O149=""),Récap!N149,IF(OR(Récap!P149="TERMINE",Récap!O149=""),Récap!O149,IF(OR(Récap!Q149="TERMINE",Récap!Q149=""),Récap!P149,IF(OR(Récap!R149="TERMINE",Récap!R149=""),Récap!Q149,IF(OR(Récap!S149="TERMINE",Récap!S149=""),Récap!R149,IF(OR(Récap!T149="TERMINE",Récap!T149=""),Récap!S149,IF(OR(Récap!U149="TERMINE",Récap!U149=""),Récap!T149,IF(OR(Récap!V149="TERMINE",Récap!V149=""),Récap!U149,C48-B48)))))))))</f>
        <v/>
      </c>
      <c r="E48" s="62"/>
      <c r="O48" s="226"/>
    </row>
    <row r="49" spans="1:15" x14ac:dyDescent="0.3">
      <c r="A49" s="156">
        <f>IF(Engagés!A49="","",Engagés!A49)</f>
        <v>46</v>
      </c>
      <c r="B49" s="296"/>
      <c r="C49" s="246"/>
      <c r="D49" s="195" t="str">
        <f>IF(OR(Récap!N150="TERMINE",Récap!N150=""),Récap!M150,IF(OR(Récap!O150="TERMINE",Récap!O150=""),Récap!N150,IF(OR(Récap!P150="TERMINE",Récap!O150=""),Récap!O150,IF(OR(Récap!Q150="TERMINE",Récap!Q150=""),Récap!P150,IF(OR(Récap!R150="TERMINE",Récap!R150=""),Récap!Q150,IF(OR(Récap!S150="TERMINE",Récap!S150=""),Récap!R150,IF(OR(Récap!T150="TERMINE",Récap!T150=""),Récap!S150,IF(OR(Récap!U150="TERMINE",Récap!U150=""),Récap!T150,IF(OR(Récap!V150="TERMINE",Récap!V150=""),Récap!U150,C49-B49)))))))))</f>
        <v/>
      </c>
      <c r="E49" s="62"/>
      <c r="O49" s="226"/>
    </row>
    <row r="50" spans="1:15" x14ac:dyDescent="0.3">
      <c r="A50" s="156">
        <f>IF(Engagés!A50="","",Engagés!A50)</f>
        <v>47</v>
      </c>
      <c r="B50" s="296"/>
      <c r="C50" s="246"/>
      <c r="D50" s="195" t="str">
        <f>IF(OR(Récap!N151="TERMINE",Récap!N151=""),Récap!M151,IF(OR(Récap!O151="TERMINE",Récap!O151=""),Récap!N151,IF(OR(Récap!P151="TERMINE",Récap!O151=""),Récap!O151,IF(OR(Récap!Q151="TERMINE",Récap!Q151=""),Récap!P151,IF(OR(Récap!R151="TERMINE",Récap!R151=""),Récap!Q151,IF(OR(Récap!S151="TERMINE",Récap!S151=""),Récap!R151,IF(OR(Récap!T151="TERMINE",Récap!T151=""),Récap!S151,IF(OR(Récap!U151="TERMINE",Récap!U151=""),Récap!T151,IF(OR(Récap!V151="TERMINE",Récap!V151=""),Récap!U151,C50-B50)))))))))</f>
        <v/>
      </c>
      <c r="E50" s="62"/>
      <c r="O50" s="226"/>
    </row>
    <row r="51" spans="1:15" x14ac:dyDescent="0.3">
      <c r="A51" s="156">
        <f>IF(Engagés!A51="","",Engagés!A51)</f>
        <v>48</v>
      </c>
      <c r="B51" s="296"/>
      <c r="C51" s="246"/>
      <c r="D51" s="195" t="str">
        <f>IF(OR(Récap!N152="TERMINE",Récap!N152=""),Récap!M152,IF(OR(Récap!O152="TERMINE",Récap!O152=""),Récap!N152,IF(OR(Récap!P152="TERMINE",Récap!O152=""),Récap!O152,IF(OR(Récap!Q152="TERMINE",Récap!Q152=""),Récap!P152,IF(OR(Récap!R152="TERMINE",Récap!R152=""),Récap!Q152,IF(OR(Récap!S152="TERMINE",Récap!S152=""),Récap!R152,IF(OR(Récap!T152="TERMINE",Récap!T152=""),Récap!S152,IF(OR(Récap!U152="TERMINE",Récap!U152=""),Récap!T152,IF(OR(Récap!V152="TERMINE",Récap!V152=""),Récap!U152,C51-B51)))))))))</f>
        <v/>
      </c>
      <c r="E51" s="62"/>
      <c r="O51" s="226"/>
    </row>
    <row r="52" spans="1:15" x14ac:dyDescent="0.3">
      <c r="A52" s="156">
        <f>IF(Engagés!A52="","",Engagés!A52)</f>
        <v>49</v>
      </c>
      <c r="B52" s="296"/>
      <c r="C52" s="246"/>
      <c r="D52" s="195" t="str">
        <f>IF(OR(Récap!N153="TERMINE",Récap!N153=""),Récap!M153,IF(OR(Récap!O153="TERMINE",Récap!O153=""),Récap!N153,IF(OR(Récap!P153="TERMINE",Récap!O153=""),Récap!O153,IF(OR(Récap!Q153="TERMINE",Récap!Q153=""),Récap!P153,IF(OR(Récap!R153="TERMINE",Récap!R153=""),Récap!Q153,IF(OR(Récap!S153="TERMINE",Récap!S153=""),Récap!R153,IF(OR(Récap!T153="TERMINE",Récap!T153=""),Récap!S153,IF(OR(Récap!U153="TERMINE",Récap!U153=""),Récap!T153,IF(OR(Récap!V153="TERMINE",Récap!V153=""),Récap!U153,C52-B52)))))))))</f>
        <v/>
      </c>
      <c r="E52" s="62"/>
      <c r="O52" s="226"/>
    </row>
    <row r="53" spans="1:15" x14ac:dyDescent="0.3">
      <c r="A53" s="156">
        <f>IF(Engagés!A53="","",Engagés!A53)</f>
        <v>50</v>
      </c>
      <c r="B53" s="296"/>
      <c r="C53" s="246"/>
      <c r="D53" s="195" t="str">
        <f>IF(OR(Récap!N154="TERMINE",Récap!N154=""),Récap!M154,IF(OR(Récap!O154="TERMINE",Récap!O154=""),Récap!N154,IF(OR(Récap!P154="TERMINE",Récap!O154=""),Récap!O154,IF(OR(Récap!Q154="TERMINE",Récap!Q154=""),Récap!P154,IF(OR(Récap!R154="TERMINE",Récap!R154=""),Récap!Q154,IF(OR(Récap!S154="TERMINE",Récap!S154=""),Récap!R154,IF(OR(Récap!T154="TERMINE",Récap!T154=""),Récap!S154,IF(OR(Récap!U154="TERMINE",Récap!U154=""),Récap!T154,IF(OR(Récap!V154="TERMINE",Récap!V154=""),Récap!U154,C53-B53)))))))))</f>
        <v/>
      </c>
      <c r="E53" s="62"/>
      <c r="O53" s="226"/>
    </row>
    <row r="54" spans="1:15" x14ac:dyDescent="0.3">
      <c r="A54" s="156">
        <f>IF(Engagés!A54="","",Engagés!A54)</f>
        <v>51</v>
      </c>
      <c r="B54" s="296"/>
      <c r="C54" s="246"/>
      <c r="D54" s="195" t="str">
        <f>IF(OR(Récap!N155="TERMINE",Récap!N155=""),Récap!M155,IF(OR(Récap!O155="TERMINE",Récap!O155=""),Récap!N155,IF(OR(Récap!P155="TERMINE",Récap!O155=""),Récap!O155,IF(OR(Récap!Q155="TERMINE",Récap!Q155=""),Récap!P155,IF(OR(Récap!R155="TERMINE",Récap!R155=""),Récap!Q155,IF(OR(Récap!S155="TERMINE",Récap!S155=""),Récap!R155,IF(OR(Récap!T155="TERMINE",Récap!T155=""),Récap!S155,IF(OR(Récap!U155="TERMINE",Récap!U155=""),Récap!T155,IF(OR(Récap!V155="TERMINE",Récap!V155=""),Récap!U155,C54-B54)))))))))</f>
        <v/>
      </c>
      <c r="E54" s="62"/>
      <c r="O54" s="226"/>
    </row>
    <row r="55" spans="1:15" x14ac:dyDescent="0.3">
      <c r="A55" s="156">
        <f>IF(Engagés!A55="","",Engagés!A55)</f>
        <v>52</v>
      </c>
      <c r="B55" s="296"/>
      <c r="C55" s="246"/>
      <c r="D55" s="195" t="str">
        <f>IF(OR(Récap!N156="TERMINE",Récap!N156=""),Récap!M156,IF(OR(Récap!O156="TERMINE",Récap!O156=""),Récap!N156,IF(OR(Récap!P156="TERMINE",Récap!O156=""),Récap!O156,IF(OR(Récap!Q156="TERMINE",Récap!Q156=""),Récap!P156,IF(OR(Récap!R156="TERMINE",Récap!R156=""),Récap!Q156,IF(OR(Récap!S156="TERMINE",Récap!S156=""),Récap!R156,IF(OR(Récap!T156="TERMINE",Récap!T156=""),Récap!S156,IF(OR(Récap!U156="TERMINE",Récap!U156=""),Récap!T156,IF(OR(Récap!V156="TERMINE",Récap!V156=""),Récap!U156,C55-B55)))))))))</f>
        <v/>
      </c>
      <c r="E55" s="62"/>
      <c r="O55" s="226"/>
    </row>
    <row r="56" spans="1:15" x14ac:dyDescent="0.3">
      <c r="A56" s="156">
        <f>IF(Engagés!A56="","",Engagés!A56)</f>
        <v>53</v>
      </c>
      <c r="B56" s="296"/>
      <c r="C56" s="246"/>
      <c r="D56" s="195" t="str">
        <f>IF(OR(Récap!N157="TERMINE",Récap!N157=""),Récap!M157,IF(OR(Récap!O157="TERMINE",Récap!O157=""),Récap!N157,IF(OR(Récap!P157="TERMINE",Récap!O157=""),Récap!O157,IF(OR(Récap!Q157="TERMINE",Récap!Q157=""),Récap!P157,IF(OR(Récap!R157="TERMINE",Récap!R157=""),Récap!Q157,IF(OR(Récap!S157="TERMINE",Récap!S157=""),Récap!R157,IF(OR(Récap!T157="TERMINE",Récap!T157=""),Récap!S157,IF(OR(Récap!U157="TERMINE",Récap!U157=""),Récap!T157,IF(OR(Récap!V157="TERMINE",Récap!V157=""),Récap!U157,C56-B56)))))))))</f>
        <v/>
      </c>
      <c r="E56" s="62"/>
      <c r="O56" s="226"/>
    </row>
    <row r="57" spans="1:15" x14ac:dyDescent="0.3">
      <c r="A57" s="156">
        <f>IF(Engagés!A57="","",Engagés!A57)</f>
        <v>54</v>
      </c>
      <c r="B57" s="296"/>
      <c r="C57" s="246"/>
      <c r="D57" s="195" t="str">
        <f>IF(OR(Récap!N158="TERMINE",Récap!N158=""),Récap!M158,IF(OR(Récap!O158="TERMINE",Récap!O158=""),Récap!N158,IF(OR(Récap!P158="TERMINE",Récap!O158=""),Récap!O158,IF(OR(Récap!Q158="TERMINE",Récap!Q158=""),Récap!P158,IF(OR(Récap!R158="TERMINE",Récap!R158=""),Récap!Q158,IF(OR(Récap!S158="TERMINE",Récap!S158=""),Récap!R158,IF(OR(Récap!T158="TERMINE",Récap!T158=""),Récap!S158,IF(OR(Récap!U158="TERMINE",Récap!U158=""),Récap!T158,IF(OR(Récap!V158="TERMINE",Récap!V158=""),Récap!U158,C57-B57)))))))))</f>
        <v/>
      </c>
      <c r="E57" s="62"/>
      <c r="O57" s="226"/>
    </row>
    <row r="58" spans="1:15" x14ac:dyDescent="0.3">
      <c r="A58" s="156">
        <f>IF(Engagés!A58="","",Engagés!A58)</f>
        <v>55</v>
      </c>
      <c r="B58" s="296"/>
      <c r="C58" s="246"/>
      <c r="D58" s="195" t="str">
        <f>IF(OR(Récap!N159="TERMINE",Récap!N159=""),Récap!M159,IF(OR(Récap!O159="TERMINE",Récap!O159=""),Récap!N159,IF(OR(Récap!P159="TERMINE",Récap!O159=""),Récap!O159,IF(OR(Récap!Q159="TERMINE",Récap!Q159=""),Récap!P159,IF(OR(Récap!R159="TERMINE",Récap!R159=""),Récap!Q159,IF(OR(Récap!S159="TERMINE",Récap!S159=""),Récap!R159,IF(OR(Récap!T159="TERMINE",Récap!T159=""),Récap!S159,IF(OR(Récap!U159="TERMINE",Récap!U159=""),Récap!T159,IF(OR(Récap!V159="TERMINE",Récap!V159=""),Récap!U159,C58-B58)))))))))</f>
        <v/>
      </c>
      <c r="E58" s="62"/>
      <c r="O58" s="226"/>
    </row>
    <row r="59" spans="1:15" x14ac:dyDescent="0.3">
      <c r="A59" s="156" t="str">
        <f>IF(Engagés!A59="","",Engagés!A59)</f>
        <v/>
      </c>
      <c r="B59" s="296"/>
      <c r="C59" s="246"/>
      <c r="D59" s="195" t="str">
        <f>IF(OR(Récap!N160="TERMINE",Récap!N160=""),Récap!M160,IF(OR(Récap!O160="TERMINE",Récap!O160=""),Récap!N160,IF(OR(Récap!P160="TERMINE",Récap!O160=""),Récap!O160,IF(OR(Récap!Q160="TERMINE",Récap!Q160=""),Récap!P160,IF(OR(Récap!R160="TERMINE",Récap!R160=""),Récap!Q160,IF(OR(Récap!S160="TERMINE",Récap!S160=""),Récap!R160,IF(OR(Récap!T160="TERMINE",Récap!T160=""),Récap!S160,IF(OR(Récap!U160="TERMINE",Récap!U160=""),Récap!T160,IF(OR(Récap!V160="TERMINE",Récap!V160=""),Récap!U160,C59-B59)))))))))</f>
        <v/>
      </c>
      <c r="E59" s="62"/>
      <c r="O59" s="226"/>
    </row>
    <row r="60" spans="1:15" x14ac:dyDescent="0.3">
      <c r="A60" s="156" t="str">
        <f>IF(Engagés!A60="","",Engagés!A60)</f>
        <v/>
      </c>
      <c r="B60" s="296"/>
      <c r="C60" s="246"/>
      <c r="D60" s="195" t="str">
        <f>IF(OR(Récap!N161="TERMINE",Récap!N161=""),Récap!M161,IF(OR(Récap!O161="TERMINE",Récap!O161=""),Récap!N161,IF(OR(Récap!P161="TERMINE",Récap!O161=""),Récap!O161,IF(OR(Récap!Q161="TERMINE",Récap!Q161=""),Récap!P161,IF(OR(Récap!R161="TERMINE",Récap!R161=""),Récap!Q161,IF(OR(Récap!S161="TERMINE",Récap!S161=""),Récap!R161,IF(OR(Récap!T161="TERMINE",Récap!T161=""),Récap!S161,IF(OR(Récap!U161="TERMINE",Récap!U161=""),Récap!T161,IF(OR(Récap!V161="TERMINE",Récap!V161=""),Récap!U161,C60-B60)))))))))</f>
        <v/>
      </c>
      <c r="E60" s="62"/>
      <c r="O60" s="226"/>
    </row>
    <row r="61" spans="1:15" x14ac:dyDescent="0.3">
      <c r="A61" s="156" t="str">
        <f>IF(Engagés!A61="","",Engagés!A61)</f>
        <v/>
      </c>
      <c r="B61" s="296"/>
      <c r="C61" s="246"/>
      <c r="D61" s="195" t="str">
        <f>IF(OR(Récap!N162="TERMINE",Récap!N162=""),Récap!M162,IF(OR(Récap!O162="TERMINE",Récap!O162=""),Récap!N162,IF(OR(Récap!P162="TERMINE",Récap!O162=""),Récap!O162,IF(OR(Récap!Q162="TERMINE",Récap!Q162=""),Récap!P162,IF(OR(Récap!R162="TERMINE",Récap!R162=""),Récap!Q162,IF(OR(Récap!S162="TERMINE",Récap!S162=""),Récap!R162,IF(OR(Récap!T162="TERMINE",Récap!T162=""),Récap!S162,IF(OR(Récap!U162="TERMINE",Récap!U162=""),Récap!T162,IF(OR(Récap!V162="TERMINE",Récap!V162=""),Récap!U162,C61-B61)))))))))</f>
        <v/>
      </c>
      <c r="E61" s="62"/>
      <c r="O61" s="226"/>
    </row>
    <row r="62" spans="1:15" x14ac:dyDescent="0.3">
      <c r="A62" s="156" t="str">
        <f>IF(Engagés!A62="","",Engagés!A62)</f>
        <v/>
      </c>
      <c r="B62" s="296"/>
      <c r="C62" s="246"/>
      <c r="D62" s="195" t="str">
        <f>IF(OR(Récap!N163="TERMINE",Récap!N163=""),Récap!M163,IF(OR(Récap!O163="TERMINE",Récap!O163=""),Récap!N163,IF(OR(Récap!P163="TERMINE",Récap!O163=""),Récap!O163,IF(OR(Récap!Q163="TERMINE",Récap!Q163=""),Récap!P163,IF(OR(Récap!R163="TERMINE",Récap!R163=""),Récap!Q163,IF(OR(Récap!S163="TERMINE",Récap!S163=""),Récap!R163,IF(OR(Récap!T163="TERMINE",Récap!T163=""),Récap!S163,IF(OR(Récap!U163="TERMINE",Récap!U163=""),Récap!T163,IF(OR(Récap!V163="TERMINE",Récap!V163=""),Récap!U163,C62-B62)))))))))</f>
        <v/>
      </c>
      <c r="E62" s="62"/>
      <c r="O62" s="226"/>
    </row>
    <row r="63" spans="1:15" x14ac:dyDescent="0.3">
      <c r="A63" s="156" t="str">
        <f>IF(Engagés!A63="","",Engagés!A63)</f>
        <v/>
      </c>
      <c r="B63" s="296"/>
      <c r="C63" s="246"/>
      <c r="D63" s="195" t="str">
        <f>IF(OR(Récap!N164="TERMINE",Récap!N164=""),Récap!M164,IF(OR(Récap!O164="TERMINE",Récap!O164=""),Récap!N164,IF(OR(Récap!P164="TERMINE",Récap!O164=""),Récap!O164,IF(OR(Récap!Q164="TERMINE",Récap!Q164=""),Récap!P164,IF(OR(Récap!R164="TERMINE",Récap!R164=""),Récap!Q164,IF(OR(Récap!S164="TERMINE",Récap!S164=""),Récap!R164,IF(OR(Récap!T164="TERMINE",Récap!T164=""),Récap!S164,IF(OR(Récap!U164="TERMINE",Récap!U164=""),Récap!T164,IF(OR(Récap!V164="TERMINE",Récap!V164=""),Récap!U164,C63-B63)))))))))</f>
        <v/>
      </c>
      <c r="E63" s="62"/>
      <c r="O63" s="226"/>
    </row>
    <row r="64" spans="1:15" x14ac:dyDescent="0.3">
      <c r="A64" s="156" t="str">
        <f>IF(Engagés!A64="","",Engagés!A64)</f>
        <v/>
      </c>
      <c r="B64" s="296"/>
      <c r="C64" s="246"/>
      <c r="D64" s="195" t="str">
        <f>IF(OR(Récap!N165="TERMINE",Récap!N165=""),Récap!M165,IF(OR(Récap!O165="TERMINE",Récap!O165=""),Récap!N165,IF(OR(Récap!P165="TERMINE",Récap!O165=""),Récap!O165,IF(OR(Récap!Q165="TERMINE",Récap!Q165=""),Récap!P165,IF(OR(Récap!R165="TERMINE",Récap!R165=""),Récap!Q165,IF(OR(Récap!S165="TERMINE",Récap!S165=""),Récap!R165,IF(OR(Récap!T165="TERMINE",Récap!T165=""),Récap!S165,IF(OR(Récap!U165="TERMINE",Récap!U165=""),Récap!T165,IF(OR(Récap!V165="TERMINE",Récap!V165=""),Récap!U165,C64-B64)))))))))</f>
        <v/>
      </c>
      <c r="E64" s="62"/>
      <c r="O64" s="226"/>
    </row>
    <row r="65" spans="1:15" x14ac:dyDescent="0.3">
      <c r="A65" s="156" t="str">
        <f>IF(Engagés!A65="","",Engagés!A65)</f>
        <v/>
      </c>
      <c r="B65" s="296"/>
      <c r="C65" s="246"/>
      <c r="D65" s="195" t="str">
        <f>IF(OR(Récap!N166="TERMINE",Récap!N166=""),Récap!M166,IF(OR(Récap!O166="TERMINE",Récap!O166=""),Récap!N166,IF(OR(Récap!P166="TERMINE",Récap!O166=""),Récap!O166,IF(OR(Récap!Q166="TERMINE",Récap!Q166=""),Récap!P166,IF(OR(Récap!R166="TERMINE",Récap!R166=""),Récap!Q166,IF(OR(Récap!S166="TERMINE",Récap!S166=""),Récap!R166,IF(OR(Récap!T166="TERMINE",Récap!T166=""),Récap!S166,IF(OR(Récap!U166="TERMINE",Récap!U166=""),Récap!T166,IF(OR(Récap!V166="TERMINE",Récap!V166=""),Récap!U166,C65-B65)))))))))</f>
        <v/>
      </c>
      <c r="E65" s="62"/>
      <c r="O65" s="226"/>
    </row>
    <row r="66" spans="1:15" x14ac:dyDescent="0.3">
      <c r="A66" s="156" t="str">
        <f>IF(Engagés!A66="","",Engagés!A66)</f>
        <v/>
      </c>
      <c r="B66" s="296"/>
      <c r="C66" s="246"/>
      <c r="D66" s="195" t="str">
        <f>IF(OR(Récap!N167="TERMINE",Récap!N167=""),Récap!M167,IF(OR(Récap!O167="TERMINE",Récap!O167=""),Récap!N167,IF(OR(Récap!P167="TERMINE",Récap!O167=""),Récap!O167,IF(OR(Récap!Q167="TERMINE",Récap!Q167=""),Récap!P167,IF(OR(Récap!R167="TERMINE",Récap!R167=""),Récap!Q167,IF(OR(Récap!S167="TERMINE",Récap!S167=""),Récap!R167,IF(OR(Récap!T167="TERMINE",Récap!T167=""),Récap!S167,IF(OR(Récap!U167="TERMINE",Récap!U167=""),Récap!T167,IF(OR(Récap!V167="TERMINE",Récap!V167=""),Récap!U167,C66-B66)))))))))</f>
        <v/>
      </c>
      <c r="E66" s="62"/>
      <c r="O66" s="226"/>
    </row>
    <row r="67" spans="1:15" x14ac:dyDescent="0.3">
      <c r="A67" s="156" t="str">
        <f>IF(Engagés!A67="","",Engagés!A67)</f>
        <v/>
      </c>
      <c r="B67" s="296"/>
      <c r="C67" s="246"/>
      <c r="D67" s="195" t="str">
        <f>IF(OR(Récap!N168="TERMINE",Récap!N168=""),Récap!M168,IF(OR(Récap!O168="TERMINE",Récap!O168=""),Récap!N168,IF(OR(Récap!P168="TERMINE",Récap!O168=""),Récap!O168,IF(OR(Récap!Q168="TERMINE",Récap!Q168=""),Récap!P168,IF(OR(Récap!R168="TERMINE",Récap!R168=""),Récap!Q168,IF(OR(Récap!S168="TERMINE",Récap!S168=""),Récap!R168,IF(OR(Récap!T168="TERMINE",Récap!T168=""),Récap!S168,IF(OR(Récap!U168="TERMINE",Récap!U168=""),Récap!T168,IF(OR(Récap!V168="TERMINE",Récap!V168=""),Récap!U168,C67-B67)))))))))</f>
        <v/>
      </c>
      <c r="E67" s="62"/>
      <c r="O67" s="226"/>
    </row>
    <row r="68" spans="1:15" x14ac:dyDescent="0.3">
      <c r="A68" s="156" t="str">
        <f>IF(Engagés!A68="","",Engagés!A68)</f>
        <v/>
      </c>
      <c r="B68" s="296"/>
      <c r="C68" s="246"/>
      <c r="D68" s="195" t="str">
        <f>IF(OR(Récap!N169="TERMINE",Récap!N169=""),Récap!M169,IF(OR(Récap!O169="TERMINE",Récap!O169=""),Récap!N169,IF(OR(Récap!P169="TERMINE",Récap!O169=""),Récap!O169,IF(OR(Récap!Q169="TERMINE",Récap!Q169=""),Récap!P169,IF(OR(Récap!R169="TERMINE",Récap!R169=""),Récap!Q169,IF(OR(Récap!S169="TERMINE",Récap!S169=""),Récap!R169,IF(OR(Récap!T169="TERMINE",Récap!T169=""),Récap!S169,IF(OR(Récap!U169="TERMINE",Récap!U169=""),Récap!T169,IF(OR(Récap!V169="TERMINE",Récap!V169=""),Récap!U169,C68-B68)))))))))</f>
        <v/>
      </c>
      <c r="E68" s="62"/>
      <c r="O68" s="226"/>
    </row>
    <row r="69" spans="1:15" x14ac:dyDescent="0.3">
      <c r="A69" s="156" t="str">
        <f>IF(Engagés!A69="","",Engagés!A69)</f>
        <v/>
      </c>
      <c r="B69" s="296"/>
      <c r="C69" s="246"/>
      <c r="D69" s="195" t="str">
        <f>IF(OR(Récap!N170="TERMINE",Récap!N170=""),Récap!M170,IF(OR(Récap!O170="TERMINE",Récap!O170=""),Récap!N170,IF(OR(Récap!P170="TERMINE",Récap!O170=""),Récap!O170,IF(OR(Récap!Q170="TERMINE",Récap!Q170=""),Récap!P170,IF(OR(Récap!R170="TERMINE",Récap!R170=""),Récap!Q170,IF(OR(Récap!S170="TERMINE",Récap!S170=""),Récap!R170,IF(OR(Récap!T170="TERMINE",Récap!T170=""),Récap!S170,IF(OR(Récap!U170="TERMINE",Récap!U170=""),Récap!T170,IF(OR(Récap!V170="TERMINE",Récap!V170=""),Récap!U170,C69-B69)))))))))</f>
        <v/>
      </c>
      <c r="E69" s="62"/>
      <c r="O69" s="226"/>
    </row>
    <row r="70" spans="1:15" x14ac:dyDescent="0.3">
      <c r="A70" s="156" t="str">
        <f>IF(Engagés!A70="","",Engagés!A70)</f>
        <v/>
      </c>
      <c r="B70" s="296"/>
      <c r="C70" s="246"/>
      <c r="D70" s="195" t="str">
        <f>IF(OR(Récap!N171="TERMINE",Récap!N171=""),Récap!M171,IF(OR(Récap!O171="TERMINE",Récap!O171=""),Récap!N171,IF(OR(Récap!P171="TERMINE",Récap!O171=""),Récap!O171,IF(OR(Récap!Q171="TERMINE",Récap!Q171=""),Récap!P171,IF(OR(Récap!R171="TERMINE",Récap!R171=""),Récap!Q171,IF(OR(Récap!S171="TERMINE",Récap!S171=""),Récap!R171,IF(OR(Récap!T171="TERMINE",Récap!T171=""),Récap!S171,IF(OR(Récap!U171="TERMINE",Récap!U171=""),Récap!T171,IF(OR(Récap!V171="TERMINE",Récap!V171=""),Récap!U171,C70-B70)))))))))</f>
        <v/>
      </c>
      <c r="E70" s="62"/>
      <c r="O70" s="226"/>
    </row>
    <row r="71" spans="1:15" x14ac:dyDescent="0.3">
      <c r="A71" s="156" t="str">
        <f>IF(Engagés!A71="","",Engagés!A71)</f>
        <v/>
      </c>
      <c r="B71" s="296"/>
      <c r="C71" s="246"/>
      <c r="D71" s="195" t="str">
        <f>IF(OR(Récap!N172="TERMINE",Récap!N172=""),Récap!M172,IF(OR(Récap!O172="TERMINE",Récap!O172=""),Récap!N172,IF(OR(Récap!P172="TERMINE",Récap!O172=""),Récap!O172,IF(OR(Récap!Q172="TERMINE",Récap!Q172=""),Récap!P172,IF(OR(Récap!R172="TERMINE",Récap!R172=""),Récap!Q172,IF(OR(Récap!S172="TERMINE",Récap!S172=""),Récap!R172,IF(OR(Récap!T172="TERMINE",Récap!T172=""),Récap!S172,IF(OR(Récap!U172="TERMINE",Récap!U172=""),Récap!T172,IF(OR(Récap!V172="TERMINE",Récap!V172=""),Récap!U172,C71-B71)))))))))</f>
        <v/>
      </c>
      <c r="E71" s="62"/>
      <c r="O71" s="226"/>
    </row>
    <row r="72" spans="1:15" x14ac:dyDescent="0.3">
      <c r="A72" s="156" t="str">
        <f>IF(Engagés!A72="","",Engagés!A72)</f>
        <v/>
      </c>
      <c r="B72" s="296"/>
      <c r="C72" s="246"/>
      <c r="D72" s="195" t="str">
        <f>IF(OR(Récap!N173="TERMINE",Récap!N173=""),Récap!M173,IF(OR(Récap!O173="TERMINE",Récap!O173=""),Récap!N173,IF(OR(Récap!P173="TERMINE",Récap!O173=""),Récap!O173,IF(OR(Récap!Q173="TERMINE",Récap!Q173=""),Récap!P173,IF(OR(Récap!R173="TERMINE",Récap!R173=""),Récap!Q173,IF(OR(Récap!S173="TERMINE",Récap!S173=""),Récap!R173,IF(OR(Récap!T173="TERMINE",Récap!T173=""),Récap!S173,IF(OR(Récap!U173="TERMINE",Récap!U173=""),Récap!T173,IF(OR(Récap!V173="TERMINE",Récap!V173=""),Récap!U173,C72-B72)))))))))</f>
        <v/>
      </c>
      <c r="E72" s="62"/>
      <c r="O72" s="226"/>
    </row>
    <row r="73" spans="1:15" x14ac:dyDescent="0.3">
      <c r="A73" s="156" t="str">
        <f>IF(Engagés!A73="","",Engagés!A73)</f>
        <v/>
      </c>
      <c r="B73" s="296"/>
      <c r="C73" s="246"/>
      <c r="D73" s="195" t="str">
        <f>IF(OR(Récap!N174="TERMINE",Récap!N174=""),Récap!M174,IF(OR(Récap!O174="TERMINE",Récap!O174=""),Récap!N174,IF(OR(Récap!P174="TERMINE",Récap!O174=""),Récap!O174,IF(OR(Récap!Q174="TERMINE",Récap!Q174=""),Récap!P174,IF(OR(Récap!R174="TERMINE",Récap!R174=""),Récap!Q174,IF(OR(Récap!S174="TERMINE",Récap!S174=""),Récap!R174,IF(OR(Récap!T174="TERMINE",Récap!T174=""),Récap!S174,IF(OR(Récap!U174="TERMINE",Récap!U174=""),Récap!T174,IF(OR(Récap!V174="TERMINE",Récap!V174=""),Récap!U174,C73-B73)))))))))</f>
        <v/>
      </c>
      <c r="E73" s="62"/>
      <c r="O73" s="226"/>
    </row>
    <row r="74" spans="1:15" x14ac:dyDescent="0.3">
      <c r="A74" s="156" t="str">
        <f>IF(Engagés!A74="","",Engagés!A74)</f>
        <v/>
      </c>
      <c r="B74" s="296"/>
      <c r="C74" s="246"/>
      <c r="D74" s="195" t="str">
        <f>IF(OR(Récap!N175="TERMINE",Récap!N175=""),Récap!M175,IF(OR(Récap!O175="TERMINE",Récap!O175=""),Récap!N175,IF(OR(Récap!P175="TERMINE",Récap!O175=""),Récap!O175,IF(OR(Récap!Q175="TERMINE",Récap!Q175=""),Récap!P175,IF(OR(Récap!R175="TERMINE",Récap!R175=""),Récap!Q175,IF(OR(Récap!S175="TERMINE",Récap!S175=""),Récap!R175,IF(OR(Récap!T175="TERMINE",Récap!T175=""),Récap!S175,IF(OR(Récap!U175="TERMINE",Récap!U175=""),Récap!T175,IF(OR(Récap!V175="TERMINE",Récap!V175=""),Récap!U175,C74-B74)))))))))</f>
        <v/>
      </c>
      <c r="E74" s="62"/>
      <c r="O74" s="226"/>
    </row>
    <row r="75" spans="1:15" x14ac:dyDescent="0.3">
      <c r="A75" s="156" t="str">
        <f>IF(Engagés!A75="","",Engagés!A75)</f>
        <v/>
      </c>
      <c r="B75" s="296"/>
      <c r="C75" s="246"/>
      <c r="D75" s="195" t="str">
        <f>IF(OR(Récap!N176="TERMINE",Récap!N176=""),Récap!M176,IF(OR(Récap!O176="TERMINE",Récap!O176=""),Récap!N176,IF(OR(Récap!P176="TERMINE",Récap!O176=""),Récap!O176,IF(OR(Récap!Q176="TERMINE",Récap!Q176=""),Récap!P176,IF(OR(Récap!R176="TERMINE",Récap!R176=""),Récap!Q176,IF(OR(Récap!S176="TERMINE",Récap!S176=""),Récap!R176,IF(OR(Récap!T176="TERMINE",Récap!T176=""),Récap!S176,IF(OR(Récap!U176="TERMINE",Récap!U176=""),Récap!T176,IF(OR(Récap!V176="TERMINE",Récap!V176=""),Récap!U176,C75-B75)))))))))</f>
        <v/>
      </c>
      <c r="E75" s="62"/>
      <c r="O75" s="226"/>
    </row>
    <row r="76" spans="1:15" x14ac:dyDescent="0.3">
      <c r="A76" s="156" t="str">
        <f>IF(Engagés!A76="","",Engagés!A76)</f>
        <v/>
      </c>
      <c r="B76" s="296"/>
      <c r="C76" s="246"/>
      <c r="D76" s="195" t="str">
        <f>IF(OR(Récap!N177="TERMINE",Récap!N177=""),Récap!M177,IF(OR(Récap!O177="TERMINE",Récap!O177=""),Récap!N177,IF(OR(Récap!P177="TERMINE",Récap!O177=""),Récap!O177,IF(OR(Récap!Q177="TERMINE",Récap!Q177=""),Récap!P177,IF(OR(Récap!R177="TERMINE",Récap!R177=""),Récap!Q177,IF(OR(Récap!S177="TERMINE",Récap!S177=""),Récap!R177,IF(OR(Récap!T177="TERMINE",Récap!T177=""),Récap!S177,IF(OR(Récap!U177="TERMINE",Récap!U177=""),Récap!T177,IF(OR(Récap!V177="TERMINE",Récap!V177=""),Récap!U177,C76-B76)))))))))</f>
        <v/>
      </c>
      <c r="E76" s="62"/>
      <c r="O76" s="226"/>
    </row>
    <row r="77" spans="1:15" x14ac:dyDescent="0.3">
      <c r="A77" s="156" t="str">
        <f>IF(Engagés!A77="","",Engagés!A77)</f>
        <v/>
      </c>
      <c r="B77" s="296"/>
      <c r="C77" s="246"/>
      <c r="D77" s="195" t="str">
        <f>IF(OR(Récap!N178="TERMINE",Récap!N178=""),Récap!M178,IF(OR(Récap!O178="TERMINE",Récap!O178=""),Récap!N178,IF(OR(Récap!P178="TERMINE",Récap!O178=""),Récap!O178,IF(OR(Récap!Q178="TERMINE",Récap!Q178=""),Récap!P178,IF(OR(Récap!R178="TERMINE",Récap!R178=""),Récap!Q178,IF(OR(Récap!S178="TERMINE",Récap!S178=""),Récap!R178,IF(OR(Récap!T178="TERMINE",Récap!T178=""),Récap!S178,IF(OR(Récap!U178="TERMINE",Récap!U178=""),Récap!T178,IF(OR(Récap!V178="TERMINE",Récap!V178=""),Récap!U178,C77-B77)))))))))</f>
        <v/>
      </c>
      <c r="E77" s="62"/>
      <c r="O77" s="226"/>
    </row>
    <row r="78" spans="1:15" x14ac:dyDescent="0.3">
      <c r="A78" s="156" t="str">
        <f>IF(Engagés!A78="","",Engagés!A78)</f>
        <v/>
      </c>
      <c r="B78" s="296"/>
      <c r="C78" s="246"/>
      <c r="D78" s="195" t="str">
        <f>IF(OR(Récap!N179="TERMINE",Récap!N179=""),Récap!M179,IF(OR(Récap!O179="TERMINE",Récap!O179=""),Récap!N179,IF(OR(Récap!P179="TERMINE",Récap!O179=""),Récap!O179,IF(OR(Récap!Q179="TERMINE",Récap!Q179=""),Récap!P179,IF(OR(Récap!R179="TERMINE",Récap!R179=""),Récap!Q179,IF(OR(Récap!S179="TERMINE",Récap!S179=""),Récap!R179,IF(OR(Récap!T179="TERMINE",Récap!T179=""),Récap!S179,IF(OR(Récap!U179="TERMINE",Récap!U179=""),Récap!T179,IF(OR(Récap!V179="TERMINE",Récap!V179=""),Récap!U179,C78-B78)))))))))</f>
        <v/>
      </c>
      <c r="E78" s="62"/>
      <c r="O78" s="226"/>
    </row>
    <row r="79" spans="1:15" x14ac:dyDescent="0.3">
      <c r="A79" s="156" t="str">
        <f>IF(Engagés!A79="","",Engagés!A79)</f>
        <v/>
      </c>
      <c r="B79" s="296"/>
      <c r="C79" s="246"/>
      <c r="D79" s="195" t="str">
        <f>IF(OR(Récap!N180="TERMINE",Récap!N180=""),Récap!M180,IF(OR(Récap!O180="TERMINE",Récap!O180=""),Récap!N180,IF(OR(Récap!P180="TERMINE",Récap!O180=""),Récap!O180,IF(OR(Récap!Q180="TERMINE",Récap!Q180=""),Récap!P180,IF(OR(Récap!R180="TERMINE",Récap!R180=""),Récap!Q180,IF(OR(Récap!S180="TERMINE",Récap!S180=""),Récap!R180,IF(OR(Récap!T180="TERMINE",Récap!T180=""),Récap!S180,IF(OR(Récap!U180="TERMINE",Récap!U180=""),Récap!T180,IF(OR(Récap!V180="TERMINE",Récap!V180=""),Récap!U180,C79-B79)))))))))</f>
        <v/>
      </c>
      <c r="E79" s="62"/>
      <c r="O79" s="226"/>
    </row>
    <row r="80" spans="1:15" x14ac:dyDescent="0.3">
      <c r="A80" s="156" t="str">
        <f>IF(Engagés!A80="","",Engagés!A80)</f>
        <v/>
      </c>
      <c r="B80" s="296"/>
      <c r="C80" s="246"/>
      <c r="D80" s="195" t="str">
        <f>IF(OR(Récap!N181="TERMINE",Récap!N181=""),Récap!M181,IF(OR(Récap!O181="TERMINE",Récap!O181=""),Récap!N181,IF(OR(Récap!P181="TERMINE",Récap!O181=""),Récap!O181,IF(OR(Récap!Q181="TERMINE",Récap!Q181=""),Récap!P181,IF(OR(Récap!R181="TERMINE",Récap!R181=""),Récap!Q181,IF(OR(Récap!S181="TERMINE",Récap!S181=""),Récap!R181,IF(OR(Récap!T181="TERMINE",Récap!T181=""),Récap!S181,IF(OR(Récap!U181="TERMINE",Récap!U181=""),Récap!T181,IF(OR(Récap!V181="TERMINE",Récap!V181=""),Récap!U181,C80-B80)))))))))</f>
        <v/>
      </c>
      <c r="E80" s="62"/>
      <c r="O80" s="226"/>
    </row>
    <row r="81" spans="1:15" x14ac:dyDescent="0.3">
      <c r="A81" s="156" t="str">
        <f>IF(Engagés!A81="","",Engagés!A81)</f>
        <v/>
      </c>
      <c r="B81" s="296"/>
      <c r="C81" s="246"/>
      <c r="D81" s="195" t="str">
        <f>IF(OR(Récap!N182="TERMINE",Récap!N182=""),Récap!M182,IF(OR(Récap!O182="TERMINE",Récap!O182=""),Récap!N182,IF(OR(Récap!P182="TERMINE",Récap!O182=""),Récap!O182,IF(OR(Récap!Q182="TERMINE",Récap!Q182=""),Récap!P182,IF(OR(Récap!R182="TERMINE",Récap!R182=""),Récap!Q182,IF(OR(Récap!S182="TERMINE",Récap!S182=""),Récap!R182,IF(OR(Récap!T182="TERMINE",Récap!T182=""),Récap!S182,IF(OR(Récap!U182="TERMINE",Récap!U182=""),Récap!T182,IF(OR(Récap!V182="TERMINE",Récap!V182=""),Récap!U182,C81-B81)))))))))</f>
        <v/>
      </c>
      <c r="E81" s="62"/>
      <c r="O81" s="226"/>
    </row>
    <row r="82" spans="1:15" x14ac:dyDescent="0.3">
      <c r="A82" s="156" t="str">
        <f>IF(Engagés!A82="","",Engagés!A82)</f>
        <v/>
      </c>
      <c r="B82" s="296"/>
      <c r="C82" s="246"/>
      <c r="D82" s="195" t="str">
        <f>IF(OR(Récap!N183="TERMINE",Récap!N183=""),Récap!M183,IF(OR(Récap!O183="TERMINE",Récap!O183=""),Récap!N183,IF(OR(Récap!P183="TERMINE",Récap!O183=""),Récap!O183,IF(OR(Récap!Q183="TERMINE",Récap!Q183=""),Récap!P183,IF(OR(Récap!R183="TERMINE",Récap!R183=""),Récap!Q183,IF(OR(Récap!S183="TERMINE",Récap!S183=""),Récap!R183,IF(OR(Récap!T183="TERMINE",Récap!T183=""),Récap!S183,IF(OR(Récap!U183="TERMINE",Récap!U183=""),Récap!T183,IF(OR(Récap!V183="TERMINE",Récap!V183=""),Récap!U183,C82-B82)))))))))</f>
        <v/>
      </c>
      <c r="E82" s="62"/>
      <c r="O82" s="226"/>
    </row>
    <row r="83" spans="1:15" x14ac:dyDescent="0.3">
      <c r="A83" s="156" t="str">
        <f>IF(Engagés!A83="","",Engagés!A83)</f>
        <v/>
      </c>
      <c r="B83" s="296"/>
      <c r="C83" s="246"/>
      <c r="D83" s="195" t="str">
        <f>IF(OR(Récap!N184="TERMINE",Récap!N184=""),Récap!M184,IF(OR(Récap!O184="TERMINE",Récap!O184=""),Récap!N184,IF(OR(Récap!P184="TERMINE",Récap!O184=""),Récap!O184,IF(OR(Récap!Q184="TERMINE",Récap!Q184=""),Récap!P184,IF(OR(Récap!R184="TERMINE",Récap!R184=""),Récap!Q184,IF(OR(Récap!S184="TERMINE",Récap!S184=""),Récap!R184,IF(OR(Récap!T184="TERMINE",Récap!T184=""),Récap!S184,IF(OR(Récap!U184="TERMINE",Récap!U184=""),Récap!T184,IF(OR(Récap!V184="TERMINE",Récap!V184=""),Récap!U184,C83-B83)))))))))</f>
        <v/>
      </c>
      <c r="E83" s="62"/>
      <c r="O83" s="226"/>
    </row>
    <row r="84" spans="1:15" x14ac:dyDescent="0.3">
      <c r="A84" s="156" t="str">
        <f>IF(Engagés!A84="","",Engagés!A84)</f>
        <v/>
      </c>
      <c r="B84" s="296"/>
      <c r="C84" s="246"/>
      <c r="D84" s="195" t="str">
        <f>IF(OR(Récap!N185="TERMINE",Récap!N185=""),Récap!M185,IF(OR(Récap!O185="TERMINE",Récap!O185=""),Récap!N185,IF(OR(Récap!P185="TERMINE",Récap!O185=""),Récap!O185,IF(OR(Récap!Q185="TERMINE",Récap!Q185=""),Récap!P185,IF(OR(Récap!R185="TERMINE",Récap!R185=""),Récap!Q185,IF(OR(Récap!S185="TERMINE",Récap!S185=""),Récap!R185,IF(OR(Récap!T185="TERMINE",Récap!T185=""),Récap!S185,IF(OR(Récap!U185="TERMINE",Récap!U185=""),Récap!T185,IF(OR(Récap!V185="TERMINE",Récap!V185=""),Récap!U185,C84-B84)))))))))</f>
        <v/>
      </c>
      <c r="E84" s="62"/>
      <c r="O84" s="226"/>
    </row>
    <row r="85" spans="1:15" x14ac:dyDescent="0.3">
      <c r="A85" s="156" t="str">
        <f>IF(Engagés!A85="","",Engagés!A85)</f>
        <v/>
      </c>
      <c r="B85" s="296"/>
      <c r="C85" s="246"/>
      <c r="D85" s="195" t="str">
        <f>IF(OR(Récap!N186="TERMINE",Récap!N186=""),Récap!M186,IF(OR(Récap!O186="TERMINE",Récap!O186=""),Récap!N186,IF(OR(Récap!P186="TERMINE",Récap!O186=""),Récap!O186,IF(OR(Récap!Q186="TERMINE",Récap!Q186=""),Récap!P186,IF(OR(Récap!R186="TERMINE",Récap!R186=""),Récap!Q186,IF(OR(Récap!S186="TERMINE",Récap!S186=""),Récap!R186,IF(OR(Récap!T186="TERMINE",Récap!T186=""),Récap!S186,IF(OR(Récap!U186="TERMINE",Récap!U186=""),Récap!T186,IF(OR(Récap!V186="TERMINE",Récap!V186=""),Récap!U186,C85-B85)))))))))</f>
        <v/>
      </c>
      <c r="E85" s="62"/>
      <c r="O85" s="226"/>
    </row>
    <row r="86" spans="1:15" x14ac:dyDescent="0.3">
      <c r="A86" s="156" t="str">
        <f>IF(Engagés!A86="","",Engagés!A86)</f>
        <v/>
      </c>
      <c r="B86" s="296"/>
      <c r="C86" s="246"/>
      <c r="D86" s="195" t="str">
        <f>IF(OR(Récap!N187="TERMINE",Récap!N187=""),Récap!M187,IF(OR(Récap!O187="TERMINE",Récap!O187=""),Récap!N187,IF(OR(Récap!P187="TERMINE",Récap!O187=""),Récap!O187,IF(OR(Récap!Q187="TERMINE",Récap!Q187=""),Récap!P187,IF(OR(Récap!R187="TERMINE",Récap!R187=""),Récap!Q187,IF(OR(Récap!S187="TERMINE",Récap!S187=""),Récap!R187,IF(OR(Récap!T187="TERMINE",Récap!T187=""),Récap!S187,IF(OR(Récap!U187="TERMINE",Récap!U187=""),Récap!T187,IF(OR(Récap!V187="TERMINE",Récap!V187=""),Récap!U187,C86-B86)))))))))</f>
        <v/>
      </c>
      <c r="E86" s="62"/>
      <c r="O86" s="226"/>
    </row>
    <row r="87" spans="1:15" x14ac:dyDescent="0.3">
      <c r="A87" s="156" t="str">
        <f>IF(Engagés!A87="","",Engagés!A87)</f>
        <v/>
      </c>
      <c r="B87" s="296"/>
      <c r="C87" s="246"/>
      <c r="D87" s="195" t="str">
        <f>IF(OR(Récap!N188="TERMINE",Récap!N188=""),Récap!M188,IF(OR(Récap!O188="TERMINE",Récap!O188=""),Récap!N188,IF(OR(Récap!P188="TERMINE",Récap!O188=""),Récap!O188,IF(OR(Récap!Q188="TERMINE",Récap!Q188=""),Récap!P188,IF(OR(Récap!R188="TERMINE",Récap!R188=""),Récap!Q188,IF(OR(Récap!S188="TERMINE",Récap!S188=""),Récap!R188,IF(OR(Récap!T188="TERMINE",Récap!T188=""),Récap!S188,IF(OR(Récap!U188="TERMINE",Récap!U188=""),Récap!T188,IF(OR(Récap!V188="TERMINE",Récap!V188=""),Récap!U188,C87-B87)))))))))</f>
        <v/>
      </c>
      <c r="E87" s="62"/>
      <c r="O87" s="226"/>
    </row>
    <row r="88" spans="1:15" x14ac:dyDescent="0.3">
      <c r="A88" s="156" t="str">
        <f>IF(Engagés!A88="","",Engagés!A88)</f>
        <v/>
      </c>
      <c r="B88" s="296"/>
      <c r="C88" s="246"/>
      <c r="D88" s="195" t="str">
        <f>IF(OR(Récap!N189="TERMINE",Récap!N189=""),Récap!M189,IF(OR(Récap!O189="TERMINE",Récap!O189=""),Récap!N189,IF(OR(Récap!P189="TERMINE",Récap!O189=""),Récap!O189,IF(OR(Récap!Q189="TERMINE",Récap!Q189=""),Récap!P189,IF(OR(Récap!R189="TERMINE",Récap!R189=""),Récap!Q189,IF(OR(Récap!S189="TERMINE",Récap!S189=""),Récap!R189,IF(OR(Récap!T189="TERMINE",Récap!T189=""),Récap!S189,IF(OR(Récap!U189="TERMINE",Récap!U189=""),Récap!T189,IF(OR(Récap!V189="TERMINE",Récap!V189=""),Récap!U189,C88-B88)))))))))</f>
        <v/>
      </c>
      <c r="E88" s="62"/>
      <c r="O88" s="226"/>
    </row>
    <row r="89" spans="1:15" x14ac:dyDescent="0.3">
      <c r="A89" s="156" t="str">
        <f>IF(Engagés!A89="","",Engagés!A89)</f>
        <v/>
      </c>
      <c r="B89" s="296"/>
      <c r="C89" s="246"/>
      <c r="D89" s="195" t="str">
        <f>IF(OR(Récap!N190="TERMINE",Récap!N190=""),Récap!M190,IF(OR(Récap!O190="TERMINE",Récap!O190=""),Récap!N190,IF(OR(Récap!P190="TERMINE",Récap!O190=""),Récap!O190,IF(OR(Récap!Q190="TERMINE",Récap!Q190=""),Récap!P190,IF(OR(Récap!R190="TERMINE",Récap!R190=""),Récap!Q190,IF(OR(Récap!S190="TERMINE",Récap!S190=""),Récap!R190,IF(OR(Récap!T190="TERMINE",Récap!T190=""),Récap!S190,IF(OR(Récap!U190="TERMINE",Récap!U190=""),Récap!T190,IF(OR(Récap!V190="TERMINE",Récap!V190=""),Récap!U190,C89-B89)))))))))</f>
        <v/>
      </c>
      <c r="E89" s="62"/>
      <c r="O89" s="226"/>
    </row>
    <row r="90" spans="1:15" x14ac:dyDescent="0.3">
      <c r="A90" s="156" t="str">
        <f>IF(Engagés!A90="","",Engagés!A90)</f>
        <v/>
      </c>
      <c r="B90" s="296"/>
      <c r="C90" s="246"/>
      <c r="D90" s="195" t="str">
        <f>IF(OR(Récap!N191="TERMINE",Récap!N191=""),Récap!M191,IF(OR(Récap!O191="TERMINE",Récap!O191=""),Récap!N191,IF(OR(Récap!P191="TERMINE",Récap!O191=""),Récap!O191,IF(OR(Récap!Q191="TERMINE",Récap!Q191=""),Récap!P191,IF(OR(Récap!R191="TERMINE",Récap!R191=""),Récap!Q191,IF(OR(Récap!S191="TERMINE",Récap!S191=""),Récap!R191,IF(OR(Récap!T191="TERMINE",Récap!T191=""),Récap!S191,IF(OR(Récap!U191="TERMINE",Récap!U191=""),Récap!T191,IF(OR(Récap!V191="TERMINE",Récap!V191=""),Récap!U191,C90-B90)))))))))</f>
        <v/>
      </c>
      <c r="E90" s="62"/>
      <c r="O90" s="226"/>
    </row>
    <row r="91" spans="1:15" x14ac:dyDescent="0.3">
      <c r="A91" s="156" t="str">
        <f>IF(Engagés!A91="","",Engagés!A91)</f>
        <v/>
      </c>
      <c r="B91" s="296"/>
      <c r="C91" s="246"/>
      <c r="D91" s="195" t="str">
        <f>IF(OR(Récap!N192="TERMINE",Récap!N192=""),Récap!M192,IF(OR(Récap!O192="TERMINE",Récap!O192=""),Récap!N192,IF(OR(Récap!P192="TERMINE",Récap!O192=""),Récap!O192,IF(OR(Récap!Q192="TERMINE",Récap!Q192=""),Récap!P192,IF(OR(Récap!R192="TERMINE",Récap!R192=""),Récap!Q192,IF(OR(Récap!S192="TERMINE",Récap!S192=""),Récap!R192,IF(OR(Récap!T192="TERMINE",Récap!T192=""),Récap!S192,IF(OR(Récap!U192="TERMINE",Récap!U192=""),Récap!T192,IF(OR(Récap!V192="TERMINE",Récap!V192=""),Récap!U192,C91-B91)))))))))</f>
        <v/>
      </c>
      <c r="E91" s="62"/>
      <c r="O91" s="226"/>
    </row>
    <row r="92" spans="1:15" x14ac:dyDescent="0.3">
      <c r="A92" s="156" t="str">
        <f>IF(Engagés!A92="","",Engagés!A92)</f>
        <v/>
      </c>
      <c r="B92" s="296"/>
      <c r="C92" s="246"/>
      <c r="D92" s="195" t="str">
        <f>IF(OR(Récap!N193="TERMINE",Récap!N193=""),Récap!M193,IF(OR(Récap!O193="TERMINE",Récap!O193=""),Récap!N193,IF(OR(Récap!P193="TERMINE",Récap!O193=""),Récap!O193,IF(OR(Récap!Q193="TERMINE",Récap!Q193=""),Récap!P193,IF(OR(Récap!R193="TERMINE",Récap!R193=""),Récap!Q193,IF(OR(Récap!S193="TERMINE",Récap!S193=""),Récap!R193,IF(OR(Récap!T193="TERMINE",Récap!T193=""),Récap!S193,IF(OR(Récap!U193="TERMINE",Récap!U193=""),Récap!T193,IF(OR(Récap!V193="TERMINE",Récap!V193=""),Récap!U193,C92-B92)))))))))</f>
        <v/>
      </c>
      <c r="E92" s="62"/>
      <c r="O92" s="226"/>
    </row>
    <row r="93" spans="1:15" x14ac:dyDescent="0.3">
      <c r="A93" s="156" t="str">
        <f>IF(Engagés!A93="","",Engagés!A93)</f>
        <v/>
      </c>
      <c r="B93" s="296"/>
      <c r="C93" s="246"/>
      <c r="D93" s="195" t="str">
        <f>IF(OR(Récap!N194="TERMINE",Récap!N194=""),Récap!M194,IF(OR(Récap!O194="TERMINE",Récap!O194=""),Récap!N194,IF(OR(Récap!P194="TERMINE",Récap!O194=""),Récap!O194,IF(OR(Récap!Q194="TERMINE",Récap!Q194=""),Récap!P194,IF(OR(Récap!R194="TERMINE",Récap!R194=""),Récap!Q194,IF(OR(Récap!S194="TERMINE",Récap!S194=""),Récap!R194,IF(OR(Récap!T194="TERMINE",Récap!T194=""),Récap!S194,IF(OR(Récap!U194="TERMINE",Récap!U194=""),Récap!T194,IF(OR(Récap!V194="TERMINE",Récap!V194=""),Récap!U194,C93-B93)))))))))</f>
        <v/>
      </c>
      <c r="E93" s="62"/>
      <c r="O93" s="226"/>
    </row>
    <row r="94" spans="1:15" x14ac:dyDescent="0.3">
      <c r="A94" s="156" t="str">
        <f>IF(Engagés!A94="","",Engagés!A94)</f>
        <v/>
      </c>
      <c r="B94" s="296"/>
      <c r="C94" s="246"/>
      <c r="D94" s="195" t="str">
        <f>IF(OR(Récap!N195="TERMINE",Récap!N195=""),Récap!M195,IF(OR(Récap!O195="TERMINE",Récap!O195=""),Récap!N195,IF(OR(Récap!P195="TERMINE",Récap!O195=""),Récap!O195,IF(OR(Récap!Q195="TERMINE",Récap!Q195=""),Récap!P195,IF(OR(Récap!R195="TERMINE",Récap!R195=""),Récap!Q195,IF(OR(Récap!S195="TERMINE",Récap!S195=""),Récap!R195,IF(OR(Récap!T195="TERMINE",Récap!T195=""),Récap!S195,IF(OR(Récap!U195="TERMINE",Récap!U195=""),Récap!T195,IF(OR(Récap!V195="TERMINE",Récap!V195=""),Récap!U195,C94-B94)))))))))</f>
        <v/>
      </c>
      <c r="E94" s="62"/>
      <c r="O94" s="226"/>
    </row>
    <row r="95" spans="1:15" x14ac:dyDescent="0.3">
      <c r="A95" s="156" t="str">
        <f>IF(Engagés!A95="","",Engagés!A95)</f>
        <v/>
      </c>
      <c r="B95" s="296"/>
      <c r="C95" s="246"/>
      <c r="D95" s="195" t="str">
        <f>IF(OR(Récap!N196="TERMINE",Récap!N196=""),Récap!M196,IF(OR(Récap!O196="TERMINE",Récap!O196=""),Récap!N196,IF(OR(Récap!P196="TERMINE",Récap!O196=""),Récap!O196,IF(OR(Récap!Q196="TERMINE",Récap!Q196=""),Récap!P196,IF(OR(Récap!R196="TERMINE",Récap!R196=""),Récap!Q196,IF(OR(Récap!S196="TERMINE",Récap!S196=""),Récap!R196,IF(OR(Récap!T196="TERMINE",Récap!T196=""),Récap!S196,IF(OR(Récap!U196="TERMINE",Récap!U196=""),Récap!T196,IF(OR(Récap!V196="TERMINE",Récap!V196=""),Récap!U196,C95-B95)))))))))</f>
        <v/>
      </c>
      <c r="E95" s="62"/>
      <c r="O95" s="226"/>
    </row>
    <row r="96" spans="1:15" x14ac:dyDescent="0.3">
      <c r="A96" s="156" t="str">
        <f>IF(Engagés!A96="","",Engagés!A96)</f>
        <v/>
      </c>
      <c r="B96" s="296"/>
      <c r="C96" s="246"/>
      <c r="D96" s="195" t="str">
        <f>IF(OR(Récap!N197="TERMINE",Récap!N197=""),Récap!M197,IF(OR(Récap!O197="TERMINE",Récap!O197=""),Récap!N197,IF(OR(Récap!P197="TERMINE",Récap!O197=""),Récap!O197,IF(OR(Récap!Q197="TERMINE",Récap!Q197=""),Récap!P197,IF(OR(Récap!R197="TERMINE",Récap!R197=""),Récap!Q197,IF(OR(Récap!S197="TERMINE",Récap!S197=""),Récap!R197,IF(OR(Récap!T197="TERMINE",Récap!T197=""),Récap!S197,IF(OR(Récap!U197="TERMINE",Récap!U197=""),Récap!T197,IF(OR(Récap!V197="TERMINE",Récap!V197=""),Récap!U197,C96-B96)))))))))</f>
        <v/>
      </c>
      <c r="E96" s="62"/>
      <c r="O96" s="226"/>
    </row>
    <row r="97" spans="1:15" x14ac:dyDescent="0.3">
      <c r="A97" s="156" t="str">
        <f>IF(Engagés!A97="","",Engagés!A97)</f>
        <v/>
      </c>
      <c r="B97" s="296"/>
      <c r="C97" s="246"/>
      <c r="D97" s="195" t="str">
        <f>IF(OR(Récap!N198="TERMINE",Récap!N198=""),Récap!M198,IF(OR(Récap!O198="TERMINE",Récap!O198=""),Récap!N198,IF(OR(Récap!P198="TERMINE",Récap!O198=""),Récap!O198,IF(OR(Récap!Q198="TERMINE",Récap!Q198=""),Récap!P198,IF(OR(Récap!R198="TERMINE",Récap!R198=""),Récap!Q198,IF(OR(Récap!S198="TERMINE",Récap!S198=""),Récap!R198,IF(OR(Récap!T198="TERMINE",Récap!T198=""),Récap!S198,IF(OR(Récap!U198="TERMINE",Récap!U198=""),Récap!T198,IF(OR(Récap!V198="TERMINE",Récap!V198=""),Récap!U198,C97-B97)))))))))</f>
        <v/>
      </c>
      <c r="E97" s="62"/>
      <c r="O97" s="226"/>
    </row>
    <row r="98" spans="1:15" x14ac:dyDescent="0.3">
      <c r="A98" s="156" t="str">
        <f>IF(Engagés!A98="","",Engagés!A98)</f>
        <v/>
      </c>
      <c r="B98" s="296"/>
      <c r="C98" s="246"/>
      <c r="D98" s="195" t="str">
        <f>IF(OR(Récap!N199="TERMINE",Récap!N199=""),Récap!M199,IF(OR(Récap!O199="TERMINE",Récap!O199=""),Récap!N199,IF(OR(Récap!P199="TERMINE",Récap!O199=""),Récap!O199,IF(OR(Récap!Q199="TERMINE",Récap!Q199=""),Récap!P199,IF(OR(Récap!R199="TERMINE",Récap!R199=""),Récap!Q199,IF(OR(Récap!S199="TERMINE",Récap!S199=""),Récap!R199,IF(OR(Récap!T199="TERMINE",Récap!T199=""),Récap!S199,IF(OR(Récap!U199="TERMINE",Récap!U199=""),Récap!T199,IF(OR(Récap!V199="TERMINE",Récap!V199=""),Récap!U199,C98-B98)))))))))</f>
        <v/>
      </c>
      <c r="E98" s="62"/>
      <c r="O98" s="226"/>
    </row>
    <row r="99" spans="1:15" x14ac:dyDescent="0.3">
      <c r="A99" s="156" t="str">
        <f>IF(Engagés!A99="","",Engagés!A99)</f>
        <v/>
      </c>
      <c r="B99" s="296"/>
      <c r="C99" s="246"/>
      <c r="D99" s="195" t="str">
        <f>IF(OR(Récap!N200="TERMINE",Récap!N200=""),Récap!M200,IF(OR(Récap!O200="TERMINE",Récap!O200=""),Récap!N200,IF(OR(Récap!P200="TERMINE",Récap!O200=""),Récap!O200,IF(OR(Récap!Q200="TERMINE",Récap!Q200=""),Récap!P200,IF(OR(Récap!R200="TERMINE",Récap!R200=""),Récap!Q200,IF(OR(Récap!S200="TERMINE",Récap!S200=""),Récap!R200,IF(OR(Récap!T200="TERMINE",Récap!T200=""),Récap!S200,IF(OR(Récap!U200="TERMINE",Récap!U200=""),Récap!T200,IF(OR(Récap!V200="TERMINE",Récap!V200=""),Récap!U200,C99-B99)))))))))</f>
        <v/>
      </c>
      <c r="E99" s="62"/>
      <c r="O99" s="226"/>
    </row>
    <row r="100" spans="1:15" x14ac:dyDescent="0.3">
      <c r="A100" s="156" t="str">
        <f>IF(Engagés!A100="","",Engagés!A100)</f>
        <v/>
      </c>
      <c r="B100" s="296"/>
      <c r="C100" s="246"/>
      <c r="D100" s="195" t="str">
        <f>IF(OR(Récap!N201="TERMINE",Récap!N201=""),Récap!M201,IF(OR(Récap!O201="TERMINE",Récap!O201=""),Récap!N201,IF(OR(Récap!P201="TERMINE",Récap!O201=""),Récap!O201,IF(OR(Récap!Q201="TERMINE",Récap!Q201=""),Récap!P201,IF(OR(Récap!R201="TERMINE",Récap!R201=""),Récap!Q201,IF(OR(Récap!S201="TERMINE",Récap!S201=""),Récap!R201,IF(OR(Récap!T201="TERMINE",Récap!T201=""),Récap!S201,IF(OR(Récap!U201="TERMINE",Récap!U201=""),Récap!T201,IF(OR(Récap!V201="TERMINE",Récap!V201=""),Récap!U201,C100-B100)))))))))</f>
        <v/>
      </c>
      <c r="E100" s="62"/>
      <c r="O100" s="226"/>
    </row>
    <row r="101" spans="1:15" x14ac:dyDescent="0.3">
      <c r="A101" s="156" t="str">
        <f>IF(Engagés!A101="","",Engagés!A101)</f>
        <v/>
      </c>
      <c r="B101" s="296"/>
      <c r="C101" s="246"/>
      <c r="D101" s="195" t="str">
        <f>IF(OR(Récap!N202="TERMINE",Récap!N202=""),Récap!M202,IF(OR(Récap!O202="TERMINE",Récap!O202=""),Récap!N202,IF(OR(Récap!P202="TERMINE",Récap!O202=""),Récap!O202,IF(OR(Récap!Q202="TERMINE",Récap!Q202=""),Récap!P202,IF(OR(Récap!R202="TERMINE",Récap!R202=""),Récap!Q202,IF(OR(Récap!S202="TERMINE",Récap!S202=""),Récap!R202,IF(OR(Récap!T202="TERMINE",Récap!T202=""),Récap!S202,IF(OR(Récap!U202="TERMINE",Récap!U202=""),Récap!T202,IF(OR(Récap!V202="TERMINE",Récap!V202=""),Récap!U202,C101-B101)))))))))</f>
        <v/>
      </c>
      <c r="E101" s="62"/>
      <c r="O101" s="226"/>
    </row>
    <row r="102" spans="1:15" x14ac:dyDescent="0.3">
      <c r="A102" s="156" t="str">
        <f>IF(Engagés!A102="","",Engagés!A102)</f>
        <v/>
      </c>
      <c r="B102" s="296"/>
      <c r="C102" s="246"/>
      <c r="D102" s="195" t="str">
        <f>IF(OR(Récap!N203="TERMINE",Récap!N203=""),Récap!M203,IF(OR(Récap!O203="TERMINE",Récap!O203=""),Récap!N203,IF(OR(Récap!P203="TERMINE",Récap!O203=""),Récap!O203,IF(OR(Récap!Q203="TERMINE",Récap!Q203=""),Récap!P203,IF(OR(Récap!R203="TERMINE",Récap!R203=""),Récap!Q203,IF(OR(Récap!S203="TERMINE",Récap!S203=""),Récap!R203,IF(OR(Récap!T203="TERMINE",Récap!T203=""),Récap!S203,IF(OR(Récap!U203="TERMINE",Récap!U203=""),Récap!T203,IF(OR(Récap!V203="TERMINE",Récap!V203=""),Récap!U203,C102-B102)))))))))</f>
        <v/>
      </c>
      <c r="E102" s="62"/>
      <c r="O102" s="226"/>
    </row>
    <row r="103" spans="1:15" ht="19.5" thickBot="1" x14ac:dyDescent="0.35">
      <c r="A103" s="98" t="str">
        <f>IF(Engagés!A103="","",Engagés!A103)</f>
        <v/>
      </c>
      <c r="B103" s="297"/>
      <c r="C103" s="210"/>
      <c r="D103" s="202" t="str">
        <f>IF(OR(Récap!N204="TERMINE",Récap!N204=""),Récap!M204,IF(OR(Récap!O204="TERMINE",Récap!O204=""),Récap!N204,IF(OR(Récap!P204="TERMINE",Récap!O204=""),Récap!O204,IF(OR(Récap!Q204="TERMINE",Récap!Q204=""),Récap!P204,IF(OR(Récap!R204="TERMINE",Récap!R204=""),Récap!Q204,IF(OR(Récap!S204="TERMINE",Récap!S204=""),Récap!R204,IF(OR(Récap!T204="TERMINE",Récap!T204=""),Récap!S204,IF(OR(Récap!U204="TERMINE",Récap!U204=""),Récap!T204,IF(OR(Récap!V204="TERMINE",Récap!V204=""),Récap!U204,C103-B103)))))))))</f>
        <v/>
      </c>
      <c r="E103" s="64"/>
      <c r="O103" s="226"/>
    </row>
    <row r="104" spans="1:15" ht="25.5" x14ac:dyDescent="0.2">
      <c r="A104" s="191"/>
      <c r="B104" s="21"/>
      <c r="C104" s="21"/>
      <c r="O104" s="226"/>
    </row>
    <row r="105" spans="1:15" x14ac:dyDescent="0.2">
      <c r="A105" s="65"/>
      <c r="B105" s="21"/>
      <c r="C105" s="21"/>
      <c r="O105" s="226"/>
    </row>
    <row r="106" spans="1:15" x14ac:dyDescent="0.2">
      <c r="A106" s="65"/>
      <c r="B106" s="21"/>
      <c r="C106" s="21"/>
    </row>
    <row r="107" spans="1:15" x14ac:dyDescent="0.2">
      <c r="A107" s="65"/>
      <c r="B107" s="21"/>
      <c r="C107" s="21"/>
    </row>
    <row r="108" spans="1:15" x14ac:dyDescent="0.3">
      <c r="A108" s="99"/>
      <c r="B108" s="21"/>
      <c r="C108" s="21"/>
    </row>
    <row r="109" spans="1:15" x14ac:dyDescent="0.3">
      <c r="A109" s="99"/>
      <c r="B109" s="21"/>
      <c r="C109" s="21"/>
    </row>
    <row r="110" spans="1:15" x14ac:dyDescent="0.3">
      <c r="A110" s="99"/>
      <c r="B110" s="21"/>
      <c r="C110" s="21"/>
    </row>
    <row r="111" spans="1:15" x14ac:dyDescent="0.3">
      <c r="A111" s="99"/>
      <c r="B111" s="21"/>
      <c r="C111" s="21"/>
    </row>
    <row r="112" spans="1:15" x14ac:dyDescent="0.3">
      <c r="A112" s="99"/>
      <c r="B112" s="21"/>
      <c r="C112" s="21"/>
    </row>
    <row r="113" spans="1:3" x14ac:dyDescent="0.3">
      <c r="A113" s="99"/>
      <c r="B113" s="21"/>
      <c r="C113" s="21"/>
    </row>
    <row r="114" spans="1:3" x14ac:dyDescent="0.3">
      <c r="A114" s="99"/>
      <c r="B114" s="21"/>
      <c r="C114" s="21"/>
    </row>
    <row r="115" spans="1:3" x14ac:dyDescent="0.3">
      <c r="A115" s="99"/>
      <c r="B115" s="21"/>
      <c r="C115" s="21"/>
    </row>
    <row r="116" spans="1:3" x14ac:dyDescent="0.3">
      <c r="A116" s="99"/>
      <c r="B116" s="21"/>
      <c r="C116" s="21"/>
    </row>
    <row r="117" spans="1:3" x14ac:dyDescent="0.3">
      <c r="A117" s="99"/>
      <c r="B117" s="21"/>
      <c r="C117" s="21"/>
    </row>
    <row r="118" spans="1:3" x14ac:dyDescent="0.3">
      <c r="A118" s="99"/>
      <c r="B118" s="21"/>
      <c r="C118" s="21"/>
    </row>
    <row r="119" spans="1:3" x14ac:dyDescent="0.3">
      <c r="A119" s="99"/>
      <c r="B119" s="21"/>
      <c r="C119" s="21"/>
    </row>
    <row r="120" spans="1:3" x14ac:dyDescent="0.3">
      <c r="A120" s="99"/>
      <c r="B120" s="21"/>
      <c r="C120" s="21"/>
    </row>
    <row r="121" spans="1:3" x14ac:dyDescent="0.3">
      <c r="A121" s="99"/>
      <c r="B121" s="21"/>
      <c r="C121" s="21"/>
    </row>
    <row r="122" spans="1:3" x14ac:dyDescent="0.3">
      <c r="A122" s="99"/>
      <c r="B122" s="21"/>
      <c r="C122" s="21"/>
    </row>
    <row r="123" spans="1:3" x14ac:dyDescent="0.3">
      <c r="A123" s="99"/>
      <c r="B123" s="21"/>
      <c r="C123" s="21"/>
    </row>
    <row r="124" spans="1:3" x14ac:dyDescent="0.3">
      <c r="A124" s="99"/>
      <c r="B124" s="21"/>
      <c r="C124" s="21"/>
    </row>
    <row r="125" spans="1:3" x14ac:dyDescent="0.3">
      <c r="A125" s="99"/>
      <c r="B125" s="21"/>
      <c r="C125" s="21"/>
    </row>
    <row r="126" spans="1:3" x14ac:dyDescent="0.3">
      <c r="A126" s="99"/>
      <c r="B126" s="21"/>
      <c r="C126" s="21"/>
    </row>
    <row r="127" spans="1:3" x14ac:dyDescent="0.3">
      <c r="A127" s="99"/>
      <c r="B127" s="21"/>
      <c r="C127" s="21"/>
    </row>
    <row r="128" spans="1:3" x14ac:dyDescent="0.3">
      <c r="A128" s="99"/>
      <c r="B128" s="21"/>
      <c r="C128" s="21"/>
    </row>
    <row r="129" spans="1:3" x14ac:dyDescent="0.3">
      <c r="A129" s="99"/>
      <c r="B129" s="21"/>
      <c r="C129" s="21"/>
    </row>
    <row r="130" spans="1:3" x14ac:dyDescent="0.3">
      <c r="A130" s="99"/>
      <c r="B130" s="21"/>
      <c r="C130" s="21"/>
    </row>
    <row r="131" spans="1:3" x14ac:dyDescent="0.3">
      <c r="A131" s="99"/>
      <c r="B131" s="21"/>
      <c r="C131" s="21"/>
    </row>
    <row r="132" spans="1:3" x14ac:dyDescent="0.3">
      <c r="A132" s="99"/>
      <c r="B132" s="21"/>
      <c r="C132" s="21"/>
    </row>
    <row r="133" spans="1:3" x14ac:dyDescent="0.3">
      <c r="A133" s="99"/>
      <c r="B133" s="21"/>
      <c r="C133" s="21"/>
    </row>
    <row r="134" spans="1:3" x14ac:dyDescent="0.3">
      <c r="A134" s="99"/>
      <c r="B134" s="21"/>
      <c r="C134" s="21"/>
    </row>
    <row r="135" spans="1:3" x14ac:dyDescent="0.3">
      <c r="A135" s="99"/>
      <c r="B135" s="21"/>
      <c r="C135" s="21"/>
    </row>
    <row r="136" spans="1:3" x14ac:dyDescent="0.3">
      <c r="A136" s="99"/>
      <c r="B136" s="21"/>
      <c r="C136" s="21"/>
    </row>
    <row r="137" spans="1:3" x14ac:dyDescent="0.3">
      <c r="A137" s="99"/>
      <c r="B137" s="21"/>
      <c r="C137" s="21"/>
    </row>
    <row r="138" spans="1:3" x14ac:dyDescent="0.3">
      <c r="A138" s="99"/>
      <c r="B138" s="21"/>
      <c r="C138" s="21"/>
    </row>
    <row r="139" spans="1:3" x14ac:dyDescent="0.3">
      <c r="A139" s="99"/>
      <c r="B139" s="21"/>
      <c r="C139" s="21"/>
    </row>
    <row r="140" spans="1:3" x14ac:dyDescent="0.3">
      <c r="A140" s="99"/>
      <c r="B140" s="21"/>
      <c r="C140" s="21"/>
    </row>
    <row r="141" spans="1:3" x14ac:dyDescent="0.3">
      <c r="A141" s="99"/>
      <c r="B141" s="21"/>
      <c r="C141" s="21"/>
    </row>
    <row r="142" spans="1:3" x14ac:dyDescent="0.3">
      <c r="A142" s="99"/>
      <c r="B142" s="21"/>
      <c r="C142" s="21"/>
    </row>
    <row r="143" spans="1:3" x14ac:dyDescent="0.3">
      <c r="A143" s="99"/>
      <c r="B143" s="21"/>
      <c r="C143" s="21"/>
    </row>
    <row r="144" spans="1:3" x14ac:dyDescent="0.3">
      <c r="A144" s="99"/>
      <c r="B144" s="21"/>
      <c r="C144" s="21"/>
    </row>
    <row r="145" spans="1:3" x14ac:dyDescent="0.3">
      <c r="A145" s="99"/>
      <c r="B145" s="21"/>
      <c r="C145" s="21"/>
    </row>
    <row r="146" spans="1:3" x14ac:dyDescent="0.3">
      <c r="A146" s="99"/>
      <c r="B146" s="21"/>
      <c r="C146" s="21"/>
    </row>
    <row r="147" spans="1:3" x14ac:dyDescent="0.3">
      <c r="A147" s="99"/>
      <c r="B147" s="21"/>
      <c r="C147" s="21"/>
    </row>
    <row r="148" spans="1:3" x14ac:dyDescent="0.3">
      <c r="A148" s="99"/>
      <c r="B148" s="21"/>
      <c r="C148" s="21"/>
    </row>
    <row r="149" spans="1:3" x14ac:dyDescent="0.3">
      <c r="A149" s="99"/>
      <c r="B149" s="21"/>
      <c r="C149" s="21"/>
    </row>
    <row r="150" spans="1:3" x14ac:dyDescent="0.3">
      <c r="A150" s="99"/>
      <c r="B150" s="21"/>
      <c r="C150" s="21"/>
    </row>
    <row r="151" spans="1:3" x14ac:dyDescent="0.3">
      <c r="A151" s="99"/>
      <c r="B151" s="21"/>
      <c r="C151" s="21"/>
    </row>
    <row r="152" spans="1:3" x14ac:dyDescent="0.3">
      <c r="A152" s="99"/>
      <c r="B152" s="21"/>
      <c r="C152" s="21"/>
    </row>
    <row r="153" spans="1:3" x14ac:dyDescent="0.3">
      <c r="A153" s="99"/>
      <c r="B153" s="21"/>
      <c r="C153" s="21"/>
    </row>
    <row r="154" spans="1:3" x14ac:dyDescent="0.3">
      <c r="A154" s="99"/>
      <c r="B154" s="21"/>
      <c r="C154" s="21"/>
    </row>
    <row r="155" spans="1:3" x14ac:dyDescent="0.3">
      <c r="A155" s="99"/>
      <c r="B155" s="21"/>
      <c r="C155" s="21"/>
    </row>
    <row r="156" spans="1:3" x14ac:dyDescent="0.3">
      <c r="A156" s="99"/>
      <c r="B156" s="21"/>
      <c r="C156" s="21"/>
    </row>
    <row r="157" spans="1:3" x14ac:dyDescent="0.3">
      <c r="A157" s="99"/>
      <c r="B157" s="21"/>
      <c r="C157" s="21"/>
    </row>
    <row r="158" spans="1:3" x14ac:dyDescent="0.3">
      <c r="A158" s="99"/>
      <c r="B158" s="21"/>
      <c r="C158" s="21"/>
    </row>
    <row r="159" spans="1:3" x14ac:dyDescent="0.3">
      <c r="A159" s="99"/>
      <c r="B159" s="21"/>
      <c r="C159" s="21"/>
    </row>
    <row r="160" spans="1:3" x14ac:dyDescent="0.3">
      <c r="A160" s="99"/>
      <c r="B160" s="21"/>
      <c r="C160" s="21"/>
    </row>
    <row r="161" spans="1:3" x14ac:dyDescent="0.3">
      <c r="A161" s="99"/>
      <c r="B161" s="21"/>
      <c r="C161" s="21"/>
    </row>
    <row r="162" spans="1:3" x14ac:dyDescent="0.3">
      <c r="A162" s="99"/>
      <c r="B162" s="21"/>
      <c r="C162" s="21"/>
    </row>
    <row r="163" spans="1:3" x14ac:dyDescent="0.3">
      <c r="A163" s="99"/>
      <c r="B163" s="21"/>
      <c r="C163" s="21"/>
    </row>
    <row r="164" spans="1:3" x14ac:dyDescent="0.3">
      <c r="A164" s="99"/>
      <c r="B164" s="21"/>
      <c r="C164" s="21"/>
    </row>
    <row r="165" spans="1:3" x14ac:dyDescent="0.3">
      <c r="A165" s="99"/>
      <c r="B165" s="21"/>
      <c r="C165" s="21"/>
    </row>
    <row r="166" spans="1:3" x14ac:dyDescent="0.3">
      <c r="A166" s="99"/>
      <c r="B166" s="21"/>
      <c r="C166" s="21"/>
    </row>
    <row r="167" spans="1:3" x14ac:dyDescent="0.3">
      <c r="A167" s="99"/>
      <c r="B167" s="21"/>
      <c r="C167" s="21"/>
    </row>
    <row r="168" spans="1:3" x14ac:dyDescent="0.3">
      <c r="A168" s="99"/>
      <c r="B168" s="21"/>
      <c r="C168" s="21"/>
    </row>
    <row r="169" spans="1:3" x14ac:dyDescent="0.3">
      <c r="A169" s="99"/>
      <c r="B169" s="21"/>
      <c r="C169" s="21"/>
    </row>
    <row r="170" spans="1:3" x14ac:dyDescent="0.3">
      <c r="A170" s="99"/>
      <c r="B170" s="21"/>
      <c r="C170" s="21"/>
    </row>
    <row r="171" spans="1:3" x14ac:dyDescent="0.3">
      <c r="A171" s="99"/>
      <c r="B171" s="21"/>
      <c r="C171" s="21"/>
    </row>
    <row r="172" spans="1:3" x14ac:dyDescent="0.3">
      <c r="A172" s="99"/>
      <c r="B172" s="21"/>
      <c r="C172" s="21"/>
    </row>
    <row r="173" spans="1:3" x14ac:dyDescent="0.3">
      <c r="A173" s="99"/>
      <c r="B173" s="21"/>
      <c r="C173" s="21"/>
    </row>
    <row r="174" spans="1:3" x14ac:dyDescent="0.3">
      <c r="A174" s="99"/>
      <c r="B174" s="21"/>
      <c r="C174" s="21"/>
    </row>
    <row r="175" spans="1:3" x14ac:dyDescent="0.3">
      <c r="A175" s="99"/>
      <c r="B175" s="21"/>
      <c r="C175" s="21"/>
    </row>
    <row r="176" spans="1:3" x14ac:dyDescent="0.3">
      <c r="A176" s="99"/>
      <c r="B176" s="21"/>
      <c r="C176" s="21"/>
    </row>
    <row r="177" spans="1:3" x14ac:dyDescent="0.3">
      <c r="A177" s="99"/>
      <c r="B177" s="21"/>
      <c r="C177" s="21"/>
    </row>
    <row r="178" spans="1:3" x14ac:dyDescent="0.3">
      <c r="A178" s="99"/>
      <c r="B178" s="21"/>
      <c r="C178" s="21"/>
    </row>
    <row r="179" spans="1:3" x14ac:dyDescent="0.3">
      <c r="A179" s="99"/>
      <c r="B179" s="21"/>
      <c r="C179" s="21"/>
    </row>
    <row r="180" spans="1:3" x14ac:dyDescent="0.3">
      <c r="A180" s="99"/>
      <c r="B180" s="21"/>
      <c r="C180" s="21"/>
    </row>
    <row r="181" spans="1:3" x14ac:dyDescent="0.3">
      <c r="A181" s="99"/>
      <c r="B181" s="21"/>
      <c r="C181" s="21"/>
    </row>
    <row r="182" spans="1:3" x14ac:dyDescent="0.3">
      <c r="A182" s="99"/>
      <c r="B182" s="21"/>
      <c r="C182" s="21"/>
    </row>
    <row r="183" spans="1:3" x14ac:dyDescent="0.3">
      <c r="A183" s="99"/>
      <c r="B183" s="21"/>
      <c r="C183" s="21"/>
    </row>
    <row r="184" spans="1:3" x14ac:dyDescent="0.3">
      <c r="A184" s="99"/>
      <c r="B184" s="21"/>
      <c r="C184" s="21"/>
    </row>
    <row r="185" spans="1:3" x14ac:dyDescent="0.3">
      <c r="A185" s="99"/>
      <c r="B185" s="21"/>
      <c r="C185" s="21"/>
    </row>
    <row r="186" spans="1:3" x14ac:dyDescent="0.3">
      <c r="A186" s="99"/>
      <c r="B186" s="21"/>
      <c r="C186" s="21"/>
    </row>
    <row r="187" spans="1:3" x14ac:dyDescent="0.3">
      <c r="A187" s="99"/>
      <c r="B187" s="21"/>
      <c r="C187" s="21"/>
    </row>
    <row r="188" spans="1:3" x14ac:dyDescent="0.3">
      <c r="A188" s="99"/>
      <c r="B188" s="21"/>
      <c r="C188" s="21"/>
    </row>
    <row r="189" spans="1:3" x14ac:dyDescent="0.3">
      <c r="A189" s="99"/>
      <c r="B189" s="21"/>
      <c r="C189" s="21"/>
    </row>
    <row r="190" spans="1:3" x14ac:dyDescent="0.3">
      <c r="A190" s="99"/>
      <c r="B190" s="21"/>
      <c r="C190" s="21"/>
    </row>
    <row r="191" spans="1:3" x14ac:dyDescent="0.3">
      <c r="A191" s="99"/>
      <c r="B191" s="21"/>
      <c r="C191" s="21"/>
    </row>
    <row r="192" spans="1:3" x14ac:dyDescent="0.3">
      <c r="A192" s="99"/>
      <c r="B192" s="21"/>
      <c r="C192" s="21"/>
    </row>
    <row r="193" spans="1:3" x14ac:dyDescent="0.3">
      <c r="A193" s="99"/>
      <c r="B193" s="21"/>
      <c r="C193" s="21"/>
    </row>
    <row r="194" spans="1:3" x14ac:dyDescent="0.3">
      <c r="A194" s="99"/>
      <c r="B194" s="21"/>
      <c r="C194" s="21"/>
    </row>
    <row r="195" spans="1:3" x14ac:dyDescent="0.3">
      <c r="A195" s="99"/>
      <c r="B195" s="21"/>
      <c r="C195" s="21"/>
    </row>
    <row r="196" spans="1:3" x14ac:dyDescent="0.3">
      <c r="A196" s="99"/>
      <c r="B196" s="21"/>
      <c r="C196" s="21"/>
    </row>
    <row r="197" spans="1:3" x14ac:dyDescent="0.3">
      <c r="A197" s="99"/>
      <c r="B197" s="21"/>
      <c r="C197" s="21"/>
    </row>
    <row r="198" spans="1:3" x14ac:dyDescent="0.3">
      <c r="A198" s="99"/>
      <c r="B198" s="21"/>
      <c r="C198" s="21"/>
    </row>
    <row r="199" spans="1:3" x14ac:dyDescent="0.3">
      <c r="A199" s="99"/>
      <c r="B199" s="21"/>
      <c r="C199" s="21"/>
    </row>
    <row r="200" spans="1:3" x14ac:dyDescent="0.3">
      <c r="A200" s="99"/>
      <c r="B200" s="21"/>
      <c r="C200" s="21"/>
    </row>
    <row r="201" spans="1:3" x14ac:dyDescent="0.3">
      <c r="A201" s="99"/>
      <c r="B201" s="21"/>
      <c r="C201" s="21"/>
    </row>
    <row r="202" spans="1:3" x14ac:dyDescent="0.3">
      <c r="A202" s="99"/>
      <c r="B202" s="21"/>
      <c r="C202" s="21"/>
    </row>
    <row r="203" spans="1:3" x14ac:dyDescent="0.3">
      <c r="A203" s="99"/>
      <c r="B203" s="21"/>
      <c r="C203" s="21"/>
    </row>
    <row r="204" spans="1:3" x14ac:dyDescent="0.3">
      <c r="A204" s="100"/>
      <c r="B204" s="21"/>
      <c r="C204" s="21"/>
    </row>
  </sheetData>
  <mergeCells count="4">
    <mergeCell ref="B2:C2"/>
    <mergeCell ref="I2:L2"/>
    <mergeCell ref="F3:G3"/>
    <mergeCell ref="M1:O1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6A0F7839-B032-4BFB-A563-FEEC55D7912B}">
            <xm:f>Récap!$C22&lt;&gt;0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F23:G23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0" tint="-0.499984740745262"/>
  </sheetPr>
  <dimension ref="A1:O204"/>
  <sheetViews>
    <sheetView zoomScaleNormal="100" workbookViewId="0">
      <pane ySplit="3" topLeftCell="A4" activePane="bottomLeft" state="frozen"/>
      <selection activeCell="D2" sqref="D2"/>
      <selection pane="bottomLeft" activeCell="I13" sqref="I13"/>
    </sheetView>
  </sheetViews>
  <sheetFormatPr baseColWidth="10" defaultRowHeight="18.75" x14ac:dyDescent="0.3"/>
  <cols>
    <col min="1" max="1" width="13.6640625" style="68" customWidth="1"/>
    <col min="2" max="3" width="12.6640625" style="24" customWidth="1"/>
    <col min="4" max="4" width="19.33203125" style="190" bestFit="1" customWidth="1"/>
    <col min="5" max="8" width="12" style="24"/>
    <col min="9" max="9" width="16.6640625" style="24" customWidth="1"/>
    <col min="10" max="16384" width="12" style="24"/>
  </cols>
  <sheetData>
    <row r="1" spans="1:15" s="21" customFormat="1" ht="115.5" customHeight="1" thickBot="1" x14ac:dyDescent="0.4">
      <c r="A1" s="66" t="e">
        <f>"A"&amp;MATCH(LOOKUP(D2,A4:A103),A4:A103)+3</f>
        <v>#N/A</v>
      </c>
      <c r="B1" s="26">
        <f>MAX(A4:A103)</f>
        <v>55</v>
      </c>
      <c r="E1" s="302" t="s">
        <v>72</v>
      </c>
      <c r="F1" s="302"/>
      <c r="G1" s="302"/>
      <c r="H1" s="302"/>
      <c r="I1" s="24"/>
      <c r="J1" s="24"/>
      <c r="K1" s="24"/>
      <c r="M1" s="275"/>
      <c r="N1" s="275"/>
      <c r="O1" s="275"/>
    </row>
    <row r="2" spans="1:15" s="21" customFormat="1" ht="29.25" customHeight="1" thickBot="1" x14ac:dyDescent="0.45">
      <c r="A2" s="271" t="s">
        <v>35</v>
      </c>
      <c r="B2" s="271"/>
      <c r="C2" s="272"/>
      <c r="D2" s="147"/>
      <c r="F2" s="24"/>
      <c r="G2" s="24"/>
      <c r="I2" s="24"/>
      <c r="J2" s="24"/>
      <c r="K2" s="24"/>
      <c r="M2" s="184">
        <v>0</v>
      </c>
      <c r="N2" s="184">
        <v>0</v>
      </c>
      <c r="O2" s="184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96" t="s">
        <v>1</v>
      </c>
      <c r="D3" s="193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thickTop="1" x14ac:dyDescent="0.3">
      <c r="A4" s="156">
        <f>IF(Engagés!A4="","",Engagés!A4)</f>
        <v>1</v>
      </c>
      <c r="B4" s="298"/>
      <c r="C4" s="246"/>
      <c r="D4" s="205" t="str">
        <f>IF(C4="","",C4-B4)</f>
        <v/>
      </c>
      <c r="E4" s="62"/>
      <c r="F4" s="269" t="str">
        <f>IFERROR(AVERAGE(D4:D103),"")</f>
        <v/>
      </c>
      <c r="G4" s="270"/>
      <c r="I4" s="112"/>
      <c r="J4" s="113"/>
      <c r="K4" s="111"/>
    </row>
    <row r="5" spans="1:15" x14ac:dyDescent="0.3">
      <c r="A5" s="156">
        <f>IF(Engagés!A5="","",Engagés!A5)</f>
        <v>2</v>
      </c>
      <c r="B5" s="296"/>
      <c r="C5" s="246"/>
      <c r="D5" s="206" t="str">
        <f t="shared" ref="D5:D68" si="0">IF(C5="","",C5-B5)</f>
        <v/>
      </c>
      <c r="E5" s="62"/>
      <c r="J5" s="113"/>
      <c r="K5" s="111"/>
    </row>
    <row r="6" spans="1:15" x14ac:dyDescent="0.3">
      <c r="A6" s="97">
        <f>IF(Engagés!A6="","",Engagés!A6)</f>
        <v>3</v>
      </c>
      <c r="B6" s="296"/>
      <c r="C6" s="208"/>
      <c r="D6" s="205" t="str">
        <f t="shared" si="0"/>
        <v/>
      </c>
      <c r="E6" s="62"/>
      <c r="J6" s="113"/>
      <c r="K6" s="111"/>
    </row>
    <row r="7" spans="1:15" x14ac:dyDescent="0.3">
      <c r="A7" s="97">
        <f>IF(Engagés!A7="","",Engagés!A7)</f>
        <v>4</v>
      </c>
      <c r="B7" s="296"/>
      <c r="C7" s="249"/>
      <c r="D7" s="205" t="str">
        <f t="shared" si="0"/>
        <v/>
      </c>
      <c r="E7" s="62"/>
      <c r="J7" s="113"/>
      <c r="K7" s="111"/>
    </row>
    <row r="8" spans="1:15" x14ac:dyDescent="0.3">
      <c r="A8" s="97">
        <f>IF(Engagés!A8="","",Engagés!A8)</f>
        <v>5</v>
      </c>
      <c r="B8" s="296"/>
      <c r="C8" s="249"/>
      <c r="D8" s="205" t="str">
        <f t="shared" si="0"/>
        <v/>
      </c>
      <c r="E8" s="62"/>
      <c r="J8" s="113"/>
      <c r="K8" s="111"/>
    </row>
    <row r="9" spans="1:15" x14ac:dyDescent="0.3">
      <c r="A9" s="97">
        <f>IF(Engagés!A9="","",Engagés!A9)</f>
        <v>6</v>
      </c>
      <c r="B9" s="296"/>
      <c r="C9" s="249"/>
      <c r="D9" s="205" t="str">
        <f t="shared" si="0"/>
        <v/>
      </c>
      <c r="E9" s="62"/>
      <c r="J9" s="113"/>
      <c r="K9" s="111"/>
    </row>
    <row r="10" spans="1:15" x14ac:dyDescent="0.3">
      <c r="A10" s="97">
        <f>IF(Engagés!A10="","",Engagés!A10)</f>
        <v>7</v>
      </c>
      <c r="B10" s="296"/>
      <c r="C10" s="249"/>
      <c r="D10" s="205" t="str">
        <f t="shared" si="0"/>
        <v/>
      </c>
      <c r="E10" s="62"/>
      <c r="J10" s="113"/>
      <c r="K10" s="111"/>
    </row>
    <row r="11" spans="1:15" x14ac:dyDescent="0.3">
      <c r="A11" s="97">
        <f>IF(Engagés!A11="","",Engagés!A11)</f>
        <v>8</v>
      </c>
      <c r="B11" s="296"/>
      <c r="C11" s="249"/>
      <c r="D11" s="205" t="str">
        <f t="shared" si="0"/>
        <v/>
      </c>
      <c r="E11" s="62"/>
      <c r="I11" s="25"/>
      <c r="J11" s="113"/>
      <c r="K11" s="111"/>
    </row>
    <row r="12" spans="1:15" x14ac:dyDescent="0.3">
      <c r="A12" s="97">
        <f>IF(Engagés!A12="","",Engagés!A12)</f>
        <v>9</v>
      </c>
      <c r="B12" s="296"/>
      <c r="C12" s="249"/>
      <c r="D12" s="205" t="str">
        <f t="shared" si="0"/>
        <v/>
      </c>
      <c r="E12" s="62"/>
      <c r="J12" s="113"/>
      <c r="K12" s="111"/>
    </row>
    <row r="13" spans="1:15" x14ac:dyDescent="0.3">
      <c r="A13" s="97">
        <f>IF(Engagés!A13="","",Engagés!A13)</f>
        <v>10</v>
      </c>
      <c r="B13" s="296"/>
      <c r="C13" s="249"/>
      <c r="D13" s="205" t="str">
        <f t="shared" si="0"/>
        <v/>
      </c>
      <c r="E13" s="62"/>
      <c r="J13" s="113"/>
      <c r="K13" s="111"/>
    </row>
    <row r="14" spans="1:15" x14ac:dyDescent="0.3">
      <c r="A14" s="97">
        <f>IF(Engagés!A14="","",Engagés!A14)</f>
        <v>11</v>
      </c>
      <c r="B14" s="296"/>
      <c r="C14" s="249"/>
      <c r="D14" s="205" t="str">
        <f t="shared" si="0"/>
        <v/>
      </c>
      <c r="E14" s="62"/>
      <c r="J14" s="113"/>
      <c r="K14" s="111"/>
    </row>
    <row r="15" spans="1:15" x14ac:dyDescent="0.3">
      <c r="A15" s="97">
        <f>IF(Engagés!A15="","",Engagés!A15)</f>
        <v>12</v>
      </c>
      <c r="B15" s="296"/>
      <c r="C15" s="249"/>
      <c r="D15" s="205" t="str">
        <f t="shared" si="0"/>
        <v/>
      </c>
      <c r="E15" s="62"/>
      <c r="J15" s="113"/>
      <c r="K15" s="111"/>
    </row>
    <row r="16" spans="1:15" x14ac:dyDescent="0.3">
      <c r="A16" s="97">
        <f>IF(Engagés!A16="","",Engagés!A16)</f>
        <v>13</v>
      </c>
      <c r="B16" s="296"/>
      <c r="C16" s="249"/>
      <c r="D16" s="205" t="str">
        <f t="shared" si="0"/>
        <v/>
      </c>
      <c r="E16" s="62"/>
      <c r="J16" s="113"/>
      <c r="K16" s="111"/>
    </row>
    <row r="17" spans="1:11" x14ac:dyDescent="0.3">
      <c r="A17" s="97">
        <f>IF(Engagés!A17="","",Engagés!A17)</f>
        <v>14</v>
      </c>
      <c r="B17" s="296"/>
      <c r="C17" s="249"/>
      <c r="D17" s="205" t="str">
        <f t="shared" si="0"/>
        <v/>
      </c>
      <c r="E17" s="62"/>
      <c r="J17" s="113"/>
      <c r="K17" s="111"/>
    </row>
    <row r="18" spans="1:11" x14ac:dyDescent="0.3">
      <c r="A18" s="97">
        <f>IF(Engagés!A18="","",Engagés!A18)</f>
        <v>15</v>
      </c>
      <c r="B18" s="296"/>
      <c r="C18" s="249"/>
      <c r="D18" s="205" t="str">
        <f t="shared" si="0"/>
        <v/>
      </c>
      <c r="E18" s="62"/>
      <c r="J18" s="113"/>
      <c r="K18" s="111"/>
    </row>
    <row r="19" spans="1:11" x14ac:dyDescent="0.3">
      <c r="A19" s="97">
        <f>IF(Engagés!A19="","",Engagés!A19)</f>
        <v>16</v>
      </c>
      <c r="B19" s="296"/>
      <c r="C19" s="249"/>
      <c r="D19" s="205" t="str">
        <f t="shared" si="0"/>
        <v/>
      </c>
      <c r="E19" s="62"/>
      <c r="K19" s="111"/>
    </row>
    <row r="20" spans="1:11" x14ac:dyDescent="0.3">
      <c r="A20" s="97">
        <f>IF(Engagés!A20="","",Engagés!A20)</f>
        <v>17</v>
      </c>
      <c r="B20" s="296"/>
      <c r="C20" s="249"/>
      <c r="D20" s="205" t="str">
        <f t="shared" si="0"/>
        <v/>
      </c>
      <c r="E20" s="62"/>
      <c r="K20" s="111"/>
    </row>
    <row r="21" spans="1:11" x14ac:dyDescent="0.3">
      <c r="A21" s="97">
        <f>IF(Engagés!A21="","",Engagés!A21)</f>
        <v>18</v>
      </c>
      <c r="B21" s="296"/>
      <c r="C21" s="249"/>
      <c r="D21" s="205" t="str">
        <f t="shared" si="0"/>
        <v/>
      </c>
      <c r="E21" s="62"/>
      <c r="K21" s="111"/>
    </row>
    <row r="22" spans="1:11" x14ac:dyDescent="0.3">
      <c r="A22" s="97">
        <f>IF(Engagés!A22="","",Engagés!A22)</f>
        <v>19</v>
      </c>
      <c r="B22" s="296"/>
      <c r="C22" s="249"/>
      <c r="D22" s="205" t="str">
        <f t="shared" si="0"/>
        <v/>
      </c>
      <c r="E22" s="62"/>
      <c r="K22" s="111"/>
    </row>
    <row r="23" spans="1:11" x14ac:dyDescent="0.3">
      <c r="A23" s="97">
        <f>IF(Engagés!A23="","",Engagés!A23)</f>
        <v>20</v>
      </c>
      <c r="B23" s="296"/>
      <c r="C23" s="249"/>
      <c r="D23" s="205" t="str">
        <f t="shared" si="0"/>
        <v/>
      </c>
      <c r="E23" s="62"/>
      <c r="K23" s="111"/>
    </row>
    <row r="24" spans="1:11" x14ac:dyDescent="0.3">
      <c r="A24" s="97">
        <f>IF(Engagés!A24="","",Engagés!A24)</f>
        <v>21</v>
      </c>
      <c r="B24" s="296"/>
      <c r="C24" s="249"/>
      <c r="D24" s="205" t="str">
        <f t="shared" si="0"/>
        <v/>
      </c>
      <c r="E24" s="62"/>
      <c r="K24" s="111"/>
    </row>
    <row r="25" spans="1:11" x14ac:dyDescent="0.3">
      <c r="A25" s="97">
        <f>IF(Engagés!A25="","",Engagés!A25)</f>
        <v>22</v>
      </c>
      <c r="B25" s="296"/>
      <c r="C25" s="249"/>
      <c r="D25" s="205" t="str">
        <f t="shared" si="0"/>
        <v/>
      </c>
      <c r="E25" s="62"/>
      <c r="K25" s="111"/>
    </row>
    <row r="26" spans="1:11" x14ac:dyDescent="0.3">
      <c r="A26" s="97">
        <f>IF(Engagés!A26="","",Engagés!A26)</f>
        <v>23</v>
      </c>
      <c r="B26" s="296"/>
      <c r="C26" s="249"/>
      <c r="D26" s="205" t="str">
        <f t="shared" si="0"/>
        <v/>
      </c>
      <c r="E26" s="62"/>
      <c r="K26" s="111"/>
    </row>
    <row r="27" spans="1:11" x14ac:dyDescent="0.3">
      <c r="A27" s="97">
        <f>IF(Engagés!A27="","",Engagés!A27)</f>
        <v>24</v>
      </c>
      <c r="B27" s="296"/>
      <c r="C27" s="249"/>
      <c r="D27" s="205" t="str">
        <f t="shared" si="0"/>
        <v/>
      </c>
      <c r="E27" s="62"/>
      <c r="K27" s="111"/>
    </row>
    <row r="28" spans="1:11" x14ac:dyDescent="0.3">
      <c r="A28" s="97">
        <f>IF(Engagés!A28="","",Engagés!A28)</f>
        <v>25</v>
      </c>
      <c r="B28" s="296"/>
      <c r="C28" s="249"/>
      <c r="D28" s="205" t="str">
        <f t="shared" si="0"/>
        <v/>
      </c>
      <c r="E28" s="62"/>
      <c r="K28" s="111"/>
    </row>
    <row r="29" spans="1:11" x14ac:dyDescent="0.3">
      <c r="A29" s="97">
        <f>IF(Engagés!A29="","",Engagés!A29)</f>
        <v>26</v>
      </c>
      <c r="B29" s="296"/>
      <c r="C29" s="249"/>
      <c r="D29" s="205" t="str">
        <f t="shared" si="0"/>
        <v/>
      </c>
      <c r="E29" s="62"/>
      <c r="K29" s="111"/>
    </row>
    <row r="30" spans="1:11" x14ac:dyDescent="0.3">
      <c r="A30" s="97">
        <f>IF(Engagés!A30="","",Engagés!A30)</f>
        <v>27</v>
      </c>
      <c r="B30" s="296"/>
      <c r="C30" s="249"/>
      <c r="D30" s="205" t="str">
        <f t="shared" si="0"/>
        <v/>
      </c>
      <c r="E30" s="62"/>
      <c r="K30" s="111"/>
    </row>
    <row r="31" spans="1:11" x14ac:dyDescent="0.3">
      <c r="A31" s="97">
        <f>IF(Engagés!A31="","",Engagés!A31)</f>
        <v>28</v>
      </c>
      <c r="B31" s="296"/>
      <c r="C31" s="249"/>
      <c r="D31" s="205" t="str">
        <f t="shared" si="0"/>
        <v/>
      </c>
      <c r="E31" s="62"/>
      <c r="K31" s="111"/>
    </row>
    <row r="32" spans="1:11" x14ac:dyDescent="0.3">
      <c r="A32" s="97">
        <f>IF(Engagés!A32="","",Engagés!A32)</f>
        <v>29</v>
      </c>
      <c r="B32" s="296"/>
      <c r="C32" s="249"/>
      <c r="D32" s="205" t="str">
        <f t="shared" si="0"/>
        <v/>
      </c>
      <c r="E32" s="62"/>
      <c r="K32" s="111"/>
    </row>
    <row r="33" spans="1:11" x14ac:dyDescent="0.3">
      <c r="A33" s="97">
        <f>IF(Engagés!A33="","",Engagés!A33)</f>
        <v>30</v>
      </c>
      <c r="B33" s="296"/>
      <c r="C33" s="249"/>
      <c r="D33" s="205" t="str">
        <f t="shared" si="0"/>
        <v/>
      </c>
      <c r="E33" s="62"/>
      <c r="K33" s="111"/>
    </row>
    <row r="34" spans="1:11" x14ac:dyDescent="0.3">
      <c r="A34" s="97">
        <f>IF(Engagés!A34="","",Engagés!A34)</f>
        <v>31</v>
      </c>
      <c r="B34" s="296"/>
      <c r="C34" s="249"/>
      <c r="D34" s="205" t="str">
        <f t="shared" si="0"/>
        <v/>
      </c>
      <c r="E34" s="62"/>
      <c r="K34" s="111"/>
    </row>
    <row r="35" spans="1:11" x14ac:dyDescent="0.3">
      <c r="A35" s="97">
        <f>IF(Engagés!A35="","",Engagés!A35)</f>
        <v>32</v>
      </c>
      <c r="B35" s="296"/>
      <c r="C35" s="249"/>
      <c r="D35" s="205" t="str">
        <f t="shared" si="0"/>
        <v/>
      </c>
      <c r="E35" s="62"/>
      <c r="K35" s="111"/>
    </row>
    <row r="36" spans="1:11" x14ac:dyDescent="0.3">
      <c r="A36" s="97">
        <f>IF(Engagés!A36="","",Engagés!A36)</f>
        <v>33</v>
      </c>
      <c r="B36" s="296"/>
      <c r="C36" s="249"/>
      <c r="D36" s="205" t="str">
        <f t="shared" si="0"/>
        <v/>
      </c>
      <c r="E36" s="62"/>
      <c r="K36" s="111"/>
    </row>
    <row r="37" spans="1:11" x14ac:dyDescent="0.3">
      <c r="A37" s="97">
        <f>IF(Engagés!A37="","",Engagés!A37)</f>
        <v>34</v>
      </c>
      <c r="B37" s="296"/>
      <c r="C37" s="249"/>
      <c r="D37" s="205" t="str">
        <f t="shared" si="0"/>
        <v/>
      </c>
      <c r="E37" s="62"/>
      <c r="K37" s="111"/>
    </row>
    <row r="38" spans="1:11" x14ac:dyDescent="0.3">
      <c r="A38" s="97">
        <f>IF(Engagés!A38="","",Engagés!A38)</f>
        <v>35</v>
      </c>
      <c r="B38" s="296"/>
      <c r="C38" s="249"/>
      <c r="D38" s="205" t="str">
        <f t="shared" si="0"/>
        <v/>
      </c>
      <c r="E38" s="62"/>
      <c r="K38" s="111"/>
    </row>
    <row r="39" spans="1:11" x14ac:dyDescent="0.3">
      <c r="A39" s="97">
        <f>IF(Engagés!A39="","",Engagés!A39)</f>
        <v>36</v>
      </c>
      <c r="B39" s="296"/>
      <c r="C39" s="249"/>
      <c r="D39" s="205" t="str">
        <f t="shared" si="0"/>
        <v/>
      </c>
      <c r="E39" s="62"/>
      <c r="K39" s="111"/>
    </row>
    <row r="40" spans="1:11" x14ac:dyDescent="0.3">
      <c r="A40" s="97">
        <f>IF(Engagés!A40="","",Engagés!A40)</f>
        <v>37</v>
      </c>
      <c r="B40" s="296"/>
      <c r="C40" s="249"/>
      <c r="D40" s="205" t="str">
        <f t="shared" si="0"/>
        <v/>
      </c>
      <c r="E40" s="62"/>
      <c r="K40" s="111"/>
    </row>
    <row r="41" spans="1:11" x14ac:dyDescent="0.3">
      <c r="A41" s="97">
        <f>IF(Engagés!A41="","",Engagés!A41)</f>
        <v>38</v>
      </c>
      <c r="B41" s="296"/>
      <c r="C41" s="249"/>
      <c r="D41" s="205" t="str">
        <f t="shared" si="0"/>
        <v/>
      </c>
      <c r="E41" s="62"/>
      <c r="K41" s="111"/>
    </row>
    <row r="42" spans="1:11" x14ac:dyDescent="0.3">
      <c r="A42" s="97">
        <f>IF(Engagés!A42="","",Engagés!A42)</f>
        <v>39</v>
      </c>
      <c r="B42" s="296"/>
      <c r="C42" s="249"/>
      <c r="D42" s="205" t="str">
        <f t="shared" si="0"/>
        <v/>
      </c>
      <c r="E42" s="62"/>
      <c r="K42" s="111"/>
    </row>
    <row r="43" spans="1:11" x14ac:dyDescent="0.3">
      <c r="A43" s="97">
        <f>IF(Engagés!A43="","",Engagés!A43)</f>
        <v>40</v>
      </c>
      <c r="B43" s="296"/>
      <c r="C43" s="249"/>
      <c r="D43" s="205" t="str">
        <f t="shared" si="0"/>
        <v/>
      </c>
      <c r="E43" s="62"/>
      <c r="K43" s="111"/>
    </row>
    <row r="44" spans="1:11" x14ac:dyDescent="0.3">
      <c r="A44" s="97">
        <f>IF(Engagés!A44="","",Engagés!A44)</f>
        <v>41</v>
      </c>
      <c r="B44" s="296"/>
      <c r="C44" s="249"/>
      <c r="D44" s="205" t="str">
        <f t="shared" si="0"/>
        <v/>
      </c>
      <c r="E44" s="62"/>
      <c r="K44" s="111"/>
    </row>
    <row r="45" spans="1:11" x14ac:dyDescent="0.3">
      <c r="A45" s="97">
        <f>IF(Engagés!A45="","",Engagés!A45)</f>
        <v>42</v>
      </c>
      <c r="B45" s="296"/>
      <c r="C45" s="249"/>
      <c r="D45" s="205" t="str">
        <f t="shared" si="0"/>
        <v/>
      </c>
      <c r="E45" s="62"/>
      <c r="K45" s="111"/>
    </row>
    <row r="46" spans="1:11" x14ac:dyDescent="0.3">
      <c r="A46" s="97">
        <f>IF(Engagés!A46="","",Engagés!A46)</f>
        <v>43</v>
      </c>
      <c r="B46" s="296"/>
      <c r="C46" s="249"/>
      <c r="D46" s="205" t="str">
        <f t="shared" si="0"/>
        <v/>
      </c>
      <c r="E46" s="62"/>
      <c r="K46" s="111"/>
    </row>
    <row r="47" spans="1:11" x14ac:dyDescent="0.3">
      <c r="A47" s="97">
        <f>IF(Engagés!A47="","",Engagés!A47)</f>
        <v>44</v>
      </c>
      <c r="B47" s="296"/>
      <c r="C47" s="249"/>
      <c r="D47" s="205" t="str">
        <f t="shared" si="0"/>
        <v/>
      </c>
      <c r="E47" s="62"/>
      <c r="K47" s="111"/>
    </row>
    <row r="48" spans="1:11" x14ac:dyDescent="0.3">
      <c r="A48" s="97">
        <f>IF(Engagés!A48="","",Engagés!A48)</f>
        <v>45</v>
      </c>
      <c r="B48" s="296"/>
      <c r="C48" s="249"/>
      <c r="D48" s="205" t="str">
        <f t="shared" si="0"/>
        <v/>
      </c>
      <c r="E48" s="62"/>
      <c r="K48" s="111"/>
    </row>
    <row r="49" spans="1:11" x14ac:dyDescent="0.3">
      <c r="A49" s="97">
        <f>IF(Engagés!A49="","",Engagés!A49)</f>
        <v>46</v>
      </c>
      <c r="B49" s="296"/>
      <c r="C49" s="249"/>
      <c r="D49" s="205" t="str">
        <f t="shared" si="0"/>
        <v/>
      </c>
      <c r="E49" s="62"/>
      <c r="K49" s="111"/>
    </row>
    <row r="50" spans="1:11" x14ac:dyDescent="0.3">
      <c r="A50" s="97">
        <f>IF(Engagés!A50="","",Engagés!A50)</f>
        <v>47</v>
      </c>
      <c r="B50" s="296"/>
      <c r="C50" s="249"/>
      <c r="D50" s="205" t="str">
        <f t="shared" si="0"/>
        <v/>
      </c>
      <c r="E50" s="62"/>
      <c r="K50" s="111"/>
    </row>
    <row r="51" spans="1:11" x14ac:dyDescent="0.3">
      <c r="A51" s="97">
        <f>IF(Engagés!A51="","",Engagés!A51)</f>
        <v>48</v>
      </c>
      <c r="B51" s="296"/>
      <c r="C51" s="249"/>
      <c r="D51" s="205" t="str">
        <f t="shared" si="0"/>
        <v/>
      </c>
      <c r="E51" s="62"/>
      <c r="K51" s="111"/>
    </row>
    <row r="52" spans="1:11" x14ac:dyDescent="0.3">
      <c r="A52" s="97">
        <f>IF(Engagés!A52="","",Engagés!A52)</f>
        <v>49</v>
      </c>
      <c r="B52" s="296"/>
      <c r="C52" s="249"/>
      <c r="D52" s="205" t="str">
        <f t="shared" si="0"/>
        <v/>
      </c>
      <c r="E52" s="62"/>
      <c r="K52" s="111"/>
    </row>
    <row r="53" spans="1:11" x14ac:dyDescent="0.3">
      <c r="A53" s="97">
        <f>IF(Engagés!A53="","",Engagés!A53)</f>
        <v>50</v>
      </c>
      <c r="B53" s="296"/>
      <c r="C53" s="249"/>
      <c r="D53" s="205" t="str">
        <f t="shared" si="0"/>
        <v/>
      </c>
      <c r="E53" s="62"/>
      <c r="K53" s="111"/>
    </row>
    <row r="54" spans="1:11" x14ac:dyDescent="0.3">
      <c r="A54" s="97">
        <f>IF(Engagés!A54="","",Engagés!A54)</f>
        <v>51</v>
      </c>
      <c r="B54" s="296"/>
      <c r="C54" s="249"/>
      <c r="D54" s="205" t="str">
        <f t="shared" si="0"/>
        <v/>
      </c>
      <c r="E54" s="62"/>
      <c r="K54" s="111"/>
    </row>
    <row r="55" spans="1:11" x14ac:dyDescent="0.3">
      <c r="A55" s="97">
        <f>IF(Engagés!A55="","",Engagés!A55)</f>
        <v>52</v>
      </c>
      <c r="B55" s="296"/>
      <c r="C55" s="249"/>
      <c r="D55" s="205" t="str">
        <f t="shared" si="0"/>
        <v/>
      </c>
      <c r="E55" s="62"/>
      <c r="K55" s="111"/>
    </row>
    <row r="56" spans="1:11" x14ac:dyDescent="0.3">
      <c r="A56" s="97">
        <f>IF(Engagés!A56="","",Engagés!A56)</f>
        <v>53</v>
      </c>
      <c r="B56" s="296"/>
      <c r="C56" s="249"/>
      <c r="D56" s="205" t="str">
        <f t="shared" si="0"/>
        <v/>
      </c>
      <c r="E56" s="62"/>
      <c r="K56" s="111"/>
    </row>
    <row r="57" spans="1:11" x14ac:dyDescent="0.3">
      <c r="A57" s="97">
        <f>IF(Engagés!A57="","",Engagés!A57)</f>
        <v>54</v>
      </c>
      <c r="B57" s="296"/>
      <c r="C57" s="249"/>
      <c r="D57" s="205" t="str">
        <f t="shared" si="0"/>
        <v/>
      </c>
      <c r="E57" s="62"/>
      <c r="K57" s="111"/>
    </row>
    <row r="58" spans="1:11" x14ac:dyDescent="0.3">
      <c r="A58" s="97">
        <f>IF(Engagés!A58="","",Engagés!A58)</f>
        <v>55</v>
      </c>
      <c r="B58" s="296"/>
      <c r="C58" s="249"/>
      <c r="D58" s="205" t="str">
        <f t="shared" si="0"/>
        <v/>
      </c>
      <c r="E58" s="62"/>
      <c r="K58" s="111"/>
    </row>
    <row r="59" spans="1:11" x14ac:dyDescent="0.3">
      <c r="A59" s="97" t="str">
        <f>IF(Engagés!A59="","",Engagés!A59)</f>
        <v/>
      </c>
      <c r="B59" s="296"/>
      <c r="C59" s="209"/>
      <c r="D59" s="205" t="str">
        <f t="shared" si="0"/>
        <v/>
      </c>
      <c r="E59" s="62"/>
      <c r="K59" s="111"/>
    </row>
    <row r="60" spans="1:11" x14ac:dyDescent="0.3">
      <c r="A60" s="97" t="str">
        <f>IF(Engagés!A60="","",Engagés!A60)</f>
        <v/>
      </c>
      <c r="B60" s="296"/>
      <c r="C60" s="209"/>
      <c r="D60" s="205" t="str">
        <f t="shared" si="0"/>
        <v/>
      </c>
      <c r="E60" s="62"/>
      <c r="K60" s="111"/>
    </row>
    <row r="61" spans="1:11" x14ac:dyDescent="0.3">
      <c r="A61" s="97" t="str">
        <f>IF(Engagés!A61="","",Engagés!A61)</f>
        <v/>
      </c>
      <c r="B61" s="296"/>
      <c r="C61" s="209"/>
      <c r="D61" s="205" t="str">
        <f t="shared" si="0"/>
        <v/>
      </c>
      <c r="E61" s="62"/>
      <c r="K61" s="111"/>
    </row>
    <row r="62" spans="1:11" x14ac:dyDescent="0.3">
      <c r="A62" s="97" t="str">
        <f>IF(Engagés!A62="","",Engagés!A62)</f>
        <v/>
      </c>
      <c r="B62" s="296"/>
      <c r="C62" s="209"/>
      <c r="D62" s="205" t="str">
        <f t="shared" si="0"/>
        <v/>
      </c>
      <c r="E62" s="62"/>
      <c r="K62" s="111"/>
    </row>
    <row r="63" spans="1:11" x14ac:dyDescent="0.3">
      <c r="A63" s="97" t="str">
        <f>IF(Engagés!A63="","",Engagés!A63)</f>
        <v/>
      </c>
      <c r="B63" s="296"/>
      <c r="C63" s="209"/>
      <c r="D63" s="205" t="str">
        <f t="shared" si="0"/>
        <v/>
      </c>
      <c r="E63" s="62"/>
      <c r="K63" s="111"/>
    </row>
    <row r="64" spans="1:11" x14ac:dyDescent="0.3">
      <c r="A64" s="97" t="str">
        <f>IF(Engagés!A64="","",Engagés!A64)</f>
        <v/>
      </c>
      <c r="B64" s="296"/>
      <c r="C64" s="209"/>
      <c r="D64" s="205" t="str">
        <f t="shared" si="0"/>
        <v/>
      </c>
      <c r="E64" s="62"/>
      <c r="K64" s="111"/>
    </row>
    <row r="65" spans="1:11" x14ac:dyDescent="0.3">
      <c r="A65" s="97" t="str">
        <f>IF(Engagés!A65="","",Engagés!A65)</f>
        <v/>
      </c>
      <c r="B65" s="296"/>
      <c r="C65" s="209"/>
      <c r="D65" s="205" t="str">
        <f t="shared" si="0"/>
        <v/>
      </c>
      <c r="E65" s="62"/>
      <c r="K65" s="111"/>
    </row>
    <row r="66" spans="1:11" x14ac:dyDescent="0.3">
      <c r="A66" s="97" t="str">
        <f>IF(Engagés!A66="","",Engagés!A66)</f>
        <v/>
      </c>
      <c r="B66" s="296"/>
      <c r="C66" s="209"/>
      <c r="D66" s="205" t="str">
        <f t="shared" si="0"/>
        <v/>
      </c>
      <c r="E66" s="62"/>
      <c r="K66" s="111"/>
    </row>
    <row r="67" spans="1:11" x14ac:dyDescent="0.3">
      <c r="A67" s="97" t="str">
        <f>IF(Engagés!A67="","",Engagés!A67)</f>
        <v/>
      </c>
      <c r="B67" s="296"/>
      <c r="C67" s="209"/>
      <c r="D67" s="205" t="str">
        <f t="shared" si="0"/>
        <v/>
      </c>
      <c r="E67" s="62"/>
      <c r="K67" s="111"/>
    </row>
    <row r="68" spans="1:11" x14ac:dyDescent="0.3">
      <c r="A68" s="97" t="str">
        <f>IF(Engagés!A68="","",Engagés!A68)</f>
        <v/>
      </c>
      <c r="B68" s="296"/>
      <c r="C68" s="209"/>
      <c r="D68" s="205" t="str">
        <f t="shared" si="0"/>
        <v/>
      </c>
      <c r="E68" s="62"/>
      <c r="K68" s="111"/>
    </row>
    <row r="69" spans="1:11" x14ac:dyDescent="0.3">
      <c r="A69" s="97" t="str">
        <f>IF(Engagés!A69="","",Engagés!A69)</f>
        <v/>
      </c>
      <c r="B69" s="296"/>
      <c r="C69" s="209"/>
      <c r="D69" s="205" t="str">
        <f t="shared" ref="D69:D103" si="1">IF(C69="","",C69-B69)</f>
        <v/>
      </c>
      <c r="E69" s="62"/>
      <c r="K69" s="111"/>
    </row>
    <row r="70" spans="1:11" x14ac:dyDescent="0.3">
      <c r="A70" s="97" t="str">
        <f>IF(Engagés!A70="","",Engagés!A70)</f>
        <v/>
      </c>
      <c r="B70" s="296"/>
      <c r="C70" s="209"/>
      <c r="D70" s="205" t="str">
        <f t="shared" si="1"/>
        <v/>
      </c>
      <c r="E70" s="62"/>
      <c r="K70" s="111"/>
    </row>
    <row r="71" spans="1:11" x14ac:dyDescent="0.3">
      <c r="A71" s="97" t="str">
        <f>IF(Engagés!A71="","",Engagés!A71)</f>
        <v/>
      </c>
      <c r="B71" s="296"/>
      <c r="C71" s="209"/>
      <c r="D71" s="205" t="str">
        <f t="shared" si="1"/>
        <v/>
      </c>
      <c r="E71" s="62"/>
      <c r="K71" s="111"/>
    </row>
    <row r="72" spans="1:11" x14ac:dyDescent="0.3">
      <c r="A72" s="97" t="str">
        <f>IF(Engagés!A72="","",Engagés!A72)</f>
        <v/>
      </c>
      <c r="B72" s="296"/>
      <c r="C72" s="209"/>
      <c r="D72" s="205" t="str">
        <f t="shared" si="1"/>
        <v/>
      </c>
      <c r="E72" s="62"/>
      <c r="K72" s="111"/>
    </row>
    <row r="73" spans="1:11" x14ac:dyDescent="0.3">
      <c r="A73" s="97" t="str">
        <f>IF(Engagés!A73="","",Engagés!A73)</f>
        <v/>
      </c>
      <c r="B73" s="296"/>
      <c r="C73" s="209"/>
      <c r="D73" s="205" t="str">
        <f t="shared" si="1"/>
        <v/>
      </c>
      <c r="E73" s="62"/>
      <c r="K73" s="111"/>
    </row>
    <row r="74" spans="1:11" x14ac:dyDescent="0.3">
      <c r="A74" s="97" t="str">
        <f>IF(Engagés!A74="","",Engagés!A74)</f>
        <v/>
      </c>
      <c r="B74" s="296"/>
      <c r="C74" s="209"/>
      <c r="D74" s="205" t="str">
        <f t="shared" si="1"/>
        <v/>
      </c>
      <c r="E74" s="62"/>
      <c r="K74" s="111"/>
    </row>
    <row r="75" spans="1:11" x14ac:dyDescent="0.3">
      <c r="A75" s="97" t="str">
        <f>IF(Engagés!A75="","",Engagés!A75)</f>
        <v/>
      </c>
      <c r="B75" s="296"/>
      <c r="C75" s="209"/>
      <c r="D75" s="205" t="str">
        <f t="shared" si="1"/>
        <v/>
      </c>
      <c r="E75" s="62"/>
      <c r="K75" s="111"/>
    </row>
    <row r="76" spans="1:11" x14ac:dyDescent="0.3">
      <c r="A76" s="97" t="str">
        <f>IF(Engagés!A76="","",Engagés!A76)</f>
        <v/>
      </c>
      <c r="B76" s="296"/>
      <c r="C76" s="209"/>
      <c r="D76" s="205" t="str">
        <f t="shared" si="1"/>
        <v/>
      </c>
      <c r="E76" s="62"/>
      <c r="K76" s="111"/>
    </row>
    <row r="77" spans="1:11" x14ac:dyDescent="0.3">
      <c r="A77" s="97" t="str">
        <f>IF(Engagés!A77="","",Engagés!A77)</f>
        <v/>
      </c>
      <c r="B77" s="296"/>
      <c r="C77" s="209"/>
      <c r="D77" s="205" t="str">
        <f t="shared" si="1"/>
        <v/>
      </c>
      <c r="E77" s="62"/>
      <c r="K77" s="111"/>
    </row>
    <row r="78" spans="1:11" x14ac:dyDescent="0.3">
      <c r="A78" s="97" t="str">
        <f>IF(Engagés!A78="","",Engagés!A78)</f>
        <v/>
      </c>
      <c r="B78" s="296"/>
      <c r="C78" s="209"/>
      <c r="D78" s="205" t="str">
        <f t="shared" si="1"/>
        <v/>
      </c>
      <c r="E78" s="62"/>
      <c r="K78" s="111"/>
    </row>
    <row r="79" spans="1:11" x14ac:dyDescent="0.3">
      <c r="A79" s="97" t="str">
        <f>IF(Engagés!A79="","",Engagés!A79)</f>
        <v/>
      </c>
      <c r="B79" s="296"/>
      <c r="C79" s="209"/>
      <c r="D79" s="205" t="str">
        <f t="shared" si="1"/>
        <v/>
      </c>
      <c r="E79" s="62"/>
      <c r="K79" s="111"/>
    </row>
    <row r="80" spans="1:11" x14ac:dyDescent="0.3">
      <c r="A80" s="97" t="str">
        <f>IF(Engagés!A80="","",Engagés!A80)</f>
        <v/>
      </c>
      <c r="B80" s="296"/>
      <c r="C80" s="209"/>
      <c r="D80" s="205" t="str">
        <f t="shared" si="1"/>
        <v/>
      </c>
      <c r="E80" s="62"/>
      <c r="K80" s="111"/>
    </row>
    <row r="81" spans="1:11" x14ac:dyDescent="0.3">
      <c r="A81" s="97" t="str">
        <f>IF(Engagés!A81="","",Engagés!A81)</f>
        <v/>
      </c>
      <c r="B81" s="296"/>
      <c r="C81" s="209"/>
      <c r="D81" s="205" t="str">
        <f t="shared" si="1"/>
        <v/>
      </c>
      <c r="E81" s="62"/>
      <c r="K81" s="111"/>
    </row>
    <row r="82" spans="1:11" x14ac:dyDescent="0.3">
      <c r="A82" s="97" t="str">
        <f>IF(Engagés!A82="","",Engagés!A82)</f>
        <v/>
      </c>
      <c r="B82" s="296"/>
      <c r="C82" s="209"/>
      <c r="D82" s="205" t="str">
        <f t="shared" si="1"/>
        <v/>
      </c>
      <c r="E82" s="62"/>
      <c r="K82" s="111"/>
    </row>
    <row r="83" spans="1:11" x14ac:dyDescent="0.3">
      <c r="A83" s="97" t="str">
        <f>IF(Engagés!A83="","",Engagés!A83)</f>
        <v/>
      </c>
      <c r="B83" s="296"/>
      <c r="C83" s="209"/>
      <c r="D83" s="205" t="str">
        <f t="shared" si="1"/>
        <v/>
      </c>
      <c r="E83" s="62"/>
      <c r="K83" s="111"/>
    </row>
    <row r="84" spans="1:11" x14ac:dyDescent="0.3">
      <c r="A84" s="97" t="str">
        <f>IF(Engagés!A84="","",Engagés!A84)</f>
        <v/>
      </c>
      <c r="B84" s="296"/>
      <c r="C84" s="209"/>
      <c r="D84" s="205" t="str">
        <f t="shared" si="1"/>
        <v/>
      </c>
      <c r="E84" s="62"/>
      <c r="K84" s="111"/>
    </row>
    <row r="85" spans="1:11" x14ac:dyDescent="0.3">
      <c r="A85" s="97" t="str">
        <f>IF(Engagés!A85="","",Engagés!A85)</f>
        <v/>
      </c>
      <c r="B85" s="296"/>
      <c r="C85" s="209"/>
      <c r="D85" s="205" t="str">
        <f t="shared" si="1"/>
        <v/>
      </c>
      <c r="E85" s="62"/>
      <c r="K85" s="111"/>
    </row>
    <row r="86" spans="1:11" x14ac:dyDescent="0.3">
      <c r="A86" s="97" t="str">
        <f>IF(Engagés!A86="","",Engagés!A86)</f>
        <v/>
      </c>
      <c r="B86" s="296"/>
      <c r="C86" s="209"/>
      <c r="D86" s="205" t="str">
        <f t="shared" si="1"/>
        <v/>
      </c>
      <c r="E86" s="62"/>
      <c r="K86" s="111"/>
    </row>
    <row r="87" spans="1:11" x14ac:dyDescent="0.3">
      <c r="A87" s="97" t="str">
        <f>IF(Engagés!A87="","",Engagés!A87)</f>
        <v/>
      </c>
      <c r="B87" s="296"/>
      <c r="C87" s="209"/>
      <c r="D87" s="205" t="str">
        <f t="shared" si="1"/>
        <v/>
      </c>
      <c r="E87" s="62"/>
      <c r="K87" s="111"/>
    </row>
    <row r="88" spans="1:11" x14ac:dyDescent="0.3">
      <c r="A88" s="97" t="str">
        <f>IF(Engagés!A88="","",Engagés!A88)</f>
        <v/>
      </c>
      <c r="B88" s="296"/>
      <c r="C88" s="209"/>
      <c r="D88" s="205" t="str">
        <f t="shared" si="1"/>
        <v/>
      </c>
      <c r="E88" s="62"/>
      <c r="K88" s="111"/>
    </row>
    <row r="89" spans="1:11" x14ac:dyDescent="0.3">
      <c r="A89" s="97" t="str">
        <f>IF(Engagés!A89="","",Engagés!A89)</f>
        <v/>
      </c>
      <c r="B89" s="296"/>
      <c r="C89" s="209"/>
      <c r="D89" s="205" t="str">
        <f t="shared" si="1"/>
        <v/>
      </c>
      <c r="E89" s="62"/>
      <c r="K89" s="111"/>
    </row>
    <row r="90" spans="1:11" x14ac:dyDescent="0.3">
      <c r="A90" s="97" t="str">
        <f>IF(Engagés!A90="","",Engagés!A90)</f>
        <v/>
      </c>
      <c r="B90" s="296"/>
      <c r="C90" s="209"/>
      <c r="D90" s="205" t="str">
        <f t="shared" si="1"/>
        <v/>
      </c>
      <c r="E90" s="62"/>
      <c r="K90" s="111"/>
    </row>
    <row r="91" spans="1:11" x14ac:dyDescent="0.3">
      <c r="A91" s="97" t="str">
        <f>IF(Engagés!A91="","",Engagés!A91)</f>
        <v/>
      </c>
      <c r="B91" s="296"/>
      <c r="C91" s="209"/>
      <c r="D91" s="205" t="str">
        <f t="shared" si="1"/>
        <v/>
      </c>
      <c r="E91" s="62"/>
      <c r="K91" s="111"/>
    </row>
    <row r="92" spans="1:11" x14ac:dyDescent="0.3">
      <c r="A92" s="97" t="str">
        <f>IF(Engagés!A92="","",Engagés!A92)</f>
        <v/>
      </c>
      <c r="B92" s="296"/>
      <c r="C92" s="209"/>
      <c r="D92" s="205" t="str">
        <f t="shared" si="1"/>
        <v/>
      </c>
      <c r="E92" s="62"/>
      <c r="K92" s="111"/>
    </row>
    <row r="93" spans="1:11" x14ac:dyDescent="0.3">
      <c r="A93" s="97" t="str">
        <f>IF(Engagés!A93="","",Engagés!A93)</f>
        <v/>
      </c>
      <c r="B93" s="296"/>
      <c r="C93" s="209"/>
      <c r="D93" s="205" t="str">
        <f t="shared" si="1"/>
        <v/>
      </c>
      <c r="E93" s="62"/>
      <c r="K93" s="111"/>
    </row>
    <row r="94" spans="1:11" x14ac:dyDescent="0.3">
      <c r="A94" s="97" t="str">
        <f>IF(Engagés!A94="","",Engagés!A94)</f>
        <v/>
      </c>
      <c r="B94" s="296"/>
      <c r="C94" s="209"/>
      <c r="D94" s="205" t="str">
        <f t="shared" si="1"/>
        <v/>
      </c>
      <c r="E94" s="62"/>
      <c r="K94" s="111"/>
    </row>
    <row r="95" spans="1:11" x14ac:dyDescent="0.3">
      <c r="A95" s="97" t="str">
        <f>IF(Engagés!A95="","",Engagés!A95)</f>
        <v/>
      </c>
      <c r="B95" s="296"/>
      <c r="C95" s="209"/>
      <c r="D95" s="205" t="str">
        <f t="shared" si="1"/>
        <v/>
      </c>
      <c r="E95" s="62"/>
      <c r="K95" s="111"/>
    </row>
    <row r="96" spans="1:11" x14ac:dyDescent="0.3">
      <c r="A96" s="97" t="str">
        <f>IF(Engagés!A96="","",Engagés!A96)</f>
        <v/>
      </c>
      <c r="B96" s="296"/>
      <c r="C96" s="209"/>
      <c r="D96" s="205" t="str">
        <f t="shared" si="1"/>
        <v/>
      </c>
      <c r="E96" s="62"/>
      <c r="K96" s="111"/>
    </row>
    <row r="97" spans="1:11" x14ac:dyDescent="0.3">
      <c r="A97" s="97" t="str">
        <f>IF(Engagés!A97="","",Engagés!A97)</f>
        <v/>
      </c>
      <c r="B97" s="296"/>
      <c r="C97" s="209"/>
      <c r="D97" s="205" t="str">
        <f t="shared" si="1"/>
        <v/>
      </c>
      <c r="E97" s="62"/>
      <c r="K97" s="111"/>
    </row>
    <row r="98" spans="1:11" x14ac:dyDescent="0.3">
      <c r="A98" s="97" t="str">
        <f>IF(Engagés!A98="","",Engagés!A98)</f>
        <v/>
      </c>
      <c r="B98" s="296"/>
      <c r="C98" s="209"/>
      <c r="D98" s="205" t="str">
        <f t="shared" si="1"/>
        <v/>
      </c>
      <c r="E98" s="62"/>
      <c r="K98" s="111"/>
    </row>
    <row r="99" spans="1:11" x14ac:dyDescent="0.3">
      <c r="A99" s="97" t="str">
        <f>IF(Engagés!A99="","",Engagés!A99)</f>
        <v/>
      </c>
      <c r="B99" s="296"/>
      <c r="C99" s="209"/>
      <c r="D99" s="205" t="str">
        <f t="shared" si="1"/>
        <v/>
      </c>
      <c r="E99" s="62"/>
      <c r="K99" s="111"/>
    </row>
    <row r="100" spans="1:11" x14ac:dyDescent="0.3">
      <c r="A100" s="97" t="str">
        <f>IF(Engagés!A100="","",Engagés!A100)</f>
        <v/>
      </c>
      <c r="B100" s="296"/>
      <c r="C100" s="209"/>
      <c r="D100" s="205" t="str">
        <f t="shared" si="1"/>
        <v/>
      </c>
      <c r="E100" s="62"/>
      <c r="K100" s="111"/>
    </row>
    <row r="101" spans="1:11" x14ac:dyDescent="0.3">
      <c r="A101" s="97" t="str">
        <f>IF(Engagés!A101="","",Engagés!A101)</f>
        <v/>
      </c>
      <c r="B101" s="296"/>
      <c r="C101" s="209"/>
      <c r="D101" s="205" t="str">
        <f t="shared" si="1"/>
        <v/>
      </c>
      <c r="E101" s="62"/>
      <c r="K101" s="111"/>
    </row>
    <row r="102" spans="1:11" x14ac:dyDescent="0.3">
      <c r="A102" s="97" t="str">
        <f>IF(Engagés!A102="","",Engagés!A102)</f>
        <v/>
      </c>
      <c r="B102" s="296"/>
      <c r="C102" s="209"/>
      <c r="D102" s="205" t="str">
        <f t="shared" si="1"/>
        <v/>
      </c>
      <c r="E102" s="63"/>
      <c r="K102" s="111"/>
    </row>
    <row r="103" spans="1:11" ht="19.5" thickBot="1" x14ac:dyDescent="0.35">
      <c r="A103" s="98" t="str">
        <f>IF(Engagés!A103="","",Engagés!A103)</f>
        <v/>
      </c>
      <c r="B103" s="297"/>
      <c r="C103" s="210"/>
      <c r="D103" s="207" t="str">
        <f t="shared" si="1"/>
        <v/>
      </c>
      <c r="E103" s="64"/>
      <c r="K103" s="111"/>
    </row>
    <row r="104" spans="1:11" ht="25.5" x14ac:dyDescent="0.2">
      <c r="A104" s="117"/>
      <c r="B104" s="21"/>
      <c r="C104" s="21"/>
    </row>
    <row r="105" spans="1:11" x14ac:dyDescent="0.3">
      <c r="A105" s="99"/>
      <c r="B105" s="21"/>
      <c r="C105" s="21"/>
    </row>
    <row r="106" spans="1:11" x14ac:dyDescent="0.3">
      <c r="A106" s="99"/>
      <c r="B106" s="21"/>
      <c r="C106" s="21"/>
    </row>
    <row r="107" spans="1:11" x14ac:dyDescent="0.3">
      <c r="A107" s="99"/>
      <c r="B107" s="21"/>
      <c r="C107" s="21"/>
    </row>
    <row r="108" spans="1:11" x14ac:dyDescent="0.3">
      <c r="A108" s="99"/>
      <c r="B108" s="21"/>
      <c r="C108" s="21"/>
    </row>
    <row r="109" spans="1:11" x14ac:dyDescent="0.3">
      <c r="A109" s="99"/>
      <c r="B109" s="21"/>
      <c r="C109" s="21"/>
    </row>
    <row r="110" spans="1:11" x14ac:dyDescent="0.3">
      <c r="A110" s="99"/>
      <c r="B110" s="21"/>
      <c r="C110" s="21"/>
    </row>
    <row r="111" spans="1:11" x14ac:dyDescent="0.3">
      <c r="A111" s="99"/>
      <c r="B111" s="21"/>
      <c r="C111" s="21"/>
    </row>
    <row r="112" spans="1:11" x14ac:dyDescent="0.3">
      <c r="A112" s="99"/>
      <c r="B112" s="21"/>
      <c r="C112" s="21"/>
    </row>
    <row r="113" spans="1:3" x14ac:dyDescent="0.3">
      <c r="A113" s="99"/>
      <c r="B113" s="21"/>
      <c r="C113" s="21"/>
    </row>
    <row r="114" spans="1:3" x14ac:dyDescent="0.3">
      <c r="A114" s="99"/>
      <c r="B114" s="21"/>
      <c r="C114" s="21"/>
    </row>
    <row r="115" spans="1:3" x14ac:dyDescent="0.3">
      <c r="A115" s="99"/>
      <c r="B115" s="21"/>
      <c r="C115" s="21"/>
    </row>
    <row r="116" spans="1:3" x14ac:dyDescent="0.3">
      <c r="A116" s="99"/>
      <c r="B116" s="21"/>
      <c r="C116" s="21"/>
    </row>
    <row r="117" spans="1:3" x14ac:dyDescent="0.3">
      <c r="A117" s="99"/>
      <c r="B117" s="21"/>
      <c r="C117" s="21"/>
    </row>
    <row r="118" spans="1:3" x14ac:dyDescent="0.3">
      <c r="A118" s="99"/>
      <c r="B118" s="21"/>
      <c r="C118" s="21"/>
    </row>
    <row r="119" spans="1:3" x14ac:dyDescent="0.3">
      <c r="A119" s="99"/>
      <c r="B119" s="21"/>
      <c r="C119" s="21"/>
    </row>
    <row r="120" spans="1:3" x14ac:dyDescent="0.3">
      <c r="A120" s="99"/>
      <c r="B120" s="21"/>
      <c r="C120" s="21"/>
    </row>
    <row r="121" spans="1:3" x14ac:dyDescent="0.3">
      <c r="A121" s="99"/>
      <c r="B121" s="21"/>
      <c r="C121" s="21"/>
    </row>
    <row r="122" spans="1:3" x14ac:dyDescent="0.3">
      <c r="A122" s="99"/>
      <c r="B122" s="21"/>
      <c r="C122" s="21"/>
    </row>
    <row r="123" spans="1:3" x14ac:dyDescent="0.3">
      <c r="A123" s="99"/>
      <c r="B123" s="21"/>
      <c r="C123" s="21"/>
    </row>
    <row r="124" spans="1:3" x14ac:dyDescent="0.3">
      <c r="A124" s="99"/>
      <c r="B124" s="21"/>
      <c r="C124" s="21"/>
    </row>
    <row r="125" spans="1:3" x14ac:dyDescent="0.3">
      <c r="A125" s="99"/>
      <c r="B125" s="21"/>
      <c r="C125" s="21"/>
    </row>
    <row r="126" spans="1:3" x14ac:dyDescent="0.3">
      <c r="A126" s="99"/>
      <c r="B126" s="21"/>
      <c r="C126" s="21"/>
    </row>
    <row r="127" spans="1:3" x14ac:dyDescent="0.3">
      <c r="A127" s="99"/>
      <c r="B127" s="21"/>
      <c r="C127" s="21"/>
    </row>
    <row r="128" spans="1:3" x14ac:dyDescent="0.3">
      <c r="A128" s="99"/>
      <c r="B128" s="21"/>
      <c r="C128" s="21"/>
    </row>
    <row r="129" spans="1:3" x14ac:dyDescent="0.3">
      <c r="A129" s="99"/>
      <c r="B129" s="21"/>
      <c r="C129" s="21"/>
    </row>
    <row r="130" spans="1:3" x14ac:dyDescent="0.3">
      <c r="A130" s="99"/>
      <c r="B130" s="21"/>
      <c r="C130" s="21"/>
    </row>
    <row r="131" spans="1:3" x14ac:dyDescent="0.3">
      <c r="A131" s="99"/>
      <c r="B131" s="21"/>
      <c r="C131" s="21"/>
    </row>
    <row r="132" spans="1:3" x14ac:dyDescent="0.3">
      <c r="A132" s="99"/>
      <c r="B132" s="21"/>
      <c r="C132" s="21"/>
    </row>
    <row r="133" spans="1:3" x14ac:dyDescent="0.3">
      <c r="A133" s="99"/>
      <c r="B133" s="21"/>
      <c r="C133" s="21"/>
    </row>
    <row r="134" spans="1:3" x14ac:dyDescent="0.3">
      <c r="A134" s="99"/>
      <c r="B134" s="21"/>
      <c r="C134" s="21"/>
    </row>
    <row r="135" spans="1:3" x14ac:dyDescent="0.3">
      <c r="A135" s="99"/>
      <c r="B135" s="21"/>
      <c r="C135" s="21"/>
    </row>
    <row r="136" spans="1:3" x14ac:dyDescent="0.3">
      <c r="A136" s="99"/>
      <c r="B136" s="21"/>
      <c r="C136" s="21"/>
    </row>
    <row r="137" spans="1:3" x14ac:dyDescent="0.3">
      <c r="A137" s="99"/>
      <c r="B137" s="21"/>
      <c r="C137" s="21"/>
    </row>
    <row r="138" spans="1:3" x14ac:dyDescent="0.3">
      <c r="A138" s="99"/>
      <c r="B138" s="21"/>
      <c r="C138" s="21"/>
    </row>
    <row r="139" spans="1:3" x14ac:dyDescent="0.3">
      <c r="A139" s="99"/>
      <c r="B139" s="21"/>
      <c r="C139" s="21"/>
    </row>
    <row r="140" spans="1:3" x14ac:dyDescent="0.3">
      <c r="A140" s="99"/>
      <c r="B140" s="21"/>
      <c r="C140" s="21"/>
    </row>
    <row r="141" spans="1:3" x14ac:dyDescent="0.3">
      <c r="A141" s="99"/>
      <c r="B141" s="21"/>
      <c r="C141" s="21"/>
    </row>
    <row r="142" spans="1:3" x14ac:dyDescent="0.3">
      <c r="A142" s="99"/>
      <c r="B142" s="21"/>
      <c r="C142" s="21"/>
    </row>
    <row r="143" spans="1:3" x14ac:dyDescent="0.3">
      <c r="A143" s="99"/>
      <c r="B143" s="21"/>
      <c r="C143" s="21"/>
    </row>
    <row r="144" spans="1:3" x14ac:dyDescent="0.3">
      <c r="A144" s="99"/>
      <c r="B144" s="21"/>
      <c r="C144" s="21"/>
    </row>
    <row r="145" spans="1:3" x14ac:dyDescent="0.3">
      <c r="A145" s="99"/>
      <c r="B145" s="21"/>
      <c r="C145" s="21"/>
    </row>
    <row r="146" spans="1:3" x14ac:dyDescent="0.3">
      <c r="A146" s="99"/>
      <c r="B146" s="21"/>
      <c r="C146" s="21"/>
    </row>
    <row r="147" spans="1:3" x14ac:dyDescent="0.3">
      <c r="A147" s="99"/>
      <c r="B147" s="21"/>
      <c r="C147" s="21"/>
    </row>
    <row r="148" spans="1:3" x14ac:dyDescent="0.3">
      <c r="A148" s="99"/>
      <c r="B148" s="21"/>
      <c r="C148" s="21"/>
    </row>
    <row r="149" spans="1:3" x14ac:dyDescent="0.3">
      <c r="A149" s="99"/>
      <c r="B149" s="21"/>
      <c r="C149" s="21"/>
    </row>
    <row r="150" spans="1:3" x14ac:dyDescent="0.3">
      <c r="A150" s="99"/>
      <c r="B150" s="21"/>
      <c r="C150" s="21"/>
    </row>
    <row r="151" spans="1:3" x14ac:dyDescent="0.3">
      <c r="A151" s="99"/>
      <c r="B151" s="21"/>
      <c r="C151" s="21"/>
    </row>
    <row r="152" spans="1:3" x14ac:dyDescent="0.3">
      <c r="A152" s="99"/>
      <c r="B152" s="21"/>
      <c r="C152" s="21"/>
    </row>
    <row r="153" spans="1:3" x14ac:dyDescent="0.3">
      <c r="A153" s="99"/>
      <c r="B153" s="21"/>
      <c r="C153" s="21"/>
    </row>
    <row r="154" spans="1:3" x14ac:dyDescent="0.3">
      <c r="A154" s="99"/>
      <c r="B154" s="21"/>
      <c r="C154" s="21"/>
    </row>
    <row r="155" spans="1:3" x14ac:dyDescent="0.3">
      <c r="A155" s="99"/>
      <c r="B155" s="21"/>
      <c r="C155" s="21"/>
    </row>
    <row r="156" spans="1:3" x14ac:dyDescent="0.3">
      <c r="A156" s="99"/>
      <c r="B156" s="21"/>
      <c r="C156" s="21"/>
    </row>
    <row r="157" spans="1:3" x14ac:dyDescent="0.3">
      <c r="A157" s="99"/>
      <c r="B157" s="21"/>
      <c r="C157" s="21"/>
    </row>
    <row r="158" spans="1:3" x14ac:dyDescent="0.3">
      <c r="A158" s="99"/>
      <c r="B158" s="21"/>
      <c r="C158" s="21"/>
    </row>
    <row r="159" spans="1:3" x14ac:dyDescent="0.3">
      <c r="A159" s="99"/>
      <c r="B159" s="21"/>
      <c r="C159" s="21"/>
    </row>
    <row r="160" spans="1:3" x14ac:dyDescent="0.3">
      <c r="A160" s="99"/>
      <c r="B160" s="21"/>
      <c r="C160" s="21"/>
    </row>
    <row r="161" spans="1:3" x14ac:dyDescent="0.3">
      <c r="A161" s="99"/>
      <c r="B161" s="21"/>
      <c r="C161" s="21"/>
    </row>
    <row r="162" spans="1:3" x14ac:dyDescent="0.3">
      <c r="A162" s="99"/>
      <c r="B162" s="21"/>
      <c r="C162" s="21"/>
    </row>
    <row r="163" spans="1:3" x14ac:dyDescent="0.3">
      <c r="A163" s="99"/>
      <c r="B163" s="21"/>
      <c r="C163" s="21"/>
    </row>
    <row r="164" spans="1:3" x14ac:dyDescent="0.3">
      <c r="A164" s="99"/>
      <c r="B164" s="21"/>
      <c r="C164" s="21"/>
    </row>
    <row r="165" spans="1:3" x14ac:dyDescent="0.3">
      <c r="A165" s="99"/>
      <c r="B165" s="21"/>
      <c r="C165" s="21"/>
    </row>
    <row r="166" spans="1:3" x14ac:dyDescent="0.3">
      <c r="A166" s="99"/>
      <c r="B166" s="21"/>
      <c r="C166" s="21"/>
    </row>
    <row r="167" spans="1:3" x14ac:dyDescent="0.3">
      <c r="A167" s="99"/>
      <c r="B167" s="21"/>
      <c r="C167" s="21"/>
    </row>
    <row r="168" spans="1:3" x14ac:dyDescent="0.3">
      <c r="A168" s="99"/>
      <c r="B168" s="21"/>
      <c r="C168" s="21"/>
    </row>
    <row r="169" spans="1:3" x14ac:dyDescent="0.3">
      <c r="A169" s="99"/>
      <c r="B169" s="21"/>
      <c r="C169" s="21"/>
    </row>
    <row r="170" spans="1:3" x14ac:dyDescent="0.3">
      <c r="A170" s="99"/>
      <c r="B170" s="21"/>
      <c r="C170" s="21"/>
    </row>
    <row r="171" spans="1:3" x14ac:dyDescent="0.3">
      <c r="A171" s="99"/>
      <c r="B171" s="21"/>
      <c r="C171" s="21"/>
    </row>
    <row r="172" spans="1:3" x14ac:dyDescent="0.3">
      <c r="A172" s="99"/>
      <c r="B172" s="21"/>
      <c r="C172" s="21"/>
    </row>
    <row r="173" spans="1:3" x14ac:dyDescent="0.3">
      <c r="A173" s="99"/>
      <c r="B173" s="21"/>
      <c r="C173" s="21"/>
    </row>
    <row r="174" spans="1:3" x14ac:dyDescent="0.3">
      <c r="A174" s="99"/>
      <c r="B174" s="21"/>
      <c r="C174" s="21"/>
    </row>
    <row r="175" spans="1:3" x14ac:dyDescent="0.3">
      <c r="A175" s="99"/>
      <c r="B175" s="21"/>
      <c r="C175" s="21"/>
    </row>
    <row r="176" spans="1:3" x14ac:dyDescent="0.3">
      <c r="A176" s="99"/>
      <c r="B176" s="21"/>
      <c r="C176" s="21"/>
    </row>
    <row r="177" spans="1:3" x14ac:dyDescent="0.3">
      <c r="A177" s="99"/>
      <c r="B177" s="21"/>
      <c r="C177" s="21"/>
    </row>
    <row r="178" spans="1:3" x14ac:dyDescent="0.3">
      <c r="A178" s="99"/>
      <c r="B178" s="21"/>
      <c r="C178" s="21"/>
    </row>
    <row r="179" spans="1:3" x14ac:dyDescent="0.3">
      <c r="A179" s="99"/>
      <c r="B179" s="21"/>
      <c r="C179" s="21"/>
    </row>
    <row r="180" spans="1:3" x14ac:dyDescent="0.3">
      <c r="A180" s="99"/>
      <c r="B180" s="21"/>
      <c r="C180" s="21"/>
    </row>
    <row r="181" spans="1:3" x14ac:dyDescent="0.3">
      <c r="A181" s="99"/>
      <c r="B181" s="21"/>
      <c r="C181" s="21"/>
    </row>
    <row r="182" spans="1:3" x14ac:dyDescent="0.3">
      <c r="A182" s="99"/>
      <c r="B182" s="21"/>
      <c r="C182" s="21"/>
    </row>
    <row r="183" spans="1:3" x14ac:dyDescent="0.3">
      <c r="A183" s="99"/>
      <c r="B183" s="21"/>
      <c r="C183" s="21"/>
    </row>
    <row r="184" spans="1:3" x14ac:dyDescent="0.3">
      <c r="A184" s="99"/>
      <c r="B184" s="21"/>
      <c r="C184" s="21"/>
    </row>
    <row r="185" spans="1:3" x14ac:dyDescent="0.3">
      <c r="A185" s="99"/>
      <c r="B185" s="21"/>
      <c r="C185" s="21"/>
    </row>
    <row r="186" spans="1:3" x14ac:dyDescent="0.3">
      <c r="A186" s="99"/>
      <c r="B186" s="21"/>
      <c r="C186" s="21"/>
    </row>
    <row r="187" spans="1:3" x14ac:dyDescent="0.3">
      <c r="A187" s="99"/>
      <c r="B187" s="21"/>
      <c r="C187" s="21"/>
    </row>
    <row r="188" spans="1:3" x14ac:dyDescent="0.3">
      <c r="A188" s="99"/>
      <c r="B188" s="21"/>
      <c r="C188" s="21"/>
    </row>
    <row r="189" spans="1:3" x14ac:dyDescent="0.3">
      <c r="A189" s="99"/>
      <c r="B189" s="21"/>
      <c r="C189" s="21"/>
    </row>
    <row r="190" spans="1:3" x14ac:dyDescent="0.3">
      <c r="A190" s="99"/>
      <c r="B190" s="21"/>
      <c r="C190" s="21"/>
    </row>
    <row r="191" spans="1:3" x14ac:dyDescent="0.3">
      <c r="A191" s="99"/>
      <c r="B191" s="21"/>
      <c r="C191" s="21"/>
    </row>
    <row r="192" spans="1:3" x14ac:dyDescent="0.3">
      <c r="A192" s="99"/>
      <c r="B192" s="21"/>
      <c r="C192" s="21"/>
    </row>
    <row r="193" spans="1:3" x14ac:dyDescent="0.3">
      <c r="A193" s="99"/>
      <c r="B193" s="21"/>
      <c r="C193" s="21"/>
    </row>
    <row r="194" spans="1:3" x14ac:dyDescent="0.3">
      <c r="A194" s="99"/>
      <c r="B194" s="21"/>
      <c r="C194" s="21"/>
    </row>
    <row r="195" spans="1:3" x14ac:dyDescent="0.3">
      <c r="A195" s="99"/>
      <c r="B195" s="21"/>
      <c r="C195" s="21"/>
    </row>
    <row r="196" spans="1:3" x14ac:dyDescent="0.3">
      <c r="A196" s="99"/>
      <c r="B196" s="21"/>
      <c r="C196" s="21"/>
    </row>
    <row r="197" spans="1:3" x14ac:dyDescent="0.3">
      <c r="A197" s="99"/>
      <c r="B197" s="21"/>
      <c r="C197" s="21"/>
    </row>
    <row r="198" spans="1:3" x14ac:dyDescent="0.3">
      <c r="A198" s="99"/>
      <c r="B198" s="21"/>
      <c r="C198" s="21"/>
    </row>
    <row r="199" spans="1:3" x14ac:dyDescent="0.3">
      <c r="A199" s="99"/>
      <c r="B199" s="21"/>
      <c r="C199" s="21"/>
    </row>
    <row r="200" spans="1:3" x14ac:dyDescent="0.3">
      <c r="A200" s="99"/>
      <c r="B200" s="21"/>
      <c r="C200" s="21"/>
    </row>
    <row r="201" spans="1:3" x14ac:dyDescent="0.3">
      <c r="A201" s="99"/>
      <c r="B201" s="21"/>
      <c r="C201" s="21"/>
    </row>
    <row r="202" spans="1:3" x14ac:dyDescent="0.3">
      <c r="A202" s="99"/>
      <c r="B202" s="21"/>
      <c r="C202" s="21"/>
    </row>
    <row r="203" spans="1:3" x14ac:dyDescent="0.3">
      <c r="A203" s="99"/>
      <c r="B203" s="21"/>
      <c r="C203" s="21"/>
    </row>
    <row r="204" spans="1:3" x14ac:dyDescent="0.3">
      <c r="A204" s="100"/>
      <c r="B204" s="21"/>
      <c r="C204" s="21"/>
    </row>
  </sheetData>
  <mergeCells count="4">
    <mergeCell ref="F4:G4"/>
    <mergeCell ref="A2:C2"/>
    <mergeCell ref="F3:G3"/>
    <mergeCell ref="M1:O1"/>
  </mergeCell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5" id="{9BE7B66A-A276-4FBF-857B-8DAAB66AEA7D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-0.249977111117893"/>
  </sheetPr>
  <dimension ref="A1:O204"/>
  <sheetViews>
    <sheetView workbookViewId="0">
      <pane ySplit="3" topLeftCell="A4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48" bestFit="1" customWidth="1"/>
    <col min="9" max="9" width="16.6640625" customWidth="1"/>
  </cols>
  <sheetData>
    <row r="1" spans="1:15" s="1" customFormat="1" ht="115.5" customHeight="1" thickBot="1" x14ac:dyDescent="0.4">
      <c r="A1" s="54" t="e">
        <f>"A"&amp;MATCH(LOOKUP(D2,A4:A103),A4:A103)+3</f>
        <v>#N/A</v>
      </c>
      <c r="B1" s="3">
        <f>MAX(A4:A103)</f>
        <v>55</v>
      </c>
      <c r="C1" s="70"/>
      <c r="D1" s="132" t="s">
        <v>73</v>
      </c>
      <c r="E1" s="70"/>
      <c r="F1" s="70"/>
      <c r="G1" s="70"/>
      <c r="I1" s="12"/>
      <c r="M1" s="282"/>
      <c r="N1" s="282"/>
      <c r="O1" s="282"/>
    </row>
    <row r="2" spans="1:15" s="1" customFormat="1" ht="29.25" customHeight="1" thickBot="1" x14ac:dyDescent="0.45">
      <c r="A2" s="59"/>
      <c r="B2" s="278" t="s">
        <v>5</v>
      </c>
      <c r="C2" s="279"/>
      <c r="D2" s="147"/>
      <c r="F2"/>
      <c r="G2"/>
      <c r="H2"/>
      <c r="I2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96" t="s">
        <v>1</v>
      </c>
      <c r="D3" s="193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thickTop="1" x14ac:dyDescent="0.3">
      <c r="A4" s="173">
        <f>IF(Engagés!A4="","",Engagés!A4)</f>
        <v>1</v>
      </c>
      <c r="B4" s="299"/>
      <c r="C4" s="197"/>
      <c r="D4" s="194" t="str">
        <f>IF(AND(Récap!N4="",Récap!Z4="",Récap!AK4="",Récap!AV4="",C4=""),"",IF(OR(Récap!N4="TERMINE",Récap!Z4="TERMINE",Récap!AK4="TERMINE",Récap!AV4="TERMINE"),"TERMINE",C4-B4))</f>
        <v/>
      </c>
      <c r="E4" s="62"/>
      <c r="F4" s="280">
        <f>MAX(D4:D103)-MIN(D4:D103)</f>
        <v>0</v>
      </c>
      <c r="G4" s="281"/>
    </row>
    <row r="5" spans="1:15" x14ac:dyDescent="0.3">
      <c r="A5" s="55">
        <f>IF(Engagés!A5="","",Engagés!A5)</f>
        <v>2</v>
      </c>
      <c r="B5" s="300"/>
      <c r="C5" s="198"/>
      <c r="D5" s="194" t="str">
        <f>IF(AND(Récap!N5="",Récap!Z5="",Récap!AK5="",Récap!AV5="",C5=""),"",IF(OR(Récap!N5="TERMINE",Récap!Z5="TERMINE",Récap!AK5="TERMINE",Récap!AV5="TERMINE"),"TERMINE",C5-B5))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198"/>
      <c r="D6" s="194" t="str">
        <f>IF(AND(Récap!N6="",Récap!Z6="",Récap!AK6="",Récap!AV6="",C6=""),"",IF(OR(Récap!N6="TERMINE",Récap!Z6="TERMINE",Récap!AK6="TERMINE",Récap!AV6="TERMINE"),"TERMINE",C6-B6))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198"/>
      <c r="D7" s="194" t="str">
        <f>IF(AND(Récap!N7="",Récap!Z7="",Récap!AK7="",Récap!AV7="",C7=""),"",IF(OR(Récap!N7="TERMINE",Récap!Z7="TERMINE",Récap!AK7="TERMINE",Récap!AV7="TERMINE"),"TERMINE",C7-B7))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198"/>
      <c r="D8" s="194" t="str">
        <f>IF(AND(Récap!N8="",Récap!Z8="",Récap!AK8="",Récap!AV8="",C8=""),"",IF(OR(Récap!N8="TERMINE",Récap!Z8="TERMINE",Récap!AK8="TERMINE",Récap!AV8="TERMINE"),"TERMINE",C8-B8))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198"/>
      <c r="D9" s="194" t="str">
        <f>IF(AND(Récap!N9="",Récap!Z9="",Récap!AK9="",Récap!AV9="",C9=""),"",IF(OR(Récap!N9="TERMINE",Récap!Z9="TERMINE",Récap!AK9="TERMINE",Récap!AV9="TERMINE"),"TERMINE",C9-B9))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198"/>
      <c r="D10" s="194" t="str">
        <f>IF(AND(Récap!N10="",Récap!Z10="",Récap!AK10="",Récap!AV10="",C10=""),"",IF(OR(Récap!N10="TERMINE",Récap!Z10="TERMINE",Récap!AK10="TERMINE",Récap!AV10="TERMINE"),"TERMINE",C10-B10))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198"/>
      <c r="D11" s="194" t="str">
        <f>IF(AND(Récap!N11="",Récap!Z11="",Récap!AK11="",Récap!AV11="",C11=""),"",IF(OR(Récap!N11="TERMINE",Récap!Z11="TERMINE",Récap!AK11="TERMINE",Récap!AV11="TERMINE"),"TERMINE",C11-B11))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198"/>
      <c r="D12" s="194" t="str">
        <f>IF(AND(Récap!N12="",Récap!Z12="",Récap!AK12="",Récap!AV12="",C12=""),"",IF(OR(Récap!N12="TERMINE",Récap!Z12="TERMINE",Récap!AK12="TERMINE",Récap!AV12="TERMINE"),"TERMINE",C12-B12))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198"/>
      <c r="D13" s="194" t="str">
        <f>IF(AND(Récap!N13="",Récap!Z13="",Récap!AK13="",Récap!AV13="",C13=""),"",IF(OR(Récap!N13="TERMINE",Récap!Z13="TERMINE",Récap!AK13="TERMINE",Récap!AV13="TERMINE"),"TERMINE",C13-B13))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198"/>
      <c r="D14" s="194" t="str">
        <f>IF(AND(Récap!N14="",Récap!Z14="",Récap!AK14="",Récap!AV14="",C14=""),"",IF(OR(Récap!N14="TERMINE",Récap!Z14="TERMINE",Récap!AK14="TERMINE",Récap!AV14="TERMINE"),"TERMINE",C14-B14))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198"/>
      <c r="D15" s="194" t="str">
        <f>IF(AND(Récap!N15="",Récap!Z15="",Récap!AK15="",Récap!AV15="",C15=""),"",IF(OR(Récap!N15="TERMINE",Récap!Z15="TERMINE",Récap!AK15="TERMINE",Récap!AV15="TERMINE"),"TERMINE",C15-B15))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198"/>
      <c r="D16" s="194" t="str">
        <f>IF(AND(Récap!N16="",Récap!Z16="",Récap!AK16="",Récap!AV16="",C16=""),"",IF(OR(Récap!N16="TERMINE",Récap!Z16="TERMINE",Récap!AK16="TERMINE",Récap!AV16="TERMINE"),"TERMINE",C16-B16))</f>
        <v/>
      </c>
      <c r="E16" s="62"/>
    </row>
    <row r="17" spans="1:7" x14ac:dyDescent="0.3">
      <c r="A17" s="55">
        <f>IF(Engagés!A17="","",Engagés!A17)</f>
        <v>14</v>
      </c>
      <c r="B17" s="300"/>
      <c r="C17" s="198"/>
      <c r="D17" s="194" t="str">
        <f>IF(AND(Récap!N17="",Récap!Z17="",Récap!AK17="",Récap!AV17="",C17=""),"",IF(OR(Récap!N17="TERMINE",Récap!Z17="TERMINE",Récap!AK17="TERMINE",Récap!AV17="TERMINE"),"TERMINE",C17-B17))</f>
        <v/>
      </c>
      <c r="E17" s="62"/>
      <c r="F17" s="276"/>
      <c r="G17" s="277"/>
    </row>
    <row r="18" spans="1:7" x14ac:dyDescent="0.3">
      <c r="A18" s="55">
        <f>IF(Engagés!A18="","",Engagés!A18)</f>
        <v>15</v>
      </c>
      <c r="B18" s="300"/>
      <c r="C18" s="198"/>
      <c r="D18" s="194" t="str">
        <f>IF(AND(Récap!N18="",Récap!Z18="",Récap!AK18="",Récap!AV18="",C18=""),"",IF(OR(Récap!N18="TERMINE",Récap!Z18="TERMINE",Récap!AK18="TERMINE",Récap!AV18="TERMINE"),"TERMINE",C18-B18))</f>
        <v/>
      </c>
      <c r="E18" s="62"/>
    </row>
    <row r="19" spans="1:7" x14ac:dyDescent="0.3">
      <c r="A19" s="55">
        <f>IF(Engagés!A19="","",Engagés!A19)</f>
        <v>16</v>
      </c>
      <c r="B19" s="300"/>
      <c r="C19" s="198"/>
      <c r="D19" s="194" t="str">
        <f>IF(AND(Récap!N19="",Récap!Z19="",Récap!AK19="",Récap!AV19="",C19=""),"",IF(OR(Récap!N19="TERMINE",Récap!Z19="TERMINE",Récap!AK19="TERMINE",Récap!AV19="TERMINE"),"TERMINE",C19-B19))</f>
        <v/>
      </c>
      <c r="E19" s="62"/>
    </row>
    <row r="20" spans="1:7" x14ac:dyDescent="0.3">
      <c r="A20" s="55">
        <f>IF(Engagés!A20="","",Engagés!A20)</f>
        <v>17</v>
      </c>
      <c r="B20" s="300"/>
      <c r="C20" s="198"/>
      <c r="D20" s="194" t="str">
        <f>IF(AND(Récap!N20="",Récap!Z20="",Récap!AK20="",Récap!AV20="",C20=""),"",IF(OR(Récap!N20="TERMINE",Récap!Z20="TERMINE",Récap!AK20="TERMINE",Récap!AV20="TERMINE"),"TERMINE",C20-B20))</f>
        <v/>
      </c>
      <c r="E20" s="62"/>
    </row>
    <row r="21" spans="1:7" x14ac:dyDescent="0.3">
      <c r="A21" s="55">
        <f>IF(Engagés!A21="","",Engagés!A21)</f>
        <v>18</v>
      </c>
      <c r="B21" s="300"/>
      <c r="C21" s="198"/>
      <c r="D21" s="194" t="str">
        <f>IF(AND(Récap!N21="",Récap!Z21="",Récap!AK21="",Récap!AV21="",C21=""),"",IF(OR(Récap!N21="TERMINE",Récap!Z21="TERMINE",Récap!AK21="TERMINE",Récap!AV21="TERMINE"),"TERMINE",C21-B21))</f>
        <v/>
      </c>
      <c r="E21" s="62"/>
    </row>
    <row r="22" spans="1:7" x14ac:dyDescent="0.3">
      <c r="A22" s="55">
        <f>IF(Engagés!A22="","",Engagés!A22)</f>
        <v>19</v>
      </c>
      <c r="B22" s="300"/>
      <c r="C22" s="198"/>
      <c r="D22" s="194" t="str">
        <f>IF(AND(Récap!N22="",Récap!Z22="",Récap!AK22="",Récap!AV22="",C22=""),"",IF(OR(Récap!N22="TERMINE",Récap!Z22="TERMINE",Récap!AK22="TERMINE",Récap!AV22="TERMINE"),"TERMINE",C22-B22))</f>
        <v/>
      </c>
      <c r="E22" s="62"/>
    </row>
    <row r="23" spans="1:7" x14ac:dyDescent="0.3">
      <c r="A23" s="55">
        <f>IF(Engagés!A23="","",Engagés!A23)</f>
        <v>20</v>
      </c>
      <c r="B23" s="300"/>
      <c r="C23" s="198"/>
      <c r="D23" s="194" t="str">
        <f>IF(AND(Récap!N23="",Récap!Z23="",Récap!AK23="",Récap!AV23="",C23=""),"",IF(OR(Récap!N23="TERMINE",Récap!Z23="TERMINE",Récap!AK23="TERMINE",Récap!AV23="TERMINE"),"TERMINE",C23-B23))</f>
        <v/>
      </c>
      <c r="E23" s="62"/>
    </row>
    <row r="24" spans="1:7" x14ac:dyDescent="0.3">
      <c r="A24" s="55">
        <f>IF(Engagés!A24="","",Engagés!A24)</f>
        <v>21</v>
      </c>
      <c r="B24" s="300"/>
      <c r="C24" s="198"/>
      <c r="D24" s="194" t="str">
        <f>IF(AND(Récap!N24="",Récap!Z24="",Récap!AK24="",Récap!AV24="",C24=""),"",IF(OR(Récap!N24="TERMINE",Récap!Z24="TERMINE",Récap!AK24="TERMINE",Récap!AV24="TERMINE"),"TERMINE",C24-B24))</f>
        <v/>
      </c>
      <c r="E24" s="62"/>
    </row>
    <row r="25" spans="1:7" x14ac:dyDescent="0.3">
      <c r="A25" s="55">
        <f>IF(Engagés!A25="","",Engagés!A25)</f>
        <v>22</v>
      </c>
      <c r="B25" s="300"/>
      <c r="C25" s="198"/>
      <c r="D25" s="194" t="str">
        <f>IF(AND(Récap!N25="",Récap!Z25="",Récap!AK25="",Récap!AV25="",C25=""),"",IF(OR(Récap!N25="TERMINE",Récap!Z25="TERMINE",Récap!AK25="TERMINE",Récap!AV25="TERMINE"),"TERMINE",C25-B25))</f>
        <v/>
      </c>
      <c r="E25" s="62"/>
    </row>
    <row r="26" spans="1:7" x14ac:dyDescent="0.3">
      <c r="A26" s="55">
        <f>IF(Engagés!A26="","",Engagés!A26)</f>
        <v>23</v>
      </c>
      <c r="B26" s="300"/>
      <c r="C26" s="198"/>
      <c r="D26" s="194" t="str">
        <f>IF(AND(Récap!N26="",Récap!Z26="",Récap!AK26="",Récap!AV26="",C26=""),"",IF(OR(Récap!N26="TERMINE",Récap!Z26="TERMINE",Récap!AK26="TERMINE",Récap!AV26="TERMINE"),"TERMINE",C26-B26))</f>
        <v/>
      </c>
      <c r="E26" s="62"/>
    </row>
    <row r="27" spans="1:7" x14ac:dyDescent="0.3">
      <c r="A27" s="55">
        <f>IF(Engagés!A27="","",Engagés!A27)</f>
        <v>24</v>
      </c>
      <c r="B27" s="300"/>
      <c r="C27" s="198"/>
      <c r="D27" s="194" t="str">
        <f>IF(AND(Récap!N27="",Récap!Z27="",Récap!AK27="",Récap!AV27="",C27=""),"",IF(OR(Récap!N27="TERMINE",Récap!Z27="TERMINE",Récap!AK27="TERMINE",Récap!AV27="TERMINE"),"TERMINE",C27-B27))</f>
        <v/>
      </c>
      <c r="E27" s="62"/>
    </row>
    <row r="28" spans="1:7" x14ac:dyDescent="0.3">
      <c r="A28" s="55">
        <f>IF(Engagés!A28="","",Engagés!A28)</f>
        <v>25</v>
      </c>
      <c r="B28" s="300"/>
      <c r="C28" s="198"/>
      <c r="D28" s="194" t="str">
        <f>IF(AND(Récap!N28="",Récap!Z28="",Récap!AK28="",Récap!AV28="",C28=""),"",IF(OR(Récap!N28="TERMINE",Récap!Z28="TERMINE",Récap!AK28="TERMINE",Récap!AV28="TERMINE"),"TERMINE",C28-B28))</f>
        <v/>
      </c>
      <c r="E28" s="62"/>
    </row>
    <row r="29" spans="1:7" x14ac:dyDescent="0.3">
      <c r="A29" s="55">
        <f>IF(Engagés!A29="","",Engagés!A29)</f>
        <v>26</v>
      </c>
      <c r="B29" s="300"/>
      <c r="C29" s="198"/>
      <c r="D29" s="194" t="str">
        <f>IF(AND(Récap!N29="",Récap!Z29="",Récap!AK29="",Récap!AV29="",C29=""),"",IF(OR(Récap!N29="TERMINE",Récap!Z29="TERMINE",Récap!AK29="TERMINE",Récap!AV29="TERMINE"),"TERMINE",C29-B29))</f>
        <v/>
      </c>
      <c r="E29" s="62"/>
    </row>
    <row r="30" spans="1:7" x14ac:dyDescent="0.3">
      <c r="A30" s="55">
        <f>IF(Engagés!A30="","",Engagés!A30)</f>
        <v>27</v>
      </c>
      <c r="B30" s="300"/>
      <c r="C30" s="199"/>
      <c r="D30" s="194" t="str">
        <f>IF(AND(Récap!N30="",Récap!Z30="",Récap!AK30="",Récap!AV30="",C30=""),"",IF(OR(Récap!N30="TERMINE",Récap!Z30="TERMINE",Récap!AK30="TERMINE",Récap!AV30="TERMINE"),"TERMINE",C30-B30))</f>
        <v/>
      </c>
      <c r="E30" s="62"/>
    </row>
    <row r="31" spans="1:7" x14ac:dyDescent="0.3">
      <c r="A31" s="55">
        <f>IF(Engagés!A31="","",Engagés!A31)</f>
        <v>28</v>
      </c>
      <c r="B31" s="300"/>
      <c r="C31" s="199"/>
      <c r="D31" s="194" t="str">
        <f>IF(AND(Récap!N31="",Récap!Z31="",Récap!AK31="",Récap!AV31="",C31=""),"",IF(OR(Récap!N31="TERMINE",Récap!Z31="TERMINE",Récap!AK31="TERMINE",Récap!AV31="TERMINE"),"TERMINE",C31-B31))</f>
        <v/>
      </c>
      <c r="E31" s="62"/>
    </row>
    <row r="32" spans="1:7" x14ac:dyDescent="0.3">
      <c r="A32" s="55">
        <f>IF(Engagés!A32="","",Engagés!A32)</f>
        <v>29</v>
      </c>
      <c r="B32" s="300"/>
      <c r="C32" s="198"/>
      <c r="D32" s="194" t="str">
        <f>IF(AND(Récap!N32="",Récap!Z32="",Récap!AK32="",Récap!AV32="",C32=""),"",IF(OR(Récap!N32="TERMINE",Récap!Z32="TERMINE",Récap!AK32="TERMINE",Récap!AV32="TERMINE"),"TERMINE",C32-B32))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99"/>
      <c r="D33" s="194" t="str">
        <f>IF(AND(Récap!N33="",Récap!Z33="",Récap!AK33="",Récap!AV33="",C33=""),"",IF(OR(Récap!N33="TERMINE",Récap!Z33="TERMINE",Récap!AK33="TERMINE",Récap!AV33="TERMINE"),"TERMINE",C33-B33))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99"/>
      <c r="D34" s="194" t="str">
        <f>IF(AND(Récap!N34="",Récap!Z34="",Récap!AK34="",Récap!AV34="",C34=""),"",IF(OR(Récap!N34="TERMINE",Récap!Z34="TERMINE",Récap!AK34="TERMINE",Récap!AV34="TERMINE"),"TERMINE",C34-B34))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99"/>
      <c r="D35" s="194" t="str">
        <f>IF(AND(Récap!N35="",Récap!Z35="",Récap!AK35="",Récap!AV35="",C35=""),"",IF(OR(Récap!N35="TERMINE",Récap!Z35="TERMINE",Récap!AK35="TERMINE",Récap!AV35="TERMINE"),"TERMINE",C35-B35))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99"/>
      <c r="D36" s="194" t="str">
        <f>IF(AND(Récap!N36="",Récap!Z36="",Récap!AK36="",Récap!AV36="",C36=""),"",IF(OR(Récap!N36="TERMINE",Récap!Z36="TERMINE",Récap!AK36="TERMINE",Récap!AV36="TERMINE"),"TERMINE",C36-B36))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99"/>
      <c r="D37" s="194" t="str">
        <f>IF(AND(Récap!N37="",Récap!Z37="",Récap!AK37="",Récap!AV37="",C37=""),"",IF(OR(Récap!N37="TERMINE",Récap!Z37="TERMINE",Récap!AK37="TERMINE",Récap!AV37="TERMINE"),"TERMINE",C37-B37))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99"/>
      <c r="D38" s="194" t="str">
        <f>IF(AND(Récap!N38="",Récap!Z38="",Récap!AK38="",Récap!AV38="",C38=""),"",IF(OR(Récap!N38="TERMINE",Récap!Z38="TERMINE",Récap!AK38="TERMINE",Récap!AV38="TERMINE"),"TERMINE",C38-B38))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99"/>
      <c r="D39" s="194" t="str">
        <f>IF(AND(Récap!N39="",Récap!Z39="",Récap!AK39="",Récap!AV39="",C39=""),"",IF(OR(Récap!N39="TERMINE",Récap!Z39="TERMINE",Récap!AK39="TERMINE",Récap!AV39="TERMINE"),"TERMINE",C39-B39))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99"/>
      <c r="D40" s="194" t="str">
        <f>IF(AND(Récap!N40="",Récap!Z40="",Récap!AK40="",Récap!AV40="",C40=""),"",IF(OR(Récap!N40="TERMINE",Récap!Z40="TERMINE",Récap!AK40="TERMINE",Récap!AV40="TERMINE"),"TERMINE",C40-B40))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99"/>
      <c r="D41" s="194" t="str">
        <f>IF(AND(Récap!N41="",Récap!Z41="",Récap!AK41="",Récap!AV41="",C41=""),"",IF(OR(Récap!N41="TERMINE",Récap!Z41="TERMINE",Récap!AK41="TERMINE",Récap!AV41="TERMINE"),"TERMINE",C41-B41))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99"/>
      <c r="D42" s="194" t="str">
        <f>IF(AND(Récap!N42="",Récap!Z42="",Récap!AK42="",Récap!AV42="",C42=""),"",IF(OR(Récap!N42="TERMINE",Récap!Z42="TERMINE",Récap!AK42="TERMINE",Récap!AV42="TERMINE"),"TERMINE",C42-B42))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198"/>
      <c r="D43" s="194" t="str">
        <f>IF(AND(Récap!N43="",Récap!Z43="",Récap!AK43="",Récap!AV43="",C43=""),"",IF(OR(Récap!N43="TERMINE",Récap!Z43="TERMINE",Récap!AK43="TERMINE",Récap!AV43="TERMINE"),"TERMINE",C43-B43))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99"/>
      <c r="D44" s="194" t="str">
        <f>IF(AND(Récap!N44="",Récap!Z44="",Récap!AK44="",Récap!AV44="",C44=""),"",IF(OR(Récap!N44="TERMINE",Récap!Z44="TERMINE",Récap!AK44="TERMINE",Récap!AV44="TERMINE"),"TERMINE",C44-B44))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99"/>
      <c r="D45" s="194" t="str">
        <f>IF(AND(Récap!N45="",Récap!Z45="",Récap!AK45="",Récap!AV45="",C45=""),"",IF(OR(Récap!N45="TERMINE",Récap!Z45="TERMINE",Récap!AK45="TERMINE",Récap!AV45="TERMINE"),"TERMINE",C45-B45))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99"/>
      <c r="D46" s="194" t="str">
        <f>IF(AND(Récap!N46="",Récap!Z46="",Récap!AK46="",Récap!AV46="",C46=""),"",IF(OR(Récap!N46="TERMINE",Récap!Z46="TERMINE",Récap!AK46="TERMINE",Récap!AV46="TERMINE"),"TERMINE",C46-B46))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99"/>
      <c r="D47" s="194" t="str">
        <f>IF(AND(Récap!N47="",Récap!Z47="",Récap!AK47="",Récap!AV47="",C47=""),"",IF(OR(Récap!N47="TERMINE",Récap!Z47="TERMINE",Récap!AK47="TERMINE",Récap!AV47="TERMINE"),"TERMINE",C47-B47))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98"/>
      <c r="D48" s="194" t="str">
        <f>IF(AND(Récap!N48="",Récap!Z48="",Récap!AK48="",Récap!AV48="",C48=""),"",IF(OR(Récap!N48="TERMINE",Récap!Z48="TERMINE",Récap!AK48="TERMINE",Récap!AV48="TERMINE"),"TERMINE",C48-B48))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99"/>
      <c r="D49" s="194" t="str">
        <f>IF(AND(Récap!N49="",Récap!Z49="",Récap!AK49="",Récap!AV49="",C49=""),"",IF(OR(Récap!N49="TERMINE",Récap!Z49="TERMINE",Récap!AK49="TERMINE",Récap!AV49="TERMINE"),"TERMINE",C49-B49))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99"/>
      <c r="D50" s="194" t="str">
        <f>IF(AND(Récap!N50="",Récap!Z50="",Récap!AK50="",Récap!AV50="",C50=""),"",IF(OR(Récap!N50="TERMINE",Récap!Z50="TERMINE",Récap!AK50="TERMINE",Récap!AV50="TERMINE"),"TERMINE",C50-B50))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99"/>
      <c r="D51" s="194" t="str">
        <f>IF(AND(Récap!N51="",Récap!Z51="",Récap!AK51="",Récap!AV51="",C51=""),"",IF(OR(Récap!N51="TERMINE",Récap!Z51="TERMINE",Récap!AK51="TERMINE",Récap!AV51="TERMINE"),"TERMINE",C51-B51))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99"/>
      <c r="D52" s="194" t="str">
        <f>IF(AND(Récap!N52="",Récap!Z52="",Récap!AK52="",Récap!AV52="",C52=""),"",IF(OR(Récap!N52="TERMINE",Récap!Z52="TERMINE",Récap!AK52="TERMINE",Récap!AV52="TERMINE"),"TERMINE",C52-B52))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99"/>
      <c r="D53" s="194" t="str">
        <f>IF(AND(Récap!N53="",Récap!Z53="",Récap!AK53="",Récap!AV53="",C53=""),"",IF(OR(Récap!N53="TERMINE",Récap!Z53="TERMINE",Récap!AK53="TERMINE",Récap!AV53="TERMINE"),"TERMINE",C53-B53))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99"/>
      <c r="D54" s="194" t="str">
        <f>IF(AND(Récap!N54="",Récap!Z54="",Récap!AK54="",Récap!AV54="",C54=""),"",IF(OR(Récap!N54="TERMINE",Récap!Z54="TERMINE",Récap!AK54="TERMINE",Récap!AV54="TERMINE"),"TERMINE",C54-B54))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99"/>
      <c r="D55" s="194" t="str">
        <f>IF(AND(Récap!N55="",Récap!Z55="",Récap!AK55="",Récap!AV55="",C55=""),"",IF(OR(Récap!N55="TERMINE",Récap!Z55="TERMINE",Récap!AK55="TERMINE",Récap!AV55="TERMINE"),"TERMINE",C55-B55))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99"/>
      <c r="D56" s="194" t="str">
        <f>IF(AND(Récap!N56="",Récap!Z56="",Récap!AK56="",Récap!AV56="",C56=""),"",IF(OR(Récap!N56="TERMINE",Récap!Z56="TERMINE",Récap!AK56="TERMINE",Récap!AV56="TERMINE"),"TERMINE",C56-B56))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99"/>
      <c r="D57" s="194" t="str">
        <f>IF(AND(Récap!N57="",Récap!Z57="",Récap!AK57="",Récap!AV57="",C57=""),"",IF(OR(Récap!N57="TERMINE",Récap!Z57="TERMINE",Récap!AK57="TERMINE",Récap!AV57="TERMINE"),"TERMINE",C57-B57))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99"/>
      <c r="D58" s="194" t="str">
        <f>IF(AND(Récap!N58="",Récap!Z58="",Récap!AK58="",Récap!AV58="",C58=""),"",IF(OR(Récap!N58="TERMINE",Récap!Z58="TERMINE",Récap!AK58="TERMINE",Récap!AV58="TERMINE"),"TERMINE",C58-B58))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99"/>
      <c r="D59" s="194" t="str">
        <f>IF(AND(Récap!N59="",Récap!Z59="",Récap!AK59="",Récap!AV59="",C59=""),"",IF(OR(Récap!N59="TERMINE",Récap!Z59="TERMINE",Récap!AK59="TERMINE",Récap!AV59="TERMINE"),"TERMINE",C59-B59))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99"/>
      <c r="D60" s="194" t="str">
        <f>IF(AND(Récap!N60="",Récap!Z60="",Récap!AK60="",Récap!AV60="",C60=""),"",IF(OR(Récap!N60="TERMINE",Récap!Z60="TERMINE",Récap!AK60="TERMINE",Récap!AV60="TERMINE"),"TERMINE",C60-B60))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99"/>
      <c r="D61" s="194" t="str">
        <f>IF(AND(Récap!N61="",Récap!Z61="",Récap!AK61="",Récap!AV61="",C61=""),"",IF(OR(Récap!N61="TERMINE",Récap!Z61="TERMINE",Récap!AK61="TERMINE",Récap!AV61="TERMINE"),"TERMINE",C61-B61))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99"/>
      <c r="D62" s="194" t="str">
        <f>IF(AND(Récap!N62="",Récap!Z62="",Récap!AK62="",Récap!AV62="",C62=""),"",IF(OR(Récap!N62="TERMINE",Récap!Z62="TERMINE",Récap!AK62="TERMINE",Récap!AV62="TERMINE"),"TERMINE",C62-B62))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99"/>
      <c r="D63" s="194" t="str">
        <f>IF(AND(Récap!N63="",Récap!Z63="",Récap!AK63="",Récap!AV63="",C63=""),"",IF(OR(Récap!N63="TERMINE",Récap!Z63="TERMINE",Récap!AK63="TERMINE",Récap!AV63="TERMINE"),"TERMINE",C63-B63))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99"/>
      <c r="D64" s="194" t="str">
        <f>IF(AND(Récap!N64="",Récap!Z64="",Récap!AK64="",Récap!AV64="",C64=""),"",IF(OR(Récap!N64="TERMINE",Récap!Z64="TERMINE",Récap!AK64="TERMINE",Récap!AV64="TERMINE"),"TERMINE",C64-B64))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99"/>
      <c r="D65" s="194" t="str">
        <f>IF(AND(Récap!N65="",Récap!Z65="",Récap!AK65="",Récap!AV65="",C65=""),"",IF(OR(Récap!N65="TERMINE",Récap!Z65="TERMINE",Récap!AK65="TERMINE",Récap!AV65="TERMINE"),"TERMINE",C65-B65))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99"/>
      <c r="D66" s="194" t="str">
        <f>IF(AND(Récap!N66="",Récap!Z66="",Récap!AK66="",Récap!AV66="",C66=""),"",IF(OR(Récap!N66="TERMINE",Récap!Z66="TERMINE",Récap!AK66="TERMINE",Récap!AV66="TERMINE"),"TERMINE",C66-B66))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99"/>
      <c r="D67" s="194" t="str">
        <f>IF(AND(Récap!N67="",Récap!Z67="",Récap!AK67="",Récap!AV67="",C67=""),"",IF(OR(Récap!N67="TERMINE",Récap!Z67="TERMINE",Récap!AK67="TERMINE",Récap!AV67="TERMINE"),"TERMINE",C67-B67))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99"/>
      <c r="D68" s="194" t="str">
        <f>IF(AND(Récap!N68="",Récap!Z68="",Récap!AK68="",Récap!AV68="",C68=""),"",IF(OR(Récap!N68="TERMINE",Récap!Z68="TERMINE",Récap!AK68="TERMINE",Récap!AV68="TERMINE"),"TERMINE",C68-B68))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99"/>
      <c r="D69" s="194" t="str">
        <f>IF(AND(Récap!N69="",Récap!Z69="",Récap!AK69="",Récap!AV69="",C69=""),"",IF(OR(Récap!N69="TERMINE",Récap!Z69="TERMINE",Récap!AK69="TERMINE",Récap!AV69="TERMINE"),"TERMINE",C69-B69))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99"/>
      <c r="D70" s="194" t="str">
        <f>IF(AND(Récap!N70="",Récap!Z70="",Récap!AK70="",Récap!AV70="",C70=""),"",IF(OR(Récap!N70="TERMINE",Récap!Z70="TERMINE",Récap!AK70="TERMINE",Récap!AV70="TERMINE"),"TERMINE",C70-B70))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99"/>
      <c r="D71" s="194" t="str">
        <f>IF(AND(Récap!N71="",Récap!Z71="",Récap!AK71="",Récap!AV71="",C71=""),"",IF(OR(Récap!N71="TERMINE",Récap!Z71="TERMINE",Récap!AK71="TERMINE",Récap!AV71="TERMINE"),"TERMINE",C71-B71))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99"/>
      <c r="D72" s="194" t="str">
        <f>IF(AND(Récap!N72="",Récap!Z72="",Récap!AK72="",Récap!AV72="",C72=""),"",IF(OR(Récap!N72="TERMINE",Récap!Z72="TERMINE",Récap!AK72="TERMINE",Récap!AV72="TERMINE"),"TERMINE",C72-B72))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99"/>
      <c r="D73" s="194" t="str">
        <f>IF(AND(Récap!N73="",Récap!Z73="",Récap!AK73="",Récap!AV73="",C73=""),"",IF(OR(Récap!N73="TERMINE",Récap!Z73="TERMINE",Récap!AK73="TERMINE",Récap!AV73="TERMINE"),"TERMINE",C73-B73))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99"/>
      <c r="D74" s="194" t="str">
        <f>IF(AND(Récap!N74="",Récap!Z74="",Récap!AK74="",Récap!AV74="",C74=""),"",IF(OR(Récap!N74="TERMINE",Récap!Z74="TERMINE",Récap!AK74="TERMINE",Récap!AV74="TERMINE"),"TERMINE",C74-B74))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99"/>
      <c r="D75" s="194" t="str">
        <f>IF(AND(Récap!N75="",Récap!Z75="",Récap!AK75="",Récap!AV75="",C75=""),"",IF(OR(Récap!N75="TERMINE",Récap!Z75="TERMINE",Récap!AK75="TERMINE",Récap!AV75="TERMINE"),"TERMINE",C75-B75))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99"/>
      <c r="D76" s="194" t="str">
        <f>IF(AND(Récap!N76="",Récap!Z76="",Récap!AK76="",Récap!AV76="",C76=""),"",IF(OR(Récap!N76="TERMINE",Récap!Z76="TERMINE",Récap!AK76="TERMINE",Récap!AV76="TERMINE"),"TERMINE",C76-B76))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99"/>
      <c r="D77" s="194" t="str">
        <f>IF(AND(Récap!N77="",Récap!Z77="",Récap!AK77="",Récap!AV77="",C77=""),"",IF(OR(Récap!N77="TERMINE",Récap!Z77="TERMINE",Récap!AK77="TERMINE",Récap!AV77="TERMINE"),"TERMINE",C77-B77))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99"/>
      <c r="D78" s="194" t="str">
        <f>IF(AND(Récap!N78="",Récap!Z78="",Récap!AK78="",Récap!AV78="",C78=""),"",IF(OR(Récap!N78="TERMINE",Récap!Z78="TERMINE",Récap!AK78="TERMINE",Récap!AV78="TERMINE"),"TERMINE",C78-B78))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99"/>
      <c r="D79" s="194" t="str">
        <f>IF(AND(Récap!N79="",Récap!Z79="",Récap!AK79="",Récap!AV79="",C79=""),"",IF(OR(Récap!N79="TERMINE",Récap!Z79="TERMINE",Récap!AK79="TERMINE",Récap!AV79="TERMINE"),"TERMINE",C79-B79))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99"/>
      <c r="D80" s="194" t="str">
        <f>IF(AND(Récap!N80="",Récap!Z80="",Récap!AK80="",Récap!AV80="",C80=""),"",IF(OR(Récap!N80="TERMINE",Récap!Z80="TERMINE",Récap!AK80="TERMINE",Récap!AV80="TERMINE"),"TERMINE",C80-B80))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99"/>
      <c r="D81" s="194" t="str">
        <f>IF(AND(Récap!N81="",Récap!Z81="",Récap!AK81="",Récap!AV81="",C81=""),"",IF(OR(Récap!N81="TERMINE",Récap!Z81="TERMINE",Récap!AK81="TERMINE",Récap!AV81="TERMINE"),"TERMINE",C81-B81))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99"/>
      <c r="D82" s="194" t="str">
        <f>IF(AND(Récap!N82="",Récap!Z82="",Récap!AK82="",Récap!AV82="",C82=""),"",IF(OR(Récap!N82="TERMINE",Récap!Z82="TERMINE",Récap!AK82="TERMINE",Récap!AV82="TERMINE"),"TERMINE",C82-B82))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99"/>
      <c r="D83" s="194" t="str">
        <f>IF(AND(Récap!N83="",Récap!Z83="",Récap!AK83="",Récap!AV83="",C83=""),"",IF(OR(Récap!N83="TERMINE",Récap!Z83="TERMINE",Récap!AK83="TERMINE",Récap!AV83="TERMINE"),"TERMINE",C83-B83))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99"/>
      <c r="D84" s="194" t="str">
        <f>IF(AND(Récap!N84="",Récap!Z84="",Récap!AK84="",Récap!AV84="",C84=""),"",IF(OR(Récap!N84="TERMINE",Récap!Z84="TERMINE",Récap!AK84="TERMINE",Récap!AV84="TERMINE"),"TERMINE",C84-B84))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99"/>
      <c r="D85" s="194" t="str">
        <f>IF(AND(Récap!N85="",Récap!Z85="",Récap!AK85="",Récap!AV85="",C85=""),"",IF(OR(Récap!N85="TERMINE",Récap!Z85="TERMINE",Récap!AK85="TERMINE",Récap!AV85="TERMINE"),"TERMINE",C85-B85))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99"/>
      <c r="D86" s="194" t="str">
        <f>IF(AND(Récap!N86="",Récap!Z86="",Récap!AK86="",Récap!AV86="",C86=""),"",IF(OR(Récap!N86="TERMINE",Récap!Z86="TERMINE",Récap!AK86="TERMINE",Récap!AV86="TERMINE"),"TERMINE",C86-B86))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99"/>
      <c r="D87" s="194" t="str">
        <f>IF(AND(Récap!N87="",Récap!Z87="",Récap!AK87="",Récap!AV87="",C87=""),"",IF(OR(Récap!N87="TERMINE",Récap!Z87="TERMINE",Récap!AK87="TERMINE",Récap!AV87="TERMINE"),"TERMINE",C87-B87))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99"/>
      <c r="D88" s="194" t="str">
        <f>IF(AND(Récap!N88="",Récap!Z88="",Récap!AK88="",Récap!AV88="",C88=""),"",IF(OR(Récap!N88="TERMINE",Récap!Z88="TERMINE",Récap!AK88="TERMINE",Récap!AV88="TERMINE"),"TERMINE",C88-B88))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99"/>
      <c r="D89" s="194" t="str">
        <f>IF(AND(Récap!N89="",Récap!Z89="",Récap!AK89="",Récap!AV89="",C89=""),"",IF(OR(Récap!N89="TERMINE",Récap!Z89="TERMINE",Récap!AK89="TERMINE",Récap!AV89="TERMINE"),"TERMINE",C89-B89))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99"/>
      <c r="D90" s="194" t="str">
        <f>IF(AND(Récap!N90="",Récap!Z90="",Récap!AK90="",Récap!AV90="",C90=""),"",IF(OR(Récap!N90="TERMINE",Récap!Z90="TERMINE",Récap!AK90="TERMINE",Récap!AV90="TERMINE"),"TERMINE",C90-B90))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99"/>
      <c r="D91" s="194" t="str">
        <f>IF(AND(Récap!N91="",Récap!Z91="",Récap!AK91="",Récap!AV91="",C91=""),"",IF(OR(Récap!N91="TERMINE",Récap!Z91="TERMINE",Récap!AK91="TERMINE",Récap!AV91="TERMINE"),"TERMINE",C91-B91))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99"/>
      <c r="D92" s="194" t="str">
        <f>IF(AND(Récap!N92="",Récap!Z92="",Récap!AK92="",Récap!AV92="",C92=""),"",IF(OR(Récap!N92="TERMINE",Récap!Z92="TERMINE",Récap!AK92="TERMINE",Récap!AV92="TERMINE"),"TERMINE",C92-B92))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99"/>
      <c r="D93" s="194" t="str">
        <f>IF(AND(Récap!N93="",Récap!Z93="",Récap!AK93="",Récap!AV93="",C93=""),"",IF(OR(Récap!N93="TERMINE",Récap!Z93="TERMINE",Récap!AK93="TERMINE",Récap!AV93="TERMINE"),"TERMINE",C93-B93))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99"/>
      <c r="D94" s="194" t="str">
        <f>IF(AND(Récap!N94="",Récap!Z94="",Récap!AK94="",Récap!AV94="",C94=""),"",IF(OR(Récap!N94="TERMINE",Récap!Z94="TERMINE",Récap!AK94="TERMINE",Récap!AV94="TERMINE"),"TERMINE",C94-B94))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99"/>
      <c r="D95" s="194" t="str">
        <f>IF(AND(Récap!N95="",Récap!Z95="",Récap!AK95="",Récap!AV95="",C95=""),"",IF(OR(Récap!N95="TERMINE",Récap!Z95="TERMINE",Récap!AK95="TERMINE",Récap!AV95="TERMINE"),"TERMINE",C95-B95))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99"/>
      <c r="D96" s="194" t="str">
        <f>IF(AND(Récap!N96="",Récap!Z96="",Récap!AK96="",Récap!AV96="",C96=""),"",IF(OR(Récap!N96="TERMINE",Récap!Z96="TERMINE",Récap!AK96="TERMINE",Récap!AV96="TERMINE"),"TERMINE",C96-B96))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99"/>
      <c r="D97" s="194" t="str">
        <f>IF(AND(Récap!N97="",Récap!Z97="",Récap!AK97="",Récap!AV97="",C97=""),"",IF(OR(Récap!N97="TERMINE",Récap!Z97="TERMINE",Récap!AK97="TERMINE",Récap!AV97="TERMINE"),"TERMINE",C97-B97))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99"/>
      <c r="D98" s="194" t="str">
        <f>IF(AND(Récap!N98="",Récap!Z98="",Récap!AK98="",Récap!AV98="",C98=""),"",IF(OR(Récap!N98="TERMINE",Récap!Z98="TERMINE",Récap!AK98="TERMINE",Récap!AV98="TERMINE"),"TERMINE",C98-B98))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99"/>
      <c r="D99" s="194" t="str">
        <f>IF(AND(Récap!N99="",Récap!Z99="",Récap!AK99="",Récap!AV99="",C99=""),"",IF(OR(Récap!N99="TERMINE",Récap!Z99="TERMINE",Récap!AK99="TERMINE",Récap!AV99="TERMINE"),"TERMINE",C99-B99))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99"/>
      <c r="D100" s="194" t="str">
        <f>IF(AND(Récap!N100="",Récap!Z100="",Récap!AK100="",Récap!AV100="",C100=""),"",IF(OR(Récap!N100="TERMINE",Récap!Z100="TERMINE",Récap!AK100="TERMINE",Récap!AV100="TERMINE"),"TERMINE",C100-B100))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99"/>
      <c r="D101" s="194" t="str">
        <f>IF(AND(Récap!N101="",Récap!Z101="",Récap!AK101="",Récap!AV101="",C101=""),"",IF(OR(Récap!N101="TERMINE",Récap!Z101="TERMINE",Récap!AK101="TERMINE",Récap!AV101="TERMINE"),"TERMINE",C101-B101))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99"/>
      <c r="D102" s="194" t="str">
        <f>IF(AND(Récap!N102="",Récap!Z102="",Récap!AK102="",Récap!AV102="",C102=""),"",IF(OR(Récap!N102="TERMINE",Récap!Z102="TERMINE",Récap!AK102="TERMINE",Récap!AV102="TERMINE"),"TERMINE",C102-B102))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00"/>
      <c r="D103" s="194" t="str">
        <f>IF(AND(Récap!N103="",Récap!Z103="",Récap!AK103="",Récap!AV103="",C103=""),"",IF(OR(Récap!N103="TERMINE",Récap!Z103="TERMINE",Récap!AK103="TERMINE",Récap!AV103="TERMINE"),"TERMINE",C103-B103))</f>
        <v/>
      </c>
      <c r="E103" s="71"/>
    </row>
    <row r="104" spans="1:5" x14ac:dyDescent="0.3">
      <c r="A104" s="57"/>
      <c r="B104" s="1"/>
      <c r="C104" s="21"/>
      <c r="E104" s="73"/>
    </row>
    <row r="105" spans="1:5" x14ac:dyDescent="0.2">
      <c r="A105" s="61"/>
      <c r="B105" s="1"/>
      <c r="C105" s="1"/>
    </row>
    <row r="106" spans="1:5" x14ac:dyDescent="0.2">
      <c r="A106" s="61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5">
    <mergeCell ref="F17:G17"/>
    <mergeCell ref="B2:C2"/>
    <mergeCell ref="F3:G3"/>
    <mergeCell ref="F4:G4"/>
    <mergeCell ref="M1:O1"/>
  </mergeCells>
  <conditionalFormatting sqref="D4">
    <cfRule type="expression" dxfId="82" priority="16">
      <formula>$D4=""</formula>
    </cfRule>
  </conditionalFormatting>
  <conditionalFormatting sqref="D5:D103">
    <cfRule type="expression" dxfId="81" priority="11">
      <formula>$D5=""</formula>
    </cfRule>
  </conditionalFormatting>
  <conditionalFormatting sqref="D5:D103">
    <cfRule type="expression" dxfId="80" priority="6">
      <formula>$D5=""</formula>
    </cfRule>
  </conditionalFormatting>
  <conditionalFormatting sqref="D5:D103">
    <cfRule type="expression" dxfId="79" priority="1">
      <formula>$D5=""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1222A4B5-4D64-43C1-B13E-136E5330ADCF}">
            <xm:f>$D4&gt;=Récap!$H$3</xm:f>
            <x14:dxf>
              <font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4" id="{BA11406F-D4A4-4DC5-9293-85389D3E3E4A}">
            <xm:f>$D4&gt;=Récap!$I$3</xm:f>
            <x14:dxf>
              <font>
                <b/>
                <i val="0"/>
                <strike/>
                <color rgb="FFFF0000"/>
              </font>
              <fill>
                <patternFill>
                  <bgColor rgb="FF00B050"/>
                </patternFill>
              </fill>
            </x14:dxf>
          </x14:cfRule>
          <x14:cfRule type="expression" priority="25" id="{921F9571-6F25-43B2-A853-CCB61F407A6A}">
            <xm:f>$D4&gt;=Récap!$J$3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theme="3" tint="-0.24994659260841701"/>
                </patternFill>
              </fill>
            </x14:dxf>
          </x14:cfRule>
          <x14:cfRule type="expression" priority="27" id="{8192BCF0-B1B2-43B7-BA08-D4439DE65CE7}">
            <xm:f>$D4&gt;=Récap!$K$3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235" id="{7041D048-7B2B-4687-9FA9-27556029067D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A104:B104 E4:E104 A4:D103</xm:sqref>
        </x14:conditionalFormatting>
        <x14:conditionalFormatting xmlns:xm="http://schemas.microsoft.com/office/excel/2006/main">
          <x14:cfRule type="expression" priority="12" id="{7013B7A7-D572-480B-AA0C-C8C46B17397F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14:cfRule type="expression" priority="13" id="{4B1F4B1E-3245-4DA3-A7E7-7D73217DBFC7}">
            <xm:f>$D5&gt;=Récap!$I$3</xm:f>
            <x14:dxf>
              <font>
                <b/>
                <i val="0"/>
                <strike/>
                <color rgb="FFFF0000"/>
              </font>
              <fill>
                <patternFill>
                  <bgColor rgb="FF00B050"/>
                </patternFill>
              </fill>
            </x14:dxf>
          </x14:cfRule>
          <x14:cfRule type="expression" priority="14" id="{DAF9F2E1-BA73-4DBC-BECB-0B4D88F6323D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theme="3" tint="-0.24994659260841701"/>
                </patternFill>
              </fill>
            </x14:dxf>
          </x14:cfRule>
          <x14:cfRule type="expression" priority="15" id="{47525C17-5080-45B1-AB2A-D742DA0460A6}">
            <xm:f>$D5&gt;=Récap!$H$3</xm:f>
            <x14:dxf>
              <font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m:sqref>D5:D103</xm:sqref>
        </x14:conditionalFormatting>
        <x14:conditionalFormatting xmlns:xm="http://schemas.microsoft.com/office/excel/2006/main">
          <x14:cfRule type="expression" priority="7" id="{400D8CCF-9ACD-4E2A-A1FD-5B4606B405CB}">
            <xm:f>$D5&gt;=Récap!$H$3</xm:f>
            <x14:dxf>
              <font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8" id="{C6C18699-58D3-4682-84A9-834BF575B747}">
            <xm:f>$D5&gt;=Récap!$I$3</xm:f>
            <x14:dxf>
              <font>
                <b/>
                <i val="0"/>
                <strike/>
                <color rgb="FFFF0000"/>
              </font>
              <fill>
                <patternFill>
                  <bgColor rgb="FF00B050"/>
                </patternFill>
              </fill>
            </x14:dxf>
          </x14:cfRule>
          <x14:cfRule type="expression" priority="9" id="{C3D9CDEF-B262-45F5-8E4E-5702636A56D0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theme="3" tint="-0.24994659260841701"/>
                </patternFill>
              </fill>
            </x14:dxf>
          </x14:cfRule>
          <x14:cfRule type="expression" priority="10" id="{0EA28962-C082-4B9D-926B-561C8DBBDBEC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  <x14:conditionalFormatting xmlns:xm="http://schemas.microsoft.com/office/excel/2006/main">
          <x14:cfRule type="expression" priority="2" id="{02ABB00A-DC1F-463F-B870-1D152E2F1B46}">
            <xm:f>$D5&gt;=Récap!$H$3</xm:f>
            <x14:dxf>
              <font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408C88F2-1049-46C0-8BAF-B2287CBBB8B8}">
            <xm:f>$D5&gt;=Récap!$I$3</xm:f>
            <x14:dxf>
              <font>
                <b/>
                <i val="0"/>
                <strike/>
                <color rgb="FFFF0000"/>
              </font>
              <fill>
                <patternFill>
                  <bgColor rgb="FF00B050"/>
                </patternFill>
              </fill>
            </x14:dxf>
          </x14:cfRule>
          <x14:cfRule type="expression" priority="4" id="{7189DDAC-4EB3-43F3-9D49-3F619AFA20B3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theme="3" tint="-0.24994659260841701"/>
                </patternFill>
              </fill>
            </x14:dxf>
          </x14:cfRule>
          <x14:cfRule type="expression" priority="5" id="{908FD51C-FF67-4DEE-95E6-C936949949F0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A1:O204"/>
  <sheetViews>
    <sheetView workbookViewId="0">
      <pane ySplit="3" topLeftCell="A88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34" bestFit="1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31" t="s">
        <v>71</v>
      </c>
      <c r="E1" s="70"/>
      <c r="F1" s="70"/>
      <c r="H1" s="12"/>
      <c r="M1" s="284"/>
      <c r="N1" s="284"/>
      <c r="O1" s="284"/>
    </row>
    <row r="2" spans="1:15" s="1" customFormat="1" ht="29.25" customHeight="1" thickBot="1" x14ac:dyDescent="0.45">
      <c r="A2" s="59"/>
      <c r="B2" s="278" t="s">
        <v>5</v>
      </c>
      <c r="C2" s="279"/>
      <c r="D2" s="47"/>
      <c r="F2"/>
      <c r="G2"/>
      <c r="I2" s="13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96" t="s">
        <v>1</v>
      </c>
      <c r="D3" s="201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thickTop="1" x14ac:dyDescent="0.3">
      <c r="A4" s="55">
        <f>IF(Engagés!A4="","",Engagés!A4)</f>
        <v>1</v>
      </c>
      <c r="B4" s="300"/>
      <c r="C4" s="198"/>
      <c r="D4" s="194" t="str">
        <f>IF(AND(Récap!O4="",Récap!AA4="",Récap!AL4="",Récap!AW4="",C4=""),"",IF(OR(Récap!O4="TERMINE",Récap!AA4="TERMINE",Récap!AL4="TERMINE",Récap!AW4="TERMINE"),"TERMINE",C4-B4))</f>
        <v/>
      </c>
      <c r="E4" s="72"/>
      <c r="F4" s="283">
        <f>MAX(D4:D103)-MIN(D4:D103)</f>
        <v>0</v>
      </c>
      <c r="G4" s="281"/>
    </row>
    <row r="5" spans="1:15" x14ac:dyDescent="0.3">
      <c r="A5" s="55">
        <f>IF(Engagés!A5="","",Engagés!A5)</f>
        <v>2</v>
      </c>
      <c r="B5" s="300"/>
      <c r="C5" s="203"/>
      <c r="D5" s="194" t="str">
        <f>IF(AND(Récap!O5="",Récap!AA5="",Récap!AL5="",Récap!AW5="",C5=""),"",IF(OR(Récap!O5="TERMINE",Récap!AA5="TERMINE",Récap!AL5="TERMINE",Récap!AW5="TERMINE"),"TERMINE",C5-B5))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198"/>
      <c r="D6" s="194" t="str">
        <f>IF(AND(Récap!O6="",Récap!AA6="",Récap!AL6="",Récap!AW6="",C6=""),"",IF(OR(Récap!O6="TERMINE",Récap!AA6="TERMINE",Récap!AL6="TERMINE",Récap!AW6="TERMINE"),"TERMINE",C6-B6))</f>
        <v/>
      </c>
      <c r="E6" s="62"/>
      <c r="G6" s="133"/>
    </row>
    <row r="7" spans="1:15" x14ac:dyDescent="0.3">
      <c r="A7" s="55">
        <f>IF(Engagés!A7="","",Engagés!A7)</f>
        <v>4</v>
      </c>
      <c r="B7" s="300"/>
      <c r="C7" s="198"/>
      <c r="D7" s="194" t="str">
        <f>IF(AND(Récap!O7="",Récap!AA7="",Récap!AL7="",Récap!AW7="",C7=""),"",IF(OR(Récap!O7="TERMINE",Récap!AA7="TERMINE",Récap!AL7="TERMINE",Récap!AW7="TERMINE"),"TERMINE",C7-B7))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198"/>
      <c r="D8" s="194" t="str">
        <f>IF(AND(Récap!O8="",Récap!AA8="",Récap!AL8="",Récap!AW8="",C8=""),"",IF(OR(Récap!O8="TERMINE",Récap!AA8="TERMINE",Récap!AL8="TERMINE",Récap!AW8="TERMINE"),"TERMINE",C8-B8))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198"/>
      <c r="D9" s="194" t="str">
        <f>IF(AND(Récap!O9="",Récap!AA9="",Récap!AL9="",Récap!AW9="",C9=""),"",IF(OR(Récap!O9="TERMINE",Récap!AA9="TERMINE",Récap!AL9="TERMINE",Récap!AW9="TERMINE"),"TERMINE",C9-B9))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198"/>
      <c r="D10" s="194" t="str">
        <f>IF(AND(Récap!O10="",Récap!AA10="",Récap!AL10="",Récap!AW10="",C10=""),"",IF(OR(Récap!O10="TERMINE",Récap!AA10="TERMINE",Récap!AL10="TERMINE",Récap!AW10="TERMINE"),"TERMINE",C10-B10))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198"/>
      <c r="D11" s="194" t="str">
        <f>IF(AND(Récap!O11="",Récap!AA11="",Récap!AL11="",Récap!AW11="",C11=""),"",IF(OR(Récap!O11="TERMINE",Récap!AA11="TERMINE",Récap!AL11="TERMINE",Récap!AW11="TERMINE"),"TERMINE",C11-B11))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198"/>
      <c r="D12" s="194" t="str">
        <f>IF(AND(Récap!O12="",Récap!AA12="",Récap!AL12="",Récap!AW12="",C12=""),"",IF(OR(Récap!O12="TERMINE",Récap!AA12="TERMINE",Récap!AL12="TERMINE",Récap!AW12="TERMINE"),"TERMINE",C12-B12))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198"/>
      <c r="D13" s="194" t="str">
        <f>IF(AND(Récap!O13="",Récap!AA13="",Récap!AL13="",Récap!AW13="",C13=""),"",IF(OR(Récap!O13="TERMINE",Récap!AA13="TERMINE",Récap!AL13="TERMINE",Récap!AW13="TERMINE"),"TERMINE",C13-B13))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198"/>
      <c r="D14" s="194" t="str">
        <f>IF(AND(Récap!O14="",Récap!AA14="",Récap!AL14="",Récap!AW14="",C14=""),"",IF(OR(Récap!O14="TERMINE",Récap!AA14="TERMINE",Récap!AL14="TERMINE",Récap!AW14="TERMINE"),"TERMINE",C14-B14))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198"/>
      <c r="D15" s="194" t="str">
        <f>IF(AND(Récap!O15="",Récap!AA15="",Récap!AL15="",Récap!AW15="",C15=""),"",IF(OR(Récap!O15="TERMINE",Récap!AA15="TERMINE",Récap!AL15="TERMINE",Récap!AW15="TERMINE"),"TERMINE",C15-B15))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198"/>
      <c r="D16" s="194" t="str">
        <f>IF(AND(Récap!O16="",Récap!AA16="",Récap!AL16="",Récap!AW16="",C16=""),"",IF(OR(Récap!O16="TERMINE",Récap!AA16="TERMINE",Récap!AL16="TERMINE",Récap!AW16="TERMINE"),"TERMINE",C16-B16))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198"/>
      <c r="D17" s="194" t="str">
        <f>IF(AND(Récap!O17="",Récap!AA17="",Récap!AL17="",Récap!AW17="",C17=""),"",IF(OR(Récap!O17="TERMINE",Récap!AA17="TERMINE",Récap!AL17="TERMINE",Récap!AW17="TERMINE"),"TERMINE",C17-B17))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198"/>
      <c r="D18" s="194" t="str">
        <f>IF(AND(Récap!O18="",Récap!AA18="",Récap!AL18="",Récap!AW18="",C18=""),"",IF(OR(Récap!O18="TERMINE",Récap!AA18="TERMINE",Récap!AL18="TERMINE",Récap!AW18="TERMINE"),"TERMINE",C18-B18))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198"/>
      <c r="D19" s="194" t="str">
        <f>IF(AND(Récap!O19="",Récap!AA19="",Récap!AL19="",Récap!AW19="",C19=""),"",IF(OR(Récap!O19="TERMINE",Récap!AA19="TERMINE",Récap!AL19="TERMINE",Récap!AW19="TERMINE"),"TERMINE",C19-B19))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198"/>
      <c r="D20" s="194" t="str">
        <f>IF(AND(Récap!O20="",Récap!AA20="",Récap!AL20="",Récap!AW20="",C20=""),"",IF(OR(Récap!O20="TERMINE",Récap!AA20="TERMINE",Récap!AL20="TERMINE",Récap!AW20="TERMINE"),"TERMINE",C20-B20))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198"/>
      <c r="D21" s="194" t="str">
        <f>IF(AND(Récap!O21="",Récap!AA21="",Récap!AL21="",Récap!AW21="",C21=""),"",IF(OR(Récap!O21="TERMINE",Récap!AA21="TERMINE",Récap!AL21="TERMINE",Récap!AW21="TERMINE"),"TERMINE",C21-B21))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198"/>
      <c r="D22" s="194" t="str">
        <f>IF(AND(Récap!O22="",Récap!AA22="",Récap!AL22="",Récap!AW22="",C22=""),"",IF(OR(Récap!O22="TERMINE",Récap!AA22="TERMINE",Récap!AL22="TERMINE",Récap!AW22="TERMINE"),"TERMINE",C22-B22))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198"/>
      <c r="D23" s="194" t="str">
        <f>IF(AND(Récap!O23="",Récap!AA23="",Récap!AL23="",Récap!AW23="",C23=""),"",IF(OR(Récap!O23="TERMINE",Récap!AA23="TERMINE",Récap!AL23="TERMINE",Récap!AW23="TERMINE"),"TERMINE",C23-B23))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198"/>
      <c r="D24" s="194" t="str">
        <f>IF(AND(Récap!O24="",Récap!AA24="",Récap!AL24="",Récap!AW24="",C24=""),"",IF(OR(Récap!O24="TERMINE",Récap!AA24="TERMINE",Récap!AL24="TERMINE",Récap!AW24="TERMINE"),"TERMINE",C24-B24))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198"/>
      <c r="D25" s="194" t="str">
        <f>IF(AND(Récap!O25="",Récap!AA25="",Récap!AL25="",Récap!AW25="",C25=""),"",IF(OR(Récap!O25="TERMINE",Récap!AA25="TERMINE",Récap!AL25="TERMINE",Récap!AW25="TERMINE"),"TERMINE",C25-B25))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198"/>
      <c r="D26" s="194" t="str">
        <f>IF(AND(Récap!O26="",Récap!AA26="",Récap!AL26="",Récap!AW26="",C26=""),"",IF(OR(Récap!O26="TERMINE",Récap!AA26="TERMINE",Récap!AL26="TERMINE",Récap!AW26="TERMINE"),"TERMINE",C26-B26))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198"/>
      <c r="D27" s="194" t="str">
        <f>IF(AND(Récap!O27="",Récap!AA27="",Récap!AL27="",Récap!AW27="",C27=""),"",IF(OR(Récap!O27="TERMINE",Récap!AA27="TERMINE",Récap!AL27="TERMINE",Récap!AW27="TERMINE"),"TERMINE",C27-B27))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198"/>
      <c r="D28" s="194" t="str">
        <f>IF(AND(Récap!O28="",Récap!AA28="",Récap!AL28="",Récap!AW28="",C28=""),"",IF(OR(Récap!O28="TERMINE",Récap!AA28="TERMINE",Récap!AL28="TERMINE",Récap!AW28="TERMINE"),"TERMINE",C28-B28))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198"/>
      <c r="D29" s="194" t="str">
        <f>IF(AND(Récap!O29="",Récap!AA29="",Récap!AL29="",Récap!AW29="",C29=""),"",IF(OR(Récap!O29="TERMINE",Récap!AA29="TERMINE",Récap!AL29="TERMINE",Récap!AW29="TERMINE"),"TERMINE",C29-B29))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199"/>
      <c r="D30" s="194" t="str">
        <f>IF(AND(Récap!O30="",Récap!AA30="",Récap!AL30="",Récap!AW30="",C30=""),"",IF(OR(Récap!O30="TERMINE",Récap!AA30="TERMINE",Récap!AL30="TERMINE",Récap!AW30="TERMINE"),"TERMINE",C30-B30))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199"/>
      <c r="D31" s="194" t="str">
        <f>IF(AND(Récap!O31="",Récap!AA31="",Récap!AL31="",Récap!AW31="",C31=""),"",IF(OR(Récap!O31="TERMINE",Récap!AA31="TERMINE",Récap!AL31="TERMINE",Récap!AW31="TERMINE"),"TERMINE",C31-B31))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198"/>
      <c r="D32" s="194" t="str">
        <f>IF(AND(Récap!O32="",Récap!AA32="",Récap!AL32="",Récap!AW32="",C32=""),"",IF(OR(Récap!O32="TERMINE",Récap!AA32="TERMINE",Récap!AL32="TERMINE",Récap!AW32="TERMINE"),"TERMINE",C32-B32))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99"/>
      <c r="D33" s="194" t="str">
        <f>IF(AND(Récap!O33="",Récap!AA33="",Récap!AL33="",Récap!AW33="",C33=""),"",IF(OR(Récap!O33="TERMINE",Récap!AA33="TERMINE",Récap!AL33="TERMINE",Récap!AW33="TERMINE"),"TERMINE",C33-B33))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99"/>
      <c r="D34" s="194" t="str">
        <f>IF(AND(Récap!O34="",Récap!AA34="",Récap!AL34="",Récap!AW34="",C34=""),"",IF(OR(Récap!O34="TERMINE",Récap!AA34="TERMINE",Récap!AL34="TERMINE",Récap!AW34="TERMINE"),"TERMINE",C34-B34))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99"/>
      <c r="D35" s="194" t="str">
        <f>IF(AND(Récap!O35="",Récap!AA35="",Récap!AL35="",Récap!AW35="",C35=""),"",IF(OR(Récap!O35="TERMINE",Récap!AA35="TERMINE",Récap!AL35="TERMINE",Récap!AW35="TERMINE"),"TERMINE",C35-B35))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99"/>
      <c r="D36" s="194" t="str">
        <f>IF(AND(Récap!O36="",Récap!AA36="",Récap!AL36="",Récap!AW36="",C36=""),"",IF(OR(Récap!O36="TERMINE",Récap!AA36="TERMINE",Récap!AL36="TERMINE",Récap!AW36="TERMINE"),"TERMINE",C36-B36))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99"/>
      <c r="D37" s="194" t="str">
        <f>IF(AND(Récap!O37="",Récap!AA37="",Récap!AL37="",Récap!AW37="",C37=""),"",IF(OR(Récap!O37="TERMINE",Récap!AA37="TERMINE",Récap!AL37="TERMINE",Récap!AW37="TERMINE"),"TERMINE",C37-B37))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99"/>
      <c r="D38" s="194" t="str">
        <f>IF(AND(Récap!O38="",Récap!AA38="",Récap!AL38="",Récap!AW38="",C38=""),"",IF(OR(Récap!O38="TERMINE",Récap!AA38="TERMINE",Récap!AL38="TERMINE",Récap!AW38="TERMINE"),"TERMINE",C38-B38))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99"/>
      <c r="D39" s="194" t="str">
        <f>IF(AND(Récap!O39="",Récap!AA39="",Récap!AL39="",Récap!AW39="",C39=""),"",IF(OR(Récap!O39="TERMINE",Récap!AA39="TERMINE",Récap!AL39="TERMINE",Récap!AW39="TERMINE"),"TERMINE",C39-B39))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99"/>
      <c r="D40" s="194" t="str">
        <f>IF(AND(Récap!O40="",Récap!AA40="",Récap!AL40="",Récap!AW40="",C40=""),"",IF(OR(Récap!O40="TERMINE",Récap!AA40="TERMINE",Récap!AL40="TERMINE",Récap!AW40="TERMINE"),"TERMINE",C40-B40))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99"/>
      <c r="D41" s="194" t="str">
        <f>IF(AND(Récap!O41="",Récap!AA41="",Récap!AL41="",Récap!AW41="",C41=""),"",IF(OR(Récap!O41="TERMINE",Récap!AA41="TERMINE",Récap!AL41="TERMINE",Récap!AW41="TERMINE"),"TERMINE",C41-B41))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99"/>
      <c r="D42" s="194" t="str">
        <f>IF(AND(Récap!O42="",Récap!AA42="",Récap!AL42="",Récap!AW42="",C42=""),"",IF(OR(Récap!O42="TERMINE",Récap!AA42="TERMINE",Récap!AL42="TERMINE",Récap!AW42="TERMINE"),"TERMINE",C42-B42))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198"/>
      <c r="D43" s="194" t="str">
        <f>IF(AND(Récap!O43="",Récap!AA43="",Récap!AL43="",Récap!AW43="",C43=""),"",IF(OR(Récap!O43="TERMINE",Récap!AA43="TERMINE",Récap!AL43="TERMINE",Récap!AW43="TERMINE"),"TERMINE",C43-B43))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99"/>
      <c r="D44" s="194" t="str">
        <f>IF(AND(Récap!O44="",Récap!AA44="",Récap!AL44="",Récap!AW44="",C44=""),"",IF(OR(Récap!O44="TERMINE",Récap!AA44="TERMINE",Récap!AL44="TERMINE",Récap!AW44="TERMINE"),"TERMINE",C44-B44))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99"/>
      <c r="D45" s="194" t="str">
        <f>IF(AND(Récap!O45="",Récap!AA45="",Récap!AL45="",Récap!AW45="",C45=""),"",IF(OR(Récap!O45="TERMINE",Récap!AA45="TERMINE",Récap!AL45="TERMINE",Récap!AW45="TERMINE"),"TERMINE",C45-B45))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99"/>
      <c r="D46" s="194" t="str">
        <f>IF(AND(Récap!O46="",Récap!AA46="",Récap!AL46="",Récap!AW46="",C46=""),"",IF(OR(Récap!O46="TERMINE",Récap!AA46="TERMINE",Récap!AL46="TERMINE",Récap!AW46="TERMINE"),"TERMINE",C46-B46))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99"/>
      <c r="D47" s="194" t="str">
        <f>IF(AND(Récap!O47="",Récap!AA47="",Récap!AL47="",Récap!AW47="",C47=""),"",IF(OR(Récap!O47="TERMINE",Récap!AA47="TERMINE",Récap!AL47="TERMINE",Récap!AW47="TERMINE"),"TERMINE",C47-B47))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99"/>
      <c r="D48" s="194" t="str">
        <f>IF(AND(Récap!O48="",Récap!AA48="",Récap!AL48="",Récap!AW48="",C48=""),"",IF(OR(Récap!O48="TERMINE",Récap!AA48="TERMINE",Récap!AL48="TERMINE",Récap!AW48="TERMINE"),"TERMINE",C48-B48))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99"/>
      <c r="D49" s="194" t="str">
        <f>IF(AND(Récap!O49="",Récap!AA49="",Récap!AL49="",Récap!AW49="",C49=""),"",IF(OR(Récap!O49="TERMINE",Récap!AA49="TERMINE",Récap!AL49="TERMINE",Récap!AW49="TERMINE"),"TERMINE",C49-B49))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99"/>
      <c r="D50" s="194" t="str">
        <f>IF(AND(Récap!O50="",Récap!AA50="",Récap!AL50="",Récap!AW50="",C50=""),"",IF(OR(Récap!O50="TERMINE",Récap!AA50="TERMINE",Récap!AL50="TERMINE",Récap!AW50="TERMINE"),"TERMINE",C50-B50))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99"/>
      <c r="D51" s="194" t="str">
        <f>IF(AND(Récap!O51="",Récap!AA51="",Récap!AL51="",Récap!AW51="",C51=""),"",IF(OR(Récap!O51="TERMINE",Récap!AA51="TERMINE",Récap!AL51="TERMINE",Récap!AW51="TERMINE"),"TERMINE",C51-B51))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99"/>
      <c r="D52" s="194" t="str">
        <f>IF(AND(Récap!O52="",Récap!AA52="",Récap!AL52="",Récap!AW52="",C52=""),"",IF(OR(Récap!O52="TERMINE",Récap!AA52="TERMINE",Récap!AL52="TERMINE",Récap!AW52="TERMINE"),"TERMINE",C52-B52))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99"/>
      <c r="D53" s="194" t="str">
        <f>IF(AND(Récap!O53="",Récap!AA53="",Récap!AL53="",Récap!AW53="",C53=""),"",IF(OR(Récap!O53="TERMINE",Récap!AA53="TERMINE",Récap!AL53="TERMINE",Récap!AW53="TERMINE"),"TERMINE",C53-B53))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99"/>
      <c r="D54" s="194" t="str">
        <f>IF(AND(Récap!O54="",Récap!AA54="",Récap!AL54="",Récap!AW54="",C54=""),"",IF(OR(Récap!O54="TERMINE",Récap!AA54="TERMINE",Récap!AL54="TERMINE",Récap!AW54="TERMINE"),"TERMINE",C54-B54))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99"/>
      <c r="D55" s="194" t="str">
        <f>IF(AND(Récap!O55="",Récap!AA55="",Récap!AL55="",Récap!AW55="",C55=""),"",IF(OR(Récap!O55="TERMINE",Récap!AA55="TERMINE",Récap!AL55="TERMINE",Récap!AW55="TERMINE"),"TERMINE",C55-B55))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99"/>
      <c r="D56" s="194" t="str">
        <f>IF(AND(Récap!O56="",Récap!AA56="",Récap!AL56="",Récap!AW56="",C56=""),"",IF(OR(Récap!O56="TERMINE",Récap!AA56="TERMINE",Récap!AL56="TERMINE",Récap!AW56="TERMINE"),"TERMINE",C56-B56))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99"/>
      <c r="D57" s="194" t="str">
        <f>IF(AND(Récap!O57="",Récap!AA57="",Récap!AL57="",Récap!AW57="",C57=""),"",IF(OR(Récap!O57="TERMINE",Récap!AA57="TERMINE",Récap!AL57="TERMINE",Récap!AW57="TERMINE"),"TERMINE",C57-B57))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99"/>
      <c r="D58" s="194" t="str">
        <f>IF(AND(Récap!O58="",Récap!AA58="",Récap!AL58="",Récap!AW58="",C58=""),"",IF(OR(Récap!O58="TERMINE",Récap!AA58="TERMINE",Récap!AL58="TERMINE",Récap!AW58="TERMINE"),"TERMINE",C58-B58))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99"/>
      <c r="D59" s="194" t="str">
        <f>IF(AND(Récap!O59="",Récap!AA59="",Récap!AL59="",Récap!AW59="",C59=""),"",IF(OR(Récap!O59="TERMINE",Récap!AA59="TERMINE",Récap!AL59="TERMINE",Récap!AW59="TERMINE"),"TERMINE",C59-B59))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99"/>
      <c r="D60" s="194" t="str">
        <f>IF(AND(Récap!O60="",Récap!AA60="",Récap!AL60="",Récap!AW60="",C60=""),"",IF(OR(Récap!O60="TERMINE",Récap!AA60="TERMINE",Récap!AL60="TERMINE",Récap!AW60="TERMINE"),"TERMINE",C60-B60))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99"/>
      <c r="D61" s="194" t="str">
        <f>IF(AND(Récap!O61="",Récap!AA61="",Récap!AL61="",Récap!AW61="",C61=""),"",IF(OR(Récap!O61="TERMINE",Récap!AA61="TERMINE",Récap!AL61="TERMINE",Récap!AW61="TERMINE"),"TERMINE",C61-B61))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99"/>
      <c r="D62" s="194" t="str">
        <f>IF(AND(Récap!O62="",Récap!AA62="",Récap!AL62="",Récap!AW62="",C62=""),"",IF(OR(Récap!O62="TERMINE",Récap!AA62="TERMINE",Récap!AL62="TERMINE",Récap!AW62="TERMINE"),"TERMINE",C62-B62))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99"/>
      <c r="D63" s="194" t="str">
        <f>IF(AND(Récap!O63="",Récap!AA63="",Récap!AL63="",Récap!AW63="",C63=""),"",IF(OR(Récap!O63="TERMINE",Récap!AA63="TERMINE",Récap!AL63="TERMINE",Récap!AW63="TERMINE"),"TERMINE",C63-B63))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99"/>
      <c r="D64" s="194" t="str">
        <f>IF(AND(Récap!O64="",Récap!AA64="",Récap!AL64="",Récap!AW64="",C64=""),"",IF(OR(Récap!O64="TERMINE",Récap!AA64="TERMINE",Récap!AL64="TERMINE",Récap!AW64="TERMINE"),"TERMINE",C64-B64))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99"/>
      <c r="D65" s="194" t="str">
        <f>IF(AND(Récap!O65="",Récap!AA65="",Récap!AL65="",Récap!AW65="",C65=""),"",IF(OR(Récap!O65="TERMINE",Récap!AA65="TERMINE",Récap!AL65="TERMINE",Récap!AW65="TERMINE"),"TERMINE",C65-B65))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99"/>
      <c r="D66" s="194" t="str">
        <f>IF(AND(Récap!O66="",Récap!AA66="",Récap!AL66="",Récap!AW66="",C66=""),"",IF(OR(Récap!O66="TERMINE",Récap!AA66="TERMINE",Récap!AL66="TERMINE",Récap!AW66="TERMINE"),"TERMINE",C66-B66))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99"/>
      <c r="D67" s="194" t="str">
        <f>IF(AND(Récap!O67="",Récap!AA67="",Récap!AL67="",Récap!AW67="",C67=""),"",IF(OR(Récap!O67="TERMINE",Récap!AA67="TERMINE",Récap!AL67="TERMINE",Récap!AW67="TERMINE"),"TERMINE",C67-B67))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99"/>
      <c r="D68" s="194" t="str">
        <f>IF(AND(Récap!O68="",Récap!AA68="",Récap!AL68="",Récap!AW68="",C68=""),"",IF(OR(Récap!O68="TERMINE",Récap!AA68="TERMINE",Récap!AL68="TERMINE",Récap!AW68="TERMINE"),"TERMINE",C68-B68))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99"/>
      <c r="D69" s="194" t="str">
        <f>IF(AND(Récap!O69="",Récap!AA69="",Récap!AL69="",Récap!AW69="",C69=""),"",IF(OR(Récap!O69="TERMINE",Récap!AA69="TERMINE",Récap!AL69="TERMINE",Récap!AW69="TERMINE"),"TERMINE",C69-B69))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99"/>
      <c r="D70" s="194" t="str">
        <f>IF(AND(Récap!O70="",Récap!AA70="",Récap!AL70="",Récap!AW70="",C70=""),"",IF(OR(Récap!O70="TERMINE",Récap!AA70="TERMINE",Récap!AL70="TERMINE",Récap!AW70="TERMINE"),"TERMINE",C70-B70))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99"/>
      <c r="D71" s="194" t="str">
        <f>IF(AND(Récap!O71="",Récap!AA71="",Récap!AL71="",Récap!AW71="",C71=""),"",IF(OR(Récap!O71="TERMINE",Récap!AA71="TERMINE",Récap!AL71="TERMINE",Récap!AW71="TERMINE"),"TERMINE",C71-B71))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99"/>
      <c r="D72" s="194" t="str">
        <f>IF(AND(Récap!O72="",Récap!AA72="",Récap!AL72="",Récap!AW72="",C72=""),"",IF(OR(Récap!O72="TERMINE",Récap!AA72="TERMINE",Récap!AL72="TERMINE",Récap!AW72="TERMINE"),"TERMINE",C72-B72))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99"/>
      <c r="D73" s="194" t="str">
        <f>IF(AND(Récap!O73="",Récap!AA73="",Récap!AL73="",Récap!AW73="",C73=""),"",IF(OR(Récap!O73="TERMINE",Récap!AA73="TERMINE",Récap!AL73="TERMINE",Récap!AW73="TERMINE"),"TERMINE",C73-B73))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99"/>
      <c r="D74" s="194" t="str">
        <f>IF(AND(Récap!O74="",Récap!AA74="",Récap!AL74="",Récap!AW74="",C74=""),"",IF(OR(Récap!O74="TERMINE",Récap!AA74="TERMINE",Récap!AL74="TERMINE",Récap!AW74="TERMINE"),"TERMINE",C74-B74))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99"/>
      <c r="D75" s="194" t="str">
        <f>IF(AND(Récap!O75="",Récap!AA75="",Récap!AL75="",Récap!AW75="",C75=""),"",IF(OR(Récap!O75="TERMINE",Récap!AA75="TERMINE",Récap!AL75="TERMINE",Récap!AW75="TERMINE"),"TERMINE",C75-B75))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99"/>
      <c r="D76" s="194" t="str">
        <f>IF(AND(Récap!O76="",Récap!AA76="",Récap!AL76="",Récap!AW76="",C76=""),"",IF(OR(Récap!O76="TERMINE",Récap!AA76="TERMINE",Récap!AL76="TERMINE",Récap!AW76="TERMINE"),"TERMINE",C76-B76))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99"/>
      <c r="D77" s="194" t="str">
        <f>IF(AND(Récap!O77="",Récap!AA77="",Récap!AL77="",Récap!AW77="",C77=""),"",IF(OR(Récap!O77="TERMINE",Récap!AA77="TERMINE",Récap!AL77="TERMINE",Récap!AW77="TERMINE"),"TERMINE",C77-B77))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99"/>
      <c r="D78" s="194" t="str">
        <f>IF(AND(Récap!O78="",Récap!AA78="",Récap!AL78="",Récap!AW78="",C78=""),"",IF(OR(Récap!O78="TERMINE",Récap!AA78="TERMINE",Récap!AL78="TERMINE",Récap!AW78="TERMINE"),"TERMINE",C78-B78))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99"/>
      <c r="D79" s="194" t="str">
        <f>IF(AND(Récap!O79="",Récap!AA79="",Récap!AL79="",Récap!AW79="",C79=""),"",IF(OR(Récap!O79="TERMINE",Récap!AA79="TERMINE",Récap!AL79="TERMINE",Récap!AW79="TERMINE"),"TERMINE",C79-B79))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99"/>
      <c r="D80" s="194" t="str">
        <f>IF(AND(Récap!O80="",Récap!AA80="",Récap!AL80="",Récap!AW80="",C80=""),"",IF(OR(Récap!O80="TERMINE",Récap!AA80="TERMINE",Récap!AL80="TERMINE",Récap!AW80="TERMINE"),"TERMINE",C80-B80))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99"/>
      <c r="D81" s="194" t="str">
        <f>IF(AND(Récap!O81="",Récap!AA81="",Récap!AL81="",Récap!AW81="",C81=""),"",IF(OR(Récap!O81="TERMINE",Récap!AA81="TERMINE",Récap!AL81="TERMINE",Récap!AW81="TERMINE"),"TERMINE",C81-B81))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99"/>
      <c r="D82" s="194" t="str">
        <f>IF(AND(Récap!O82="",Récap!AA82="",Récap!AL82="",Récap!AW82="",C82=""),"",IF(OR(Récap!O82="TERMINE",Récap!AA82="TERMINE",Récap!AL82="TERMINE",Récap!AW82="TERMINE"),"TERMINE",C82-B82))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99"/>
      <c r="D83" s="194" t="str">
        <f>IF(AND(Récap!O83="",Récap!AA83="",Récap!AL83="",Récap!AW83="",C83=""),"",IF(OR(Récap!O83="TERMINE",Récap!AA83="TERMINE",Récap!AL83="TERMINE",Récap!AW83="TERMINE"),"TERMINE",C83-B83))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99"/>
      <c r="D84" s="194" t="str">
        <f>IF(AND(Récap!O84="",Récap!AA84="",Récap!AL84="",Récap!AW84="",C84=""),"",IF(OR(Récap!O84="TERMINE",Récap!AA84="TERMINE",Récap!AL84="TERMINE",Récap!AW84="TERMINE"),"TERMINE",C84-B84))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99"/>
      <c r="D85" s="194" t="str">
        <f>IF(AND(Récap!O85="",Récap!AA85="",Récap!AL85="",Récap!AW85="",C85=""),"",IF(OR(Récap!O85="TERMINE",Récap!AA85="TERMINE",Récap!AL85="TERMINE",Récap!AW85="TERMINE"),"TERMINE",C85-B85))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99"/>
      <c r="D86" s="194" t="str">
        <f>IF(AND(Récap!O86="",Récap!AA86="",Récap!AL86="",Récap!AW86="",C86=""),"",IF(OR(Récap!O86="TERMINE",Récap!AA86="TERMINE",Récap!AL86="TERMINE",Récap!AW86="TERMINE"),"TERMINE",C86-B86))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99"/>
      <c r="D87" s="194" t="str">
        <f>IF(AND(Récap!O87="",Récap!AA87="",Récap!AL87="",Récap!AW87="",C87=""),"",IF(OR(Récap!O87="TERMINE",Récap!AA87="TERMINE",Récap!AL87="TERMINE",Récap!AW87="TERMINE"),"TERMINE",C87-B87))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99"/>
      <c r="D88" s="194" t="str">
        <f>IF(AND(Récap!O88="",Récap!AA88="",Récap!AL88="",Récap!AW88="",C88=""),"",IF(OR(Récap!O88="TERMINE",Récap!AA88="TERMINE",Récap!AL88="TERMINE",Récap!AW88="TERMINE"),"TERMINE",C88-B88))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99"/>
      <c r="D89" s="194" t="str">
        <f>IF(AND(Récap!O89="",Récap!AA89="",Récap!AL89="",Récap!AW89="",C89=""),"",IF(OR(Récap!O89="TERMINE",Récap!AA89="TERMINE",Récap!AL89="TERMINE",Récap!AW89="TERMINE"),"TERMINE",C89-B89))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99"/>
      <c r="D90" s="194" t="str">
        <f>IF(AND(Récap!O90="",Récap!AA90="",Récap!AL90="",Récap!AW90="",C90=""),"",IF(OR(Récap!O90="TERMINE",Récap!AA90="TERMINE",Récap!AL90="TERMINE",Récap!AW90="TERMINE"),"TERMINE",C90-B90))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99"/>
      <c r="D91" s="194" t="str">
        <f>IF(AND(Récap!O91="",Récap!AA91="",Récap!AL91="",Récap!AW91="",C91=""),"",IF(OR(Récap!O91="TERMINE",Récap!AA91="TERMINE",Récap!AL91="TERMINE",Récap!AW91="TERMINE"),"TERMINE",C91-B91))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99"/>
      <c r="D92" s="194" t="str">
        <f>IF(AND(Récap!O92="",Récap!AA92="",Récap!AL92="",Récap!AW92="",C92=""),"",IF(OR(Récap!O92="TERMINE",Récap!AA92="TERMINE",Récap!AL92="TERMINE",Récap!AW92="TERMINE"),"TERMINE",C92-B92))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99"/>
      <c r="D93" s="194" t="str">
        <f>IF(AND(Récap!O93="",Récap!AA93="",Récap!AL93="",Récap!AW93="",C93=""),"",IF(OR(Récap!O93="TERMINE",Récap!AA93="TERMINE",Récap!AL93="TERMINE",Récap!AW93="TERMINE"),"TERMINE",C93-B93))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99"/>
      <c r="D94" s="194" t="str">
        <f>IF(AND(Récap!O94="",Récap!AA94="",Récap!AL94="",Récap!AW94="",C94=""),"",IF(OR(Récap!O94="TERMINE",Récap!AA94="TERMINE",Récap!AL94="TERMINE",Récap!AW94="TERMINE"),"TERMINE",C94-B94))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99"/>
      <c r="D95" s="194" t="str">
        <f>IF(AND(Récap!O95="",Récap!AA95="",Récap!AL95="",Récap!AW95="",C95=""),"",IF(OR(Récap!O95="TERMINE",Récap!AA95="TERMINE",Récap!AL95="TERMINE",Récap!AW95="TERMINE"),"TERMINE",C95-B95))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99"/>
      <c r="D96" s="194" t="str">
        <f>IF(AND(Récap!O96="",Récap!AA96="",Récap!AL96="",Récap!AW96="",C96=""),"",IF(OR(Récap!O96="TERMINE",Récap!AA96="TERMINE",Récap!AL96="TERMINE",Récap!AW96="TERMINE"),"TERMINE",C96-B96))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99"/>
      <c r="D97" s="194" t="str">
        <f>IF(AND(Récap!O97="",Récap!AA97="",Récap!AL97="",Récap!AW97="",C97=""),"",IF(OR(Récap!O97="TERMINE",Récap!AA97="TERMINE",Récap!AL97="TERMINE",Récap!AW97="TERMINE"),"TERMINE",C97-B97))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99"/>
      <c r="D98" s="194" t="str">
        <f>IF(AND(Récap!O98="",Récap!AA98="",Récap!AL98="",Récap!AW98="",C98=""),"",IF(OR(Récap!O98="TERMINE",Récap!AA98="TERMINE",Récap!AL98="TERMINE",Récap!AW98="TERMINE"),"TERMINE",C98-B98))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99"/>
      <c r="D99" s="194" t="str">
        <f>IF(AND(Récap!O99="",Récap!AA99="",Récap!AL99="",Récap!AW99="",C99=""),"",IF(OR(Récap!O99="TERMINE",Récap!AA99="TERMINE",Récap!AL99="TERMINE",Récap!AW99="TERMINE"),"TERMINE",C99-B99))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99"/>
      <c r="D100" s="194" t="str">
        <f>IF(AND(Récap!O100="",Récap!AA100="",Récap!AL100="",Récap!AW100="",C100=""),"",IF(OR(Récap!O100="TERMINE",Récap!AA100="TERMINE",Récap!AL100="TERMINE",Récap!AW100="TERMINE"),"TERMINE",C100-B100))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99"/>
      <c r="D101" s="194" t="str">
        <f>IF(AND(Récap!O101="",Récap!AA101="",Récap!AL101="",Récap!AW101="",C101=""),"",IF(OR(Récap!O101="TERMINE",Récap!AA101="TERMINE",Récap!AL101="TERMINE",Récap!AW101="TERMINE"),"TERMINE",C101-B101))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99"/>
      <c r="D102" s="194" t="str">
        <f>IF(AND(Récap!O102="",Récap!AA102="",Récap!AL102="",Récap!AW102="",C102=""),"",IF(OR(Récap!O102="TERMINE",Récap!AA102="TERMINE",Récap!AL102="TERMINE",Récap!AW102="TERMINE"),"TERMINE",C102-B102))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00"/>
      <c r="D103" s="194" t="str">
        <f>IF(AND(Récap!O103="",Récap!AA103="",Récap!AL103="",Récap!AW103="",C103=""),"",IF(OR(Récap!O103="TERMINE",Récap!AA103="TERMINE",Récap!AL103="TERMINE",Récap!AW103="TERMINE"),"TERMINE",C103-B103))</f>
        <v/>
      </c>
      <c r="E103" s="71"/>
    </row>
    <row r="104" spans="1:5" x14ac:dyDescent="0.3">
      <c r="A104" s="57"/>
      <c r="B104" s="1"/>
      <c r="C104" s="21"/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B2:C2"/>
    <mergeCell ref="F3:G3"/>
    <mergeCell ref="F4:G4"/>
    <mergeCell ref="M1:O1"/>
  </mergeCells>
  <conditionalFormatting sqref="D4">
    <cfRule type="expression" dxfId="61" priority="4">
      <formula>$D4=""</formula>
    </cfRule>
  </conditionalFormatting>
  <conditionalFormatting sqref="D5:D103">
    <cfRule type="expression" dxfId="60" priority="3">
      <formula>$D5=""</formula>
    </cfRule>
  </conditionalFormatting>
  <conditionalFormatting sqref="D5:D103">
    <cfRule type="expression" dxfId="59" priority="1">
      <formula>$D5=""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68424323-96C9-4E1D-AD49-4A750E7145C1}">
            <xm:f>$D4&gt;=Récap!$H$3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232" id="{3DDEF08C-FC1F-4D04-9736-104C8A906CBE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  <x14:conditionalFormatting xmlns:xm="http://schemas.microsoft.com/office/excel/2006/main">
          <x14:cfRule type="expression" priority="6" id="{E6FC9706-E3FE-4CFD-AAE8-7A5F1DEF36DF}">
            <xm:f>$D4&gt;=Récap!$I$3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14:cfRule type="expression" priority="7" id="{F9AB3667-E970-41DB-98A4-218DCD7E7925}">
            <xm:f>$D4&gt;=Récap!$J$3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8" id="{8E0AE591-A091-4C0C-AE73-54C58AABA4AD}">
            <xm:f>$D4&gt;=Récap!$K$3</xm:f>
            <x14:dxf>
              <font>
                <b/>
                <i val="0"/>
                <strike/>
                <color theme="8" tint="-0.499984740745262"/>
              </font>
              <fill>
                <patternFill>
                  <bgColor rgb="FFFFFF00"/>
                </patternFill>
              </fill>
            </x14:dxf>
          </x14:cfRule>
          <xm:sqref>D4:D103</xm:sqref>
        </x14:conditionalFormatting>
        <x14:conditionalFormatting xmlns:xm="http://schemas.microsoft.com/office/excel/2006/main">
          <x14:cfRule type="expression" priority="2" id="{C0958B1F-2BAE-4BE0-85C6-CC91E11ECA16}">
            <xm:f>$D5&gt;=Récap!$H$3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m:sqref>D5:D103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499984740745262"/>
  </sheetPr>
  <dimension ref="A1:O204"/>
  <sheetViews>
    <sheetView workbookViewId="0">
      <pane ySplit="3" topLeftCell="A4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51" bestFit="1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52" t="s">
        <v>65</v>
      </c>
      <c r="E1" s="152"/>
      <c r="F1" s="152"/>
      <c r="G1" s="152"/>
      <c r="H1" s="152"/>
      <c r="I1"/>
      <c r="J1"/>
      <c r="M1" s="284"/>
      <c r="N1" s="284"/>
      <c r="O1" s="284"/>
    </row>
    <row r="2" spans="1:15" s="1" customFormat="1" ht="29.25" customHeight="1" thickBot="1" x14ac:dyDescent="0.45">
      <c r="A2" s="278" t="s">
        <v>5</v>
      </c>
      <c r="B2" s="278"/>
      <c r="C2" s="279"/>
      <c r="D2" s="150"/>
      <c r="F2"/>
      <c r="G2"/>
      <c r="H2"/>
      <c r="I2"/>
      <c r="J2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96" t="s">
        <v>1</v>
      </c>
      <c r="D3" s="216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thickTop="1" x14ac:dyDescent="0.3">
      <c r="A4" s="55">
        <f>IF(Engagés!A4="","",Engagés!A4)</f>
        <v>1</v>
      </c>
      <c r="B4" s="300"/>
      <c r="C4" s="198"/>
      <c r="D4" s="204" t="str">
        <f>IF(AND(Récap!P4="",Récap!AB4="",Récap!AM4="",Récap!AX4="",C4=""),"",IF(OR(Récap!P4="TERMINE",Récap!AB4="TERMINE",Récap!AM4="TERMINE",Récap!AX4="TERMINE"),"TERMINE",C4-B4))</f>
        <v/>
      </c>
      <c r="E4" s="72"/>
      <c r="F4" s="283">
        <f>MAX(D4:D103)-MIN(D4:D103)</f>
        <v>0</v>
      </c>
      <c r="G4" s="281"/>
    </row>
    <row r="5" spans="1:15" x14ac:dyDescent="0.3">
      <c r="A5" s="55">
        <f>IF(Engagés!A5="","",Engagés!A5)</f>
        <v>2</v>
      </c>
      <c r="B5" s="300"/>
      <c r="C5" s="203"/>
      <c r="D5" s="214" t="str">
        <f>IF(AND(Récap!P5="",Récap!AB5="",Récap!AM5="",Récap!AX5="",C5=""),"",IF(OR(Récap!P5="TERMINE",Récap!AB5="TERMINE",Récap!AM5="TERMINE",Récap!AX5="TERMINE"),"TERMINE",C5-B5))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198"/>
      <c r="D6" s="214" t="str">
        <f>IF(AND(Récap!P6="",Récap!AB6="",Récap!AM6="",Récap!AX6="",C6=""),"",IF(OR(Récap!P6="TERMINE",Récap!AB6="TERMINE",Récap!AM6="TERMINE",Récap!AX6="TERMINE"),"TERMINE",C6-B6))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198"/>
      <c r="D7" s="214" t="str">
        <f>IF(AND(Récap!P7="",Récap!AB7="",Récap!AM7="",Récap!AX7="",C7=""),"",IF(OR(Récap!P7="TERMINE",Récap!AB7="TERMINE",Récap!AM7="TERMINE",Récap!AX7="TERMINE"),"TERMINE",C7-B7))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198"/>
      <c r="D8" s="214" t="str">
        <f>IF(AND(Récap!P8="",Récap!AB8="",Récap!AM8="",Récap!AX8="",C8=""),"",IF(OR(Récap!P8="TERMINE",Récap!AB8="TERMINE",Récap!AM8="TERMINE",Récap!AX8="TERMINE"),"TERMINE",C8-B8))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198"/>
      <c r="D9" s="214" t="str">
        <f>IF(AND(Récap!P9="",Récap!AB9="",Récap!AM9="",Récap!AX9="",C9=""),"",IF(OR(Récap!P9="TERMINE",Récap!AB9="TERMINE",Récap!AM9="TERMINE",Récap!AX9="TERMINE"),"TERMINE",C9-B9))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198"/>
      <c r="D10" s="214" t="str">
        <f>IF(AND(Récap!P10="",Récap!AB10="",Récap!AM10="",Récap!AX10="",C10=""),"",IF(OR(Récap!P10="TERMINE",Récap!AB10="TERMINE",Récap!AM10="TERMINE",Récap!AX10="TERMINE"),"TERMINE",C10-B10))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198"/>
      <c r="D11" s="214" t="str">
        <f>IF(AND(Récap!P11="",Récap!AB11="",Récap!AM11="",Récap!AX11="",C11=""),"",IF(OR(Récap!P11="TERMINE",Récap!AB11="TERMINE",Récap!AM11="TERMINE",Récap!AX11="TERMINE"),"TERMINE",C11-B11))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203"/>
      <c r="D12" s="214" t="str">
        <f>IF(AND(Récap!P12="",Récap!AB12="",Récap!AM12="",Récap!AX12="",C12=""),"",IF(OR(Récap!P12="TERMINE",Récap!AB12="TERMINE",Récap!AM12="TERMINE",Récap!AX12="TERMINE"),"TERMINE",C12-B12))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198"/>
      <c r="D13" s="214" t="str">
        <f>IF(AND(Récap!P13="",Récap!AB13="",Récap!AM13="",Récap!AX13="",C13=""),"",IF(OR(Récap!P13="TERMINE",Récap!AB13="TERMINE",Récap!AM13="TERMINE",Récap!AX13="TERMINE"),"TERMINE",C13-B13))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198"/>
      <c r="D14" s="214" t="str">
        <f>IF(AND(Récap!P14="",Récap!AB14="",Récap!AM14="",Récap!AX14="",C14=""),"",IF(OR(Récap!P14="TERMINE",Récap!AB14="TERMINE",Récap!AM14="TERMINE",Récap!AX14="TERMINE"),"TERMINE",C14-B14))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198"/>
      <c r="D15" s="214" t="str">
        <f>IF(AND(Récap!P15="",Récap!AB15="",Récap!AM15="",Récap!AX15="",C15=""),"",IF(OR(Récap!P15="TERMINE",Récap!AB15="TERMINE",Récap!AM15="TERMINE",Récap!AX15="TERMINE"),"TERMINE",C15-B15))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198"/>
      <c r="D16" s="214" t="str">
        <f>IF(AND(Récap!P16="",Récap!AB16="",Récap!AM16="",Récap!AX16="",C16=""),"",IF(OR(Récap!P16="TERMINE",Récap!AB16="TERMINE",Récap!AM16="TERMINE",Récap!AX16="TERMINE"),"TERMINE",C16-B16))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198"/>
      <c r="D17" s="214" t="str">
        <f>IF(AND(Récap!P17="",Récap!AB17="",Récap!AM17="",Récap!AX17="",C17=""),"",IF(OR(Récap!P17="TERMINE",Récap!AB17="TERMINE",Récap!AM17="TERMINE",Récap!AX17="TERMINE"),"TERMINE",C17-B17))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198"/>
      <c r="D18" s="214" t="str">
        <f>IF(AND(Récap!P18="",Récap!AB18="",Récap!AM18="",Récap!AX18="",C18=""),"",IF(OR(Récap!P18="TERMINE",Récap!AB18="TERMINE",Récap!AM18="TERMINE",Récap!AX18="TERMINE"),"TERMINE",C18-B18))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198"/>
      <c r="D19" s="214" t="str">
        <f>IF(AND(Récap!P19="",Récap!AB19="",Récap!AM19="",Récap!AX19="",C19=""),"",IF(OR(Récap!P19="TERMINE",Récap!AB19="TERMINE",Récap!AM19="TERMINE",Récap!AX19="TERMINE"),"TERMINE",C19-B19))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198"/>
      <c r="D20" s="214" t="str">
        <f>IF(AND(Récap!P20="",Récap!AB20="",Récap!AM20="",Récap!AX20="",C20=""),"",IF(OR(Récap!P20="TERMINE",Récap!AB20="TERMINE",Récap!AM20="TERMINE",Récap!AX20="TERMINE"),"TERMINE",C20-B20))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198"/>
      <c r="D21" s="214" t="str">
        <f>IF(AND(Récap!P21="",Récap!AB21="",Récap!AM21="",Récap!AX21="",C21=""),"",IF(OR(Récap!P21="TERMINE",Récap!AB21="TERMINE",Récap!AM21="TERMINE",Récap!AX21="TERMINE"),"TERMINE",C21-B21))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198"/>
      <c r="D22" s="214" t="str">
        <f>IF(AND(Récap!P22="",Récap!AB22="",Récap!AM22="",Récap!AX22="",C22=""),"",IF(OR(Récap!P22="TERMINE",Récap!AB22="TERMINE",Récap!AM22="TERMINE",Récap!AX22="TERMINE"),"TERMINE",C22-B22))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198"/>
      <c r="D23" s="214" t="str">
        <f>IF(AND(Récap!P23="",Récap!AB23="",Récap!AM23="",Récap!AX23="",C23=""),"",IF(OR(Récap!P23="TERMINE",Récap!AB23="TERMINE",Récap!AM23="TERMINE",Récap!AX23="TERMINE"),"TERMINE",C23-B23))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198"/>
      <c r="D24" s="214" t="str">
        <f>IF(AND(Récap!P24="",Récap!AB24="",Récap!AM24="",Récap!AX24="",C24=""),"",IF(OR(Récap!P24="TERMINE",Récap!AB24="TERMINE",Récap!AM24="TERMINE",Récap!AX24="TERMINE"),"TERMINE",C24-B24))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198"/>
      <c r="D25" s="214" t="str">
        <f>IF(AND(Récap!P25="",Récap!AB25="",Récap!AM25="",Récap!AX25="",C25=""),"",IF(OR(Récap!P25="TERMINE",Récap!AB25="TERMINE",Récap!AM25="TERMINE",Récap!AX25="TERMINE"),"TERMINE",C25-B25))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198"/>
      <c r="D26" s="214" t="str">
        <f>IF(AND(Récap!P26="",Récap!AB26="",Récap!AM26="",Récap!AX26="",C26=""),"",IF(OR(Récap!P26="TERMINE",Récap!AB26="TERMINE",Récap!AM26="TERMINE",Récap!AX26="TERMINE"),"TERMINE",C26-B26))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198"/>
      <c r="D27" s="214" t="str">
        <f>IF(AND(Récap!P27="",Récap!AB27="",Récap!AM27="",Récap!AX27="",C27=""),"",IF(OR(Récap!P27="TERMINE",Récap!AB27="TERMINE",Récap!AM27="TERMINE",Récap!AX27="TERMINE"),"TERMINE",C27-B27))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198"/>
      <c r="D28" s="214" t="str">
        <f>IF(AND(Récap!P28="",Récap!AB28="",Récap!AM28="",Récap!AX28="",C28=""),"",IF(OR(Récap!P28="TERMINE",Récap!AB28="TERMINE",Récap!AM28="TERMINE",Récap!AX28="TERMINE"),"TERMINE",C28-B28))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198"/>
      <c r="D29" s="214" t="str">
        <f>IF(AND(Récap!P29="",Récap!AB29="",Récap!AM29="",Récap!AX29="",C29=""),"",IF(OR(Récap!P29="TERMINE",Récap!AB29="TERMINE",Récap!AM29="TERMINE",Récap!AX29="TERMINE"),"TERMINE",C29-B29))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199"/>
      <c r="D30" s="214" t="str">
        <f>IF(AND(Récap!P30="",Récap!AB30="",Récap!AM30="",Récap!AX30="",C30=""),"",IF(OR(Récap!P30="TERMINE",Récap!AB30="TERMINE",Récap!AM30="TERMINE",Récap!AX30="TERMINE"),"TERMINE",C30-B30))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199"/>
      <c r="D31" s="214" t="str">
        <f>IF(AND(Récap!P31="",Récap!AB31="",Récap!AM31="",Récap!AX31="",C31=""),"",IF(OR(Récap!P31="TERMINE",Récap!AB31="TERMINE",Récap!AM31="TERMINE",Récap!AX31="TERMINE"),"TERMINE",C31-B31))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198"/>
      <c r="D32" s="214" t="str">
        <f>IF(AND(Récap!P32="",Récap!AB32="",Récap!AM32="",Récap!AX32="",C32=""),"",IF(OR(Récap!P32="TERMINE",Récap!AB32="TERMINE",Récap!AM32="TERMINE",Récap!AX32="TERMINE"),"TERMINE",C32-B32))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99"/>
      <c r="D33" s="214" t="str">
        <f>IF(AND(Récap!P33="",Récap!AB33="",Récap!AM33="",Récap!AX33="",C33=""),"",IF(OR(Récap!P33="TERMINE",Récap!AB33="TERMINE",Récap!AM33="TERMINE",Récap!AX33="TERMINE"),"TERMINE",C33-B33))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99"/>
      <c r="D34" s="214" t="str">
        <f>IF(AND(Récap!P34="",Récap!AB34="",Récap!AM34="",Récap!AX34="",C34=""),"",IF(OR(Récap!P34="TERMINE",Récap!AB34="TERMINE",Récap!AM34="TERMINE",Récap!AX34="TERMINE"),"TERMINE",C34-B34))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99"/>
      <c r="D35" s="214" t="str">
        <f>IF(AND(Récap!P35="",Récap!AB35="",Récap!AM35="",Récap!AX35="",C35=""),"",IF(OR(Récap!P35="TERMINE",Récap!AB35="TERMINE",Récap!AM35="TERMINE",Récap!AX35="TERMINE"),"TERMINE",C35-B35))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99"/>
      <c r="D36" s="214" t="str">
        <f>IF(AND(Récap!P36="",Récap!AB36="",Récap!AM36="",Récap!AX36="",C36=""),"",IF(OR(Récap!P36="TERMINE",Récap!AB36="TERMINE",Récap!AM36="TERMINE",Récap!AX36="TERMINE"),"TERMINE",C36-B36))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99"/>
      <c r="D37" s="214" t="str">
        <f>IF(AND(Récap!P37="",Récap!AB37="",Récap!AM37="",Récap!AX37="",C37=""),"",IF(OR(Récap!P37="TERMINE",Récap!AB37="TERMINE",Récap!AM37="TERMINE",Récap!AX37="TERMINE"),"TERMINE",C37-B37))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99"/>
      <c r="D38" s="214" t="str">
        <f>IF(AND(Récap!P38="",Récap!AB38="",Récap!AM38="",Récap!AX38="",C38=""),"",IF(OR(Récap!P38="TERMINE",Récap!AB38="TERMINE",Récap!AM38="TERMINE",Récap!AX38="TERMINE"),"TERMINE",C38-B38))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99"/>
      <c r="D39" s="214" t="str">
        <f>IF(AND(Récap!P39="",Récap!AB39="",Récap!AM39="",Récap!AX39="",C39=""),"",IF(OR(Récap!P39="TERMINE",Récap!AB39="TERMINE",Récap!AM39="TERMINE",Récap!AX39="TERMINE"),"TERMINE",C39-B39))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99"/>
      <c r="D40" s="214" t="str">
        <f>IF(AND(Récap!P40="",Récap!AB40="",Récap!AM40="",Récap!AX40="",C40=""),"",IF(OR(Récap!P40="TERMINE",Récap!AB40="TERMINE",Récap!AM40="TERMINE",Récap!AX40="TERMINE"),"TERMINE",C40-B40))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99"/>
      <c r="D41" s="214" t="str">
        <f>IF(AND(Récap!P41="",Récap!AB41="",Récap!AM41="",Récap!AX41="",C41=""),"",IF(OR(Récap!P41="TERMINE",Récap!AB41="TERMINE",Récap!AM41="TERMINE",Récap!AX41="TERMINE"),"TERMINE",C41-B41))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99"/>
      <c r="D42" s="214" t="str">
        <f>IF(AND(Récap!P42="",Récap!AB42="",Récap!AM42="",Récap!AX42="",C42=""),"",IF(OR(Récap!P42="TERMINE",Récap!AB42="TERMINE",Récap!AM42="TERMINE",Récap!AX42="TERMINE"),"TERMINE",C42-B42))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198"/>
      <c r="D43" s="214" t="str">
        <f>IF(AND(Récap!P43="",Récap!AB43="",Récap!AM43="",Récap!AX43="",C43=""),"",IF(OR(Récap!P43="TERMINE",Récap!AB43="TERMINE",Récap!AM43="TERMINE",Récap!AX43="TERMINE"),"TERMINE",C43-B43))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99"/>
      <c r="D44" s="214" t="str">
        <f>IF(AND(Récap!P44="",Récap!AB44="",Récap!AM44="",Récap!AX44="",C44=""),"",IF(OR(Récap!P44="TERMINE",Récap!AB44="TERMINE",Récap!AM44="TERMINE",Récap!AX44="TERMINE"),"TERMINE",C44-B44))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99"/>
      <c r="D45" s="214" t="str">
        <f>IF(AND(Récap!P45="",Récap!AB45="",Récap!AM45="",Récap!AX45="",C45=""),"",IF(OR(Récap!P45="TERMINE",Récap!AB45="TERMINE",Récap!AM45="TERMINE",Récap!AX45="TERMINE"),"TERMINE",C45-B45))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99"/>
      <c r="D46" s="214" t="str">
        <f>IF(AND(Récap!P46="",Récap!AB46="",Récap!AM46="",Récap!AX46="",C46=""),"",IF(OR(Récap!P46="TERMINE",Récap!AB46="TERMINE",Récap!AM46="TERMINE",Récap!AX46="TERMINE"),"TERMINE",C46-B46))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99"/>
      <c r="D47" s="214" t="str">
        <f>IF(AND(Récap!P47="",Récap!AB47="",Récap!AM47="",Récap!AX47="",C47=""),"",IF(OR(Récap!P47="TERMINE",Récap!AB47="TERMINE",Récap!AM47="TERMINE",Récap!AX47="TERMINE"),"TERMINE",C47-B47))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99"/>
      <c r="D48" s="214" t="str">
        <f>IF(AND(Récap!P48="",Récap!AB48="",Récap!AM48="",Récap!AX48="",C48=""),"",IF(OR(Récap!P48="TERMINE",Récap!AB48="TERMINE",Récap!AM48="TERMINE",Récap!AX48="TERMINE"),"TERMINE",C48-B48))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99"/>
      <c r="D49" s="214" t="str">
        <f>IF(AND(Récap!P49="",Récap!AB49="",Récap!AM49="",Récap!AX49="",C49=""),"",IF(OR(Récap!P49="TERMINE",Récap!AB49="TERMINE",Récap!AM49="TERMINE",Récap!AX49="TERMINE"),"TERMINE",C49-B49))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99"/>
      <c r="D50" s="214" t="str">
        <f>IF(AND(Récap!P50="",Récap!AB50="",Récap!AM50="",Récap!AX50="",C50=""),"",IF(OR(Récap!P50="TERMINE",Récap!AB50="TERMINE",Récap!AM50="TERMINE",Récap!AX50="TERMINE"),"TERMINE",C50-B50))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99"/>
      <c r="D51" s="214" t="str">
        <f>IF(AND(Récap!P51="",Récap!AB51="",Récap!AM51="",Récap!AX51="",C51=""),"",IF(OR(Récap!P51="TERMINE",Récap!AB51="TERMINE",Récap!AM51="TERMINE",Récap!AX51="TERMINE"),"TERMINE",C51-B51))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99"/>
      <c r="D52" s="214" t="str">
        <f>IF(AND(Récap!P52="",Récap!AB52="",Récap!AM52="",Récap!AX52="",C52=""),"",IF(OR(Récap!P52="TERMINE",Récap!AB52="TERMINE",Récap!AM52="TERMINE",Récap!AX52="TERMINE"),"TERMINE",C52-B52))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99"/>
      <c r="D53" s="214" t="str">
        <f>IF(AND(Récap!P53="",Récap!AB53="",Récap!AM53="",Récap!AX53="",C53=""),"",IF(OR(Récap!P53="TERMINE",Récap!AB53="TERMINE",Récap!AM53="TERMINE",Récap!AX53="TERMINE"),"TERMINE",C53-B53))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99"/>
      <c r="D54" s="214" t="str">
        <f>IF(AND(Récap!P54="",Récap!AB54="",Récap!AM54="",Récap!AX54="",C54=""),"",IF(OR(Récap!P54="TERMINE",Récap!AB54="TERMINE",Récap!AM54="TERMINE",Récap!AX54="TERMINE"),"TERMINE",C54-B54))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99"/>
      <c r="D55" s="214" t="str">
        <f>IF(AND(Récap!P55="",Récap!AB55="",Récap!AM55="",Récap!AX55="",C55=""),"",IF(OR(Récap!P55="TERMINE",Récap!AB55="TERMINE",Récap!AM55="TERMINE",Récap!AX55="TERMINE"),"TERMINE",C55-B55))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99"/>
      <c r="D56" s="214" t="str">
        <f>IF(AND(Récap!P56="",Récap!AB56="",Récap!AM56="",Récap!AX56="",C56=""),"",IF(OR(Récap!P56="TERMINE",Récap!AB56="TERMINE",Récap!AM56="TERMINE",Récap!AX56="TERMINE"),"TERMINE",C56-B56))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99"/>
      <c r="D57" s="214" t="str">
        <f>IF(AND(Récap!P57="",Récap!AB57="",Récap!AM57="",Récap!AX57="",C57=""),"",IF(OR(Récap!P57="TERMINE",Récap!AB57="TERMINE",Récap!AM57="TERMINE",Récap!AX57="TERMINE"),"TERMINE",C57-B57))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99"/>
      <c r="D58" s="214" t="str">
        <f>IF(AND(Récap!P58="",Récap!AB58="",Récap!AM58="",Récap!AX58="",C58=""),"",IF(OR(Récap!P58="TERMINE",Récap!AB58="TERMINE",Récap!AM58="TERMINE",Récap!AX58="TERMINE"),"TERMINE",C58-B58))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99"/>
      <c r="D59" s="214" t="str">
        <f>IF(AND(Récap!P59="",Récap!AB59="",Récap!AM59="",Récap!AX59="",C59=""),"",IF(OR(Récap!P59="TERMINE",Récap!AB59="TERMINE",Récap!AM59="TERMINE",Récap!AX59="TERMINE"),"TERMINE",C59-B59))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99"/>
      <c r="D60" s="214" t="str">
        <f>IF(AND(Récap!P60="",Récap!AB60="",Récap!AM60="",Récap!AX60="",C60=""),"",IF(OR(Récap!P60="TERMINE",Récap!AB60="TERMINE",Récap!AM60="TERMINE",Récap!AX60="TERMINE"),"TERMINE",C60-B60))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99"/>
      <c r="D61" s="214" t="str">
        <f>IF(AND(Récap!P61="",Récap!AB61="",Récap!AM61="",Récap!AX61="",C61=""),"",IF(OR(Récap!P61="TERMINE",Récap!AB61="TERMINE",Récap!AM61="TERMINE",Récap!AX61="TERMINE"),"TERMINE",C61-B61))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99"/>
      <c r="D62" s="214" t="str">
        <f>IF(AND(Récap!P62="",Récap!AB62="",Récap!AM62="",Récap!AX62="",C62=""),"",IF(OR(Récap!P62="TERMINE",Récap!AB62="TERMINE",Récap!AM62="TERMINE",Récap!AX62="TERMINE"),"TERMINE",C62-B62))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99"/>
      <c r="D63" s="214" t="str">
        <f>IF(AND(Récap!P63="",Récap!AB63="",Récap!AM63="",Récap!AX63="",C63=""),"",IF(OR(Récap!P63="TERMINE",Récap!AB63="TERMINE",Récap!AM63="TERMINE",Récap!AX63="TERMINE"),"TERMINE",C63-B63))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99"/>
      <c r="D64" s="214" t="str">
        <f>IF(AND(Récap!P64="",Récap!AB64="",Récap!AM64="",Récap!AX64="",C64=""),"",IF(OR(Récap!P64="TERMINE",Récap!AB64="TERMINE",Récap!AM64="TERMINE",Récap!AX64="TERMINE"),"TERMINE",C64-B64))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99"/>
      <c r="D65" s="214" t="str">
        <f>IF(AND(Récap!P65="",Récap!AB65="",Récap!AM65="",Récap!AX65="",C65=""),"",IF(OR(Récap!P65="TERMINE",Récap!AB65="TERMINE",Récap!AM65="TERMINE",Récap!AX65="TERMINE"),"TERMINE",C65-B65))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99"/>
      <c r="D66" s="214" t="str">
        <f>IF(AND(Récap!P66="",Récap!AB66="",Récap!AM66="",Récap!AX66="",C66=""),"",IF(OR(Récap!P66="TERMINE",Récap!AB66="TERMINE",Récap!AM66="TERMINE",Récap!AX66="TERMINE"),"TERMINE",C66-B66))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99"/>
      <c r="D67" s="214" t="str">
        <f>IF(AND(Récap!P67="",Récap!AB67="",Récap!AM67="",Récap!AX67="",C67=""),"",IF(OR(Récap!P67="TERMINE",Récap!AB67="TERMINE",Récap!AM67="TERMINE",Récap!AX67="TERMINE"),"TERMINE",C67-B67))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99"/>
      <c r="D68" s="214" t="str">
        <f>IF(AND(Récap!P68="",Récap!AB68="",Récap!AM68="",Récap!AX68="",C68=""),"",IF(OR(Récap!P68="TERMINE",Récap!AB68="TERMINE",Récap!AM68="TERMINE",Récap!AX68="TERMINE"),"TERMINE",C68-B68))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99"/>
      <c r="D69" s="214" t="str">
        <f>IF(AND(Récap!P69="",Récap!AB69="",Récap!AM69="",Récap!AX69="",C69=""),"",IF(OR(Récap!P69="TERMINE",Récap!AB69="TERMINE",Récap!AM69="TERMINE",Récap!AX69="TERMINE"),"TERMINE",C69-B69))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99"/>
      <c r="D70" s="214" t="str">
        <f>IF(AND(Récap!P70="",Récap!AB70="",Récap!AM70="",Récap!AX70="",C70=""),"",IF(OR(Récap!P70="TERMINE",Récap!AB70="TERMINE",Récap!AM70="TERMINE",Récap!AX70="TERMINE"),"TERMINE",C70-B70))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99"/>
      <c r="D71" s="214" t="str">
        <f>IF(AND(Récap!P71="",Récap!AB71="",Récap!AM71="",Récap!AX71="",C71=""),"",IF(OR(Récap!P71="TERMINE",Récap!AB71="TERMINE",Récap!AM71="TERMINE",Récap!AX71="TERMINE"),"TERMINE",C71-B71))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99"/>
      <c r="D72" s="214" t="str">
        <f>IF(AND(Récap!P72="",Récap!AB72="",Récap!AM72="",Récap!AX72="",C72=""),"",IF(OR(Récap!P72="TERMINE",Récap!AB72="TERMINE",Récap!AM72="TERMINE",Récap!AX72="TERMINE"),"TERMINE",C72-B72))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99"/>
      <c r="D73" s="214" t="str">
        <f>IF(AND(Récap!P73="",Récap!AB73="",Récap!AM73="",Récap!AX73="",C73=""),"",IF(OR(Récap!P73="TERMINE",Récap!AB73="TERMINE",Récap!AM73="TERMINE",Récap!AX73="TERMINE"),"TERMINE",C73-B73))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99"/>
      <c r="D74" s="214" t="str">
        <f>IF(AND(Récap!P74="",Récap!AB74="",Récap!AM74="",Récap!AX74="",C74=""),"",IF(OR(Récap!P74="TERMINE",Récap!AB74="TERMINE",Récap!AM74="TERMINE",Récap!AX74="TERMINE"),"TERMINE",C74-B74))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99"/>
      <c r="D75" s="214" t="str">
        <f>IF(AND(Récap!P75="",Récap!AB75="",Récap!AM75="",Récap!AX75="",C75=""),"",IF(OR(Récap!P75="TERMINE",Récap!AB75="TERMINE",Récap!AM75="TERMINE",Récap!AX75="TERMINE"),"TERMINE",C75-B75))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99"/>
      <c r="D76" s="214" t="str">
        <f>IF(AND(Récap!P76="",Récap!AB76="",Récap!AM76="",Récap!AX76="",C76=""),"",IF(OR(Récap!P76="TERMINE",Récap!AB76="TERMINE",Récap!AM76="TERMINE",Récap!AX76="TERMINE"),"TERMINE",C76-B76))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99"/>
      <c r="D77" s="214" t="str">
        <f>IF(AND(Récap!P77="",Récap!AB77="",Récap!AM77="",Récap!AX77="",C77=""),"",IF(OR(Récap!P77="TERMINE",Récap!AB77="TERMINE",Récap!AM77="TERMINE",Récap!AX77="TERMINE"),"TERMINE",C77-B77))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99"/>
      <c r="D78" s="214" t="str">
        <f>IF(AND(Récap!P78="",Récap!AB78="",Récap!AM78="",Récap!AX78="",C78=""),"",IF(OR(Récap!P78="TERMINE",Récap!AB78="TERMINE",Récap!AM78="TERMINE",Récap!AX78="TERMINE"),"TERMINE",C78-B78))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99"/>
      <c r="D79" s="214" t="str">
        <f>IF(AND(Récap!P79="",Récap!AB79="",Récap!AM79="",Récap!AX79="",C79=""),"",IF(OR(Récap!P79="TERMINE",Récap!AB79="TERMINE",Récap!AM79="TERMINE",Récap!AX79="TERMINE"),"TERMINE",C79-B79))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99"/>
      <c r="D80" s="214" t="str">
        <f>IF(AND(Récap!P80="",Récap!AB80="",Récap!AM80="",Récap!AX80="",C80=""),"",IF(OR(Récap!P80="TERMINE",Récap!AB80="TERMINE",Récap!AM80="TERMINE",Récap!AX80="TERMINE"),"TERMINE",C80-B80))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99"/>
      <c r="D81" s="214" t="str">
        <f>IF(AND(Récap!P81="",Récap!AB81="",Récap!AM81="",Récap!AX81="",C81=""),"",IF(OR(Récap!P81="TERMINE",Récap!AB81="TERMINE",Récap!AM81="TERMINE",Récap!AX81="TERMINE"),"TERMINE",C81-B81))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99"/>
      <c r="D82" s="214" t="str">
        <f>IF(AND(Récap!P82="",Récap!AB82="",Récap!AM82="",Récap!AX82="",C82=""),"",IF(OR(Récap!P82="TERMINE",Récap!AB82="TERMINE",Récap!AM82="TERMINE",Récap!AX82="TERMINE"),"TERMINE",C82-B82))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99"/>
      <c r="D83" s="214" t="str">
        <f>IF(AND(Récap!P83="",Récap!AB83="",Récap!AM83="",Récap!AX83="",C83=""),"",IF(OR(Récap!P83="TERMINE",Récap!AB83="TERMINE",Récap!AM83="TERMINE",Récap!AX83="TERMINE"),"TERMINE",C83-B83))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99"/>
      <c r="D84" s="214" t="str">
        <f>IF(AND(Récap!P84="",Récap!AB84="",Récap!AM84="",Récap!AX84="",C84=""),"",IF(OR(Récap!P84="TERMINE",Récap!AB84="TERMINE",Récap!AM84="TERMINE",Récap!AX84="TERMINE"),"TERMINE",C84-B84))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99"/>
      <c r="D85" s="214" t="str">
        <f>IF(AND(Récap!P85="",Récap!AB85="",Récap!AM85="",Récap!AX85="",C85=""),"",IF(OR(Récap!P85="TERMINE",Récap!AB85="TERMINE",Récap!AM85="TERMINE",Récap!AX85="TERMINE"),"TERMINE",C85-B85))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99"/>
      <c r="D86" s="214" t="str">
        <f>IF(AND(Récap!P86="",Récap!AB86="",Récap!AM86="",Récap!AX86="",C86=""),"",IF(OR(Récap!P86="TERMINE",Récap!AB86="TERMINE",Récap!AM86="TERMINE",Récap!AX86="TERMINE"),"TERMINE",C86-B86))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99"/>
      <c r="D87" s="214" t="str">
        <f>IF(AND(Récap!P87="",Récap!AB87="",Récap!AM87="",Récap!AX87="",C87=""),"",IF(OR(Récap!P87="TERMINE",Récap!AB87="TERMINE",Récap!AM87="TERMINE",Récap!AX87="TERMINE"),"TERMINE",C87-B87))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99"/>
      <c r="D88" s="214" t="str">
        <f>IF(AND(Récap!P88="",Récap!AB88="",Récap!AM88="",Récap!AX88="",C88=""),"",IF(OR(Récap!P88="TERMINE",Récap!AB88="TERMINE",Récap!AM88="TERMINE",Récap!AX88="TERMINE"),"TERMINE",C88-B88))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99"/>
      <c r="D89" s="214" t="str">
        <f>IF(AND(Récap!P89="",Récap!AB89="",Récap!AM89="",Récap!AX89="",C89=""),"",IF(OR(Récap!P89="TERMINE",Récap!AB89="TERMINE",Récap!AM89="TERMINE",Récap!AX89="TERMINE"),"TERMINE",C89-B89))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99"/>
      <c r="D90" s="214" t="str">
        <f>IF(AND(Récap!P90="",Récap!AB90="",Récap!AM90="",Récap!AX90="",C90=""),"",IF(OR(Récap!P90="TERMINE",Récap!AB90="TERMINE",Récap!AM90="TERMINE",Récap!AX90="TERMINE"),"TERMINE",C90-B90))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99"/>
      <c r="D91" s="214" t="str">
        <f>IF(AND(Récap!P91="",Récap!AB91="",Récap!AM91="",Récap!AX91="",C91=""),"",IF(OR(Récap!P91="TERMINE",Récap!AB91="TERMINE",Récap!AM91="TERMINE",Récap!AX91="TERMINE"),"TERMINE",C91-B91))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99"/>
      <c r="D92" s="214" t="str">
        <f>IF(AND(Récap!P92="",Récap!AB92="",Récap!AM92="",Récap!AX92="",C92=""),"",IF(OR(Récap!P92="TERMINE",Récap!AB92="TERMINE",Récap!AM92="TERMINE",Récap!AX92="TERMINE"),"TERMINE",C92-B92))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99"/>
      <c r="D93" s="214" t="str">
        <f>IF(AND(Récap!P93="",Récap!AB93="",Récap!AM93="",Récap!AX93="",C93=""),"",IF(OR(Récap!P93="TERMINE",Récap!AB93="TERMINE",Récap!AM93="TERMINE",Récap!AX93="TERMINE"),"TERMINE",C93-B93))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99"/>
      <c r="D94" s="214" t="str">
        <f>IF(AND(Récap!P94="",Récap!AB94="",Récap!AM94="",Récap!AX94="",C94=""),"",IF(OR(Récap!P94="TERMINE",Récap!AB94="TERMINE",Récap!AM94="TERMINE",Récap!AX94="TERMINE"),"TERMINE",C94-B94))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99"/>
      <c r="D95" s="214" t="str">
        <f>IF(AND(Récap!P95="",Récap!AB95="",Récap!AM95="",Récap!AX95="",C95=""),"",IF(OR(Récap!P95="TERMINE",Récap!AB95="TERMINE",Récap!AM95="TERMINE",Récap!AX95="TERMINE"),"TERMINE",C95-B95))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99"/>
      <c r="D96" s="214" t="str">
        <f>IF(AND(Récap!P96="",Récap!AB96="",Récap!AM96="",Récap!AX96="",C96=""),"",IF(OR(Récap!P96="TERMINE",Récap!AB96="TERMINE",Récap!AM96="TERMINE",Récap!AX96="TERMINE"),"TERMINE",C96-B96))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99"/>
      <c r="D97" s="214" t="str">
        <f>IF(AND(Récap!P97="",Récap!AB97="",Récap!AM97="",Récap!AX97="",C97=""),"",IF(OR(Récap!P97="TERMINE",Récap!AB97="TERMINE",Récap!AM97="TERMINE",Récap!AX97="TERMINE"),"TERMINE",C97-B97))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99"/>
      <c r="D98" s="214" t="str">
        <f>IF(AND(Récap!P98="",Récap!AB98="",Récap!AM98="",Récap!AX98="",C98=""),"",IF(OR(Récap!P98="TERMINE",Récap!AB98="TERMINE",Récap!AM98="TERMINE",Récap!AX98="TERMINE"),"TERMINE",C98-B98))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99"/>
      <c r="D99" s="214" t="str">
        <f>IF(AND(Récap!P99="",Récap!AB99="",Récap!AM99="",Récap!AX99="",C99=""),"",IF(OR(Récap!P99="TERMINE",Récap!AB99="TERMINE",Récap!AM99="TERMINE",Récap!AX99="TERMINE"),"TERMINE",C99-B99))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99"/>
      <c r="D100" s="214" t="str">
        <f>IF(AND(Récap!P100="",Récap!AB100="",Récap!AM100="",Récap!AX100="",C100=""),"",IF(OR(Récap!P100="TERMINE",Récap!AB100="TERMINE",Récap!AM100="TERMINE",Récap!AX100="TERMINE"),"TERMINE",C100-B100))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99"/>
      <c r="D101" s="214" t="str">
        <f>IF(AND(Récap!P101="",Récap!AB101="",Récap!AM101="",Récap!AX101="",C101=""),"",IF(OR(Récap!P101="TERMINE",Récap!AB101="TERMINE",Récap!AM101="TERMINE",Récap!AX101="TERMINE"),"TERMINE",C101-B101))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99"/>
      <c r="D102" s="214" t="str">
        <f>IF(AND(Récap!P102="",Récap!AB102="",Récap!AM102="",Récap!AX102="",C102=""),"",IF(OR(Récap!P102="TERMINE",Récap!AB102="TERMINE",Récap!AM102="TERMINE",Récap!AX102="TERMINE"),"TERMINE",C102-B102))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00"/>
      <c r="D103" s="215" t="str">
        <f>IF(AND(Récap!P103="",Récap!AB103="",Récap!AM103="",Récap!AX103="",C103=""),"",IF(OR(Récap!P103="TERMINE",Récap!AB103="TERMINE",Récap!AM103="TERMINE",Récap!AX103="TERMINE"),"TERMINE",C103-B103))</f>
        <v/>
      </c>
      <c r="E103" s="64"/>
    </row>
    <row r="104" spans="1:5" x14ac:dyDescent="0.3">
      <c r="A104" s="57"/>
      <c r="B104" s="1"/>
      <c r="C104" s="21"/>
      <c r="E104" s="115"/>
    </row>
    <row r="105" spans="1:5" x14ac:dyDescent="0.3">
      <c r="A105" s="58"/>
      <c r="B105" s="1"/>
      <c r="C105" s="114"/>
      <c r="E105" s="115"/>
    </row>
    <row r="106" spans="1:5" x14ac:dyDescent="0.3">
      <c r="A106" s="58"/>
      <c r="B106" s="1"/>
      <c r="C106" s="114"/>
      <c r="E106" s="115"/>
    </row>
    <row r="107" spans="1:5" x14ac:dyDescent="0.3">
      <c r="A107" s="58"/>
      <c r="B107" s="1"/>
      <c r="C107" s="114"/>
      <c r="E107" s="115"/>
    </row>
    <row r="108" spans="1:5" x14ac:dyDescent="0.3">
      <c r="A108" s="58"/>
      <c r="B108" s="1"/>
      <c r="C108" s="114"/>
      <c r="E108" s="115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F4:G4"/>
    <mergeCell ref="A2:C2"/>
    <mergeCell ref="F3:G3"/>
    <mergeCell ref="M1:O1"/>
  </mergeCells>
  <conditionalFormatting sqref="D4:D103">
    <cfRule type="expression" dxfId="52" priority="3">
      <formula>$D4=""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8" id="{121B4C72-7948-44F0-A378-5525B3B5B204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  <x14:conditionalFormatting xmlns:xm="http://schemas.microsoft.com/office/excel/2006/main">
          <x14:cfRule type="expression" priority="8" id="{5CBAC618-8B44-4F27-BB2B-84566651845C}">
            <xm:f>$D4&gt;=Récap!$J$4</xm:f>
            <x14:dxf>
              <font>
                <b/>
                <i val="0"/>
                <strike/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expression" priority="9" id="{A3FC047A-EC8E-4830-BB85-D4557985C468}">
            <xm:f>$D4&gt;=Récap!$K$4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D4:D103</xm:sqref>
        </x14:conditionalFormatting>
        <x14:conditionalFormatting xmlns:xm="http://schemas.microsoft.com/office/excel/2006/main">
          <x14:cfRule type="expression" priority="4" id="{357ABFFD-88BD-4ABF-9985-89F0485946F5}">
            <xm:f>$E4&gt;=Récap!$H$3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5" id="{629E1040-D059-4E86-8318-5CA3AE4075F6}">
            <xm:f>$E4&gt;=Récap!$I$3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1" id="{B5704344-8DE6-4B8C-A830-52CD3B7ECB39}">
            <xm:f>$E5&gt;=Récap!$H$3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BE508AA0-A2AE-40FB-BFC0-4DB10355E44A}">
            <xm:f>$E5&gt;=Récap!$I$3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m:sqref>D5:D103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O204"/>
  <sheetViews>
    <sheetView workbookViewId="0">
      <pane ySplit="3" topLeftCell="A4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49" bestFit="1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41" t="s">
        <v>66</v>
      </c>
      <c r="E1" s="141"/>
      <c r="F1" s="141"/>
      <c r="G1" s="141"/>
      <c r="H1" s="141"/>
      <c r="I1"/>
      <c r="M1" s="284"/>
      <c r="N1" s="284"/>
      <c r="O1" s="284"/>
    </row>
    <row r="2" spans="1:15" s="1" customFormat="1" ht="29.25" customHeight="1" thickBot="1" x14ac:dyDescent="0.45">
      <c r="A2" s="278" t="s">
        <v>34</v>
      </c>
      <c r="B2" s="285"/>
      <c r="C2" s="286"/>
      <c r="D2" s="47"/>
      <c r="F2"/>
      <c r="G2"/>
      <c r="H2"/>
      <c r="I2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19" t="s">
        <v>1</v>
      </c>
      <c r="D3" s="118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customHeight="1" thickTop="1" x14ac:dyDescent="0.3">
      <c r="A4" s="55">
        <f>IF(Engagés!A4="","",Engagés!A4)</f>
        <v>1</v>
      </c>
      <c r="B4" s="300"/>
      <c r="C4" s="217"/>
      <c r="D4" s="223" t="str">
        <f>IF(AND(Récap!Q4="",Récap!AC4="",Récap!AN4="",Récap!AY4="",C4=""),"",IF(OR(Récap!Q4="TERMINE",Récap!AC4="TERMINE",Récap!AN4="TERMINE",Récap!AY4="TERMINE"),"TERMINE",C4-B4))</f>
        <v/>
      </c>
      <c r="E4" s="72"/>
      <c r="F4" s="283">
        <f>MAX(D4:D103)-MIN(D4:D103)</f>
        <v>0</v>
      </c>
      <c r="G4" s="281"/>
    </row>
    <row r="5" spans="1:15" x14ac:dyDescent="0.3">
      <c r="A5" s="55">
        <f>IF(Engagés!A5="","",Engagés!A5)</f>
        <v>2</v>
      </c>
      <c r="B5" s="300"/>
      <c r="C5" s="217"/>
      <c r="D5" s="220" t="str">
        <f>IF(AND(Récap!Q5="",Récap!AC5="",Récap!AN5="",Récap!AY5="",C5=""),"",IF(OR(Récap!Q5="TERMINE",Récap!AC5="TERMINE",Récap!AN5="TERMINE",Récap!AY5="TERMINE"),"TERMINE",C5-B5))</f>
        <v/>
      </c>
      <c r="E5" s="62"/>
    </row>
    <row r="6" spans="1:15" ht="18.75" customHeight="1" x14ac:dyDescent="0.3">
      <c r="A6" s="55">
        <f>IF(Engagés!A6="","",Engagés!A6)</f>
        <v>3</v>
      </c>
      <c r="B6" s="300"/>
      <c r="C6" s="217"/>
      <c r="D6" s="220" t="str">
        <f>IF(AND(Récap!Q6="",Récap!AC6="",Récap!AN6="",Récap!AY6="",C6=""),"",IF(OR(Récap!Q6="TERMINE",Récap!AC6="TERMINE",Récap!AN6="TERMINE",Récap!AY6="TERMINE"),"TERMINE",C6-B6))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217"/>
      <c r="D7" s="220" t="str">
        <f>IF(AND(Récap!Q7="",Récap!AC7="",Récap!AN7="",Récap!AY7="",C7=""),"",IF(OR(Récap!Q7="TERMINE",Récap!AC7="TERMINE",Récap!AN7="TERMINE",Récap!AY7="TERMINE"),"TERMINE",C7-B7))</f>
        <v/>
      </c>
      <c r="E7" s="62"/>
    </row>
    <row r="8" spans="1:15" ht="18.75" customHeight="1" x14ac:dyDescent="0.3">
      <c r="A8" s="55">
        <f>IF(Engagés!A8="","",Engagés!A8)</f>
        <v>5</v>
      </c>
      <c r="B8" s="300"/>
      <c r="C8" s="217"/>
      <c r="D8" s="220" t="str">
        <f>IF(AND(Récap!Q8="",Récap!AC8="",Récap!AN8="",Récap!AY8="",C8=""),"",IF(OR(Récap!Q8="TERMINE",Récap!AC8="TERMINE",Récap!AN8="TERMINE",Récap!AY8="TERMINE"),"TERMINE",C8-B8))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217"/>
      <c r="D9" s="220" t="str">
        <f>IF(AND(Récap!Q9="",Récap!AC9="",Récap!AN9="",Récap!AY9="",C9=""),"",IF(OR(Récap!Q9="TERMINE",Récap!AC9="TERMINE",Récap!AN9="TERMINE",Récap!AY9="TERMINE"),"TERMINE",C9-B9))</f>
        <v/>
      </c>
      <c r="E9" s="62"/>
    </row>
    <row r="10" spans="1:15" ht="18.75" customHeight="1" x14ac:dyDescent="0.3">
      <c r="A10" s="55">
        <f>IF(Engagés!A10="","",Engagés!A10)</f>
        <v>7</v>
      </c>
      <c r="B10" s="300"/>
      <c r="C10" s="217"/>
      <c r="D10" s="220" t="str">
        <f>IF(AND(Récap!Q10="",Récap!AC10="",Récap!AN10="",Récap!AY10="",C10=""),"",IF(OR(Récap!Q10="TERMINE",Récap!AC10="TERMINE",Récap!AN10="TERMINE",Récap!AY10="TERMINE"),"TERMINE",C10-B10))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217"/>
      <c r="D11" s="220" t="str">
        <f>IF(AND(Récap!Q11="",Récap!AC11="",Récap!AN11="",Récap!AY11="",C11=""),"",IF(OR(Récap!Q11="TERMINE",Récap!AC11="TERMINE",Récap!AN11="TERMINE",Récap!AY11="TERMINE"),"TERMINE",C11-B11))</f>
        <v/>
      </c>
      <c r="E11" s="62"/>
      <c r="I11" s="2"/>
    </row>
    <row r="12" spans="1:15" ht="18.75" customHeight="1" x14ac:dyDescent="0.3">
      <c r="A12" s="55">
        <f>IF(Engagés!A12="","",Engagés!A12)</f>
        <v>9</v>
      </c>
      <c r="B12" s="300"/>
      <c r="C12" s="217"/>
      <c r="D12" s="220" t="str">
        <f>IF(AND(Récap!Q12="",Récap!AC12="",Récap!AN12="",Récap!AY12="",C12=""),"",IF(OR(Récap!Q12="TERMINE",Récap!AC12="TERMINE",Récap!AN12="TERMINE",Récap!AY12="TERMINE"),"TERMINE",C12-B12))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217"/>
      <c r="D13" s="220" t="str">
        <f>IF(AND(Récap!Q13="",Récap!AC13="",Récap!AN13="",Récap!AY13="",C13=""),"",IF(OR(Récap!Q13="TERMINE",Récap!AC13="TERMINE",Récap!AN13="TERMINE",Récap!AY13="TERMINE"),"TERMINE",C13-B13))</f>
        <v/>
      </c>
      <c r="E13" s="62"/>
    </row>
    <row r="14" spans="1:15" ht="18.75" customHeight="1" x14ac:dyDescent="0.3">
      <c r="A14" s="55">
        <f>IF(Engagés!A14="","",Engagés!A14)</f>
        <v>11</v>
      </c>
      <c r="B14" s="300"/>
      <c r="C14" s="217"/>
      <c r="D14" s="220" t="str">
        <f>IF(AND(Récap!Q14="",Récap!AC14="",Récap!AN14="",Récap!AY14="",C14=""),"",IF(OR(Récap!Q14="TERMINE",Récap!AC14="TERMINE",Récap!AN14="TERMINE",Récap!AY14="TERMINE"),"TERMINE",C14-B14))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217"/>
      <c r="D15" s="220" t="str">
        <f>IF(AND(Récap!Q15="",Récap!AC15="",Récap!AN15="",Récap!AY15="",C15=""),"",IF(OR(Récap!Q15="TERMINE",Récap!AC15="TERMINE",Récap!AN15="TERMINE",Récap!AY15="TERMINE"),"TERMINE",C15-B15))</f>
        <v/>
      </c>
      <c r="E15" s="62"/>
    </row>
    <row r="16" spans="1:15" ht="18.75" customHeight="1" x14ac:dyDescent="0.3">
      <c r="A16" s="55">
        <f>IF(Engagés!A16="","",Engagés!A16)</f>
        <v>13</v>
      </c>
      <c r="B16" s="300"/>
      <c r="C16" s="217"/>
      <c r="D16" s="220" t="str">
        <f>IF(AND(Récap!Q16="",Récap!AC16="",Récap!AN16="",Récap!AY16="",C16=""),"",IF(OR(Récap!Q16="TERMINE",Récap!AC16="TERMINE",Récap!AN16="TERMINE",Récap!AY16="TERMINE"),"TERMINE",C16-B16))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217"/>
      <c r="D17" s="220" t="str">
        <f>IF(AND(Récap!Q17="",Récap!AC17="",Récap!AN17="",Récap!AY17="",C17=""),"",IF(OR(Récap!Q17="TERMINE",Récap!AC17="TERMINE",Récap!AN17="TERMINE",Récap!AY17="TERMINE"),"TERMINE",C17-B17))</f>
        <v/>
      </c>
      <c r="E17" s="62"/>
    </row>
    <row r="18" spans="1:5" ht="18.75" customHeight="1" x14ac:dyDescent="0.3">
      <c r="A18" s="55">
        <f>IF(Engagés!A18="","",Engagés!A18)</f>
        <v>15</v>
      </c>
      <c r="B18" s="300"/>
      <c r="C18" s="217"/>
      <c r="D18" s="220" t="str">
        <f>IF(AND(Récap!Q18="",Récap!AC18="",Récap!AN18="",Récap!AY18="",C18=""),"",IF(OR(Récap!Q18="TERMINE",Récap!AC18="TERMINE",Récap!AN18="TERMINE",Récap!AY18="TERMINE"),"TERMINE",C18-B18))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217"/>
      <c r="D19" s="220" t="str">
        <f>IF(AND(Récap!Q19="",Récap!AC19="",Récap!AN19="",Récap!AY19="",C19=""),"",IF(OR(Récap!Q19="TERMINE",Récap!AC19="TERMINE",Récap!AN19="TERMINE",Récap!AY19="TERMINE"),"TERMINE",C19-B19))</f>
        <v/>
      </c>
      <c r="E19" s="62"/>
    </row>
    <row r="20" spans="1:5" ht="18.75" customHeight="1" x14ac:dyDescent="0.3">
      <c r="A20" s="55">
        <f>IF(Engagés!A20="","",Engagés!A20)</f>
        <v>17</v>
      </c>
      <c r="B20" s="300"/>
      <c r="C20" s="217"/>
      <c r="D20" s="220" t="str">
        <f>IF(AND(Récap!Q20="",Récap!AC20="",Récap!AN20="",Récap!AY20="",C20=""),"",IF(OR(Récap!Q20="TERMINE",Récap!AC20="TERMINE",Récap!AN20="TERMINE",Récap!AY20="TERMINE"),"TERMINE",C20-B20))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217"/>
      <c r="D21" s="220" t="str">
        <f>IF(AND(Récap!Q21="",Récap!AC21="",Récap!AN21="",Récap!AY21="",C21=""),"",IF(OR(Récap!Q21="TERMINE",Récap!AC21="TERMINE",Récap!AN21="TERMINE",Récap!AY21="TERMINE"),"TERMINE",C21-B21))</f>
        <v/>
      </c>
      <c r="E21" s="62"/>
    </row>
    <row r="22" spans="1:5" ht="18.75" customHeight="1" x14ac:dyDescent="0.3">
      <c r="A22" s="55">
        <f>IF(Engagés!A22="","",Engagés!A22)</f>
        <v>19</v>
      </c>
      <c r="B22" s="300"/>
      <c r="C22" s="217"/>
      <c r="D22" s="220" t="str">
        <f>IF(AND(Récap!Q22="",Récap!AC22="",Récap!AN22="",Récap!AY22="",C22=""),"",IF(OR(Récap!Q22="TERMINE",Récap!AC22="TERMINE",Récap!AN22="TERMINE",Récap!AY22="TERMINE"),"TERMINE",C22-B22))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217"/>
      <c r="D23" s="220" t="str">
        <f>IF(AND(Récap!Q23="",Récap!AC23="",Récap!AN23="",Récap!AY23="",C23=""),"",IF(OR(Récap!Q23="TERMINE",Récap!AC23="TERMINE",Récap!AN23="TERMINE",Récap!AY23="TERMINE"),"TERMINE",C23-B23))</f>
        <v/>
      </c>
      <c r="E23" s="62"/>
    </row>
    <row r="24" spans="1:5" ht="18.75" customHeight="1" x14ac:dyDescent="0.3">
      <c r="A24" s="55">
        <f>IF(Engagés!A24="","",Engagés!A24)</f>
        <v>21</v>
      </c>
      <c r="B24" s="300"/>
      <c r="C24" s="217"/>
      <c r="D24" s="220" t="str">
        <f>IF(AND(Récap!Q24="",Récap!AC24="",Récap!AN24="",Récap!AY24="",C24=""),"",IF(OR(Récap!Q24="TERMINE",Récap!AC24="TERMINE",Récap!AN24="TERMINE",Récap!AY24="TERMINE"),"TERMINE",C24-B24))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217"/>
      <c r="D25" s="220" t="str">
        <f>IF(AND(Récap!Q25="",Récap!AC25="",Récap!AN25="",Récap!AY25="",C25=""),"",IF(OR(Récap!Q25="TERMINE",Récap!AC25="TERMINE",Récap!AN25="TERMINE",Récap!AY25="TERMINE"),"TERMINE",C25-B25))</f>
        <v/>
      </c>
      <c r="E25" s="62"/>
    </row>
    <row r="26" spans="1:5" ht="18.75" customHeight="1" x14ac:dyDescent="0.3">
      <c r="A26" s="55">
        <f>IF(Engagés!A26="","",Engagés!A26)</f>
        <v>23</v>
      </c>
      <c r="B26" s="300"/>
      <c r="C26" s="217"/>
      <c r="D26" s="220" t="str">
        <f>IF(AND(Récap!Q26="",Récap!AC26="",Récap!AN26="",Récap!AY26="",C26=""),"",IF(OR(Récap!Q26="TERMINE",Récap!AC26="TERMINE",Récap!AN26="TERMINE",Récap!AY26="TERMINE"),"TERMINE",C26-B26))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217"/>
      <c r="D27" s="220" t="str">
        <f>IF(AND(Récap!Q27="",Récap!AC27="",Récap!AN27="",Récap!AY27="",C27=""),"",IF(OR(Récap!Q27="TERMINE",Récap!AC27="TERMINE",Récap!AN27="TERMINE",Récap!AY27="TERMINE"),"TERMINE",C27-B27))</f>
        <v/>
      </c>
      <c r="E27" s="62"/>
    </row>
    <row r="28" spans="1:5" ht="18.75" customHeight="1" x14ac:dyDescent="0.3">
      <c r="A28" s="55">
        <f>IF(Engagés!A28="","",Engagés!A28)</f>
        <v>25</v>
      </c>
      <c r="B28" s="300"/>
      <c r="C28" s="217"/>
      <c r="D28" s="220" t="str">
        <f>IF(AND(Récap!Q28="",Récap!AC28="",Récap!AN28="",Récap!AY28="",C28=""),"",IF(OR(Récap!Q28="TERMINE",Récap!AC28="TERMINE",Récap!AN28="TERMINE",Récap!AY28="TERMINE"),"TERMINE",C28-B28))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217"/>
      <c r="D29" s="220" t="str">
        <f>IF(AND(Récap!Q29="",Récap!AC29="",Récap!AN29="",Récap!AY29="",C29=""),"",IF(OR(Récap!Q29="TERMINE",Récap!AC29="TERMINE",Récap!AN29="TERMINE",Récap!AY29="TERMINE"),"TERMINE",C29-B29))</f>
        <v/>
      </c>
      <c r="E29" s="62"/>
    </row>
    <row r="30" spans="1:5" ht="18.75" customHeight="1" x14ac:dyDescent="0.3">
      <c r="A30" s="55">
        <f>IF(Engagés!A30="","",Engagés!A30)</f>
        <v>27</v>
      </c>
      <c r="B30" s="300"/>
      <c r="C30" s="218"/>
      <c r="D30" s="220" t="str">
        <f>IF(AND(Récap!Q30="",Récap!AC30="",Récap!AN30="",Récap!AY30="",C30=""),"",IF(OR(Récap!Q30="TERMINE",Récap!AC30="TERMINE",Récap!AN30="TERMINE",Récap!AY30="TERMINE"),"TERMINE",C30-B30))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218"/>
      <c r="D31" s="220" t="str">
        <f>IF(AND(Récap!Q31="",Récap!AC31="",Récap!AN31="",Récap!AY31="",C31=""),"",IF(OR(Récap!Q31="TERMINE",Récap!AC31="TERMINE",Récap!AN31="TERMINE",Récap!AY31="TERMINE"),"TERMINE",C31-B31))</f>
        <v/>
      </c>
      <c r="E31" s="62"/>
    </row>
    <row r="32" spans="1:5" ht="18.75" customHeight="1" x14ac:dyDescent="0.3">
      <c r="A32" s="55">
        <f>IF(Engagés!A32="","",Engagés!A32)</f>
        <v>29</v>
      </c>
      <c r="B32" s="300"/>
      <c r="C32" s="217"/>
      <c r="D32" s="220" t="str">
        <f>IF(AND(Récap!Q32="",Récap!AC32="",Récap!AN32="",Récap!AY32="",C32=""),"",IF(OR(Récap!Q32="TERMINE",Récap!AC32="TERMINE",Récap!AN32="TERMINE",Récap!AY32="TERMINE"),"TERMINE",C32-B32))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218"/>
      <c r="D33" s="220" t="str">
        <f>IF(AND(Récap!Q33="",Récap!AC33="",Récap!AN33="",Récap!AY33="",C33=""),"",IF(OR(Récap!Q33="TERMINE",Récap!AC33="TERMINE",Récap!AN33="TERMINE",Récap!AY33="TERMINE"),"TERMINE",C33-B33))</f>
        <v/>
      </c>
      <c r="E33" s="62"/>
    </row>
    <row r="34" spans="1:5" ht="18.75" customHeight="1" x14ac:dyDescent="0.3">
      <c r="A34" s="55">
        <f>IF(Engagés!A34="","",Engagés!A34)</f>
        <v>31</v>
      </c>
      <c r="B34" s="300"/>
      <c r="C34" s="218"/>
      <c r="D34" s="220" t="str">
        <f>IF(AND(Récap!Q34="",Récap!AC34="",Récap!AN34="",Récap!AY34="",C34=""),"",IF(OR(Récap!Q34="TERMINE",Récap!AC34="TERMINE",Récap!AN34="TERMINE",Récap!AY34="TERMINE"),"TERMINE",C34-B34))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218"/>
      <c r="D35" s="220" t="str">
        <f>IF(AND(Récap!Q35="",Récap!AC35="",Récap!AN35="",Récap!AY35="",C35=""),"",IF(OR(Récap!Q35="TERMINE",Récap!AC35="TERMINE",Récap!AN35="TERMINE",Récap!AY35="TERMINE"),"TERMINE",C35-B35))</f>
        <v/>
      </c>
      <c r="E35" s="62"/>
    </row>
    <row r="36" spans="1:5" ht="18.75" customHeight="1" x14ac:dyDescent="0.3">
      <c r="A36" s="55">
        <f>IF(Engagés!A36="","",Engagés!A36)</f>
        <v>33</v>
      </c>
      <c r="B36" s="300"/>
      <c r="C36" s="218"/>
      <c r="D36" s="220" t="str">
        <f>IF(AND(Récap!Q36="",Récap!AC36="",Récap!AN36="",Récap!AY36="",C36=""),"",IF(OR(Récap!Q36="TERMINE",Récap!AC36="TERMINE",Récap!AN36="TERMINE",Récap!AY36="TERMINE"),"TERMINE",C36-B36))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218"/>
      <c r="D37" s="220" t="str">
        <f>IF(AND(Récap!Q37="",Récap!AC37="",Récap!AN37="",Récap!AY37="",C37=""),"",IF(OR(Récap!Q37="TERMINE",Récap!AC37="TERMINE",Récap!AN37="TERMINE",Récap!AY37="TERMINE"),"TERMINE",C37-B37))</f>
        <v/>
      </c>
      <c r="E37" s="62"/>
    </row>
    <row r="38" spans="1:5" ht="18.75" customHeight="1" x14ac:dyDescent="0.3">
      <c r="A38" s="55">
        <f>IF(Engagés!A38="","",Engagés!A38)</f>
        <v>35</v>
      </c>
      <c r="B38" s="300"/>
      <c r="C38" s="218"/>
      <c r="D38" s="220" t="str">
        <f>IF(AND(Récap!Q38="",Récap!AC38="",Récap!AN38="",Récap!AY38="",C38=""),"",IF(OR(Récap!Q38="TERMINE",Récap!AC38="TERMINE",Récap!AN38="TERMINE",Récap!AY38="TERMINE"),"TERMINE",C38-B38))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218"/>
      <c r="D39" s="220" t="str">
        <f>IF(AND(Récap!Q39="",Récap!AC39="",Récap!AN39="",Récap!AY39="",C39=""),"",IF(OR(Récap!Q39="TERMINE",Récap!AC39="TERMINE",Récap!AN39="TERMINE",Récap!AY39="TERMINE"),"TERMINE",C39-B39))</f>
        <v/>
      </c>
      <c r="E39" s="62"/>
    </row>
    <row r="40" spans="1:5" ht="18.75" customHeight="1" x14ac:dyDescent="0.3">
      <c r="A40" s="55">
        <f>IF(Engagés!A40="","",Engagés!A40)</f>
        <v>37</v>
      </c>
      <c r="B40" s="300"/>
      <c r="C40" s="218"/>
      <c r="D40" s="220" t="str">
        <f>IF(AND(Récap!Q40="",Récap!AC40="",Récap!AN40="",Récap!AY40="",C40=""),"",IF(OR(Récap!Q40="TERMINE",Récap!AC40="TERMINE",Récap!AN40="TERMINE",Récap!AY40="TERMINE"),"TERMINE",C40-B40))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218"/>
      <c r="D41" s="220" t="str">
        <f>IF(AND(Récap!Q41="",Récap!AC41="",Récap!AN41="",Récap!AY41="",C41=""),"",IF(OR(Récap!Q41="TERMINE",Récap!AC41="TERMINE",Récap!AN41="TERMINE",Récap!AY41="TERMINE"),"TERMINE",C41-B41))</f>
        <v/>
      </c>
      <c r="E41" s="62"/>
    </row>
    <row r="42" spans="1:5" ht="18.75" customHeight="1" x14ac:dyDescent="0.3">
      <c r="A42" s="55">
        <f>IF(Engagés!A42="","",Engagés!A42)</f>
        <v>39</v>
      </c>
      <c r="B42" s="300"/>
      <c r="C42" s="218"/>
      <c r="D42" s="220" t="str">
        <f>IF(AND(Récap!Q42="",Récap!AC42="",Récap!AN42="",Récap!AY42="",C42=""),"",IF(OR(Récap!Q42="TERMINE",Récap!AC42="TERMINE",Récap!AN42="TERMINE",Récap!AY42="TERMINE"),"TERMINE",C42-B42))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217"/>
      <c r="D43" s="220" t="str">
        <f>IF(AND(Récap!Q43="",Récap!AC43="",Récap!AN43="",Récap!AY43="",C43=""),"",IF(OR(Récap!Q43="TERMINE",Récap!AC43="TERMINE",Récap!AN43="TERMINE",Récap!AY43="TERMINE"),"TERMINE",C43-B43))</f>
        <v/>
      </c>
      <c r="E43" s="62"/>
    </row>
    <row r="44" spans="1:5" ht="18.75" customHeight="1" x14ac:dyDescent="0.3">
      <c r="A44" s="55">
        <f>IF(Engagés!A44="","",Engagés!A44)</f>
        <v>41</v>
      </c>
      <c r="B44" s="300"/>
      <c r="C44" s="218"/>
      <c r="D44" s="220" t="str">
        <f>IF(AND(Récap!Q44="",Récap!AC44="",Récap!AN44="",Récap!AY44="",C44=""),"",IF(OR(Récap!Q44="TERMINE",Récap!AC44="TERMINE",Récap!AN44="TERMINE",Récap!AY44="TERMINE"),"TERMINE",C44-B44))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218"/>
      <c r="D45" s="220" t="str">
        <f>IF(AND(Récap!Q45="",Récap!AC45="",Récap!AN45="",Récap!AY45="",C45=""),"",IF(OR(Récap!Q45="TERMINE",Récap!AC45="TERMINE",Récap!AN45="TERMINE",Récap!AY45="TERMINE"),"TERMINE",C45-B45))</f>
        <v/>
      </c>
      <c r="E45" s="62"/>
    </row>
    <row r="46" spans="1:5" ht="18.75" customHeight="1" x14ac:dyDescent="0.3">
      <c r="A46" s="55">
        <f>IF(Engagés!A46="","",Engagés!A46)</f>
        <v>43</v>
      </c>
      <c r="B46" s="300"/>
      <c r="C46" s="218"/>
      <c r="D46" s="220" t="str">
        <f>IF(AND(Récap!Q46="",Récap!AC46="",Récap!AN46="",Récap!AY46="",C46=""),"",IF(OR(Récap!Q46="TERMINE",Récap!AC46="TERMINE",Récap!AN46="TERMINE",Récap!AY46="TERMINE"),"TERMINE",C46-B46))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218"/>
      <c r="D47" s="220" t="str">
        <f>IF(AND(Récap!Q47="",Récap!AC47="",Récap!AN47="",Récap!AY47="",C47=""),"",IF(OR(Récap!Q47="TERMINE",Récap!AC47="TERMINE",Récap!AN47="TERMINE",Récap!AY47="TERMINE"),"TERMINE",C47-B47))</f>
        <v/>
      </c>
      <c r="E47" s="62"/>
    </row>
    <row r="48" spans="1:5" ht="18.75" customHeight="1" x14ac:dyDescent="0.3">
      <c r="A48" s="55">
        <f>IF(Engagés!A48="","",Engagés!A48)</f>
        <v>45</v>
      </c>
      <c r="B48" s="300"/>
      <c r="C48" s="218"/>
      <c r="D48" s="220" t="str">
        <f>IF(AND(Récap!Q48="",Récap!AC48="",Récap!AN48="",Récap!AY48="",C48=""),"",IF(OR(Récap!Q48="TERMINE",Récap!AC48="TERMINE",Récap!AN48="TERMINE",Récap!AY48="TERMINE"),"TERMINE",C48-B48))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218"/>
      <c r="D49" s="220" t="str">
        <f>IF(AND(Récap!Q49="",Récap!AC49="",Récap!AN49="",Récap!AY49="",C49=""),"",IF(OR(Récap!Q49="TERMINE",Récap!AC49="TERMINE",Récap!AN49="TERMINE",Récap!AY49="TERMINE"),"TERMINE",C49-B49))</f>
        <v/>
      </c>
      <c r="E49" s="62"/>
    </row>
    <row r="50" spans="1:5" ht="18.75" customHeight="1" x14ac:dyDescent="0.3">
      <c r="A50" s="55">
        <f>IF(Engagés!A50="","",Engagés!A50)</f>
        <v>47</v>
      </c>
      <c r="B50" s="300"/>
      <c r="C50" s="218"/>
      <c r="D50" s="220" t="str">
        <f>IF(AND(Récap!Q50="",Récap!AC50="",Récap!AN50="",Récap!AY50="",C50=""),"",IF(OR(Récap!Q50="TERMINE",Récap!AC50="TERMINE",Récap!AN50="TERMINE",Récap!AY50="TERMINE"),"TERMINE",C50-B50))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218"/>
      <c r="D51" s="220" t="str">
        <f>IF(AND(Récap!Q51="",Récap!AC51="",Récap!AN51="",Récap!AY51="",C51=""),"",IF(OR(Récap!Q51="TERMINE",Récap!AC51="TERMINE",Récap!AN51="TERMINE",Récap!AY51="TERMINE"),"TERMINE",C51-B51))</f>
        <v/>
      </c>
      <c r="E51" s="62"/>
    </row>
    <row r="52" spans="1:5" ht="18.75" customHeight="1" x14ac:dyDescent="0.3">
      <c r="A52" s="55">
        <f>IF(Engagés!A52="","",Engagés!A52)</f>
        <v>49</v>
      </c>
      <c r="B52" s="300"/>
      <c r="C52" s="218"/>
      <c r="D52" s="220" t="str">
        <f>IF(AND(Récap!Q52="",Récap!AC52="",Récap!AN52="",Récap!AY52="",C52=""),"",IF(OR(Récap!Q52="TERMINE",Récap!AC52="TERMINE",Récap!AN52="TERMINE",Récap!AY52="TERMINE"),"TERMINE",C52-B52))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218"/>
      <c r="D53" s="220" t="str">
        <f>IF(AND(Récap!Q53="",Récap!AC53="",Récap!AN53="",Récap!AY53="",C53=""),"",IF(OR(Récap!Q53="TERMINE",Récap!AC53="TERMINE",Récap!AN53="TERMINE",Récap!AY53="TERMINE"),"TERMINE",C53-B53))</f>
        <v/>
      </c>
      <c r="E53" s="62"/>
    </row>
    <row r="54" spans="1:5" ht="18.75" customHeight="1" x14ac:dyDescent="0.3">
      <c r="A54" s="55">
        <f>IF(Engagés!A54="","",Engagés!A54)</f>
        <v>51</v>
      </c>
      <c r="B54" s="300"/>
      <c r="C54" s="218"/>
      <c r="D54" s="220" t="str">
        <f>IF(AND(Récap!Q54="",Récap!AC54="",Récap!AN54="",Récap!AY54="",C54=""),"",IF(OR(Récap!Q54="TERMINE",Récap!AC54="TERMINE",Récap!AN54="TERMINE",Récap!AY54="TERMINE"),"TERMINE",C54-B54))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218"/>
      <c r="D55" s="220" t="str">
        <f>IF(AND(Récap!Q55="",Récap!AC55="",Récap!AN55="",Récap!AY55="",C55=""),"",IF(OR(Récap!Q55="TERMINE",Récap!AC55="TERMINE",Récap!AN55="TERMINE",Récap!AY55="TERMINE"),"TERMINE",C55-B55))</f>
        <v/>
      </c>
      <c r="E55" s="62"/>
    </row>
    <row r="56" spans="1:5" ht="18.75" customHeight="1" x14ac:dyDescent="0.3">
      <c r="A56" s="55">
        <f>IF(Engagés!A56="","",Engagés!A56)</f>
        <v>53</v>
      </c>
      <c r="B56" s="300"/>
      <c r="C56" s="218"/>
      <c r="D56" s="220" t="str">
        <f>IF(AND(Récap!Q56="",Récap!AC56="",Récap!AN56="",Récap!AY56="",C56=""),"",IF(OR(Récap!Q56="TERMINE",Récap!AC56="TERMINE",Récap!AN56="TERMINE",Récap!AY56="TERMINE"),"TERMINE",C56-B56))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218"/>
      <c r="D57" s="220" t="str">
        <f>IF(AND(Récap!Q57="",Récap!AC57="",Récap!AN57="",Récap!AY57="",C57=""),"",IF(OR(Récap!Q57="TERMINE",Récap!AC57="TERMINE",Récap!AN57="TERMINE",Récap!AY57="TERMINE"),"TERMINE",C57-B57))</f>
        <v/>
      </c>
      <c r="E57" s="62"/>
    </row>
    <row r="58" spans="1:5" ht="18.75" customHeight="1" x14ac:dyDescent="0.3">
      <c r="A58" s="55">
        <f>IF(Engagés!A58="","",Engagés!A58)</f>
        <v>55</v>
      </c>
      <c r="B58" s="300"/>
      <c r="C58" s="218"/>
      <c r="D58" s="220" t="str">
        <f>IF(AND(Récap!Q58="",Récap!AC58="",Récap!AN58="",Récap!AY58="",C58=""),"",IF(OR(Récap!Q58="TERMINE",Récap!AC58="TERMINE",Récap!AN58="TERMINE",Récap!AY58="TERMINE"),"TERMINE",C58-B58))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218"/>
      <c r="D59" s="220" t="str">
        <f>IF(AND(Récap!Q59="",Récap!AC59="",Récap!AN59="",Récap!AY59="",C59=""),"",IF(OR(Récap!Q59="TERMINE",Récap!AC59="TERMINE",Récap!AN59="TERMINE",Récap!AY59="TERMINE"),"TERMINE",C59-B59))</f>
        <v/>
      </c>
      <c r="E59" s="62"/>
    </row>
    <row r="60" spans="1:5" ht="18.75" customHeight="1" x14ac:dyDescent="0.3">
      <c r="A60" s="55" t="str">
        <f>IF(Engagés!A60="","",Engagés!A60)</f>
        <v/>
      </c>
      <c r="B60" s="300"/>
      <c r="C60" s="218"/>
      <c r="D60" s="220" t="str">
        <f>IF(AND(Récap!Q60="",Récap!AC60="",Récap!AN60="",Récap!AY60="",C60=""),"",IF(OR(Récap!Q60="TERMINE",Récap!AC60="TERMINE",Récap!AN60="TERMINE",Récap!AY60="TERMINE"),"TERMINE",C60-B60))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218"/>
      <c r="D61" s="220" t="str">
        <f>IF(AND(Récap!Q61="",Récap!AC61="",Récap!AN61="",Récap!AY61="",C61=""),"",IF(OR(Récap!Q61="TERMINE",Récap!AC61="TERMINE",Récap!AN61="TERMINE",Récap!AY61="TERMINE"),"TERMINE",C61-B61))</f>
        <v/>
      </c>
      <c r="E61" s="62"/>
    </row>
    <row r="62" spans="1:5" ht="18.75" customHeight="1" x14ac:dyDescent="0.3">
      <c r="A62" s="55" t="str">
        <f>IF(Engagés!A62="","",Engagés!A62)</f>
        <v/>
      </c>
      <c r="B62" s="300"/>
      <c r="C62" s="218"/>
      <c r="D62" s="220" t="str">
        <f>IF(AND(Récap!Q62="",Récap!AC62="",Récap!AN62="",Récap!AY62="",C62=""),"",IF(OR(Récap!Q62="TERMINE",Récap!AC62="TERMINE",Récap!AN62="TERMINE",Récap!AY62="TERMINE"),"TERMINE",C62-B62))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218"/>
      <c r="D63" s="220" t="str">
        <f>IF(AND(Récap!Q63="",Récap!AC63="",Récap!AN63="",Récap!AY63="",C63=""),"",IF(OR(Récap!Q63="TERMINE",Récap!AC63="TERMINE",Récap!AN63="TERMINE",Récap!AY63="TERMINE"),"TERMINE",C63-B63))</f>
        <v/>
      </c>
      <c r="E63" s="62"/>
    </row>
    <row r="64" spans="1:5" ht="18.75" customHeight="1" x14ac:dyDescent="0.3">
      <c r="A64" s="55" t="str">
        <f>IF(Engagés!A64="","",Engagés!A64)</f>
        <v/>
      </c>
      <c r="B64" s="300"/>
      <c r="C64" s="218"/>
      <c r="D64" s="220" t="str">
        <f>IF(AND(Récap!Q64="",Récap!AC64="",Récap!AN64="",Récap!AY64="",C64=""),"",IF(OR(Récap!Q64="TERMINE",Récap!AC64="TERMINE",Récap!AN64="TERMINE",Récap!AY64="TERMINE"),"TERMINE",C64-B64))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218"/>
      <c r="D65" s="220" t="str">
        <f>IF(AND(Récap!Q65="",Récap!AC65="",Récap!AN65="",Récap!AY65="",C65=""),"",IF(OR(Récap!Q65="TERMINE",Récap!AC65="TERMINE",Récap!AN65="TERMINE",Récap!AY65="TERMINE"),"TERMINE",C65-B65))</f>
        <v/>
      </c>
      <c r="E65" s="62"/>
    </row>
    <row r="66" spans="1:5" ht="18.75" customHeight="1" x14ac:dyDescent="0.3">
      <c r="A66" s="55" t="str">
        <f>IF(Engagés!A66="","",Engagés!A66)</f>
        <v/>
      </c>
      <c r="B66" s="300"/>
      <c r="C66" s="218"/>
      <c r="D66" s="220" t="str">
        <f>IF(AND(Récap!Q66="",Récap!AC66="",Récap!AN66="",Récap!AY66="",C66=""),"",IF(OR(Récap!Q66="TERMINE",Récap!AC66="TERMINE",Récap!AN66="TERMINE",Récap!AY66="TERMINE"),"TERMINE",C66-B66))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218"/>
      <c r="D67" s="220" t="str">
        <f>IF(AND(Récap!Q67="",Récap!AC67="",Récap!AN67="",Récap!AY67="",C67=""),"",IF(OR(Récap!Q67="TERMINE",Récap!AC67="TERMINE",Récap!AN67="TERMINE",Récap!AY67="TERMINE"),"TERMINE",C67-B67))</f>
        <v/>
      </c>
      <c r="E67" s="62"/>
    </row>
    <row r="68" spans="1:5" ht="18.75" customHeight="1" x14ac:dyDescent="0.3">
      <c r="A68" s="55" t="str">
        <f>IF(Engagés!A68="","",Engagés!A68)</f>
        <v/>
      </c>
      <c r="B68" s="300"/>
      <c r="C68" s="218"/>
      <c r="D68" s="220" t="str">
        <f>IF(AND(Récap!Q68="",Récap!AC68="",Récap!AN68="",Récap!AY68="",C68=""),"",IF(OR(Récap!Q68="TERMINE",Récap!AC68="TERMINE",Récap!AN68="TERMINE",Récap!AY68="TERMINE"),"TERMINE",C68-B68))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218"/>
      <c r="D69" s="220" t="str">
        <f>IF(AND(Récap!Q69="",Récap!AC69="",Récap!AN69="",Récap!AY69="",C69=""),"",IF(OR(Récap!Q69="TERMINE",Récap!AC69="TERMINE",Récap!AN69="TERMINE",Récap!AY69="TERMINE"),"TERMINE",C69-B69))</f>
        <v/>
      </c>
      <c r="E69" s="62"/>
    </row>
    <row r="70" spans="1:5" ht="18.75" customHeight="1" x14ac:dyDescent="0.3">
      <c r="A70" s="55" t="str">
        <f>IF(Engagés!A70="","",Engagés!A70)</f>
        <v/>
      </c>
      <c r="B70" s="300"/>
      <c r="C70" s="218"/>
      <c r="D70" s="220" t="str">
        <f>IF(AND(Récap!Q70="",Récap!AC70="",Récap!AN70="",Récap!AY70="",C70=""),"",IF(OR(Récap!Q70="TERMINE",Récap!AC70="TERMINE",Récap!AN70="TERMINE",Récap!AY70="TERMINE"),"TERMINE",C70-B70))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218"/>
      <c r="D71" s="220" t="str">
        <f>IF(AND(Récap!Q71="",Récap!AC71="",Récap!AN71="",Récap!AY71="",C71=""),"",IF(OR(Récap!Q71="TERMINE",Récap!AC71="TERMINE",Récap!AN71="TERMINE",Récap!AY71="TERMINE"),"TERMINE",C71-B71))</f>
        <v/>
      </c>
      <c r="E71" s="62"/>
    </row>
    <row r="72" spans="1:5" ht="18.75" customHeight="1" x14ac:dyDescent="0.3">
      <c r="A72" s="55" t="str">
        <f>IF(Engagés!A72="","",Engagés!A72)</f>
        <v/>
      </c>
      <c r="B72" s="300"/>
      <c r="C72" s="218"/>
      <c r="D72" s="220" t="str">
        <f>IF(AND(Récap!Q72="",Récap!AC72="",Récap!AN72="",Récap!AY72="",C72=""),"",IF(OR(Récap!Q72="TERMINE",Récap!AC72="TERMINE",Récap!AN72="TERMINE",Récap!AY72="TERMINE"),"TERMINE",C72-B72))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218"/>
      <c r="D73" s="220" t="str">
        <f>IF(AND(Récap!Q73="",Récap!AC73="",Récap!AN73="",Récap!AY73="",C73=""),"",IF(OR(Récap!Q73="TERMINE",Récap!AC73="TERMINE",Récap!AN73="TERMINE",Récap!AY73="TERMINE"),"TERMINE",C73-B73))</f>
        <v/>
      </c>
      <c r="E73" s="62"/>
    </row>
    <row r="74" spans="1:5" ht="18.75" customHeight="1" x14ac:dyDescent="0.3">
      <c r="A74" s="55" t="str">
        <f>IF(Engagés!A74="","",Engagés!A74)</f>
        <v/>
      </c>
      <c r="B74" s="300"/>
      <c r="C74" s="218"/>
      <c r="D74" s="220" t="str">
        <f>IF(AND(Récap!Q74="",Récap!AC74="",Récap!AN74="",Récap!AY74="",C74=""),"",IF(OR(Récap!Q74="TERMINE",Récap!AC74="TERMINE",Récap!AN74="TERMINE",Récap!AY74="TERMINE"),"TERMINE",C74-B74))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218"/>
      <c r="D75" s="220" t="str">
        <f>IF(AND(Récap!Q75="",Récap!AC75="",Récap!AN75="",Récap!AY75="",C75=""),"",IF(OR(Récap!Q75="TERMINE",Récap!AC75="TERMINE",Récap!AN75="TERMINE",Récap!AY75="TERMINE"),"TERMINE",C75-B75))</f>
        <v/>
      </c>
      <c r="E75" s="62"/>
    </row>
    <row r="76" spans="1:5" ht="18.75" customHeight="1" x14ac:dyDescent="0.3">
      <c r="A76" s="55" t="str">
        <f>IF(Engagés!A76="","",Engagés!A76)</f>
        <v/>
      </c>
      <c r="B76" s="300"/>
      <c r="C76" s="218"/>
      <c r="D76" s="220" t="str">
        <f>IF(AND(Récap!Q76="",Récap!AC76="",Récap!AN76="",Récap!AY76="",C76=""),"",IF(OR(Récap!Q76="TERMINE",Récap!AC76="TERMINE",Récap!AN76="TERMINE",Récap!AY76="TERMINE"),"TERMINE",C76-B76))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218"/>
      <c r="D77" s="220" t="str">
        <f>IF(AND(Récap!Q77="",Récap!AC77="",Récap!AN77="",Récap!AY77="",C77=""),"",IF(OR(Récap!Q77="TERMINE",Récap!AC77="TERMINE",Récap!AN77="TERMINE",Récap!AY77="TERMINE"),"TERMINE",C77-B77))</f>
        <v/>
      </c>
      <c r="E77" s="62"/>
    </row>
    <row r="78" spans="1:5" ht="18.75" customHeight="1" x14ac:dyDescent="0.3">
      <c r="A78" s="55" t="str">
        <f>IF(Engagés!A78="","",Engagés!A78)</f>
        <v/>
      </c>
      <c r="B78" s="300"/>
      <c r="C78" s="218"/>
      <c r="D78" s="220" t="str">
        <f>IF(AND(Récap!Q78="",Récap!AC78="",Récap!AN78="",Récap!AY78="",C78=""),"",IF(OR(Récap!Q78="TERMINE",Récap!AC78="TERMINE",Récap!AN78="TERMINE",Récap!AY78="TERMINE"),"TERMINE",C78-B78))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218"/>
      <c r="D79" s="220" t="str">
        <f>IF(AND(Récap!Q79="",Récap!AC79="",Récap!AN79="",Récap!AY79="",C79=""),"",IF(OR(Récap!Q79="TERMINE",Récap!AC79="TERMINE",Récap!AN79="TERMINE",Récap!AY79="TERMINE"),"TERMINE",C79-B79))</f>
        <v/>
      </c>
      <c r="E79" s="62"/>
    </row>
    <row r="80" spans="1:5" ht="18.75" customHeight="1" x14ac:dyDescent="0.3">
      <c r="A80" s="55" t="str">
        <f>IF(Engagés!A80="","",Engagés!A80)</f>
        <v/>
      </c>
      <c r="B80" s="300"/>
      <c r="C80" s="218"/>
      <c r="D80" s="220" t="str">
        <f>IF(AND(Récap!Q80="",Récap!AC80="",Récap!AN80="",Récap!AY80="",C80=""),"",IF(OR(Récap!Q80="TERMINE",Récap!AC80="TERMINE",Récap!AN80="TERMINE",Récap!AY80="TERMINE"),"TERMINE",C80-B80))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218"/>
      <c r="D81" s="220" t="str">
        <f>IF(AND(Récap!Q81="",Récap!AC81="",Récap!AN81="",Récap!AY81="",C81=""),"",IF(OR(Récap!Q81="TERMINE",Récap!AC81="TERMINE",Récap!AN81="TERMINE",Récap!AY81="TERMINE"),"TERMINE",C81-B81))</f>
        <v/>
      </c>
      <c r="E81" s="62"/>
    </row>
    <row r="82" spans="1:5" ht="18.75" customHeight="1" x14ac:dyDescent="0.3">
      <c r="A82" s="55" t="str">
        <f>IF(Engagés!A82="","",Engagés!A82)</f>
        <v/>
      </c>
      <c r="B82" s="300"/>
      <c r="C82" s="218"/>
      <c r="D82" s="220" t="str">
        <f>IF(AND(Récap!Q82="",Récap!AC82="",Récap!AN82="",Récap!AY82="",C82=""),"",IF(OR(Récap!Q82="TERMINE",Récap!AC82="TERMINE",Récap!AN82="TERMINE",Récap!AY82="TERMINE"),"TERMINE",C82-B82))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218"/>
      <c r="D83" s="220" t="str">
        <f>IF(AND(Récap!Q83="",Récap!AC83="",Récap!AN83="",Récap!AY83="",C83=""),"",IF(OR(Récap!Q83="TERMINE",Récap!AC83="TERMINE",Récap!AN83="TERMINE",Récap!AY83="TERMINE"),"TERMINE",C83-B83))</f>
        <v/>
      </c>
      <c r="E83" s="62"/>
    </row>
    <row r="84" spans="1:5" ht="18.75" customHeight="1" x14ac:dyDescent="0.3">
      <c r="A84" s="55" t="str">
        <f>IF(Engagés!A84="","",Engagés!A84)</f>
        <v/>
      </c>
      <c r="B84" s="300"/>
      <c r="C84" s="218"/>
      <c r="D84" s="220" t="str">
        <f>IF(AND(Récap!Q84="",Récap!AC84="",Récap!AN84="",Récap!AY84="",C84=""),"",IF(OR(Récap!Q84="TERMINE",Récap!AC84="TERMINE",Récap!AN84="TERMINE",Récap!AY84="TERMINE"),"TERMINE",C84-B84))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218"/>
      <c r="D85" s="220" t="str">
        <f>IF(AND(Récap!Q85="",Récap!AC85="",Récap!AN85="",Récap!AY85="",C85=""),"",IF(OR(Récap!Q85="TERMINE",Récap!AC85="TERMINE",Récap!AN85="TERMINE",Récap!AY85="TERMINE"),"TERMINE",C85-B85))</f>
        <v/>
      </c>
      <c r="E85" s="62"/>
    </row>
    <row r="86" spans="1:5" ht="18.75" customHeight="1" x14ac:dyDescent="0.3">
      <c r="A86" s="55" t="str">
        <f>IF(Engagés!A86="","",Engagés!A86)</f>
        <v/>
      </c>
      <c r="B86" s="300"/>
      <c r="C86" s="218"/>
      <c r="D86" s="220" t="str">
        <f>IF(AND(Récap!Q86="",Récap!AC86="",Récap!AN86="",Récap!AY86="",C86=""),"",IF(OR(Récap!Q86="TERMINE",Récap!AC86="TERMINE",Récap!AN86="TERMINE",Récap!AY86="TERMINE"),"TERMINE",C86-B86))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218"/>
      <c r="D87" s="220" t="str">
        <f>IF(AND(Récap!Q87="",Récap!AC87="",Récap!AN87="",Récap!AY87="",C87=""),"",IF(OR(Récap!Q87="TERMINE",Récap!AC87="TERMINE",Récap!AN87="TERMINE",Récap!AY87="TERMINE"),"TERMINE",C87-B87))</f>
        <v/>
      </c>
      <c r="E87" s="62"/>
    </row>
    <row r="88" spans="1:5" ht="18.75" customHeight="1" x14ac:dyDescent="0.3">
      <c r="A88" s="55" t="str">
        <f>IF(Engagés!A88="","",Engagés!A88)</f>
        <v/>
      </c>
      <c r="B88" s="300"/>
      <c r="C88" s="218"/>
      <c r="D88" s="220" t="str">
        <f>IF(AND(Récap!Q88="",Récap!AC88="",Récap!AN88="",Récap!AY88="",C88=""),"",IF(OR(Récap!Q88="TERMINE",Récap!AC88="TERMINE",Récap!AN88="TERMINE",Récap!AY88="TERMINE"),"TERMINE",C88-B88))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218"/>
      <c r="D89" s="220" t="str">
        <f>IF(AND(Récap!Q89="",Récap!AC89="",Récap!AN89="",Récap!AY89="",C89=""),"",IF(OR(Récap!Q89="TERMINE",Récap!AC89="TERMINE",Récap!AN89="TERMINE",Récap!AY89="TERMINE"),"TERMINE",C89-B89))</f>
        <v/>
      </c>
      <c r="E89" s="62"/>
    </row>
    <row r="90" spans="1:5" ht="18.75" customHeight="1" x14ac:dyDescent="0.3">
      <c r="A90" s="55" t="str">
        <f>IF(Engagés!A90="","",Engagés!A90)</f>
        <v/>
      </c>
      <c r="B90" s="300"/>
      <c r="C90" s="218"/>
      <c r="D90" s="220" t="str">
        <f>IF(AND(Récap!Q90="",Récap!AC90="",Récap!AN90="",Récap!AY90="",C90=""),"",IF(OR(Récap!Q90="TERMINE",Récap!AC90="TERMINE",Récap!AN90="TERMINE",Récap!AY90="TERMINE"),"TERMINE",C90-B90))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218"/>
      <c r="D91" s="220" t="str">
        <f>IF(AND(Récap!Q91="",Récap!AC91="",Récap!AN91="",Récap!AY91="",C91=""),"",IF(OR(Récap!Q91="TERMINE",Récap!AC91="TERMINE",Récap!AN91="TERMINE",Récap!AY91="TERMINE"),"TERMINE",C91-B91))</f>
        <v/>
      </c>
      <c r="E91" s="62"/>
    </row>
    <row r="92" spans="1:5" ht="18.75" customHeight="1" x14ac:dyDescent="0.3">
      <c r="A92" s="55" t="str">
        <f>IF(Engagés!A92="","",Engagés!A92)</f>
        <v/>
      </c>
      <c r="B92" s="300"/>
      <c r="C92" s="218"/>
      <c r="D92" s="220" t="str">
        <f>IF(AND(Récap!Q92="",Récap!AC92="",Récap!AN92="",Récap!AY92="",C92=""),"",IF(OR(Récap!Q92="TERMINE",Récap!AC92="TERMINE",Récap!AN92="TERMINE",Récap!AY92="TERMINE"),"TERMINE",C92-B92))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218"/>
      <c r="D93" s="220" t="str">
        <f>IF(AND(Récap!Q93="",Récap!AC93="",Récap!AN93="",Récap!AY93="",C93=""),"",IF(OR(Récap!Q93="TERMINE",Récap!AC93="TERMINE",Récap!AN93="TERMINE",Récap!AY93="TERMINE"),"TERMINE",C93-B93))</f>
        <v/>
      </c>
      <c r="E93" s="62"/>
    </row>
    <row r="94" spans="1:5" ht="18.75" customHeight="1" x14ac:dyDescent="0.3">
      <c r="A94" s="55" t="str">
        <f>IF(Engagés!A94="","",Engagés!A94)</f>
        <v/>
      </c>
      <c r="B94" s="300"/>
      <c r="C94" s="218"/>
      <c r="D94" s="220" t="str">
        <f>IF(AND(Récap!Q94="",Récap!AC94="",Récap!AN94="",Récap!AY94="",C94=""),"",IF(OR(Récap!Q94="TERMINE",Récap!AC94="TERMINE",Récap!AN94="TERMINE",Récap!AY94="TERMINE"),"TERMINE",C94-B94))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218"/>
      <c r="D95" s="220" t="str">
        <f>IF(AND(Récap!Q95="",Récap!AC95="",Récap!AN95="",Récap!AY95="",C95=""),"",IF(OR(Récap!Q95="TERMINE",Récap!AC95="TERMINE",Récap!AN95="TERMINE",Récap!AY95="TERMINE"),"TERMINE",C95-B95))</f>
        <v/>
      </c>
      <c r="E95" s="62"/>
    </row>
    <row r="96" spans="1:5" ht="18.75" customHeight="1" x14ac:dyDescent="0.3">
      <c r="A96" s="55" t="str">
        <f>IF(Engagés!A96="","",Engagés!A96)</f>
        <v/>
      </c>
      <c r="B96" s="300"/>
      <c r="C96" s="218"/>
      <c r="D96" s="220" t="str">
        <f>IF(AND(Récap!Q96="",Récap!AC96="",Récap!AN96="",Récap!AY96="",C96=""),"",IF(OR(Récap!Q96="TERMINE",Récap!AC96="TERMINE",Récap!AN96="TERMINE",Récap!AY96="TERMINE"),"TERMINE",C96-B96))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218"/>
      <c r="D97" s="220" t="str">
        <f>IF(AND(Récap!Q97="",Récap!AC97="",Récap!AN97="",Récap!AY97="",C97=""),"",IF(OR(Récap!Q97="TERMINE",Récap!AC97="TERMINE",Récap!AN97="TERMINE",Récap!AY97="TERMINE"),"TERMINE",C97-B97))</f>
        <v/>
      </c>
      <c r="E97" s="62"/>
    </row>
    <row r="98" spans="1:5" ht="18.75" customHeight="1" x14ac:dyDescent="0.3">
      <c r="A98" s="55" t="str">
        <f>IF(Engagés!A98="","",Engagés!A98)</f>
        <v/>
      </c>
      <c r="B98" s="300"/>
      <c r="C98" s="218"/>
      <c r="D98" s="220" t="str">
        <f>IF(AND(Récap!Q98="",Récap!AC98="",Récap!AN98="",Récap!AY98="",C98=""),"",IF(OR(Récap!Q98="TERMINE",Récap!AC98="TERMINE",Récap!AN98="TERMINE",Récap!AY98="TERMINE"),"TERMINE",C98-B98))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218"/>
      <c r="D99" s="220" t="str">
        <f>IF(AND(Récap!Q99="",Récap!AC99="",Récap!AN99="",Récap!AY99="",C99=""),"",IF(OR(Récap!Q99="TERMINE",Récap!AC99="TERMINE",Récap!AN99="TERMINE",Récap!AY99="TERMINE"),"TERMINE",C99-B99))</f>
        <v/>
      </c>
      <c r="E99" s="62"/>
    </row>
    <row r="100" spans="1:5" ht="18.75" customHeight="1" x14ac:dyDescent="0.3">
      <c r="A100" s="55" t="str">
        <f>IF(Engagés!A100="","",Engagés!A100)</f>
        <v/>
      </c>
      <c r="B100" s="300"/>
      <c r="C100" s="218"/>
      <c r="D100" s="220" t="str">
        <f>IF(AND(Récap!Q100="",Récap!AC100="",Récap!AN100="",Récap!AY100="",C100=""),"",IF(OR(Récap!Q100="TERMINE",Récap!AC100="TERMINE",Récap!AN100="TERMINE",Récap!AY100="TERMINE"),"TERMINE",C100-B100))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218"/>
      <c r="D101" s="220" t="str">
        <f>IF(AND(Récap!Q101="",Récap!AC101="",Récap!AN101="",Récap!AY101="",C101=""),"",IF(OR(Récap!Q101="TERMINE",Récap!AC101="TERMINE",Récap!AN101="TERMINE",Récap!AY101="TERMINE"),"TERMINE",C101-B101))</f>
        <v/>
      </c>
      <c r="E101" s="62"/>
    </row>
    <row r="102" spans="1:5" ht="18.75" customHeight="1" x14ac:dyDescent="0.3">
      <c r="A102" s="55" t="str">
        <f>IF(Engagés!A102="","",Engagés!A102)</f>
        <v/>
      </c>
      <c r="B102" s="300"/>
      <c r="C102" s="218"/>
      <c r="D102" s="220" t="str">
        <f>IF(AND(Récap!Q102="",Récap!AC102="",Récap!AN102="",Récap!AY102="",C102=""),"",IF(OR(Récap!Q102="TERMINE",Récap!AC102="TERMINE",Récap!AN102="TERMINE",Récap!AY102="TERMINE"),"TERMINE",C102-B102))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19"/>
      <c r="D103" s="221" t="str">
        <f>IF(AND(Récap!Q103="",Récap!AC103="",Récap!AN103="",Récap!AY103="",C103=""),"",IF(OR(Récap!Q103="TERMINE",Récap!AC103="TERMINE",Récap!AN103="TERMINE",Récap!AY103="TERMINE"),"TERMINE",C103-B103))</f>
        <v/>
      </c>
      <c r="E103" s="71"/>
    </row>
    <row r="104" spans="1:5" x14ac:dyDescent="0.3">
      <c r="A104" s="57"/>
      <c r="B104" s="1"/>
      <c r="C104" s="21"/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F4:G4"/>
    <mergeCell ref="A2:C2"/>
    <mergeCell ref="F3:G3"/>
    <mergeCell ref="M1:O1"/>
  </mergeCells>
  <conditionalFormatting sqref="D4">
    <cfRule type="expression" dxfId="44" priority="11">
      <formula>$D4=""</formula>
    </cfRule>
  </conditionalFormatting>
  <conditionalFormatting sqref="D5:D103">
    <cfRule type="expression" dxfId="43" priority="6">
      <formula>$D5=""</formula>
    </cfRule>
  </conditionalFormatting>
  <conditionalFormatting sqref="D5:D103">
    <cfRule type="expression" dxfId="42" priority="1">
      <formula>$D5=""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9" id="{7E3F8EFC-BD91-4876-900E-D500D3B25076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  <x14:conditionalFormatting xmlns:xm="http://schemas.microsoft.com/office/excel/2006/main">
          <x14:cfRule type="expression" priority="12" id="{6C70CBE7-59DC-4864-A78A-A0DB4BD2462B}">
            <xm:f>$D4&gt;=Récap!$H$3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3" id="{D789CA0D-FDEF-42DA-A528-32F2EE87AC25}">
            <xm:f>$D4&gt;=Récap!$I$3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14:cfRule type="expression" priority="14" id="{45868ABB-53DC-47D9-A15C-18CD00AB89CE}">
            <xm:f>$D4&gt;=Récap!$J$3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15" id="{15326178-84FF-41C2-A76C-2D160E7BEA25}">
            <xm:f>$D4&gt;=Récap!$K$3</xm:f>
            <x14:dxf>
              <font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7" id="{11243500-6E52-4D85-B31C-86D91FECD91C}">
            <xm:f>$D5&gt;=Récap!$I$3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8" id="{12657362-7C0B-4EE4-9AF1-028324EDA75E}">
            <xm:f>$D5&gt;=Récap!$I$3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14:cfRule type="expression" priority="9" id="{38B55AED-D3F1-465A-A847-D24880CBF1EF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10" id="{28FD68DF-B03F-4884-B3F3-492F28BE0656}">
            <xm:f>$D5&gt;=Récap!$K$3</xm:f>
            <x14:dxf>
              <font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  <x14:conditionalFormatting xmlns:xm="http://schemas.microsoft.com/office/excel/2006/main">
          <x14:cfRule type="expression" priority="2" id="{988E766A-69A8-49E1-8097-EE789DEBA3C0}">
            <xm:f>$D5&gt;=Récap!$H$3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99391B87-6BFA-4EC3-BFBB-C830238C551E}">
            <xm:f>$D5&gt;=Récap!$I$3</xm:f>
            <x14:dxf>
              <font>
                <b/>
                <i val="0"/>
                <strike/>
                <color auto="1"/>
              </font>
              <fill>
                <patternFill>
                  <bgColor rgb="FF00B050"/>
                </patternFill>
              </fill>
            </x14:dxf>
          </x14:cfRule>
          <x14:cfRule type="expression" priority="4" id="{53153B87-AD94-4E4A-AD71-C44989A2B61B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5" id="{CBB89DA3-A43F-4AB8-A47A-2B548366BB93}">
            <xm:f>$D5&gt;=Récap!$K$3</xm:f>
            <x14:dxf>
              <font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AT204"/>
  <sheetViews>
    <sheetView workbookViewId="0">
      <pane ySplit="3" topLeftCell="A4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53" bestFit="1" customWidth="1"/>
    <col min="9" max="9" width="16.6640625" customWidth="1"/>
  </cols>
  <sheetData>
    <row r="1" spans="1:46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46" t="s">
        <v>70</v>
      </c>
      <c r="E1" s="142"/>
      <c r="F1" s="142"/>
      <c r="G1" s="142"/>
      <c r="H1" s="142"/>
      <c r="M1" s="284"/>
      <c r="N1" s="284"/>
      <c r="O1" s="284"/>
    </row>
    <row r="2" spans="1:46" s="1" customFormat="1" ht="29.25" customHeight="1" thickBot="1" x14ac:dyDescent="0.45">
      <c r="A2" s="278" t="s">
        <v>35</v>
      </c>
      <c r="B2" s="285"/>
      <c r="C2" s="286"/>
      <c r="D2" s="47"/>
      <c r="F2"/>
      <c r="G2"/>
      <c r="H2"/>
      <c r="I2"/>
      <c r="M2" s="185">
        <v>0</v>
      </c>
      <c r="N2" s="185">
        <v>0</v>
      </c>
      <c r="O2" s="185">
        <v>0</v>
      </c>
    </row>
    <row r="3" spans="1:46" s="78" customFormat="1" ht="40.5" customHeight="1" thickBot="1" x14ac:dyDescent="0.25">
      <c r="A3" s="118" t="s">
        <v>2</v>
      </c>
      <c r="B3" s="119" t="s">
        <v>0</v>
      </c>
      <c r="C3" s="222" t="s">
        <v>1</v>
      </c>
      <c r="D3" s="216" t="s">
        <v>29</v>
      </c>
      <c r="E3" s="120" t="s">
        <v>22</v>
      </c>
      <c r="F3" s="287" t="s">
        <v>44</v>
      </c>
      <c r="G3" s="288"/>
      <c r="H3" s="77"/>
      <c r="I3" s="77"/>
    </row>
    <row r="4" spans="1:46" ht="19.5" customHeight="1" thickTop="1" x14ac:dyDescent="0.3">
      <c r="A4" s="55">
        <f>IF(Engagés!A4="","",Engagés!A4)</f>
        <v>1</v>
      </c>
      <c r="B4" s="300"/>
      <c r="C4" s="217"/>
      <c r="D4" s="224" t="str">
        <f>IF(AND(Récap!R4="",Récap!AD4="",Récap!AO4="",Récap!AZ4="",C4=""),"",IF(OR(Récap!R4="TERMINE",Récap!AD4="TERMINE",Récap!AO4="TERMINE",Récap!AZ4="TERMINE"),"TERMINE",C4-B4))</f>
        <v/>
      </c>
      <c r="E4" s="72"/>
      <c r="F4" s="276">
        <f>MAX(D4:D103)-MIN(D4:D103)</f>
        <v>0</v>
      </c>
      <c r="G4" s="277"/>
      <c r="AT4" t="str">
        <f>IF('6ème'!D4="","",IF(AND(OR(Engagés!$D4="1",Engagés!$D4="2",Engagés!$D4="3"),'6ème'!D4&gt;=$H$3),"TERMINE",""))</f>
        <v/>
      </c>
    </row>
    <row r="5" spans="1:46" x14ac:dyDescent="0.3">
      <c r="A5" s="55">
        <f>IF(Engagés!A5="","",Engagés!A5)</f>
        <v>2</v>
      </c>
      <c r="B5" s="300"/>
      <c r="C5" s="217"/>
      <c r="D5" s="220" t="str">
        <f>IF(AND(Récap!R5="",Récap!AD5="",Récap!AO5="",Récap!AZ5="",C5=""),"",IF(OR(Récap!R5="TERMINE",Récap!AD5="TERMINE",Récap!AO5="TERMINE",Récap!AZ5="TERMINE"),"TERMINE",C5-B5))</f>
        <v/>
      </c>
      <c r="E5" s="62"/>
    </row>
    <row r="6" spans="1:46" x14ac:dyDescent="0.3">
      <c r="A6" s="55">
        <f>IF(Engagés!A6="","",Engagés!A6)</f>
        <v>3</v>
      </c>
      <c r="B6" s="300"/>
      <c r="C6" s="217"/>
      <c r="D6" s="224" t="str">
        <f>IF(AND(Récap!R6="",Récap!AD6="",Récap!AO6="",Récap!AZ6="",C6=""),"",IF(OR(Récap!R6="TERMINE",Récap!AD6="TERMINE",Récap!AO6="TERMINE",Récap!AZ6="TERMINE"),"TERMINE",C6-B6))</f>
        <v/>
      </c>
      <c r="E6" s="62"/>
    </row>
    <row r="7" spans="1:46" x14ac:dyDescent="0.3">
      <c r="A7" s="55">
        <f>IF(Engagés!A7="","",Engagés!A7)</f>
        <v>4</v>
      </c>
      <c r="B7" s="300"/>
      <c r="C7" s="217"/>
      <c r="D7" s="224" t="str">
        <f>IF(AND(Récap!R7="",Récap!AD7="",Récap!AO7="",Récap!AZ7="",C7=""),"",IF(OR(Récap!R7="TERMINE",Récap!AD7="TERMINE",Récap!AO7="TERMINE",Récap!AZ7="TERMINE"),"TERMINE",C7-B7))</f>
        <v/>
      </c>
      <c r="E7" s="62"/>
    </row>
    <row r="8" spans="1:46" x14ac:dyDescent="0.3">
      <c r="A8" s="55">
        <f>IF(Engagés!A8="","",Engagés!A8)</f>
        <v>5</v>
      </c>
      <c r="B8" s="300"/>
      <c r="C8" s="217"/>
      <c r="D8" s="224" t="str">
        <f>IF(AND(Récap!R8="",Récap!AD8="",Récap!AO8="",Récap!AZ8="",C8=""),"",IF(OR(Récap!R8="TERMINE",Récap!AD8="TERMINE",Récap!AO8="TERMINE",Récap!AZ8="TERMINE"),"TERMINE",C8-B8))</f>
        <v/>
      </c>
      <c r="E8" s="62"/>
    </row>
    <row r="9" spans="1:46" x14ac:dyDescent="0.3">
      <c r="A9" s="55">
        <f>IF(Engagés!A9="","",Engagés!A9)</f>
        <v>6</v>
      </c>
      <c r="B9" s="300"/>
      <c r="C9" s="217"/>
      <c r="D9" s="224" t="str">
        <f>IF(AND(Récap!R9="",Récap!AD9="",Récap!AO9="",Récap!AZ9="",C9=""),"",IF(OR(Récap!R9="TERMINE",Récap!AD9="TERMINE",Récap!AO9="TERMINE",Récap!AZ9="TERMINE"),"TERMINE",C9-B9))</f>
        <v/>
      </c>
      <c r="E9" s="62"/>
    </row>
    <row r="10" spans="1:46" x14ac:dyDescent="0.3">
      <c r="A10" s="55">
        <f>IF(Engagés!A10="","",Engagés!A10)</f>
        <v>7</v>
      </c>
      <c r="B10" s="300"/>
      <c r="C10" s="217"/>
      <c r="D10" s="224" t="str">
        <f>IF(AND(Récap!R10="",Récap!AD10="",Récap!AO10="",Récap!AZ10="",C10=""),"",IF(OR(Récap!R10="TERMINE",Récap!AD10="TERMINE",Récap!AO10="TERMINE",Récap!AZ10="TERMINE"),"TERMINE",C10-B10))</f>
        <v/>
      </c>
      <c r="E10" s="62"/>
    </row>
    <row r="11" spans="1:46" x14ac:dyDescent="0.3">
      <c r="A11" s="55">
        <f>IF(Engagés!A11="","",Engagés!A11)</f>
        <v>8</v>
      </c>
      <c r="B11" s="300"/>
      <c r="C11" s="217"/>
      <c r="D11" s="224" t="str">
        <f>IF(AND(Récap!R11="",Récap!AD11="",Récap!AO11="",Récap!AZ11="",C11=""),"",IF(OR(Récap!R11="TERMINE",Récap!AD11="TERMINE",Récap!AO11="TERMINE",Récap!AZ11="TERMINE"),"TERMINE",C11-B11))</f>
        <v/>
      </c>
      <c r="E11" s="62"/>
      <c r="I11" s="2"/>
    </row>
    <row r="12" spans="1:46" x14ac:dyDescent="0.3">
      <c r="A12" s="55">
        <f>IF(Engagés!A12="","",Engagés!A12)</f>
        <v>9</v>
      </c>
      <c r="B12" s="300"/>
      <c r="C12" s="217"/>
      <c r="D12" s="224" t="str">
        <f>IF(AND(Récap!R12="",Récap!AD12="",Récap!AO12="",Récap!AZ12="",C12=""),"",IF(OR(Récap!R12="TERMINE",Récap!AD12="TERMINE",Récap!AO12="TERMINE",Récap!AZ12="TERMINE"),"TERMINE",C12-B12))</f>
        <v/>
      </c>
      <c r="E12" s="62"/>
    </row>
    <row r="13" spans="1:46" x14ac:dyDescent="0.3">
      <c r="A13" s="55">
        <f>IF(Engagés!A13="","",Engagés!A13)</f>
        <v>10</v>
      </c>
      <c r="B13" s="300"/>
      <c r="C13" s="217"/>
      <c r="D13" s="224" t="str">
        <f>IF(AND(Récap!R13="",Récap!AD13="",Récap!AO13="",Récap!AZ13="",C13=""),"",IF(OR(Récap!R13="TERMINE",Récap!AD13="TERMINE",Récap!AO13="TERMINE",Récap!AZ13="TERMINE"),"TERMINE",C13-B13))</f>
        <v/>
      </c>
      <c r="E13" s="62"/>
    </row>
    <row r="14" spans="1:46" x14ac:dyDescent="0.3">
      <c r="A14" s="55">
        <f>IF(Engagés!A14="","",Engagés!A14)</f>
        <v>11</v>
      </c>
      <c r="B14" s="300"/>
      <c r="C14" s="217"/>
      <c r="D14" s="224" t="str">
        <f>IF(AND(Récap!R14="",Récap!AD14="",Récap!AO14="",Récap!AZ14="",C14=""),"",IF(OR(Récap!R14="TERMINE",Récap!AD14="TERMINE",Récap!AO14="TERMINE",Récap!AZ14="TERMINE"),"TERMINE",C14-B14))</f>
        <v/>
      </c>
      <c r="E14" s="62"/>
    </row>
    <row r="15" spans="1:46" x14ac:dyDescent="0.3">
      <c r="A15" s="55">
        <f>IF(Engagés!A15="","",Engagés!A15)</f>
        <v>12</v>
      </c>
      <c r="B15" s="300"/>
      <c r="C15" s="217"/>
      <c r="D15" s="224" t="str">
        <f>IF(AND(Récap!R15="",Récap!AD15="",Récap!AO15="",Récap!AZ15="",C15=""),"",IF(OR(Récap!R15="TERMINE",Récap!AD15="TERMINE",Récap!AO15="TERMINE",Récap!AZ15="TERMINE"),"TERMINE",C15-B15))</f>
        <v/>
      </c>
      <c r="E15" s="62"/>
    </row>
    <row r="16" spans="1:46" x14ac:dyDescent="0.3">
      <c r="A16" s="55">
        <f>IF(Engagés!A16="","",Engagés!A16)</f>
        <v>13</v>
      </c>
      <c r="B16" s="300"/>
      <c r="C16" s="217"/>
      <c r="D16" s="224" t="str">
        <f>IF(AND(Récap!R16="",Récap!AD16="",Récap!AO16="",Récap!AZ16="",C16=""),"",IF(OR(Récap!R16="TERMINE",Récap!AD16="TERMINE",Récap!AO16="TERMINE",Récap!AZ16="TERMINE"),"TERMINE",C16-B16))</f>
        <v/>
      </c>
      <c r="E16" s="62"/>
      <c r="F16" s="283"/>
      <c r="G16" s="281"/>
    </row>
    <row r="17" spans="1:5" x14ac:dyDescent="0.3">
      <c r="A17" s="55">
        <f>IF(Engagés!A17="","",Engagés!A17)</f>
        <v>14</v>
      </c>
      <c r="B17" s="300"/>
      <c r="C17" s="217"/>
      <c r="D17" s="224" t="str">
        <f>IF(AND(Récap!R17="",Récap!AD17="",Récap!AO17="",Récap!AZ17="",C17=""),"",IF(OR(Récap!R17="TERMINE",Récap!AD17="TERMINE",Récap!AO17="TERMINE",Récap!AZ17="TERMINE"),"TERMINE",C17-B17))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217"/>
      <c r="D18" s="224" t="str">
        <f>IF(AND(Récap!R18="",Récap!AD18="",Récap!AO18="",Récap!AZ18="",C18=""),"",IF(OR(Récap!R18="TERMINE",Récap!AD18="TERMINE",Récap!AO18="TERMINE",Récap!AZ18="TERMINE"),"TERMINE",C18-B18))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217"/>
      <c r="D19" s="224" t="str">
        <f>IF(AND(Récap!R19="",Récap!AD19="",Récap!AO19="",Récap!AZ19="",C19=""),"",IF(OR(Récap!R19="TERMINE",Récap!AD19="TERMINE",Récap!AO19="TERMINE",Récap!AZ19="TERMINE"),"TERMINE",C19-B19))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217"/>
      <c r="D20" s="224" t="str">
        <f>IF(AND(Récap!R20="",Récap!AD20="",Récap!AO20="",Récap!AZ20="",C20=""),"",IF(OR(Récap!R20="TERMINE",Récap!AD20="TERMINE",Récap!AO20="TERMINE",Récap!AZ20="TERMINE"),"TERMINE",C20-B20))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217"/>
      <c r="D21" s="224" t="str">
        <f>IF(AND(Récap!R21="",Récap!AD21="",Récap!AO21="",Récap!AZ21="",C21=""),"",IF(OR(Récap!R21="TERMINE",Récap!AD21="TERMINE",Récap!AO21="TERMINE",Récap!AZ21="TERMINE"),"TERMINE",C21-B21))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217"/>
      <c r="D22" s="224" t="str">
        <f>IF(AND(Récap!R22="",Récap!AD22="",Récap!AO22="",Récap!AZ22="",C22=""),"",IF(OR(Récap!R22="TERMINE",Récap!AD22="TERMINE",Récap!AO22="TERMINE",Récap!AZ22="TERMINE"),"TERMINE",C22-B22))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217"/>
      <c r="D23" s="224" t="str">
        <f>IF(AND(Récap!R23="",Récap!AD23="",Récap!AO23="",Récap!AZ23="",C23=""),"",IF(OR(Récap!R23="TERMINE",Récap!AD23="TERMINE",Récap!AO23="TERMINE",Récap!AZ23="TERMINE"),"TERMINE",C23-B23))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217"/>
      <c r="D24" s="224" t="str">
        <f>IF(AND(Récap!R24="",Récap!AD24="",Récap!AO24="",Récap!AZ24="",C24=""),"",IF(OR(Récap!R24="TERMINE",Récap!AD24="TERMINE",Récap!AO24="TERMINE",Récap!AZ24="TERMINE"),"TERMINE",C24-B24))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217"/>
      <c r="D25" s="224" t="str">
        <f>IF(AND(Récap!R25="",Récap!AD25="",Récap!AO25="",Récap!AZ25="",C25=""),"",IF(OR(Récap!R25="TERMINE",Récap!AD25="TERMINE",Récap!AO25="TERMINE",Récap!AZ25="TERMINE"),"TERMINE",C25-B25))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217"/>
      <c r="D26" s="224" t="str">
        <f>IF(AND(Récap!R26="",Récap!AD26="",Récap!AO26="",Récap!AZ26="",C26=""),"",IF(OR(Récap!R26="TERMINE",Récap!AD26="TERMINE",Récap!AO26="TERMINE",Récap!AZ26="TERMINE"),"TERMINE",C26-B26))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217"/>
      <c r="D27" s="224" t="str">
        <f>IF(AND(Récap!R27="",Récap!AD27="",Récap!AO27="",Récap!AZ27="",C27=""),"",IF(OR(Récap!R27="TERMINE",Récap!AD27="TERMINE",Récap!AO27="TERMINE",Récap!AZ27="TERMINE"),"TERMINE",C27-B27))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217"/>
      <c r="D28" s="224" t="str">
        <f>IF(AND(Récap!R28="",Récap!AD28="",Récap!AO28="",Récap!AZ28="",C28=""),"",IF(OR(Récap!R28="TERMINE",Récap!AD28="TERMINE",Récap!AO28="TERMINE",Récap!AZ28="TERMINE"),"TERMINE",C28-B28))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217"/>
      <c r="D29" s="224" t="str">
        <f>IF(AND(Récap!R29="",Récap!AD29="",Récap!AO29="",Récap!AZ29="",C29=""),"",IF(OR(Récap!R29="TERMINE",Récap!AD29="TERMINE",Récap!AO29="TERMINE",Récap!AZ29="TERMINE"),"TERMINE",C29-B29))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218"/>
      <c r="D30" s="224" t="str">
        <f>IF(AND(Récap!R30="",Récap!AD30="",Récap!AO30="",Récap!AZ30="",C30=""),"",IF(OR(Récap!R30="TERMINE",Récap!AD30="TERMINE",Récap!AO30="TERMINE",Récap!AZ30="TERMINE"),"TERMINE",C30-B30))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218"/>
      <c r="D31" s="224" t="str">
        <f>IF(AND(Récap!R31="",Récap!AD31="",Récap!AO31="",Récap!AZ31="",C31=""),"",IF(OR(Récap!R31="TERMINE",Récap!AD31="TERMINE",Récap!AO31="TERMINE",Récap!AZ31="TERMINE"),"TERMINE",C31-B31))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217"/>
      <c r="D32" s="224" t="str">
        <f>IF(AND(Récap!R32="",Récap!AD32="",Récap!AO32="",Récap!AZ32="",C32=""),"",IF(OR(Récap!R32="TERMINE",Récap!AD32="TERMINE",Récap!AO32="TERMINE",Récap!AZ32="TERMINE"),"TERMINE",C32-B32))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218"/>
      <c r="D33" s="224" t="str">
        <f>IF(AND(Récap!R33="",Récap!AD33="",Récap!AO33="",Récap!AZ33="",C33=""),"",IF(OR(Récap!R33="TERMINE",Récap!AD33="TERMINE",Récap!AO33="TERMINE",Récap!AZ33="TERMINE"),"TERMINE",C33-B33))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218"/>
      <c r="D34" s="224" t="str">
        <f>IF(AND(Récap!R34="",Récap!AD34="",Récap!AO34="",Récap!AZ34="",C34=""),"",IF(OR(Récap!R34="TERMINE",Récap!AD34="TERMINE",Récap!AO34="TERMINE",Récap!AZ34="TERMINE"),"TERMINE",C34-B34))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218"/>
      <c r="D35" s="224" t="str">
        <f>IF(AND(Récap!R35="",Récap!AD35="",Récap!AO35="",Récap!AZ35="",C35=""),"",IF(OR(Récap!R35="TERMINE",Récap!AD35="TERMINE",Récap!AO35="TERMINE",Récap!AZ35="TERMINE"),"TERMINE",C35-B35))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218"/>
      <c r="D36" s="224" t="str">
        <f>IF(AND(Récap!R36="",Récap!AD36="",Récap!AO36="",Récap!AZ36="",C36=""),"",IF(OR(Récap!R36="TERMINE",Récap!AD36="TERMINE",Récap!AO36="TERMINE",Récap!AZ36="TERMINE"),"TERMINE",C36-B36))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218"/>
      <c r="D37" s="224" t="str">
        <f>IF(AND(Récap!R37="",Récap!AD37="",Récap!AO37="",Récap!AZ37="",C37=""),"",IF(OR(Récap!R37="TERMINE",Récap!AD37="TERMINE",Récap!AO37="TERMINE",Récap!AZ37="TERMINE"),"TERMINE",C37-B37))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218"/>
      <c r="D38" s="224" t="str">
        <f>IF(AND(Récap!R38="",Récap!AD38="",Récap!AO38="",Récap!AZ38="",C38=""),"",IF(OR(Récap!R38="TERMINE",Récap!AD38="TERMINE",Récap!AO38="TERMINE",Récap!AZ38="TERMINE"),"TERMINE",C38-B38))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218"/>
      <c r="D39" s="224" t="str">
        <f>IF(AND(Récap!R39="",Récap!AD39="",Récap!AO39="",Récap!AZ39="",C39=""),"",IF(OR(Récap!R39="TERMINE",Récap!AD39="TERMINE",Récap!AO39="TERMINE",Récap!AZ39="TERMINE"),"TERMINE",C39-B39))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218"/>
      <c r="D40" s="224" t="str">
        <f>IF(AND(Récap!R40="",Récap!AD40="",Récap!AO40="",Récap!AZ40="",C40=""),"",IF(OR(Récap!R40="TERMINE",Récap!AD40="TERMINE",Récap!AO40="TERMINE",Récap!AZ40="TERMINE"),"TERMINE",C40-B40))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218"/>
      <c r="D41" s="224" t="str">
        <f>IF(AND(Récap!R41="",Récap!AD41="",Récap!AO41="",Récap!AZ41="",C41=""),"",IF(OR(Récap!R41="TERMINE",Récap!AD41="TERMINE",Récap!AO41="TERMINE",Récap!AZ41="TERMINE"),"TERMINE",C41-B41))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218"/>
      <c r="D42" s="224" t="str">
        <f>IF(AND(Récap!R42="",Récap!AD42="",Récap!AO42="",Récap!AZ42="",C42=""),"",IF(OR(Récap!R42="TERMINE",Récap!AD42="TERMINE",Récap!AO42="TERMINE",Récap!AZ42="TERMINE"),"TERMINE",C42-B42))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217"/>
      <c r="D43" s="224" t="str">
        <f>IF(AND(Récap!R43="",Récap!AD43="",Récap!AO43="",Récap!AZ43="",C43=""),"",IF(OR(Récap!R43="TERMINE",Récap!AD43="TERMINE",Récap!AO43="TERMINE",Récap!AZ43="TERMINE"),"TERMINE",C43-B43))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218"/>
      <c r="D44" s="224" t="str">
        <f>IF(AND(Récap!R44="",Récap!AD44="",Récap!AO44="",Récap!AZ44="",C44=""),"",IF(OR(Récap!R44="TERMINE",Récap!AD44="TERMINE",Récap!AO44="TERMINE",Récap!AZ44="TERMINE"),"TERMINE",C44-B44))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218"/>
      <c r="D45" s="224" t="str">
        <f>IF(AND(Récap!R45="",Récap!AD45="",Récap!AO45="",Récap!AZ45="",C45=""),"",IF(OR(Récap!R45="TERMINE",Récap!AD45="TERMINE",Récap!AO45="TERMINE",Récap!AZ45="TERMINE"),"TERMINE",C45-B45))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218"/>
      <c r="D46" s="224" t="str">
        <f>IF(AND(Récap!R46="",Récap!AD46="",Récap!AO46="",Récap!AZ46="",C46=""),"",IF(OR(Récap!R46="TERMINE",Récap!AD46="TERMINE",Récap!AO46="TERMINE",Récap!AZ46="TERMINE"),"TERMINE",C46-B46))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218"/>
      <c r="D47" s="224" t="str">
        <f>IF(AND(Récap!R47="",Récap!AD47="",Récap!AO47="",Récap!AZ47="",C47=""),"",IF(OR(Récap!R47="TERMINE",Récap!AD47="TERMINE",Récap!AO47="TERMINE",Récap!AZ47="TERMINE"),"TERMINE",C47-B47))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218"/>
      <c r="D48" s="224" t="str">
        <f>IF(AND(Récap!R48="",Récap!AD48="",Récap!AO48="",Récap!AZ48="",C48=""),"",IF(OR(Récap!R48="TERMINE",Récap!AD48="TERMINE",Récap!AO48="TERMINE",Récap!AZ48="TERMINE"),"TERMINE",C48-B48))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218"/>
      <c r="D49" s="224" t="str">
        <f>IF(AND(Récap!R49="",Récap!AD49="",Récap!AO49="",Récap!AZ49="",C49=""),"",IF(OR(Récap!R49="TERMINE",Récap!AD49="TERMINE",Récap!AO49="TERMINE",Récap!AZ49="TERMINE"),"TERMINE",C49-B49))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218"/>
      <c r="D50" s="224" t="str">
        <f>IF(AND(Récap!R50="",Récap!AD50="",Récap!AO50="",Récap!AZ50="",C50=""),"",IF(OR(Récap!R50="TERMINE",Récap!AD50="TERMINE",Récap!AO50="TERMINE",Récap!AZ50="TERMINE"),"TERMINE",C50-B50))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218"/>
      <c r="D51" s="224" t="str">
        <f>IF(AND(Récap!R51="",Récap!AD51="",Récap!AO51="",Récap!AZ51="",C51=""),"",IF(OR(Récap!R51="TERMINE",Récap!AD51="TERMINE",Récap!AO51="TERMINE",Récap!AZ51="TERMINE"),"TERMINE",C51-B51))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218"/>
      <c r="D52" s="224" t="str">
        <f>IF(AND(Récap!R52="",Récap!AD52="",Récap!AO52="",Récap!AZ52="",C52=""),"",IF(OR(Récap!R52="TERMINE",Récap!AD52="TERMINE",Récap!AO52="TERMINE",Récap!AZ52="TERMINE"),"TERMINE",C52-B52))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218"/>
      <c r="D53" s="224" t="str">
        <f>IF(AND(Récap!R53="",Récap!AD53="",Récap!AO53="",Récap!AZ53="",C53=""),"",IF(OR(Récap!R53="TERMINE",Récap!AD53="TERMINE",Récap!AO53="TERMINE",Récap!AZ53="TERMINE"),"TERMINE",C53-B53))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218"/>
      <c r="D54" s="224" t="str">
        <f>IF(AND(Récap!R54="",Récap!AD54="",Récap!AO54="",Récap!AZ54="",C54=""),"",IF(OR(Récap!R54="TERMINE",Récap!AD54="TERMINE",Récap!AO54="TERMINE",Récap!AZ54="TERMINE"),"TERMINE",C54-B54))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218"/>
      <c r="D55" s="224" t="str">
        <f>IF(AND(Récap!R55="",Récap!AD55="",Récap!AO55="",Récap!AZ55="",C55=""),"",IF(OR(Récap!R55="TERMINE",Récap!AD55="TERMINE",Récap!AO55="TERMINE",Récap!AZ55="TERMINE"),"TERMINE",C55-B55))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218"/>
      <c r="D56" s="224" t="str">
        <f>IF(AND(Récap!R56="",Récap!AD56="",Récap!AO56="",Récap!AZ56="",C56=""),"",IF(OR(Récap!R56="TERMINE",Récap!AD56="TERMINE",Récap!AO56="TERMINE",Récap!AZ56="TERMINE"),"TERMINE",C56-B56))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218"/>
      <c r="D57" s="224" t="str">
        <f>IF(AND(Récap!R57="",Récap!AD57="",Récap!AO57="",Récap!AZ57="",C57=""),"",IF(OR(Récap!R57="TERMINE",Récap!AD57="TERMINE",Récap!AO57="TERMINE",Récap!AZ57="TERMINE"),"TERMINE",C57-B57))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218"/>
      <c r="D58" s="224" t="str">
        <f>IF(AND(Récap!R58="",Récap!AD58="",Récap!AO58="",Récap!AZ58="",C58=""),"",IF(OR(Récap!R58="TERMINE",Récap!AD58="TERMINE",Récap!AO58="TERMINE",Récap!AZ58="TERMINE"),"TERMINE",C58-B58))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218"/>
      <c r="D59" s="224" t="str">
        <f>IF(AND(Récap!R59="",Récap!AD59="",Récap!AO59="",Récap!AZ59="",C59=""),"",IF(OR(Récap!R59="TERMINE",Récap!AD59="TERMINE",Récap!AO59="TERMINE",Récap!AZ59="TERMINE"),"TERMINE",C59-B59))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218"/>
      <c r="D60" s="224" t="str">
        <f>IF(AND(Récap!R60="",Récap!AD60="",Récap!AO60="",Récap!AZ60="",C60=""),"",IF(OR(Récap!R60="TERMINE",Récap!AD60="TERMINE",Récap!AO60="TERMINE",Récap!AZ60="TERMINE"),"TERMINE",C60-B60))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218"/>
      <c r="D61" s="224" t="str">
        <f>IF(AND(Récap!R61="",Récap!AD61="",Récap!AO61="",Récap!AZ61="",C61=""),"",IF(OR(Récap!R61="TERMINE",Récap!AD61="TERMINE",Récap!AO61="TERMINE",Récap!AZ61="TERMINE"),"TERMINE",C61-B61))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218"/>
      <c r="D62" s="224" t="str">
        <f>IF(AND(Récap!R62="",Récap!AD62="",Récap!AO62="",Récap!AZ62="",C62=""),"",IF(OR(Récap!R62="TERMINE",Récap!AD62="TERMINE",Récap!AO62="TERMINE",Récap!AZ62="TERMINE"),"TERMINE",C62-B62))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218"/>
      <c r="D63" s="224" t="str">
        <f>IF(AND(Récap!R63="",Récap!AD63="",Récap!AO63="",Récap!AZ63="",C63=""),"",IF(OR(Récap!R63="TERMINE",Récap!AD63="TERMINE",Récap!AO63="TERMINE",Récap!AZ63="TERMINE"),"TERMINE",C63-B63))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218"/>
      <c r="D64" s="224" t="str">
        <f>IF(AND(Récap!R64="",Récap!AD64="",Récap!AO64="",Récap!AZ64="",C64=""),"",IF(OR(Récap!R64="TERMINE",Récap!AD64="TERMINE",Récap!AO64="TERMINE",Récap!AZ64="TERMINE"),"TERMINE",C64-B64))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218"/>
      <c r="D65" s="224" t="str">
        <f>IF(AND(Récap!R65="",Récap!AD65="",Récap!AO65="",Récap!AZ65="",C65=""),"",IF(OR(Récap!R65="TERMINE",Récap!AD65="TERMINE",Récap!AO65="TERMINE",Récap!AZ65="TERMINE"),"TERMINE",C65-B65))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218"/>
      <c r="D66" s="224" t="str">
        <f>IF(AND(Récap!R66="",Récap!AD66="",Récap!AO66="",Récap!AZ66="",C66=""),"",IF(OR(Récap!R66="TERMINE",Récap!AD66="TERMINE",Récap!AO66="TERMINE",Récap!AZ66="TERMINE"),"TERMINE",C66-B66))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218"/>
      <c r="D67" s="224" t="str">
        <f>IF(AND(Récap!R67="",Récap!AD67="",Récap!AO67="",Récap!AZ67="",C67=""),"",IF(OR(Récap!R67="TERMINE",Récap!AD67="TERMINE",Récap!AO67="TERMINE",Récap!AZ67="TERMINE"),"TERMINE",C67-B67))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218"/>
      <c r="D68" s="224" t="str">
        <f>IF(AND(Récap!R68="",Récap!AD68="",Récap!AO68="",Récap!AZ68="",C68=""),"",IF(OR(Récap!R68="TERMINE",Récap!AD68="TERMINE",Récap!AO68="TERMINE",Récap!AZ68="TERMINE"),"TERMINE",C68-B68))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218"/>
      <c r="D69" s="224" t="str">
        <f>IF(AND(Récap!R69="",Récap!AD69="",Récap!AO69="",Récap!AZ69="",C69=""),"",IF(OR(Récap!R69="TERMINE",Récap!AD69="TERMINE",Récap!AO69="TERMINE",Récap!AZ69="TERMINE"),"TERMINE",C69-B69))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218"/>
      <c r="D70" s="224" t="str">
        <f>IF(AND(Récap!R70="",Récap!AD70="",Récap!AO70="",Récap!AZ70="",C70=""),"",IF(OR(Récap!R70="TERMINE",Récap!AD70="TERMINE",Récap!AO70="TERMINE",Récap!AZ70="TERMINE"),"TERMINE",C70-B70))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218"/>
      <c r="D71" s="224" t="str">
        <f>IF(AND(Récap!R71="",Récap!AD71="",Récap!AO71="",Récap!AZ71="",C71=""),"",IF(OR(Récap!R71="TERMINE",Récap!AD71="TERMINE",Récap!AO71="TERMINE",Récap!AZ71="TERMINE"),"TERMINE",C71-B71))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218"/>
      <c r="D72" s="224" t="str">
        <f>IF(AND(Récap!R72="",Récap!AD72="",Récap!AO72="",Récap!AZ72="",C72=""),"",IF(OR(Récap!R72="TERMINE",Récap!AD72="TERMINE",Récap!AO72="TERMINE",Récap!AZ72="TERMINE"),"TERMINE",C72-B72))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218"/>
      <c r="D73" s="224" t="str">
        <f>IF(AND(Récap!R73="",Récap!AD73="",Récap!AO73="",Récap!AZ73="",C73=""),"",IF(OR(Récap!R73="TERMINE",Récap!AD73="TERMINE",Récap!AO73="TERMINE",Récap!AZ73="TERMINE"),"TERMINE",C73-B73))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218"/>
      <c r="D74" s="224" t="str">
        <f>IF(AND(Récap!R74="",Récap!AD74="",Récap!AO74="",Récap!AZ74="",C74=""),"",IF(OR(Récap!R74="TERMINE",Récap!AD74="TERMINE",Récap!AO74="TERMINE",Récap!AZ74="TERMINE"),"TERMINE",C74-B74))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218"/>
      <c r="D75" s="224" t="str">
        <f>IF(AND(Récap!R75="",Récap!AD75="",Récap!AO75="",Récap!AZ75="",C75=""),"",IF(OR(Récap!R75="TERMINE",Récap!AD75="TERMINE",Récap!AO75="TERMINE",Récap!AZ75="TERMINE"),"TERMINE",C75-B75))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218"/>
      <c r="D76" s="224" t="str">
        <f>IF(AND(Récap!R76="",Récap!AD76="",Récap!AO76="",Récap!AZ76="",C76=""),"",IF(OR(Récap!R76="TERMINE",Récap!AD76="TERMINE",Récap!AO76="TERMINE",Récap!AZ76="TERMINE"),"TERMINE",C76-B76))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218"/>
      <c r="D77" s="224" t="str">
        <f>IF(AND(Récap!R77="",Récap!AD77="",Récap!AO77="",Récap!AZ77="",C77=""),"",IF(OR(Récap!R77="TERMINE",Récap!AD77="TERMINE",Récap!AO77="TERMINE",Récap!AZ77="TERMINE"),"TERMINE",C77-B77))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218"/>
      <c r="D78" s="224" t="str">
        <f>IF(AND(Récap!R78="",Récap!AD78="",Récap!AO78="",Récap!AZ78="",C78=""),"",IF(OR(Récap!R78="TERMINE",Récap!AD78="TERMINE",Récap!AO78="TERMINE",Récap!AZ78="TERMINE"),"TERMINE",C78-B78))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218"/>
      <c r="D79" s="224" t="str">
        <f>IF(AND(Récap!R79="",Récap!AD79="",Récap!AO79="",Récap!AZ79="",C79=""),"",IF(OR(Récap!R79="TERMINE",Récap!AD79="TERMINE",Récap!AO79="TERMINE",Récap!AZ79="TERMINE"),"TERMINE",C79-B79))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218"/>
      <c r="D80" s="224" t="str">
        <f>IF(AND(Récap!R80="",Récap!AD80="",Récap!AO80="",Récap!AZ80="",C80=""),"",IF(OR(Récap!R80="TERMINE",Récap!AD80="TERMINE",Récap!AO80="TERMINE",Récap!AZ80="TERMINE"),"TERMINE",C80-B80))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218"/>
      <c r="D81" s="224" t="str">
        <f>IF(AND(Récap!R81="",Récap!AD81="",Récap!AO81="",Récap!AZ81="",C81=""),"",IF(OR(Récap!R81="TERMINE",Récap!AD81="TERMINE",Récap!AO81="TERMINE",Récap!AZ81="TERMINE"),"TERMINE",C81-B81))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218"/>
      <c r="D82" s="224" t="str">
        <f>IF(AND(Récap!R82="",Récap!AD82="",Récap!AO82="",Récap!AZ82="",C82=""),"",IF(OR(Récap!R82="TERMINE",Récap!AD82="TERMINE",Récap!AO82="TERMINE",Récap!AZ82="TERMINE"),"TERMINE",C82-B82))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218"/>
      <c r="D83" s="224" t="str">
        <f>IF(AND(Récap!R83="",Récap!AD83="",Récap!AO83="",Récap!AZ83="",C83=""),"",IF(OR(Récap!R83="TERMINE",Récap!AD83="TERMINE",Récap!AO83="TERMINE",Récap!AZ83="TERMINE"),"TERMINE",C83-B83))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218"/>
      <c r="D84" s="224" t="str">
        <f>IF(AND(Récap!R84="",Récap!AD84="",Récap!AO84="",Récap!AZ84="",C84=""),"",IF(OR(Récap!R84="TERMINE",Récap!AD84="TERMINE",Récap!AO84="TERMINE",Récap!AZ84="TERMINE"),"TERMINE",C84-B84))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218"/>
      <c r="D85" s="224" t="str">
        <f>IF(AND(Récap!R85="",Récap!AD85="",Récap!AO85="",Récap!AZ85="",C85=""),"",IF(OR(Récap!R85="TERMINE",Récap!AD85="TERMINE",Récap!AO85="TERMINE",Récap!AZ85="TERMINE"),"TERMINE",C85-B85))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218"/>
      <c r="D86" s="224" t="str">
        <f>IF(AND(Récap!R86="",Récap!AD86="",Récap!AO86="",Récap!AZ86="",C86=""),"",IF(OR(Récap!R86="TERMINE",Récap!AD86="TERMINE",Récap!AO86="TERMINE",Récap!AZ86="TERMINE"),"TERMINE",C86-B86))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218"/>
      <c r="D87" s="224" t="str">
        <f>IF(AND(Récap!R87="",Récap!AD87="",Récap!AO87="",Récap!AZ87="",C87=""),"",IF(OR(Récap!R87="TERMINE",Récap!AD87="TERMINE",Récap!AO87="TERMINE",Récap!AZ87="TERMINE"),"TERMINE",C87-B87))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218"/>
      <c r="D88" s="224" t="str">
        <f>IF(AND(Récap!R88="",Récap!AD88="",Récap!AO88="",Récap!AZ88="",C88=""),"",IF(OR(Récap!R88="TERMINE",Récap!AD88="TERMINE",Récap!AO88="TERMINE",Récap!AZ88="TERMINE"),"TERMINE",C88-B88))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218"/>
      <c r="D89" s="224" t="str">
        <f>IF(AND(Récap!R89="",Récap!AD89="",Récap!AO89="",Récap!AZ89="",C89=""),"",IF(OR(Récap!R89="TERMINE",Récap!AD89="TERMINE",Récap!AO89="TERMINE",Récap!AZ89="TERMINE"),"TERMINE",C89-B89))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218"/>
      <c r="D90" s="224" t="str">
        <f>IF(AND(Récap!R90="",Récap!AD90="",Récap!AO90="",Récap!AZ90="",C90=""),"",IF(OR(Récap!R90="TERMINE",Récap!AD90="TERMINE",Récap!AO90="TERMINE",Récap!AZ90="TERMINE"),"TERMINE",C90-B90))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218"/>
      <c r="D91" s="224" t="str">
        <f>IF(AND(Récap!R91="",Récap!AD91="",Récap!AO91="",Récap!AZ91="",C91=""),"",IF(OR(Récap!R91="TERMINE",Récap!AD91="TERMINE",Récap!AO91="TERMINE",Récap!AZ91="TERMINE"),"TERMINE",C91-B91))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218"/>
      <c r="D92" s="224" t="str">
        <f>IF(AND(Récap!R92="",Récap!AD92="",Récap!AO92="",Récap!AZ92="",C92=""),"",IF(OR(Récap!R92="TERMINE",Récap!AD92="TERMINE",Récap!AO92="TERMINE",Récap!AZ92="TERMINE"),"TERMINE",C92-B92))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218"/>
      <c r="D93" s="224" t="str">
        <f>IF(AND(Récap!R93="",Récap!AD93="",Récap!AO93="",Récap!AZ93="",C93=""),"",IF(OR(Récap!R93="TERMINE",Récap!AD93="TERMINE",Récap!AO93="TERMINE",Récap!AZ93="TERMINE"),"TERMINE",C93-B93))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218"/>
      <c r="D94" s="224" t="str">
        <f>IF(AND(Récap!R94="",Récap!AD94="",Récap!AO94="",Récap!AZ94="",C94=""),"",IF(OR(Récap!R94="TERMINE",Récap!AD94="TERMINE",Récap!AO94="TERMINE",Récap!AZ94="TERMINE"),"TERMINE",C94-B94))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218"/>
      <c r="D95" s="224" t="str">
        <f>IF(AND(Récap!R95="",Récap!AD95="",Récap!AO95="",Récap!AZ95="",C95=""),"",IF(OR(Récap!R95="TERMINE",Récap!AD95="TERMINE",Récap!AO95="TERMINE",Récap!AZ95="TERMINE"),"TERMINE",C95-B95))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218"/>
      <c r="D96" s="224" t="str">
        <f>IF(AND(Récap!R96="",Récap!AD96="",Récap!AO96="",Récap!AZ96="",C96=""),"",IF(OR(Récap!R96="TERMINE",Récap!AD96="TERMINE",Récap!AO96="TERMINE",Récap!AZ96="TERMINE"),"TERMINE",C96-B96))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218"/>
      <c r="D97" s="224" t="str">
        <f>IF(AND(Récap!R97="",Récap!AD97="",Récap!AO97="",Récap!AZ97="",C97=""),"",IF(OR(Récap!R97="TERMINE",Récap!AD97="TERMINE",Récap!AO97="TERMINE",Récap!AZ97="TERMINE"),"TERMINE",C97-B97))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218"/>
      <c r="D98" s="224" t="str">
        <f>IF(AND(Récap!R98="",Récap!AD98="",Récap!AO98="",Récap!AZ98="",C98=""),"",IF(OR(Récap!R98="TERMINE",Récap!AD98="TERMINE",Récap!AO98="TERMINE",Récap!AZ98="TERMINE"),"TERMINE",C98-B98))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218"/>
      <c r="D99" s="224" t="str">
        <f>IF(AND(Récap!R99="",Récap!AD99="",Récap!AO99="",Récap!AZ99="",C99=""),"",IF(OR(Récap!R99="TERMINE",Récap!AD99="TERMINE",Récap!AO99="TERMINE",Récap!AZ99="TERMINE"),"TERMINE",C99-B99))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218"/>
      <c r="D100" s="224" t="str">
        <f>IF(AND(Récap!R100="",Récap!AD100="",Récap!AO100="",Récap!AZ100="",C100=""),"",IF(OR(Récap!R100="TERMINE",Récap!AD100="TERMINE",Récap!AO100="TERMINE",Récap!AZ100="TERMINE"),"TERMINE",C100-B100))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218"/>
      <c r="D101" s="224" t="str">
        <f>IF(AND(Récap!R101="",Récap!AD101="",Récap!AO101="",Récap!AZ101="",C101=""),"",IF(OR(Récap!R101="TERMINE",Récap!AD101="TERMINE",Récap!AO101="TERMINE",Récap!AZ101="TERMINE"),"TERMINE",C101-B101))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218"/>
      <c r="D102" s="224" t="str">
        <f>IF(AND(Récap!R102="",Récap!AD102="",Récap!AO102="",Récap!AZ102="",C102=""),"",IF(OR(Récap!R102="TERMINE",Récap!AD102="TERMINE",Récap!AO102="TERMINE",Récap!AZ102="TERMINE"),"TERMINE",C102-B102))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19"/>
      <c r="D103" s="225" t="str">
        <f>IF(AND(Récap!R103="",Récap!AD103="",Récap!AO103="",Récap!AZ103="",C103=""),"",IF(OR(Récap!R103="TERMINE",Récap!AD103="TERMINE",Récap!AO103="TERMINE",Récap!AZ103="TERMINE"),"TERMINE",C103-B103))</f>
        <v/>
      </c>
      <c r="E103" s="64"/>
    </row>
    <row r="104" spans="1:5" x14ac:dyDescent="0.3">
      <c r="A104" s="57"/>
      <c r="B104" s="1"/>
      <c r="C104" s="21"/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5">
    <mergeCell ref="F16:G16"/>
    <mergeCell ref="A2:C2"/>
    <mergeCell ref="F3:G3"/>
    <mergeCell ref="F4:G4"/>
    <mergeCell ref="M1:O1"/>
  </mergeCells>
  <conditionalFormatting sqref="D4">
    <cfRule type="expression" dxfId="28" priority="11">
      <formula>$D4=""</formula>
    </cfRule>
  </conditionalFormatting>
  <conditionalFormatting sqref="D5:D103">
    <cfRule type="expression" dxfId="27" priority="12">
      <formula>$D5=""</formula>
    </cfRule>
  </conditionalFormatting>
  <conditionalFormatting sqref="D5:D103">
    <cfRule type="expression" dxfId="26" priority="6">
      <formula>$D5=""</formula>
    </cfRule>
  </conditionalFormatting>
  <conditionalFormatting sqref="D5:D103">
    <cfRule type="expression" dxfId="25" priority="1">
      <formula>$D5=""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05" id="{6E2772E9-2D2C-4A9D-8367-E76CECA2C63A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  <x14:conditionalFormatting xmlns:xm="http://schemas.microsoft.com/office/excel/2006/main">
          <x14:cfRule type="expression" priority="16" id="{0AF64494-EBCC-4BDB-AA5D-27A6EB57BECE}">
            <xm:f>$D4&gt;=Récap!$H$3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7" id="{3FAB9986-B4A0-436A-9F8E-24A2DF201732}">
            <xm:f>$D4&gt;=Récap!$I$3</xm:f>
            <x14:dxf>
              <font>
                <b/>
                <i val="0"/>
                <strike/>
                <color theme="1"/>
              </font>
              <fill>
                <patternFill>
                  <bgColor rgb="FF00B050"/>
                </patternFill>
              </fill>
            </x14:dxf>
          </x14:cfRule>
          <x14:cfRule type="expression" priority="18" id="{1F291050-3DAE-44E4-AC02-2ADF98066F9E}">
            <xm:f>$D4&gt;=Récap!$J$3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19" id="{7F387EAF-B8E8-4A8E-971E-38456CA57765}">
            <xm:f>$D4&gt;=Récap!$K$3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D4</xm:sqref>
        </x14:conditionalFormatting>
        <x14:conditionalFormatting xmlns:xm="http://schemas.microsoft.com/office/excel/2006/main">
          <x14:cfRule type="expression" priority="13" id="{F9D02F2E-B3D1-41A6-A7A1-8018D371B618}">
            <xm:f>$D5&gt;=Récap!$H$3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4" id="{D0282223-71AA-4171-B0F6-57A7F4062D1F}">
            <xm:f>$D5&gt;=Récap!$J$3</xm:f>
            <x14:dxf>
              <font>
                <b/>
                <i val="0"/>
                <strike/>
                <color theme="1"/>
              </font>
              <fill>
                <patternFill>
                  <bgColor rgb="FF00B050"/>
                </patternFill>
              </fill>
            </x14:dxf>
          </x14:cfRule>
          <x14:cfRule type="expression" priority="15" id="{3E8460B1-B420-4AF4-BC26-787449EC6F95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  <x14:conditionalFormatting xmlns:xm="http://schemas.microsoft.com/office/excel/2006/main">
          <x14:cfRule type="expression" priority="7" id="{55E8CE6E-4778-4BA1-972E-0FFFC8163993}">
            <xm:f>$D5&gt;=Récap!$H$3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8" id="{6C106908-A3A5-40F5-B6CD-38BDA74F601B}">
            <xm:f>$D5&gt;=Récap!$J$3</xm:f>
            <x14:dxf>
              <font>
                <b/>
                <i val="0"/>
                <strike/>
                <color theme="1"/>
              </font>
              <fill>
                <patternFill>
                  <bgColor rgb="FF00B050"/>
                </patternFill>
              </fill>
            </x14:dxf>
          </x14:cfRule>
          <x14:cfRule type="expression" priority="9" id="{08578553-3348-4BDE-AB2A-B272CEB9D21B}">
            <xm:f>$D5&gt;=Récap!$I$3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10" id="{30CC4310-D979-4C23-8417-CD3C29DFC6F7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  <x14:conditionalFormatting xmlns:xm="http://schemas.microsoft.com/office/excel/2006/main">
          <x14:cfRule type="expression" priority="2" id="{1911D6B9-18FA-4D54-8638-31596863E8AB}">
            <xm:f>$D5&gt;=Récap!$H$3</xm:f>
            <x14:dxf>
              <font>
                <b/>
                <i val="0"/>
                <strike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790AB71E-8BF9-4EB8-9222-58E3EE281B72}">
            <xm:f>$D5&gt;=Récap!$I$3</xm:f>
            <x14:dxf>
              <font>
                <b/>
                <i val="0"/>
                <strike/>
                <color theme="1"/>
              </font>
              <fill>
                <patternFill>
                  <bgColor rgb="FF00B050"/>
                </patternFill>
              </fill>
            </x14:dxf>
          </x14:cfRule>
          <x14:cfRule type="expression" priority="4" id="{8BCEE63E-59E0-4FE6-8F2F-4B04B0F0ACCB}">
            <xm:f>$D5&gt;=Récap!$J$3</xm:f>
            <x14:dxf>
              <font>
                <b/>
                <i val="0"/>
                <strike/>
                <color rgb="FFFFFF00"/>
              </font>
              <fill>
                <patternFill>
                  <bgColor rgb="FF002060"/>
                </patternFill>
              </fill>
            </x14:dxf>
          </x14:cfRule>
          <x14:cfRule type="expression" priority="5" id="{A3796DC9-9952-418D-AA19-88932567A1E5}">
            <xm:f>$D5&gt;=Récap!$K$3</xm:f>
            <x14:dxf>
              <font>
                <b/>
                <i val="0"/>
                <strike/>
                <color rgb="FF002060"/>
              </font>
              <fill>
                <patternFill>
                  <bgColor rgb="FFFFFF00"/>
                </patternFill>
              </fill>
            </x14:dxf>
          </x14:cfRule>
          <xm:sqref>D5:D103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O204"/>
  <sheetViews>
    <sheetView workbookViewId="0">
      <pane ySplit="3" topLeftCell="A95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34" bestFit="1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44" t="s">
        <v>69</v>
      </c>
      <c r="E1" s="144"/>
      <c r="F1" s="144"/>
      <c r="G1" s="144"/>
      <c r="H1" s="144"/>
      <c r="I1"/>
      <c r="J1"/>
      <c r="M1" s="284"/>
      <c r="N1" s="284"/>
      <c r="O1" s="284"/>
    </row>
    <row r="2" spans="1:15" s="1" customFormat="1" ht="29.25" customHeight="1" thickBot="1" x14ac:dyDescent="0.45">
      <c r="A2" s="278" t="s">
        <v>35</v>
      </c>
      <c r="B2" s="278"/>
      <c r="C2" s="279"/>
      <c r="D2" s="47"/>
      <c r="F2"/>
      <c r="G2"/>
      <c r="I2"/>
      <c r="J2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19" t="s">
        <v>1</v>
      </c>
      <c r="D3" s="118" t="s">
        <v>29</v>
      </c>
      <c r="E3" s="120" t="s">
        <v>22</v>
      </c>
      <c r="F3" s="287" t="s">
        <v>44</v>
      </c>
      <c r="G3" s="288"/>
      <c r="H3" s="77"/>
      <c r="I3" s="77"/>
    </row>
    <row r="4" spans="1:15" ht="19.5" thickTop="1" x14ac:dyDescent="0.3">
      <c r="A4" s="55">
        <f>IF(Engagés!A4="","",Engagés!A4)</f>
        <v>1</v>
      </c>
      <c r="B4" s="300"/>
      <c r="C4" s="247"/>
      <c r="D4" s="130" t="str">
        <f>IF(AND(Récap!S4="",Récap!AE4="",Récap!AP4="",Récap!BA4="",C4=""),"",IF(OR(Récap!S4="TERMINE",Récap!AE4="TERMINE",Récap!AP4="TERMINE",Récap!BA4="TERMINE"),"TERMINE",C4-B4))</f>
        <v/>
      </c>
      <c r="E4" s="72"/>
      <c r="F4" s="276">
        <f>MAX(D4:D103)-MIN(D4:D103)</f>
        <v>0</v>
      </c>
      <c r="G4" s="277"/>
    </row>
    <row r="5" spans="1:15" x14ac:dyDescent="0.3">
      <c r="A5" s="55">
        <f>IF(Engagés!A5="","",Engagés!A5)</f>
        <v>2</v>
      </c>
      <c r="B5" s="300"/>
      <c r="C5" s="247"/>
      <c r="D5" s="129" t="str">
        <f>IF(AND(Récap!S5="",Récap!AE5="",Récap!AP5="",Récap!BA5="",C5=""),"",IF(OR(Récap!S5="TERMINE",Récap!AE5="TERMINE",Récap!AP5="TERMINE",Récap!BA5="TERMINE"),"TERMINE",C5-B5))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247"/>
      <c r="D6" s="129" t="str">
        <f>IF(AND(Récap!S6="",Récap!AE6="",Récap!AP6="",Récap!BA6="",C6=""),"",IF(OR(Récap!S6="TERMINE",Récap!AE6="TERMINE",Récap!AP6="TERMINE",Récap!BA6="TERMINE"),"TERMINE",C6-B6))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247"/>
      <c r="D7" s="129" t="str">
        <f>IF(AND(Récap!S7="",Récap!AE7="",Récap!AP7="",Récap!BA7="",C7=""),"",IF(OR(Récap!S7="TERMINE",Récap!AE7="TERMINE",Récap!AP7="TERMINE",Récap!BA7="TERMINE"),"TERMINE",C7-B7))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247"/>
      <c r="D8" s="188" t="str">
        <f>IF(AND(Récap!S8="",Récap!AE8="",Récap!AP8="",Récap!BA8="",C8=""),"",IF(OR(Récap!S8="TERMINE",Récap!AE8="TERMINE",Récap!AP8="TERMINE",Récap!BA8="TERMINE"),"TERMINE",C8-B8))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247"/>
      <c r="D9" s="129" t="str">
        <f>IF(AND(Récap!S9="",Récap!AE9="",Récap!AP9="",Récap!BA9="",C9=""),"",IF(OR(Récap!S9="TERMINE",Récap!AE9="TERMINE",Récap!AP9="TERMINE",Récap!BA9="TERMINE"),"TERMINE",C9-B9))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247"/>
      <c r="D10" s="129" t="str">
        <f>IF(AND(Récap!S10="",Récap!AE10="",Récap!AP10="",Récap!BA10="",C10=""),"",IF(OR(Récap!S10="TERMINE",Récap!AE10="TERMINE",Récap!AP10="TERMINE",Récap!BA10="TERMINE"),"TERMINE",C10-B10))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247"/>
      <c r="D11" s="129" t="str">
        <f>IF(AND(Récap!S11="",Récap!AE11="",Récap!AP11="",Récap!BA11="",C11=""),"",IF(OR(Récap!S11="TERMINE",Récap!AE11="TERMINE",Récap!AP11="TERMINE",Récap!BA11="TERMINE"),"TERMINE",C11-B11))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247"/>
      <c r="D12" s="129" t="str">
        <f>IF(AND(Récap!S12="",Récap!AE12="",Récap!AP12="",Récap!BA12="",C12=""),"",IF(OR(Récap!S12="TERMINE",Récap!AE12="TERMINE",Récap!AP12="TERMINE",Récap!BA12="TERMINE"),"TERMINE",C12-B12))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247"/>
      <c r="D13" s="129" t="str">
        <f>IF(AND(Récap!S13="",Récap!AE13="",Récap!AP13="",Récap!BA13="",C13=""),"",IF(OR(Récap!S13="TERMINE",Récap!AE13="TERMINE",Récap!AP13="TERMINE",Récap!BA13="TERMINE"),"TERMINE",C13-B13))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247"/>
      <c r="D14" s="129" t="str">
        <f>IF(AND(Récap!S14="",Récap!AE14="",Récap!AP14="",Récap!BA14="",C14=""),"",IF(OR(Récap!S14="TERMINE",Récap!AE14="TERMINE",Récap!AP14="TERMINE",Récap!BA14="TERMINE"),"TERMINE",C14-B14))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247"/>
      <c r="D15" s="129" t="str">
        <f>IF(AND(Récap!S15="",Récap!AE15="",Récap!AP15="",Récap!BA15="",C15=""),"",IF(OR(Récap!S15="TERMINE",Récap!AE15="TERMINE",Récap!AP15="TERMINE",Récap!BA15="TERMINE"),"TERMINE",C15-B15))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247"/>
      <c r="D16" s="188" t="str">
        <f>IF(AND(Récap!S16="",Récap!AE16="",Récap!AP16="",Récap!BA16="",C16=""),"",IF(OR(Récap!S16="TERMINE",Récap!AE16="TERMINE",Récap!AP16="TERMINE",Récap!BA16="TERMINE"),"TERMINE",C16-B16))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247"/>
      <c r="D17" s="129" t="str">
        <f>IF(AND(Récap!S17="",Récap!AE17="",Récap!AP17="",Récap!BA17="",C17=""),"",IF(OR(Récap!S17="TERMINE",Récap!AE17="TERMINE",Récap!AP17="TERMINE",Récap!BA17="TERMINE"),"TERMINE",C17-B17))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247"/>
      <c r="D18" s="129" t="str">
        <f>IF(AND(Récap!S18="",Récap!AE18="",Récap!AP18="",Récap!BA18="",C18=""),"",IF(OR(Récap!S18="TERMINE",Récap!AE18="TERMINE",Récap!AP18="TERMINE",Récap!BA18="TERMINE"),"TERMINE",C18-B18))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247"/>
      <c r="D19" s="129" t="str">
        <f>IF(AND(Récap!S19="",Récap!AE19="",Récap!AP19="",Récap!BA19="",C19=""),"",IF(OR(Récap!S19="TERMINE",Récap!AE19="TERMINE",Récap!AP19="TERMINE",Récap!BA19="TERMINE"),"TERMINE",C19-B19))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247"/>
      <c r="D20" s="129" t="str">
        <f>IF(AND(Récap!S20="",Récap!AE20="",Récap!AP20="",Récap!BA20="",C20=""),"",IF(OR(Récap!S20="TERMINE",Récap!AE20="TERMINE",Récap!AP20="TERMINE",Récap!BA20="TERMINE"),"TERMINE",C20-B20))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247"/>
      <c r="D21" s="129" t="str">
        <f>IF(AND(Récap!S21="",Récap!AE21="",Récap!AP21="",Récap!BA21="",C21=""),"",IF(OR(Récap!S21="TERMINE",Récap!AE21="TERMINE",Récap!AP21="TERMINE",Récap!BA21="TERMINE"),"TERMINE",C21-B21))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247"/>
      <c r="D22" s="129" t="str">
        <f>IF(AND(Récap!S22="",Récap!AE22="",Récap!AP22="",Récap!BA22="",C22=""),"",IF(OR(Récap!S22="TERMINE",Récap!AE22="TERMINE",Récap!AP22="TERMINE",Récap!BA22="TERMINE"),"TERMINE",C22-B22))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247"/>
      <c r="D23" s="129" t="str">
        <f>IF(AND(Récap!S23="",Récap!AE23="",Récap!AP23="",Récap!BA23="",C23=""),"",IF(OR(Récap!S23="TERMINE",Récap!AE23="TERMINE",Récap!AP23="TERMINE",Récap!BA23="TERMINE"),"TERMINE",C23-B23))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247"/>
      <c r="D24" s="129" t="str">
        <f>IF(AND(Récap!S24="",Récap!AE24="",Récap!AP24="",Récap!BA24="",C24=""),"",IF(OR(Récap!S24="TERMINE",Récap!AE24="TERMINE",Récap!AP24="TERMINE",Récap!BA24="TERMINE"),"TERMINE",C24-B24))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247"/>
      <c r="D25" s="129" t="str">
        <f>IF(AND(Récap!S25="",Récap!AE25="",Récap!AP25="",Récap!BA25="",C25=""),"",IF(OR(Récap!S25="TERMINE",Récap!AE25="TERMINE",Récap!AP25="TERMINE",Récap!BA25="TERMINE"),"TERMINE",C25-B25))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247"/>
      <c r="D26" s="129" t="str">
        <f>IF(AND(Récap!S26="",Récap!AE26="",Récap!AP26="",Récap!BA26="",C26=""),"",IF(OR(Récap!S26="TERMINE",Récap!AE26="TERMINE",Récap!AP26="TERMINE",Récap!BA26="TERMINE"),"TERMINE",C26-B26))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247"/>
      <c r="D27" s="129" t="str">
        <f>IF(AND(Récap!S27="",Récap!AE27="",Récap!AP27="",Récap!BA27="",C27=""),"",IF(OR(Récap!S27="TERMINE",Récap!AE27="TERMINE",Récap!AP27="TERMINE",Récap!BA27="TERMINE"),"TERMINE",C27-B27))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247"/>
      <c r="D28" s="129" t="str">
        <f>IF(AND(Récap!S28="",Récap!AE28="",Récap!AP28="",Récap!BA28="",C28=""),"",IF(OR(Récap!S28="TERMINE",Récap!AE28="TERMINE",Récap!AP28="TERMINE",Récap!BA28="TERMINE"),"TERMINE",C28-B28))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247"/>
      <c r="D29" s="129" t="str">
        <f>IF(AND(Récap!S29="",Récap!AE29="",Récap!AP29="",Récap!BA29="",C29=""),"",IF(OR(Récap!S29="TERMINE",Récap!AE29="TERMINE",Récap!AP29="TERMINE",Récap!BA29="TERMINE"),"TERMINE",C29-B29))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11"/>
      <c r="D30" s="129" t="str">
        <f>IF(AND(Récap!S30="",Récap!AE30="",Récap!AP30="",Récap!BA30="",C30=""),"",IF(OR(Récap!S30="TERMINE",Récap!AE30="TERMINE",Récap!AP30="TERMINE",Récap!BA30="TERMINE"),"TERMINE",C30-B30))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11"/>
      <c r="D31" s="129" t="str">
        <f>IF(AND(Récap!S31="",Récap!AE31="",Récap!AP31="",Récap!BA31="",C31=""),"",IF(OR(Récap!S31="TERMINE",Récap!AE31="TERMINE",Récap!AP31="TERMINE",Récap!BA31="TERMINE"),"TERMINE",C31-B31))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247"/>
      <c r="D32" s="129" t="str">
        <f>IF(AND(Récap!S32="",Récap!AE32="",Récap!AP32="",Récap!BA32="",C32=""),"",IF(OR(Récap!S32="TERMINE",Récap!AE32="TERMINE",Récap!AP32="TERMINE",Récap!BA32="TERMINE"),"TERMINE",C32-B32))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1"/>
      <c r="D33" s="129" t="str">
        <f>IF(AND(Récap!S33="",Récap!AE33="",Récap!AP33="",Récap!BA33="",C33=""),"",IF(OR(Récap!S33="TERMINE",Récap!AE33="TERMINE",Récap!AP33="TERMINE",Récap!BA33="TERMINE"),"TERMINE",C33-B33))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1"/>
      <c r="D34" s="129" t="str">
        <f>IF(AND(Récap!S34="",Récap!AE34="",Récap!AP34="",Récap!BA34="",C34=""),"",IF(OR(Récap!S34="TERMINE",Récap!AE34="TERMINE",Récap!AP34="TERMINE",Récap!BA34="TERMINE"),"TERMINE",C34-B34))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1"/>
      <c r="D35" s="129" t="str">
        <f>IF(AND(Récap!S35="",Récap!AE35="",Récap!AP35="",Récap!BA35="",C35=""),"",IF(OR(Récap!S35="TERMINE",Récap!AE35="TERMINE",Récap!AP35="TERMINE",Récap!BA35="TERMINE"),"TERMINE",C35-B35))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1"/>
      <c r="D36" s="129" t="str">
        <f>IF(AND(Récap!S36="",Récap!AE36="",Récap!AP36="",Récap!BA36="",C36=""),"",IF(OR(Récap!S36="TERMINE",Récap!AE36="TERMINE",Récap!AP36="TERMINE",Récap!BA36="TERMINE"),"TERMINE",C36-B36))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1"/>
      <c r="D37" s="129" t="str">
        <f>IF(AND(Récap!S37="",Récap!AE37="",Récap!AP37="",Récap!BA37="",C37=""),"",IF(OR(Récap!S37="TERMINE",Récap!AE37="TERMINE",Récap!AP37="TERMINE",Récap!BA37="TERMINE"),"TERMINE",C37-B37))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1"/>
      <c r="D38" s="129" t="str">
        <f>IF(AND(Récap!S38="",Récap!AE38="",Récap!AP38="",Récap!BA38="",C38=""),"",IF(OR(Récap!S38="TERMINE",Récap!AE38="TERMINE",Récap!AP38="TERMINE",Récap!BA38="TERMINE"),"TERMINE",C38-B38))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1"/>
      <c r="D39" s="129" t="str">
        <f>IF(AND(Récap!S39="",Récap!AE39="",Récap!AP39="",Récap!BA39="",C39=""),"",IF(OR(Récap!S39="TERMINE",Récap!AE39="TERMINE",Récap!AP39="TERMINE",Récap!BA39="TERMINE"),"TERMINE",C39-B39))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1"/>
      <c r="D40" s="129" t="str">
        <f>IF(AND(Récap!S40="",Récap!AE40="",Récap!AP40="",Récap!BA40="",C40=""),"",IF(OR(Récap!S40="TERMINE",Récap!AE40="TERMINE",Récap!AP40="TERMINE",Récap!BA40="TERMINE"),"TERMINE",C40-B40))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1"/>
      <c r="D41" s="129" t="str">
        <f>IF(AND(Récap!S41="",Récap!AE41="",Récap!AP41="",Récap!BA41="",C41=""),"",IF(OR(Récap!S41="TERMINE",Récap!AE41="TERMINE",Récap!AP41="TERMINE",Récap!BA41="TERMINE"),"TERMINE",C41-B41))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1"/>
      <c r="D42" s="129" t="str">
        <f>IF(AND(Récap!S42="",Récap!AE42="",Récap!AP42="",Récap!BA42="",C42=""),"",IF(OR(Récap!S42="TERMINE",Récap!AE42="TERMINE",Récap!AP42="TERMINE",Récap!BA42="TERMINE"),"TERMINE",C42-B42))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247"/>
      <c r="D43" s="129" t="str">
        <f>IF(AND(Récap!S43="",Récap!AE43="",Récap!AP43="",Récap!BA43="",C43=""),"",IF(OR(Récap!S43="TERMINE",Récap!AE43="TERMINE",Récap!AP43="TERMINE",Récap!BA43="TERMINE"),"TERMINE",C43-B43))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1"/>
      <c r="D44" s="129" t="str">
        <f>IF(AND(Récap!S44="",Récap!AE44="",Récap!AP44="",Récap!BA44="",C44=""),"",IF(OR(Récap!S44="TERMINE",Récap!AE44="TERMINE",Récap!AP44="TERMINE",Récap!BA44="TERMINE"),"TERMINE",C44-B44))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1"/>
      <c r="D45" s="129" t="str">
        <f>IF(AND(Récap!S45="",Récap!AE45="",Récap!AP45="",Récap!BA45="",C45=""),"",IF(OR(Récap!S45="TERMINE",Récap!AE45="TERMINE",Récap!AP45="TERMINE",Récap!BA45="TERMINE"),"TERMINE",C45-B45))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1"/>
      <c r="D46" s="129" t="str">
        <f>IF(AND(Récap!S46="",Récap!AE46="",Récap!AP46="",Récap!BA46="",C46=""),"",IF(OR(Récap!S46="TERMINE",Récap!AE46="TERMINE",Récap!AP46="TERMINE",Récap!BA46="TERMINE"),"TERMINE",C46-B46))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1"/>
      <c r="D47" s="129" t="str">
        <f>IF(AND(Récap!S47="",Récap!AE47="",Récap!AP47="",Récap!BA47="",C47=""),"",IF(OR(Récap!S47="TERMINE",Récap!AE47="TERMINE",Récap!AP47="TERMINE",Récap!BA47="TERMINE"),"TERMINE",C47-B47))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1"/>
      <c r="D48" s="129" t="str">
        <f>IF(AND(Récap!S48="",Récap!AE48="",Récap!AP48="",Récap!BA48="",C48=""),"",IF(OR(Récap!S48="TERMINE",Récap!AE48="TERMINE",Récap!AP48="TERMINE",Récap!BA48="TERMINE"),"TERMINE",C48-B48))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1"/>
      <c r="D49" s="129" t="str">
        <f>IF(AND(Récap!S49="",Récap!AE49="",Récap!AP49="",Récap!BA49="",C49=""),"",IF(OR(Récap!S49="TERMINE",Récap!AE49="TERMINE",Récap!AP49="TERMINE",Récap!BA49="TERMINE"),"TERMINE",C49-B49))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1"/>
      <c r="D50" s="129" t="str">
        <f>IF(AND(Récap!S50="",Récap!AE50="",Récap!AP50="",Récap!BA50="",C50=""),"",IF(OR(Récap!S50="TERMINE",Récap!AE50="TERMINE",Récap!AP50="TERMINE",Récap!BA50="TERMINE"),"TERMINE",C50-B50))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1"/>
      <c r="D51" s="129" t="str">
        <f>IF(AND(Récap!S51="",Récap!AE51="",Récap!AP51="",Récap!BA51="",C51=""),"",IF(OR(Récap!S51="TERMINE",Récap!AE51="TERMINE",Récap!AP51="TERMINE",Récap!BA51="TERMINE"),"TERMINE",C51-B51))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1"/>
      <c r="D52" s="129" t="str">
        <f>IF(AND(Récap!S52="",Récap!AE52="",Récap!AP52="",Récap!BA52="",C52=""),"",IF(OR(Récap!S52="TERMINE",Récap!AE52="TERMINE",Récap!AP52="TERMINE",Récap!BA52="TERMINE"),"TERMINE",C52-B52))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1"/>
      <c r="D53" s="129" t="str">
        <f>IF(AND(Récap!S53="",Récap!AE53="",Récap!AP53="",Récap!BA53="",C53=""),"",IF(OR(Récap!S53="TERMINE",Récap!AE53="TERMINE",Récap!AP53="TERMINE",Récap!BA53="TERMINE"),"TERMINE",C53-B53))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1"/>
      <c r="D54" s="129" t="str">
        <f>IF(AND(Récap!S54="",Récap!AE54="",Récap!AP54="",Récap!BA54="",C54=""),"",IF(OR(Récap!S54="TERMINE",Récap!AE54="TERMINE",Récap!AP54="TERMINE",Récap!BA54="TERMINE"),"TERMINE",C54-B54))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1"/>
      <c r="D55" s="129" t="str">
        <f>IF(AND(Récap!S55="",Récap!AE55="",Récap!AP55="",Récap!BA55="",C55=""),"",IF(OR(Récap!S55="TERMINE",Récap!AE55="TERMINE",Récap!AP55="TERMINE",Récap!BA55="TERMINE"),"TERMINE",C55-B55))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1"/>
      <c r="D56" s="129" t="str">
        <f>IF(AND(Récap!S56="",Récap!AE56="",Récap!AP56="",Récap!BA56="",C56=""),"",IF(OR(Récap!S56="TERMINE",Récap!AE56="TERMINE",Récap!AP56="TERMINE",Récap!BA56="TERMINE"),"TERMINE",C56-B56))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1"/>
      <c r="D57" s="129" t="str">
        <f>IF(AND(Récap!S57="",Récap!AE57="",Récap!AP57="",Récap!BA57="",C57=""),"",IF(OR(Récap!S57="TERMINE",Récap!AE57="TERMINE",Récap!AP57="TERMINE",Récap!BA57="TERMINE"),"TERMINE",C57-B57))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1"/>
      <c r="D58" s="129" t="str">
        <f>IF(AND(Récap!S58="",Récap!AE58="",Récap!AP58="",Récap!BA58="",C58=""),"",IF(OR(Récap!S58="TERMINE",Récap!AE58="TERMINE",Récap!AP58="TERMINE",Récap!BA58="TERMINE"),"TERMINE",C58-B58))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1"/>
      <c r="D59" s="129" t="str">
        <f>IF(AND(Récap!S59="",Récap!AE59="",Récap!AP59="",Récap!BA59="",C59=""),"",IF(OR(Récap!S59="TERMINE",Récap!AE59="TERMINE",Récap!AP59="TERMINE",Récap!BA59="TERMINE"),"TERMINE",C59-B59))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1"/>
      <c r="D60" s="129" t="str">
        <f>IF(AND(Récap!S60="",Récap!AE60="",Récap!AP60="",Récap!BA60="",C60=""),"",IF(OR(Récap!S60="TERMINE",Récap!AE60="TERMINE",Récap!AP60="TERMINE",Récap!BA60="TERMINE"),"TERMINE",C60-B60))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1"/>
      <c r="D61" s="129" t="str">
        <f>IF(AND(Récap!S61="",Récap!AE61="",Récap!AP61="",Récap!BA61="",C61=""),"",IF(OR(Récap!S61="TERMINE",Récap!AE61="TERMINE",Récap!AP61="TERMINE",Récap!BA61="TERMINE"),"TERMINE",C61-B61))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1"/>
      <c r="D62" s="129" t="str">
        <f>IF(AND(Récap!S62="",Récap!AE62="",Récap!AP62="",Récap!BA62="",C62=""),"",IF(OR(Récap!S62="TERMINE",Récap!AE62="TERMINE",Récap!AP62="TERMINE",Récap!BA62="TERMINE"),"TERMINE",C62-B62))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1"/>
      <c r="D63" s="129" t="str">
        <f>IF(AND(Récap!S63="",Récap!AE63="",Récap!AP63="",Récap!BA63="",C63=""),"",IF(OR(Récap!S63="TERMINE",Récap!AE63="TERMINE",Récap!AP63="TERMINE",Récap!BA63="TERMINE"),"TERMINE",C63-B63))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1"/>
      <c r="D64" s="129" t="str">
        <f>IF(AND(Récap!S64="",Récap!AE64="",Récap!AP64="",Récap!BA64="",C64=""),"",IF(OR(Récap!S64="TERMINE",Récap!AE64="TERMINE",Récap!AP64="TERMINE",Récap!BA64="TERMINE"),"TERMINE",C64-B64))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1"/>
      <c r="D65" s="129" t="str">
        <f>IF(AND(Récap!S65="",Récap!AE65="",Récap!AP65="",Récap!BA65="",C65=""),"",IF(OR(Récap!S65="TERMINE",Récap!AE65="TERMINE",Récap!AP65="TERMINE",Récap!BA65="TERMINE"),"TERMINE",C65-B65))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1"/>
      <c r="D66" s="129" t="str">
        <f>IF(AND(Récap!S66="",Récap!AE66="",Récap!AP66="",Récap!BA66="",C66=""),"",IF(OR(Récap!S66="TERMINE",Récap!AE66="TERMINE",Récap!AP66="TERMINE",Récap!BA66="TERMINE"),"TERMINE",C66-B66))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1"/>
      <c r="D67" s="129" t="str">
        <f>IF(AND(Récap!S67="",Récap!AE67="",Récap!AP67="",Récap!BA67="",C67=""),"",IF(OR(Récap!S67="TERMINE",Récap!AE67="TERMINE",Récap!AP67="TERMINE",Récap!BA67="TERMINE"),"TERMINE",C67-B67))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1"/>
      <c r="D68" s="129" t="str">
        <f>IF(AND(Récap!S68="",Récap!AE68="",Récap!AP68="",Récap!BA68="",C68=""),"",IF(OR(Récap!S68="TERMINE",Récap!AE68="TERMINE",Récap!AP68="TERMINE",Récap!BA68="TERMINE"),"TERMINE",C68-B68))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1"/>
      <c r="D69" s="129" t="str">
        <f>IF(AND(Récap!S69="",Récap!AE69="",Récap!AP69="",Récap!BA69="",C69=""),"",IF(OR(Récap!S69="TERMINE",Récap!AE69="TERMINE",Récap!AP69="TERMINE",Récap!BA69="TERMINE"),"TERMINE",C69-B69))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1"/>
      <c r="D70" s="129" t="str">
        <f>IF(AND(Récap!S70="",Récap!AE70="",Récap!AP70="",Récap!BA70="",C70=""),"",IF(OR(Récap!S70="TERMINE",Récap!AE70="TERMINE",Récap!AP70="TERMINE",Récap!BA70="TERMINE"),"TERMINE",C70-B70))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1"/>
      <c r="D71" s="129" t="str">
        <f>IF(AND(Récap!S71="",Récap!AE71="",Récap!AP71="",Récap!BA71="",C71=""),"",IF(OR(Récap!S71="TERMINE",Récap!AE71="TERMINE",Récap!AP71="TERMINE",Récap!BA71="TERMINE"),"TERMINE",C71-B71))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1"/>
      <c r="D72" s="129" t="str">
        <f>IF(AND(Récap!S72="",Récap!AE72="",Récap!AP72="",Récap!BA72="",C72=""),"",IF(OR(Récap!S72="TERMINE",Récap!AE72="TERMINE",Récap!AP72="TERMINE",Récap!BA72="TERMINE"),"TERMINE",C72-B72))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1"/>
      <c r="D73" s="129" t="str">
        <f>IF(AND(Récap!S73="",Récap!AE73="",Récap!AP73="",Récap!BA73="",C73=""),"",IF(OR(Récap!S73="TERMINE",Récap!AE73="TERMINE",Récap!AP73="TERMINE",Récap!BA73="TERMINE"),"TERMINE",C73-B73))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1"/>
      <c r="D74" s="129" t="str">
        <f>IF(AND(Récap!S74="",Récap!AE74="",Récap!AP74="",Récap!BA74="",C74=""),"",IF(OR(Récap!S74="TERMINE",Récap!AE74="TERMINE",Récap!AP74="TERMINE",Récap!BA74="TERMINE"),"TERMINE",C74-B74))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1"/>
      <c r="D75" s="129" t="str">
        <f>IF(AND(Récap!S75="",Récap!AE75="",Récap!AP75="",Récap!BA75="",C75=""),"",IF(OR(Récap!S75="TERMINE",Récap!AE75="TERMINE",Récap!AP75="TERMINE",Récap!BA75="TERMINE"),"TERMINE",C75-B75))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1"/>
      <c r="D76" s="129" t="str">
        <f>IF(AND(Récap!S76="",Récap!AE76="",Récap!AP76="",Récap!BA76="",C76=""),"",IF(OR(Récap!S76="TERMINE",Récap!AE76="TERMINE",Récap!AP76="TERMINE",Récap!BA76="TERMINE"),"TERMINE",C76-B76))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1"/>
      <c r="D77" s="129" t="str">
        <f>IF(AND(Récap!S77="",Récap!AE77="",Récap!AP77="",Récap!BA77="",C77=""),"",IF(OR(Récap!S77="TERMINE",Récap!AE77="TERMINE",Récap!AP77="TERMINE",Récap!BA77="TERMINE"),"TERMINE",C77-B77))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1"/>
      <c r="D78" s="129" t="str">
        <f>IF(AND(Récap!S78="",Récap!AE78="",Récap!AP78="",Récap!BA78="",C78=""),"",IF(OR(Récap!S78="TERMINE",Récap!AE78="TERMINE",Récap!AP78="TERMINE",Récap!BA78="TERMINE"),"TERMINE",C78-B78))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1"/>
      <c r="D79" s="129" t="str">
        <f>IF(AND(Récap!S79="",Récap!AE79="",Récap!AP79="",Récap!BA79="",C79=""),"",IF(OR(Récap!S79="TERMINE",Récap!AE79="TERMINE",Récap!AP79="TERMINE",Récap!BA79="TERMINE"),"TERMINE",C79-B79))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1"/>
      <c r="D80" s="129" t="str">
        <f>IF(AND(Récap!S80="",Récap!AE80="",Récap!AP80="",Récap!BA80="",C80=""),"",IF(OR(Récap!S80="TERMINE",Récap!AE80="TERMINE",Récap!AP80="TERMINE",Récap!BA80="TERMINE"),"TERMINE",C80-B80))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1"/>
      <c r="D81" s="129" t="str">
        <f>IF(AND(Récap!S81="",Récap!AE81="",Récap!AP81="",Récap!BA81="",C81=""),"",IF(OR(Récap!S81="TERMINE",Récap!AE81="TERMINE",Récap!AP81="TERMINE",Récap!BA81="TERMINE"),"TERMINE",C81-B81))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1"/>
      <c r="D82" s="129" t="str">
        <f>IF(AND(Récap!S82="",Récap!AE82="",Récap!AP82="",Récap!BA82="",C82=""),"",IF(OR(Récap!S82="TERMINE",Récap!AE82="TERMINE",Récap!AP82="TERMINE",Récap!BA82="TERMINE"),"TERMINE",C82-B82))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1"/>
      <c r="D83" s="129" t="str">
        <f>IF(AND(Récap!S83="",Récap!AE83="",Récap!AP83="",Récap!BA83="",C83=""),"",IF(OR(Récap!S83="TERMINE",Récap!AE83="TERMINE",Récap!AP83="TERMINE",Récap!BA83="TERMINE"),"TERMINE",C83-B83))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1"/>
      <c r="D84" s="129" t="str">
        <f>IF(AND(Récap!S84="",Récap!AE84="",Récap!AP84="",Récap!BA84="",C84=""),"",IF(OR(Récap!S84="TERMINE",Récap!AE84="TERMINE",Récap!AP84="TERMINE",Récap!BA84="TERMINE"),"TERMINE",C84-B84))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1"/>
      <c r="D85" s="129" t="str">
        <f>IF(AND(Récap!S85="",Récap!AE85="",Récap!AP85="",Récap!BA85="",C85=""),"",IF(OR(Récap!S85="TERMINE",Récap!AE85="TERMINE",Récap!AP85="TERMINE",Récap!BA85="TERMINE"),"TERMINE",C85-B85))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1"/>
      <c r="D86" s="129" t="str">
        <f>IF(AND(Récap!S86="",Récap!AE86="",Récap!AP86="",Récap!BA86="",C86=""),"",IF(OR(Récap!S86="TERMINE",Récap!AE86="TERMINE",Récap!AP86="TERMINE",Récap!BA86="TERMINE"),"TERMINE",C86-B86))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1"/>
      <c r="D87" s="129" t="str">
        <f>IF(AND(Récap!S87="",Récap!AE87="",Récap!AP87="",Récap!BA87="",C87=""),"",IF(OR(Récap!S87="TERMINE",Récap!AE87="TERMINE",Récap!AP87="TERMINE",Récap!BA87="TERMINE"),"TERMINE",C87-B87))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1"/>
      <c r="D88" s="129" t="str">
        <f>IF(AND(Récap!S88="",Récap!AE88="",Récap!AP88="",Récap!BA88="",C88=""),"",IF(OR(Récap!S88="TERMINE",Récap!AE88="TERMINE",Récap!AP88="TERMINE",Récap!BA88="TERMINE"),"TERMINE",C88-B88))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1"/>
      <c r="D89" s="129" t="str">
        <f>IF(AND(Récap!S89="",Récap!AE89="",Récap!AP89="",Récap!BA89="",C89=""),"",IF(OR(Récap!S89="TERMINE",Récap!AE89="TERMINE",Récap!AP89="TERMINE",Récap!BA89="TERMINE"),"TERMINE",C89-B89))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1"/>
      <c r="D90" s="129" t="str">
        <f>IF(AND(Récap!S90="",Récap!AE90="",Récap!AP90="",Récap!BA90="",C90=""),"",IF(OR(Récap!S90="TERMINE",Récap!AE90="TERMINE",Récap!AP90="TERMINE",Récap!BA90="TERMINE"),"TERMINE",C90-B90))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1"/>
      <c r="D91" s="129" t="str">
        <f>IF(AND(Récap!S91="",Récap!AE91="",Récap!AP91="",Récap!BA91="",C91=""),"",IF(OR(Récap!S91="TERMINE",Récap!AE91="TERMINE",Récap!AP91="TERMINE",Récap!BA91="TERMINE"),"TERMINE",C91-B91))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1"/>
      <c r="D92" s="129" t="str">
        <f>IF(AND(Récap!S92="",Récap!AE92="",Récap!AP92="",Récap!BA92="",C92=""),"",IF(OR(Récap!S92="TERMINE",Récap!AE92="TERMINE",Récap!AP92="TERMINE",Récap!BA92="TERMINE"),"TERMINE",C92-B92))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1"/>
      <c r="D93" s="129" t="str">
        <f>IF(AND(Récap!S93="",Récap!AE93="",Récap!AP93="",Récap!BA93="",C93=""),"",IF(OR(Récap!S93="TERMINE",Récap!AE93="TERMINE",Récap!AP93="TERMINE",Récap!BA93="TERMINE"),"TERMINE",C93-B93))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1"/>
      <c r="D94" s="129" t="str">
        <f>IF(AND(Récap!S94="",Récap!AE94="",Récap!AP94="",Récap!BA94="",C94=""),"",IF(OR(Récap!S94="TERMINE",Récap!AE94="TERMINE",Récap!AP94="TERMINE",Récap!BA94="TERMINE"),"TERMINE",C94-B94))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1"/>
      <c r="D95" s="129" t="str">
        <f>IF(AND(Récap!S95="",Récap!AE95="",Récap!AP95="",Récap!BA95="",C95=""),"",IF(OR(Récap!S95="TERMINE",Récap!AE95="TERMINE",Récap!AP95="TERMINE",Récap!BA95="TERMINE"),"TERMINE",C95-B95))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1"/>
      <c r="D96" s="129" t="str">
        <f>IF(AND(Récap!S96="",Récap!AE96="",Récap!AP96="",Récap!BA96="",C96=""),"",IF(OR(Récap!S96="TERMINE",Récap!AE96="TERMINE",Récap!AP96="TERMINE",Récap!BA96="TERMINE"),"TERMINE",C96-B96))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1"/>
      <c r="D97" s="129" t="str">
        <f>IF(AND(Récap!S97="",Récap!AE97="",Récap!AP97="",Récap!BA97="",C97=""),"",IF(OR(Récap!S97="TERMINE",Récap!AE97="TERMINE",Récap!AP97="TERMINE",Récap!BA97="TERMINE"),"TERMINE",C97-B97))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1"/>
      <c r="D98" s="129" t="str">
        <f>IF(AND(Récap!S98="",Récap!AE98="",Récap!AP98="",Récap!BA98="",C98=""),"",IF(OR(Récap!S98="TERMINE",Récap!AE98="TERMINE",Récap!AP98="TERMINE",Récap!BA98="TERMINE"),"TERMINE",C98-B98))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1"/>
      <c r="D99" s="129" t="str">
        <f>IF(AND(Récap!S99="",Récap!AE99="",Récap!AP99="",Récap!BA99="",C99=""),"",IF(OR(Récap!S99="TERMINE",Récap!AE99="TERMINE",Récap!AP99="TERMINE",Récap!BA99="TERMINE"),"TERMINE",C99-B99))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1"/>
      <c r="D100" s="129" t="str">
        <f>IF(AND(Récap!S100="",Récap!AE100="",Récap!AP100="",Récap!BA100="",C100=""),"",IF(OR(Récap!S100="TERMINE",Récap!AE100="TERMINE",Récap!AP100="TERMINE",Récap!BA100="TERMINE"),"TERMINE",C100-B100))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1"/>
      <c r="D101" s="129" t="str">
        <f>IF(AND(Récap!S101="",Récap!AE101="",Récap!AP101="",Récap!BA101="",C101=""),"",IF(OR(Récap!S101="TERMINE",Récap!AE101="TERMINE",Récap!AP101="TERMINE",Récap!BA101="TERMINE"),"TERMINE",C101-B101))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1"/>
      <c r="D102" s="129" t="str">
        <f>IF(AND(Récap!S102="",Récap!AE102="",Récap!AP102="",Récap!BA102="",C102=""),"",IF(OR(Récap!S102="TERMINE",Récap!AE102="TERMINE",Récap!AP102="TERMINE",Récap!BA102="TERMINE"),"TERMINE",C102-B102))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48"/>
      <c r="D103" s="116" t="str">
        <f>IF(AND(Récap!S103="",Récap!AE103="",Récap!AP103="",Récap!BA103="",C103=""),"",IF(OR(Récap!S103="TERMINE",Récap!AE103="TERMINE",Récap!AP103="TERMINE",Récap!BA103="TERMINE"),"TERMINE",C103-B103))</f>
        <v/>
      </c>
      <c r="E103" s="71"/>
    </row>
    <row r="104" spans="1:5" x14ac:dyDescent="0.3">
      <c r="A104" s="57"/>
      <c r="B104" s="1"/>
      <c r="C104" s="21"/>
      <c r="D104" s="134" t="str">
        <f>IF(OR(Récap!C104=1, A104=""),"",IF(OR('5ème'!#REF!="TERMINE",'5ème'!#REF!="TERMINE",'5ème'!#REF!="TERMINE",'5ème'!#REF!="TERMINE",'5ème'!#REF!="TERMINE"),"TERMINE",C104-B104))</f>
        <v/>
      </c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F4:G4"/>
    <mergeCell ref="A2:C2"/>
    <mergeCell ref="F3:G3"/>
    <mergeCell ref="M1:O1"/>
  </mergeCell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6" id="{3B97D6DE-FE72-4A62-825E-8B2FE5CC11F8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A1:O204"/>
  <sheetViews>
    <sheetView workbookViewId="0">
      <pane ySplit="3" topLeftCell="A95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34" bestFit="1" customWidth="1"/>
    <col min="8" max="8" width="12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43" t="s">
        <v>68</v>
      </c>
      <c r="E1" s="143"/>
      <c r="F1" s="143"/>
      <c r="G1" s="143"/>
      <c r="H1" s="143"/>
      <c r="I1"/>
      <c r="J1"/>
      <c r="K1"/>
      <c r="M1" s="284"/>
      <c r="N1" s="284"/>
      <c r="O1" s="284"/>
    </row>
    <row r="2" spans="1:15" s="1" customFormat="1" ht="29.25" customHeight="1" thickBot="1" x14ac:dyDescent="0.45">
      <c r="A2" s="278" t="s">
        <v>35</v>
      </c>
      <c r="B2" s="278"/>
      <c r="C2" s="279"/>
      <c r="D2" s="47"/>
      <c r="F2"/>
      <c r="G2"/>
      <c r="I2" s="13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19" t="s">
        <v>1</v>
      </c>
      <c r="D3" s="118" t="s">
        <v>29</v>
      </c>
      <c r="E3" s="120" t="s">
        <v>22</v>
      </c>
      <c r="F3" s="287" t="s">
        <v>44</v>
      </c>
      <c r="G3" s="288"/>
      <c r="H3" s="77"/>
      <c r="I3" s="77"/>
    </row>
    <row r="4" spans="1:15" ht="19.5" thickTop="1" x14ac:dyDescent="0.3">
      <c r="A4" s="55">
        <f>IF(Engagés!A4="","",Engagés!A4)</f>
        <v>1</v>
      </c>
      <c r="B4" s="300"/>
      <c r="C4" s="247"/>
      <c r="D4" s="130" t="str">
        <f>IF(AND(Récap!T4="",Récap!AF4="",Récap!AQ4="",Récap!BB4="",C4=""),"",IF(OR(Récap!T4="TERMINE",Récap!AF4="TERMINE",Récap!AQ4="TERMINE",Récap!BB4="TERMINE"),"TERMINE",C4-B4))</f>
        <v/>
      </c>
      <c r="E4" s="72"/>
      <c r="F4" s="276">
        <f>MAX(D4:D103)-MIN(D4:D103)</f>
        <v>0</v>
      </c>
      <c r="G4" s="277"/>
    </row>
    <row r="5" spans="1:15" x14ac:dyDescent="0.3">
      <c r="A5" s="55">
        <f>IF(Engagés!A5="","",Engagés!A5)</f>
        <v>2</v>
      </c>
      <c r="B5" s="300"/>
      <c r="C5" s="247"/>
      <c r="D5" s="129" t="str">
        <f>IF(AND(Récap!T5="",Récap!AF5="",Récap!AQ5="",Récap!BB5="",C5=""),"",IF(OR(Récap!T5="TERMINE",Récap!AF5="TERMINE",Récap!AQ5="TERMINE",Récap!BB5="TERMINE"),"TERMINE",C5-B5))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247"/>
      <c r="D6" s="129" t="str">
        <f>IF(AND(Récap!T6="",Récap!AF6="",Récap!AQ6="",Récap!BB6="",C6=""),"",IF(OR(Récap!T6="TERMINE",Récap!AF6="TERMINE",Récap!AQ6="TERMINE",Récap!BB6="TERMINE"),"TERMINE",C6-B6))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247"/>
      <c r="D7" s="129" t="str">
        <f>IF(AND(Récap!T7="",Récap!AF7="",Récap!AQ7="",Récap!BB7="",C7=""),"",IF(OR(Récap!T7="TERMINE",Récap!AF7="TERMINE",Récap!AQ7="TERMINE",Récap!BB7="TERMINE"),"TERMINE",C7-B7))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247"/>
      <c r="D8" s="129" t="str">
        <f>IF(AND(Récap!T8="",Récap!AF8="",Récap!AQ8="",Récap!BB8="",C8=""),"",IF(OR(Récap!T8="TERMINE",Récap!AF8="TERMINE",Récap!AQ8="TERMINE",Récap!BB8="TERMINE"),"TERMINE",C8-B8))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247"/>
      <c r="D9" s="129" t="str">
        <f>IF(AND(Récap!T9="",Récap!AF9="",Récap!AQ9="",Récap!BB9="",C9=""),"",IF(OR(Récap!T9="TERMINE",Récap!AF9="TERMINE",Récap!AQ9="TERMINE",Récap!BB9="TERMINE"),"TERMINE",C9-B9))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247"/>
      <c r="D10" s="129" t="str">
        <f>IF(AND(Récap!T10="",Récap!AF10="",Récap!AQ10="",Récap!BB10="",C10=""),"",IF(OR(Récap!T10="TERMINE",Récap!AF10="TERMINE",Récap!AQ10="TERMINE",Récap!BB10="TERMINE"),"TERMINE",C10-B10))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247"/>
      <c r="D11" s="129" t="str">
        <f>IF(AND(Récap!T11="",Récap!AF11="",Récap!AQ11="",Récap!BB11="",C11=""),"",IF(OR(Récap!T11="TERMINE",Récap!AF11="TERMINE",Récap!AQ11="TERMINE",Récap!BB11="TERMINE"),"TERMINE",C11-B11))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247"/>
      <c r="D12" s="129" t="str">
        <f>IF(AND(Récap!T12="",Récap!AF12="",Récap!AQ12="",Récap!BB12="",C12=""),"",IF(OR(Récap!T12="TERMINE",Récap!AF12="TERMINE",Récap!AQ12="TERMINE",Récap!BB12="TERMINE"),"TERMINE",C12-B12))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247"/>
      <c r="D13" s="129" t="str">
        <f>IF(AND(Récap!T13="",Récap!AF13="",Récap!AQ13="",Récap!BB13="",C13=""),"",IF(OR(Récap!T13="TERMINE",Récap!AF13="TERMINE",Récap!AQ13="TERMINE",Récap!BB13="TERMINE"),"TERMINE",C13-B13))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247"/>
      <c r="D14" s="129" t="str">
        <f>IF(AND(Récap!T14="",Récap!AF14="",Récap!AQ14="",Récap!BB14="",C14=""),"",IF(OR(Récap!T14="TERMINE",Récap!AF14="TERMINE",Récap!AQ14="TERMINE",Récap!BB14="TERMINE"),"TERMINE",C14-B14))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247"/>
      <c r="D15" s="129" t="str">
        <f>IF(AND(Récap!T15="",Récap!AF15="",Récap!AQ15="",Récap!BB15="",C15=""),"",IF(OR(Récap!T15="TERMINE",Récap!AF15="TERMINE",Récap!AQ15="TERMINE",Récap!BB15="TERMINE"),"TERMINE",C15-B15))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247"/>
      <c r="D16" s="129" t="str">
        <f>IF(AND(Récap!T16="",Récap!AF16="",Récap!AQ16="",Récap!BB16="",C16=""),"",IF(OR(Récap!T16="TERMINE",Récap!AF16="TERMINE",Récap!AQ16="TERMINE",Récap!BB16="TERMINE"),"TERMINE",C16-B16))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247"/>
      <c r="D17" s="129" t="str">
        <f>IF(AND(Récap!T17="",Récap!AF17="",Récap!AQ17="",Récap!BB17="",C17=""),"",IF(OR(Récap!T17="TERMINE",Récap!AF17="TERMINE",Récap!AQ17="TERMINE",Récap!BB17="TERMINE"),"TERMINE",C17-B17))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247"/>
      <c r="D18" s="129" t="str">
        <f>IF(AND(Récap!T18="",Récap!AF18="",Récap!AQ18="",Récap!BB18="",C18=""),"",IF(OR(Récap!T18="TERMINE",Récap!AF18="TERMINE",Récap!AQ18="TERMINE",Récap!BB18="TERMINE"),"TERMINE",C18-B18))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247"/>
      <c r="D19" s="129" t="str">
        <f>IF(AND(Récap!T19="",Récap!AF19="",Récap!AQ19="",Récap!BB19="",C19=""),"",IF(OR(Récap!T19="TERMINE",Récap!AF19="TERMINE",Récap!AQ19="TERMINE",Récap!BB19="TERMINE"),"TERMINE",C19-B19))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247"/>
      <c r="D20" s="129" t="str">
        <f>IF(AND(Récap!T20="",Récap!AF20="",Récap!AQ20="",Récap!BB20="",C20=""),"",IF(OR(Récap!T20="TERMINE",Récap!AF20="TERMINE",Récap!AQ20="TERMINE",Récap!BB20="TERMINE"),"TERMINE",C20-B20))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247"/>
      <c r="D21" s="129" t="str">
        <f>IF(AND(Récap!T21="",Récap!AF21="",Récap!AQ21="",Récap!BB21="",C21=""),"",IF(OR(Récap!T21="TERMINE",Récap!AF21="TERMINE",Récap!AQ21="TERMINE",Récap!BB21="TERMINE"),"TERMINE",C21-B21))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247"/>
      <c r="D22" s="129" t="str">
        <f>IF(AND(Récap!T22="",Récap!AF22="",Récap!AQ22="",Récap!BB22="",C22=""),"",IF(OR(Récap!T22="TERMINE",Récap!AF22="TERMINE",Récap!AQ22="TERMINE",Récap!BB22="TERMINE"),"TERMINE",C22-B22))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247"/>
      <c r="D23" s="129" t="str">
        <f>IF(AND(Récap!T23="",Récap!AF23="",Récap!AQ23="",Récap!BB23="",C23=""),"",IF(OR(Récap!T23="TERMINE",Récap!AF23="TERMINE",Récap!AQ23="TERMINE",Récap!BB23="TERMINE"),"TERMINE",C23-B23))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247"/>
      <c r="D24" s="129" t="str">
        <f>IF(AND(Récap!T24="",Récap!AF24="",Récap!AQ24="",Récap!BB24="",C24=""),"",IF(OR(Récap!T24="TERMINE",Récap!AF24="TERMINE",Récap!AQ24="TERMINE",Récap!BB24="TERMINE"),"TERMINE",C24-B24))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247"/>
      <c r="D25" s="129" t="str">
        <f>IF(AND(Récap!T25="",Récap!AF25="",Récap!AQ25="",Récap!BB25="",C25=""),"",IF(OR(Récap!T25="TERMINE",Récap!AF25="TERMINE",Récap!AQ25="TERMINE",Récap!BB25="TERMINE"),"TERMINE",C25-B25))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247"/>
      <c r="D26" s="129" t="str">
        <f>IF(AND(Récap!T26="",Récap!AF26="",Récap!AQ26="",Récap!BB26="",C26=""),"",IF(OR(Récap!T26="TERMINE",Récap!AF26="TERMINE",Récap!AQ26="TERMINE",Récap!BB26="TERMINE"),"TERMINE",C26-B26))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247"/>
      <c r="D27" s="129" t="str">
        <f>IF(AND(Récap!T27="",Récap!AF27="",Récap!AQ27="",Récap!BB27="",C27=""),"",IF(OR(Récap!T27="TERMINE",Récap!AF27="TERMINE",Récap!AQ27="TERMINE",Récap!BB27="TERMINE"),"TERMINE",C27-B27))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247"/>
      <c r="D28" s="129" t="str">
        <f>IF(AND(Récap!T28="",Récap!AF28="",Récap!AQ28="",Récap!BB28="",C28=""),"",IF(OR(Récap!T28="TERMINE",Récap!AF28="TERMINE",Récap!AQ28="TERMINE",Récap!BB28="TERMINE"),"TERMINE",C28-B28))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247"/>
      <c r="D29" s="129" t="str">
        <f>IF(AND(Récap!T29="",Récap!AF29="",Récap!AQ29="",Récap!BB29="",C29=""),"",IF(OR(Récap!T29="TERMINE",Récap!AF29="TERMINE",Récap!AQ29="TERMINE",Récap!BB29="TERMINE"),"TERMINE",C29-B29))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11"/>
      <c r="D30" s="129" t="str">
        <f>IF(AND(Récap!T30="",Récap!AF30="",Récap!AQ30="",Récap!BB30="",C30=""),"",IF(OR(Récap!T30="TERMINE",Récap!AF30="TERMINE",Récap!AQ30="TERMINE",Récap!BB30="TERMINE"),"TERMINE",C30-B30))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11"/>
      <c r="D31" s="129" t="str">
        <f>IF(AND(Récap!T31="",Récap!AF31="",Récap!AQ31="",Récap!BB31="",C31=""),"",IF(OR(Récap!T31="TERMINE",Récap!AF31="TERMINE",Récap!AQ31="TERMINE",Récap!BB31="TERMINE"),"TERMINE",C31-B31))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247"/>
      <c r="D32" s="129" t="str">
        <f>IF(AND(Récap!T32="",Récap!AF32="",Récap!AQ32="",Récap!BB32="",C32=""),"",IF(OR(Récap!T32="TERMINE",Récap!AF32="TERMINE",Récap!AQ32="TERMINE",Récap!BB32="TERMINE"),"TERMINE",C32-B32))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1"/>
      <c r="D33" s="129" t="str">
        <f>IF(AND(Récap!T33="",Récap!AF33="",Récap!AQ33="",Récap!BB33="",C33=""),"",IF(OR(Récap!T33="TERMINE",Récap!AF33="TERMINE",Récap!AQ33="TERMINE",Récap!BB33="TERMINE"),"TERMINE",C33-B33))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1"/>
      <c r="D34" s="129" t="str">
        <f>IF(AND(Récap!T34="",Récap!AF34="",Récap!AQ34="",Récap!BB34="",C34=""),"",IF(OR(Récap!T34="TERMINE",Récap!AF34="TERMINE",Récap!AQ34="TERMINE",Récap!BB34="TERMINE"),"TERMINE",C34-B34))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1"/>
      <c r="D35" s="129" t="str">
        <f>IF(AND(Récap!T35="",Récap!AF35="",Récap!AQ35="",Récap!BB35="",C35=""),"",IF(OR(Récap!T35="TERMINE",Récap!AF35="TERMINE",Récap!AQ35="TERMINE",Récap!BB35="TERMINE"),"TERMINE",C35-B35))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1"/>
      <c r="D36" s="129" t="str">
        <f>IF(AND(Récap!T36="",Récap!AF36="",Récap!AQ36="",Récap!BB36="",C36=""),"",IF(OR(Récap!T36="TERMINE",Récap!AF36="TERMINE",Récap!AQ36="TERMINE",Récap!BB36="TERMINE"),"TERMINE",C36-B36))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1"/>
      <c r="D37" s="129" t="str">
        <f>IF(AND(Récap!T37="",Récap!AF37="",Récap!AQ37="",Récap!BB37="",C37=""),"",IF(OR(Récap!T37="TERMINE",Récap!AF37="TERMINE",Récap!AQ37="TERMINE",Récap!BB37="TERMINE"),"TERMINE",C37-B37))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1"/>
      <c r="D38" s="129" t="str">
        <f>IF(AND(Récap!T38="",Récap!AF38="",Récap!AQ38="",Récap!BB38="",C38=""),"",IF(OR(Récap!T38="TERMINE",Récap!AF38="TERMINE",Récap!AQ38="TERMINE",Récap!BB38="TERMINE"),"TERMINE",C38-B38))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1"/>
      <c r="D39" s="129" t="str">
        <f>IF(AND(Récap!T39="",Récap!AF39="",Récap!AQ39="",Récap!BB39="",C39=""),"",IF(OR(Récap!T39="TERMINE",Récap!AF39="TERMINE",Récap!AQ39="TERMINE",Récap!BB39="TERMINE"),"TERMINE",C39-B39))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1"/>
      <c r="D40" s="129" t="str">
        <f>IF(AND(Récap!T40="",Récap!AF40="",Récap!AQ40="",Récap!BB40="",C40=""),"",IF(OR(Récap!T40="TERMINE",Récap!AF40="TERMINE",Récap!AQ40="TERMINE",Récap!BB40="TERMINE"),"TERMINE",C40-B40))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1"/>
      <c r="D41" s="129" t="str">
        <f>IF(AND(Récap!T41="",Récap!AF41="",Récap!AQ41="",Récap!BB41="",C41=""),"",IF(OR(Récap!T41="TERMINE",Récap!AF41="TERMINE",Récap!AQ41="TERMINE",Récap!BB41="TERMINE"),"TERMINE",C41-B41))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1"/>
      <c r="D42" s="129" t="str">
        <f>IF(AND(Récap!T42="",Récap!AF42="",Récap!AQ42="",Récap!BB42="",C42=""),"",IF(OR(Récap!T42="TERMINE",Récap!AF42="TERMINE",Récap!AQ42="TERMINE",Récap!BB42="TERMINE"),"TERMINE",C42-B42))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247"/>
      <c r="D43" s="129" t="str">
        <f>IF(AND(Récap!T43="",Récap!AF43="",Récap!AQ43="",Récap!BB43="",C43=""),"",IF(OR(Récap!T43="TERMINE",Récap!AF43="TERMINE",Récap!AQ43="TERMINE",Récap!BB43="TERMINE"),"TERMINE",C43-B43))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1"/>
      <c r="D44" s="129" t="str">
        <f>IF(AND(Récap!T44="",Récap!AF44="",Récap!AQ44="",Récap!BB44="",C44=""),"",IF(OR(Récap!T44="TERMINE",Récap!AF44="TERMINE",Récap!AQ44="TERMINE",Récap!BB44="TERMINE"),"TERMINE",C44-B44))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1"/>
      <c r="D45" s="129" t="str">
        <f>IF(AND(Récap!T45="",Récap!AF45="",Récap!AQ45="",Récap!BB45="",C45=""),"",IF(OR(Récap!T45="TERMINE",Récap!AF45="TERMINE",Récap!AQ45="TERMINE",Récap!BB45="TERMINE"),"TERMINE",C45-B45))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1"/>
      <c r="D46" s="129" t="str">
        <f>IF(AND(Récap!T46="",Récap!AF46="",Récap!AQ46="",Récap!BB46="",C46=""),"",IF(OR(Récap!T46="TERMINE",Récap!AF46="TERMINE",Récap!AQ46="TERMINE",Récap!BB46="TERMINE"),"TERMINE",C46-B46))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1"/>
      <c r="D47" s="129" t="str">
        <f>IF(AND(Récap!T47="",Récap!AF47="",Récap!AQ47="",Récap!BB47="",C47=""),"",IF(OR(Récap!T47="TERMINE",Récap!AF47="TERMINE",Récap!AQ47="TERMINE",Récap!BB47="TERMINE"),"TERMINE",C47-B47))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1"/>
      <c r="D48" s="129" t="str">
        <f>IF(AND(Récap!T48="",Récap!AF48="",Récap!AQ48="",Récap!BB48="",C48=""),"",IF(OR(Récap!T48="TERMINE",Récap!AF48="TERMINE",Récap!AQ48="TERMINE",Récap!BB48="TERMINE"),"TERMINE",C48-B48))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1"/>
      <c r="D49" s="129" t="str">
        <f>IF(AND(Récap!T49="",Récap!AF49="",Récap!AQ49="",Récap!BB49="",C49=""),"",IF(OR(Récap!T49="TERMINE",Récap!AF49="TERMINE",Récap!AQ49="TERMINE",Récap!BB49="TERMINE"),"TERMINE",C49-B49))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1"/>
      <c r="D50" s="129" t="str">
        <f>IF(AND(Récap!T50="",Récap!AF50="",Récap!AQ50="",Récap!BB50="",C50=""),"",IF(OR(Récap!T50="TERMINE",Récap!AF50="TERMINE",Récap!AQ50="TERMINE",Récap!BB50="TERMINE"),"TERMINE",C50-B50))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1"/>
      <c r="D51" s="129" t="str">
        <f>IF(AND(Récap!T51="",Récap!AF51="",Récap!AQ51="",Récap!BB51="",C51=""),"",IF(OR(Récap!T51="TERMINE",Récap!AF51="TERMINE",Récap!AQ51="TERMINE",Récap!BB51="TERMINE"),"TERMINE",C51-B51))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1"/>
      <c r="D52" s="129" t="str">
        <f>IF(AND(Récap!T52="",Récap!AF52="",Récap!AQ52="",Récap!BB52="",C52=""),"",IF(OR(Récap!T52="TERMINE",Récap!AF52="TERMINE",Récap!AQ52="TERMINE",Récap!BB52="TERMINE"),"TERMINE",C52-B52))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1"/>
      <c r="D53" s="129" t="str">
        <f>IF(AND(Récap!T53="",Récap!AF53="",Récap!AQ53="",Récap!BB53="",C53=""),"",IF(OR(Récap!T53="TERMINE",Récap!AF53="TERMINE",Récap!AQ53="TERMINE",Récap!BB53="TERMINE"),"TERMINE",C53-B53))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1"/>
      <c r="D54" s="129" t="str">
        <f>IF(AND(Récap!T54="",Récap!AF54="",Récap!AQ54="",Récap!BB54="",C54=""),"",IF(OR(Récap!T54="TERMINE",Récap!AF54="TERMINE",Récap!AQ54="TERMINE",Récap!BB54="TERMINE"),"TERMINE",C54-B54))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1"/>
      <c r="D55" s="129" t="str">
        <f>IF(AND(Récap!T55="",Récap!AF55="",Récap!AQ55="",Récap!BB55="",C55=""),"",IF(OR(Récap!T55="TERMINE",Récap!AF55="TERMINE",Récap!AQ55="TERMINE",Récap!BB55="TERMINE"),"TERMINE",C55-B55))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1"/>
      <c r="D56" s="129" t="str">
        <f>IF(AND(Récap!T56="",Récap!AF56="",Récap!AQ56="",Récap!BB56="",C56=""),"",IF(OR(Récap!T56="TERMINE",Récap!AF56="TERMINE",Récap!AQ56="TERMINE",Récap!BB56="TERMINE"),"TERMINE",C56-B56))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1"/>
      <c r="D57" s="129" t="str">
        <f>IF(AND(Récap!T57="",Récap!AF57="",Récap!AQ57="",Récap!BB57="",C57=""),"",IF(OR(Récap!T57="TERMINE",Récap!AF57="TERMINE",Récap!AQ57="TERMINE",Récap!BB57="TERMINE"),"TERMINE",C57-B57))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1"/>
      <c r="D58" s="129" t="str">
        <f>IF(AND(Récap!T58="",Récap!AF58="",Récap!AQ58="",Récap!BB58="",C58=""),"",IF(OR(Récap!T58="TERMINE",Récap!AF58="TERMINE",Récap!AQ58="TERMINE",Récap!BB58="TERMINE"),"TERMINE",C58-B58))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1"/>
      <c r="D59" s="129" t="str">
        <f>IF(AND(Récap!T59="",Récap!AF59="",Récap!AQ59="",Récap!BB59="",C59=""),"",IF(OR(Récap!T59="TERMINE",Récap!AF59="TERMINE",Récap!AQ59="TERMINE",Récap!BB59="TERMINE"),"TERMINE",C59-B59))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1"/>
      <c r="D60" s="129" t="str">
        <f>IF(AND(Récap!T60="",Récap!AF60="",Récap!AQ60="",Récap!BB60="",C60=""),"",IF(OR(Récap!T60="TERMINE",Récap!AF60="TERMINE",Récap!AQ60="TERMINE",Récap!BB60="TERMINE"),"TERMINE",C60-B60))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1"/>
      <c r="D61" s="129" t="str">
        <f>IF(AND(Récap!T61="",Récap!AF61="",Récap!AQ61="",Récap!BB61="",C61=""),"",IF(OR(Récap!T61="TERMINE",Récap!AF61="TERMINE",Récap!AQ61="TERMINE",Récap!BB61="TERMINE"),"TERMINE",C61-B61))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1"/>
      <c r="D62" s="129" t="str">
        <f>IF(AND(Récap!T62="",Récap!AF62="",Récap!AQ62="",Récap!BB62="",C62=""),"",IF(OR(Récap!T62="TERMINE",Récap!AF62="TERMINE",Récap!AQ62="TERMINE",Récap!BB62="TERMINE"),"TERMINE",C62-B62))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1"/>
      <c r="D63" s="129" t="str">
        <f>IF(AND(Récap!T63="",Récap!AF63="",Récap!AQ63="",Récap!BB63="",C63=""),"",IF(OR(Récap!T63="TERMINE",Récap!AF63="TERMINE",Récap!AQ63="TERMINE",Récap!BB63="TERMINE"),"TERMINE",C63-B63))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1"/>
      <c r="D64" s="129" t="str">
        <f>IF(AND(Récap!T64="",Récap!AF64="",Récap!AQ64="",Récap!BB64="",C64=""),"",IF(OR(Récap!T64="TERMINE",Récap!AF64="TERMINE",Récap!AQ64="TERMINE",Récap!BB64="TERMINE"),"TERMINE",C64-B64))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1"/>
      <c r="D65" s="129" t="str">
        <f>IF(AND(Récap!T65="",Récap!AF65="",Récap!AQ65="",Récap!BB65="",C65=""),"",IF(OR(Récap!T65="TERMINE",Récap!AF65="TERMINE",Récap!AQ65="TERMINE",Récap!BB65="TERMINE"),"TERMINE",C65-B65))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1"/>
      <c r="D66" s="129" t="str">
        <f>IF(AND(Récap!T66="",Récap!AF66="",Récap!AQ66="",Récap!BB66="",C66=""),"",IF(OR(Récap!T66="TERMINE",Récap!AF66="TERMINE",Récap!AQ66="TERMINE",Récap!BB66="TERMINE"),"TERMINE",C66-B66))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1"/>
      <c r="D67" s="129" t="str">
        <f>IF(AND(Récap!T67="",Récap!AF67="",Récap!AQ67="",Récap!BB67="",C67=""),"",IF(OR(Récap!T67="TERMINE",Récap!AF67="TERMINE",Récap!AQ67="TERMINE",Récap!BB67="TERMINE"),"TERMINE",C67-B67))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1"/>
      <c r="D68" s="129" t="str">
        <f>IF(AND(Récap!T68="",Récap!AF68="",Récap!AQ68="",Récap!BB68="",C68=""),"",IF(OR(Récap!T68="TERMINE",Récap!AF68="TERMINE",Récap!AQ68="TERMINE",Récap!BB68="TERMINE"),"TERMINE",C68-B68))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1"/>
      <c r="D69" s="129" t="str">
        <f>IF(AND(Récap!T69="",Récap!AF69="",Récap!AQ69="",Récap!BB69="",C69=""),"",IF(OR(Récap!T69="TERMINE",Récap!AF69="TERMINE",Récap!AQ69="TERMINE",Récap!BB69="TERMINE"),"TERMINE",C69-B69))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1"/>
      <c r="D70" s="129" t="str">
        <f>IF(AND(Récap!T70="",Récap!AF70="",Récap!AQ70="",Récap!BB70="",C70=""),"",IF(OR(Récap!T70="TERMINE",Récap!AF70="TERMINE",Récap!AQ70="TERMINE",Récap!BB70="TERMINE"),"TERMINE",C70-B70))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1"/>
      <c r="D71" s="129" t="str">
        <f>IF(AND(Récap!T71="",Récap!AF71="",Récap!AQ71="",Récap!BB71="",C71=""),"",IF(OR(Récap!T71="TERMINE",Récap!AF71="TERMINE",Récap!AQ71="TERMINE",Récap!BB71="TERMINE"),"TERMINE",C71-B71))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1"/>
      <c r="D72" s="129" t="str">
        <f>IF(AND(Récap!T72="",Récap!AF72="",Récap!AQ72="",Récap!BB72="",C72=""),"",IF(OR(Récap!T72="TERMINE",Récap!AF72="TERMINE",Récap!AQ72="TERMINE",Récap!BB72="TERMINE"),"TERMINE",C72-B72))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1"/>
      <c r="D73" s="129" t="str">
        <f>IF(AND(Récap!T73="",Récap!AF73="",Récap!AQ73="",Récap!BB73="",C73=""),"",IF(OR(Récap!T73="TERMINE",Récap!AF73="TERMINE",Récap!AQ73="TERMINE",Récap!BB73="TERMINE"),"TERMINE",C73-B73))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1"/>
      <c r="D74" s="129" t="str">
        <f>IF(AND(Récap!T74="",Récap!AF74="",Récap!AQ74="",Récap!BB74="",C74=""),"",IF(OR(Récap!T74="TERMINE",Récap!AF74="TERMINE",Récap!AQ74="TERMINE",Récap!BB74="TERMINE"),"TERMINE",C74-B74))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1"/>
      <c r="D75" s="129" t="str">
        <f>IF(AND(Récap!T75="",Récap!AF75="",Récap!AQ75="",Récap!BB75="",C75=""),"",IF(OR(Récap!T75="TERMINE",Récap!AF75="TERMINE",Récap!AQ75="TERMINE",Récap!BB75="TERMINE"),"TERMINE",C75-B75))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1"/>
      <c r="D76" s="129" t="str">
        <f>IF(AND(Récap!T76="",Récap!AF76="",Récap!AQ76="",Récap!BB76="",C76=""),"",IF(OR(Récap!T76="TERMINE",Récap!AF76="TERMINE",Récap!AQ76="TERMINE",Récap!BB76="TERMINE"),"TERMINE",C76-B76))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1"/>
      <c r="D77" s="129" t="str">
        <f>IF(AND(Récap!T77="",Récap!AF77="",Récap!AQ77="",Récap!BB77="",C77=""),"",IF(OR(Récap!T77="TERMINE",Récap!AF77="TERMINE",Récap!AQ77="TERMINE",Récap!BB77="TERMINE"),"TERMINE",C77-B77))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1"/>
      <c r="D78" s="129" t="str">
        <f>IF(AND(Récap!T78="",Récap!AF78="",Récap!AQ78="",Récap!BB78="",C78=""),"",IF(OR(Récap!T78="TERMINE",Récap!AF78="TERMINE",Récap!AQ78="TERMINE",Récap!BB78="TERMINE"),"TERMINE",C78-B78))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1"/>
      <c r="D79" s="129" t="str">
        <f>IF(AND(Récap!T79="",Récap!AF79="",Récap!AQ79="",Récap!BB79="",C79=""),"",IF(OR(Récap!T79="TERMINE",Récap!AF79="TERMINE",Récap!AQ79="TERMINE",Récap!BB79="TERMINE"),"TERMINE",C79-B79))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1"/>
      <c r="D80" s="129" t="str">
        <f>IF(AND(Récap!T80="",Récap!AF80="",Récap!AQ80="",Récap!BB80="",C80=""),"",IF(OR(Récap!T80="TERMINE",Récap!AF80="TERMINE",Récap!AQ80="TERMINE",Récap!BB80="TERMINE"),"TERMINE",C80-B80))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1"/>
      <c r="D81" s="129" t="str">
        <f>IF(AND(Récap!T81="",Récap!AF81="",Récap!AQ81="",Récap!BB81="",C81=""),"",IF(OR(Récap!T81="TERMINE",Récap!AF81="TERMINE",Récap!AQ81="TERMINE",Récap!BB81="TERMINE"),"TERMINE",C81-B81))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1"/>
      <c r="D82" s="129" t="str">
        <f>IF(AND(Récap!T82="",Récap!AF82="",Récap!AQ82="",Récap!BB82="",C82=""),"",IF(OR(Récap!T82="TERMINE",Récap!AF82="TERMINE",Récap!AQ82="TERMINE",Récap!BB82="TERMINE"),"TERMINE",C82-B82))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1"/>
      <c r="D83" s="129" t="str">
        <f>IF(AND(Récap!T83="",Récap!AF83="",Récap!AQ83="",Récap!BB83="",C83=""),"",IF(OR(Récap!T83="TERMINE",Récap!AF83="TERMINE",Récap!AQ83="TERMINE",Récap!BB83="TERMINE"),"TERMINE",C83-B83))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1"/>
      <c r="D84" s="129" t="str">
        <f>IF(AND(Récap!T84="",Récap!AF84="",Récap!AQ84="",Récap!BB84="",C84=""),"",IF(OR(Récap!T84="TERMINE",Récap!AF84="TERMINE",Récap!AQ84="TERMINE",Récap!BB84="TERMINE"),"TERMINE",C84-B84))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1"/>
      <c r="D85" s="129" t="str">
        <f>IF(AND(Récap!T85="",Récap!AF85="",Récap!AQ85="",Récap!BB85="",C85=""),"",IF(OR(Récap!T85="TERMINE",Récap!AF85="TERMINE",Récap!AQ85="TERMINE",Récap!BB85="TERMINE"),"TERMINE",C85-B85))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1"/>
      <c r="D86" s="129" t="str">
        <f>IF(AND(Récap!T86="",Récap!AF86="",Récap!AQ86="",Récap!BB86="",C86=""),"",IF(OR(Récap!T86="TERMINE",Récap!AF86="TERMINE",Récap!AQ86="TERMINE",Récap!BB86="TERMINE"),"TERMINE",C86-B86))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1"/>
      <c r="D87" s="129" t="str">
        <f>IF(AND(Récap!T87="",Récap!AF87="",Récap!AQ87="",Récap!BB87="",C87=""),"",IF(OR(Récap!T87="TERMINE",Récap!AF87="TERMINE",Récap!AQ87="TERMINE",Récap!BB87="TERMINE"),"TERMINE",C87-B87))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1"/>
      <c r="D88" s="129" t="str">
        <f>IF(AND(Récap!T88="",Récap!AF88="",Récap!AQ88="",Récap!BB88="",C88=""),"",IF(OR(Récap!T88="TERMINE",Récap!AF88="TERMINE",Récap!AQ88="TERMINE",Récap!BB88="TERMINE"),"TERMINE",C88-B88))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1"/>
      <c r="D89" s="129" t="str">
        <f>IF(AND(Récap!T89="",Récap!AF89="",Récap!AQ89="",Récap!BB89="",C89=""),"",IF(OR(Récap!T89="TERMINE",Récap!AF89="TERMINE",Récap!AQ89="TERMINE",Récap!BB89="TERMINE"),"TERMINE",C89-B89))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1"/>
      <c r="D90" s="129" t="str">
        <f>IF(AND(Récap!T90="",Récap!AF90="",Récap!AQ90="",Récap!BB90="",C90=""),"",IF(OR(Récap!T90="TERMINE",Récap!AF90="TERMINE",Récap!AQ90="TERMINE",Récap!BB90="TERMINE"),"TERMINE",C90-B90))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1"/>
      <c r="D91" s="129" t="str">
        <f>IF(AND(Récap!T91="",Récap!AF91="",Récap!AQ91="",Récap!BB91="",C91=""),"",IF(OR(Récap!T91="TERMINE",Récap!AF91="TERMINE",Récap!AQ91="TERMINE",Récap!BB91="TERMINE"),"TERMINE",C91-B91))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1"/>
      <c r="D92" s="129" t="str">
        <f>IF(AND(Récap!T92="",Récap!AF92="",Récap!AQ92="",Récap!BB92="",C92=""),"",IF(OR(Récap!T92="TERMINE",Récap!AF92="TERMINE",Récap!AQ92="TERMINE",Récap!BB92="TERMINE"),"TERMINE",C92-B92))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1"/>
      <c r="D93" s="129" t="str">
        <f>IF(AND(Récap!T93="",Récap!AF93="",Récap!AQ93="",Récap!BB93="",C93=""),"",IF(OR(Récap!T93="TERMINE",Récap!AF93="TERMINE",Récap!AQ93="TERMINE",Récap!BB93="TERMINE"),"TERMINE",C93-B93))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1"/>
      <c r="D94" s="129" t="str">
        <f>IF(AND(Récap!T94="",Récap!AF94="",Récap!AQ94="",Récap!BB94="",C94=""),"",IF(OR(Récap!T94="TERMINE",Récap!AF94="TERMINE",Récap!AQ94="TERMINE",Récap!BB94="TERMINE"),"TERMINE",C94-B94))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1"/>
      <c r="D95" s="129" t="str">
        <f>IF(AND(Récap!T95="",Récap!AF95="",Récap!AQ95="",Récap!BB95="",C95=""),"",IF(OR(Récap!T95="TERMINE",Récap!AF95="TERMINE",Récap!AQ95="TERMINE",Récap!BB95="TERMINE"),"TERMINE",C95-B95))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1"/>
      <c r="D96" s="129" t="str">
        <f>IF(AND(Récap!T96="",Récap!AF96="",Récap!AQ96="",Récap!BB96="",C96=""),"",IF(OR(Récap!T96="TERMINE",Récap!AF96="TERMINE",Récap!AQ96="TERMINE",Récap!BB96="TERMINE"),"TERMINE",C96-B96))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1"/>
      <c r="D97" s="129" t="str">
        <f>IF(AND(Récap!T97="",Récap!AF97="",Récap!AQ97="",Récap!BB97="",C97=""),"",IF(OR(Récap!T97="TERMINE",Récap!AF97="TERMINE",Récap!AQ97="TERMINE",Récap!BB97="TERMINE"),"TERMINE",C97-B97))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1"/>
      <c r="D98" s="129" t="str">
        <f>IF(AND(Récap!T98="",Récap!AF98="",Récap!AQ98="",Récap!BB98="",C98=""),"",IF(OR(Récap!T98="TERMINE",Récap!AF98="TERMINE",Récap!AQ98="TERMINE",Récap!BB98="TERMINE"),"TERMINE",C98-B98))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1"/>
      <c r="D99" s="129" t="str">
        <f>IF(AND(Récap!T99="",Récap!AF99="",Récap!AQ99="",Récap!BB99="",C99=""),"",IF(OR(Récap!T99="TERMINE",Récap!AF99="TERMINE",Récap!AQ99="TERMINE",Récap!BB99="TERMINE"),"TERMINE",C99-B99))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1"/>
      <c r="D100" s="129" t="str">
        <f>IF(AND(Récap!T100="",Récap!AF100="",Récap!AQ100="",Récap!BB100="",C100=""),"",IF(OR(Récap!T100="TERMINE",Récap!AF100="TERMINE",Récap!AQ100="TERMINE",Récap!BB100="TERMINE"),"TERMINE",C100-B100))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1"/>
      <c r="D101" s="129" t="str">
        <f>IF(AND(Récap!T101="",Récap!AF101="",Récap!AQ101="",Récap!BB101="",C101=""),"",IF(OR(Récap!T101="TERMINE",Récap!AF101="TERMINE",Récap!AQ101="TERMINE",Récap!BB101="TERMINE"),"TERMINE",C101-B101))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1"/>
      <c r="D102" s="129" t="str">
        <f>IF(AND(Récap!T102="",Récap!AF102="",Récap!AQ102="",Récap!BB102="",C102=""),"",IF(OR(Récap!T102="TERMINE",Récap!AF102="TERMINE",Récap!AQ102="TERMINE",Récap!BB102="TERMINE"),"TERMINE",C102-B102))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48"/>
      <c r="D103" s="116" t="str">
        <f>IF(AND(Récap!T103="",Récap!AF103="",Récap!AQ103="",Récap!BB103="",C103=""),"",IF(OR(Récap!T103="TERMINE",Récap!AF103="TERMINE",Récap!AQ103="TERMINE",Récap!BB103="TERMINE"),"TERMINE",C103-B103))</f>
        <v/>
      </c>
      <c r="E103" s="71"/>
    </row>
    <row r="104" spans="1:5" x14ac:dyDescent="0.3">
      <c r="A104" s="57"/>
      <c r="B104" s="1"/>
      <c r="C104" s="21"/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F4:G4"/>
    <mergeCell ref="A2:C2"/>
    <mergeCell ref="F3:G3"/>
    <mergeCell ref="M1:O1"/>
  </mergeCell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53" id="{B9C6B0C8-C789-4068-A371-70A5625F2A85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2" tint="-0.749992370372631"/>
  </sheetPr>
  <dimension ref="A1:O204"/>
  <sheetViews>
    <sheetView zoomScaleNormal="100" workbookViewId="0">
      <pane ySplit="3" topLeftCell="A95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0" customWidth="1"/>
    <col min="2" max="3" width="12.6640625" customWidth="1"/>
    <col min="4" max="4" width="17" style="134" bestFit="1" customWidth="1"/>
    <col min="9" max="9" width="16.6640625" customWidth="1"/>
  </cols>
  <sheetData>
    <row r="1" spans="1:15" s="1" customFormat="1" ht="115.5" customHeight="1" thickBot="1" x14ac:dyDescent="0.45">
      <c r="A1" s="54" t="e">
        <f>"A"&amp;MATCH(LOOKUP(D2,A4:A103),A4:A103)+3</f>
        <v>#N/A</v>
      </c>
      <c r="B1" s="3">
        <f>MAX(A4:A103)</f>
        <v>55</v>
      </c>
      <c r="C1" s="70"/>
      <c r="D1" s="145" t="s">
        <v>67</v>
      </c>
      <c r="E1" s="145"/>
      <c r="F1" s="145"/>
      <c r="G1" s="145"/>
      <c r="H1" s="145"/>
      <c r="I1"/>
      <c r="J1"/>
      <c r="M1" s="284"/>
      <c r="N1" s="284"/>
      <c r="O1" s="284"/>
    </row>
    <row r="2" spans="1:15" s="1" customFormat="1" ht="29.25" customHeight="1" thickBot="1" x14ac:dyDescent="0.45">
      <c r="A2" s="278" t="s">
        <v>35</v>
      </c>
      <c r="B2" s="278"/>
      <c r="C2" s="279"/>
      <c r="D2" s="47"/>
      <c r="F2"/>
      <c r="G2"/>
      <c r="J2"/>
      <c r="M2" s="185">
        <v>0</v>
      </c>
      <c r="N2" s="185">
        <v>0</v>
      </c>
      <c r="O2" s="185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19" t="s">
        <v>1</v>
      </c>
      <c r="D3" s="118" t="s">
        <v>29</v>
      </c>
      <c r="E3" s="120" t="s">
        <v>22</v>
      </c>
      <c r="F3" s="287" t="s">
        <v>44</v>
      </c>
      <c r="G3" s="288"/>
      <c r="H3" s="77"/>
      <c r="I3" s="77"/>
    </row>
    <row r="4" spans="1:15" ht="19.5" thickTop="1" x14ac:dyDescent="0.3">
      <c r="A4" s="55">
        <f>IF(Engagés!A4="","",Engagés!A4)</f>
        <v>1</v>
      </c>
      <c r="B4" s="300"/>
      <c r="C4" s="247"/>
      <c r="D4" s="130" t="str">
        <f>IF(AND(Récap!U4="",Récap!AG4="",Récap!AR4="",Récap!BC4="",C4=""),"",IF(OR(Récap!U4="TERMINE",Récap!AG4="TERMINE",Récap!AR4="TERMINE",Récap!BC4="TERMINE"),"TERMINE",C4-B4))</f>
        <v/>
      </c>
      <c r="E4" s="72"/>
      <c r="F4" s="276">
        <f>MAX(D4:D103)-MIN(D4:D103)</f>
        <v>0</v>
      </c>
      <c r="G4" s="277"/>
      <c r="I4" s="1"/>
    </row>
    <row r="5" spans="1:15" x14ac:dyDescent="0.3">
      <c r="A5" s="55">
        <f>IF(Engagés!A5="","",Engagés!A5)</f>
        <v>2</v>
      </c>
      <c r="B5" s="300"/>
      <c r="C5" s="247"/>
      <c r="D5" s="129" t="str">
        <f>IF(AND(Récap!U5="",Récap!AG5="",Récap!AR5="",Récap!BC5="",C5=""),"",IF(OR(Récap!U5="TERMINE",Récap!AG5="TERMINE",Récap!AR5="TERMINE",Récap!BC5="TERMINE"),"TERMINE",C5-B5))</f>
        <v/>
      </c>
      <c r="E5" s="62"/>
    </row>
    <row r="6" spans="1:15" x14ac:dyDescent="0.3">
      <c r="A6" s="55">
        <f>IF(Engagés!A6="","",Engagés!A6)</f>
        <v>3</v>
      </c>
      <c r="B6" s="300"/>
      <c r="C6" s="247"/>
      <c r="D6" s="129" t="str">
        <f>IF(AND(Récap!U6="",Récap!AG6="",Récap!AR6="",Récap!BC6="",C6=""),"",IF(OR(Récap!U6="TERMINE",Récap!AG6="TERMINE",Récap!AR6="TERMINE",Récap!BC6="TERMINE"),"TERMINE",C6-B6))</f>
        <v/>
      </c>
      <c r="E6" s="62"/>
    </row>
    <row r="7" spans="1:15" x14ac:dyDescent="0.3">
      <c r="A7" s="55">
        <f>IF(Engagés!A7="","",Engagés!A7)</f>
        <v>4</v>
      </c>
      <c r="B7" s="300"/>
      <c r="C7" s="247"/>
      <c r="D7" s="129" t="str">
        <f>IF(AND(Récap!U7="",Récap!AG7="",Récap!AR7="",Récap!BC7="",C7=""),"",IF(OR(Récap!U7="TERMINE",Récap!AG7="TERMINE",Récap!AR7="TERMINE",Récap!BC7="TERMINE"),"TERMINE",C7-B7))</f>
        <v/>
      </c>
      <c r="E7" s="62"/>
    </row>
    <row r="8" spans="1:15" x14ac:dyDescent="0.3">
      <c r="A8" s="55">
        <f>IF(Engagés!A8="","",Engagés!A8)</f>
        <v>5</v>
      </c>
      <c r="B8" s="300"/>
      <c r="C8" s="247"/>
      <c r="D8" s="129" t="str">
        <f>IF(AND(Récap!U8="",Récap!AG8="",Récap!AR8="",Récap!BC8="",C8=""),"",IF(OR(Récap!U8="TERMINE",Récap!AG8="TERMINE",Récap!AR8="TERMINE",Récap!BC8="TERMINE"),"TERMINE",C8-B8))</f>
        <v/>
      </c>
      <c r="E8" s="62"/>
    </row>
    <row r="9" spans="1:15" x14ac:dyDescent="0.3">
      <c r="A9" s="55">
        <f>IF(Engagés!A9="","",Engagés!A9)</f>
        <v>6</v>
      </c>
      <c r="B9" s="300"/>
      <c r="C9" s="247"/>
      <c r="D9" s="129" t="str">
        <f>IF(AND(Récap!U9="",Récap!AG9="",Récap!AR9="",Récap!BC9="",C9=""),"",IF(OR(Récap!U9="TERMINE",Récap!AG9="TERMINE",Récap!AR9="TERMINE",Récap!BC9="TERMINE"),"TERMINE",C9-B9))</f>
        <v/>
      </c>
      <c r="E9" s="62"/>
    </row>
    <row r="10" spans="1:15" x14ac:dyDescent="0.3">
      <c r="A10" s="55">
        <f>IF(Engagés!A10="","",Engagés!A10)</f>
        <v>7</v>
      </c>
      <c r="B10" s="300"/>
      <c r="C10" s="247"/>
      <c r="D10" s="129" t="str">
        <f>IF(AND(Récap!U10="",Récap!AG10="",Récap!AR10="",Récap!BC10="",C10=""),"",IF(OR(Récap!U10="TERMINE",Récap!AG10="TERMINE",Récap!AR10="TERMINE",Récap!BC10="TERMINE"),"TERMINE",C10-B10))</f>
        <v/>
      </c>
      <c r="E10" s="62"/>
    </row>
    <row r="11" spans="1:15" x14ac:dyDescent="0.3">
      <c r="A11" s="55">
        <f>IF(Engagés!A11="","",Engagés!A11)</f>
        <v>8</v>
      </c>
      <c r="B11" s="300"/>
      <c r="C11" s="247"/>
      <c r="D11" s="129" t="str">
        <f>IF(AND(Récap!U11="",Récap!AG11="",Récap!AR11="",Récap!BC11="",C11=""),"",IF(OR(Récap!U11="TERMINE",Récap!AG11="TERMINE",Récap!AR11="TERMINE",Récap!BC11="TERMINE"),"TERMINE",C11-B11))</f>
        <v/>
      </c>
      <c r="E11" s="62"/>
      <c r="I11" s="2"/>
    </row>
    <row r="12" spans="1:15" x14ac:dyDescent="0.3">
      <c r="A12" s="55">
        <f>IF(Engagés!A12="","",Engagés!A12)</f>
        <v>9</v>
      </c>
      <c r="B12" s="300"/>
      <c r="C12" s="247"/>
      <c r="D12" s="129" t="str">
        <f>IF(AND(Récap!U12="",Récap!AG12="",Récap!AR12="",Récap!BC12="",C12=""),"",IF(OR(Récap!U12="TERMINE",Récap!AG12="TERMINE",Récap!AR12="TERMINE",Récap!BC12="TERMINE"),"TERMINE",C12-B12))</f>
        <v/>
      </c>
      <c r="E12" s="62"/>
    </row>
    <row r="13" spans="1:15" x14ac:dyDescent="0.3">
      <c r="A13" s="55">
        <f>IF(Engagés!A13="","",Engagés!A13)</f>
        <v>10</v>
      </c>
      <c r="B13" s="300"/>
      <c r="C13" s="247"/>
      <c r="D13" s="129" t="str">
        <f>IF(AND(Récap!U13="",Récap!AG13="",Récap!AR13="",Récap!BC13="",C13=""),"",IF(OR(Récap!U13="TERMINE",Récap!AG13="TERMINE",Récap!AR13="TERMINE",Récap!BC13="TERMINE"),"TERMINE",C13-B13))</f>
        <v/>
      </c>
      <c r="E13" s="62"/>
    </row>
    <row r="14" spans="1:15" x14ac:dyDescent="0.3">
      <c r="A14" s="55">
        <f>IF(Engagés!A14="","",Engagés!A14)</f>
        <v>11</v>
      </c>
      <c r="B14" s="300"/>
      <c r="C14" s="247"/>
      <c r="D14" s="129" t="str">
        <f>IF(AND(Récap!U14="",Récap!AG14="",Récap!AR14="",Récap!BC14="",C14=""),"",IF(OR(Récap!U14="TERMINE",Récap!AG14="TERMINE",Récap!AR14="TERMINE",Récap!BC14="TERMINE"),"TERMINE",C14-B14))</f>
        <v/>
      </c>
      <c r="E14" s="62"/>
    </row>
    <row r="15" spans="1:15" x14ac:dyDescent="0.3">
      <c r="A15" s="55">
        <f>IF(Engagés!A15="","",Engagés!A15)</f>
        <v>12</v>
      </c>
      <c r="B15" s="300"/>
      <c r="C15" s="247"/>
      <c r="D15" s="129" t="str">
        <f>IF(AND(Récap!U15="",Récap!AG15="",Récap!AR15="",Récap!BC15="",C15=""),"",IF(OR(Récap!U15="TERMINE",Récap!AG15="TERMINE",Récap!AR15="TERMINE",Récap!BC15="TERMINE"),"TERMINE",C15-B15))</f>
        <v/>
      </c>
      <c r="E15" s="62"/>
    </row>
    <row r="16" spans="1:15" x14ac:dyDescent="0.3">
      <c r="A16" s="55">
        <f>IF(Engagés!A16="","",Engagés!A16)</f>
        <v>13</v>
      </c>
      <c r="B16" s="300"/>
      <c r="C16" s="247"/>
      <c r="D16" s="129" t="str">
        <f>IF(AND(Récap!U16="",Récap!AG16="",Récap!AR16="",Récap!BC16="",C16=""),"",IF(OR(Récap!U16="TERMINE",Récap!AG16="TERMINE",Récap!AR16="TERMINE",Récap!BC16="TERMINE"),"TERMINE",C16-B16))</f>
        <v/>
      </c>
      <c r="E16" s="62"/>
    </row>
    <row r="17" spans="1:5" x14ac:dyDescent="0.3">
      <c r="A17" s="55">
        <f>IF(Engagés!A17="","",Engagés!A17)</f>
        <v>14</v>
      </c>
      <c r="B17" s="300"/>
      <c r="C17" s="247"/>
      <c r="D17" s="129" t="str">
        <f>IF(AND(Récap!U17="",Récap!AG17="",Récap!AR17="",Récap!BC17="",C17=""),"",IF(OR(Récap!U17="TERMINE",Récap!AG17="TERMINE",Récap!AR17="TERMINE",Récap!BC17="TERMINE"),"TERMINE",C17-B17))</f>
        <v/>
      </c>
      <c r="E17" s="62"/>
    </row>
    <row r="18" spans="1:5" x14ac:dyDescent="0.3">
      <c r="A18" s="55">
        <f>IF(Engagés!A18="","",Engagés!A18)</f>
        <v>15</v>
      </c>
      <c r="B18" s="300"/>
      <c r="C18" s="247"/>
      <c r="D18" s="129" t="str">
        <f>IF(AND(Récap!U18="",Récap!AG18="",Récap!AR18="",Récap!BC18="",C18=""),"",IF(OR(Récap!U18="TERMINE",Récap!AG18="TERMINE",Récap!AR18="TERMINE",Récap!BC18="TERMINE"),"TERMINE",C18-B18))</f>
        <v/>
      </c>
      <c r="E18" s="62"/>
    </row>
    <row r="19" spans="1:5" x14ac:dyDescent="0.3">
      <c r="A19" s="55">
        <f>IF(Engagés!A19="","",Engagés!A19)</f>
        <v>16</v>
      </c>
      <c r="B19" s="300"/>
      <c r="C19" s="247"/>
      <c r="D19" s="129" t="str">
        <f>IF(AND(Récap!U19="",Récap!AG19="",Récap!AR19="",Récap!BC19="",C19=""),"",IF(OR(Récap!U19="TERMINE",Récap!AG19="TERMINE",Récap!AR19="TERMINE",Récap!BC19="TERMINE"),"TERMINE",C19-B19))</f>
        <v/>
      </c>
      <c r="E19" s="62"/>
    </row>
    <row r="20" spans="1:5" x14ac:dyDescent="0.3">
      <c r="A20" s="55">
        <f>IF(Engagés!A20="","",Engagés!A20)</f>
        <v>17</v>
      </c>
      <c r="B20" s="300"/>
      <c r="C20" s="247"/>
      <c r="D20" s="129" t="str">
        <f>IF(AND(Récap!U20="",Récap!AG20="",Récap!AR20="",Récap!BC20="",C20=""),"",IF(OR(Récap!U20="TERMINE",Récap!AG20="TERMINE",Récap!AR20="TERMINE",Récap!BC20="TERMINE"),"TERMINE",C20-B20))</f>
        <v/>
      </c>
      <c r="E20" s="62"/>
    </row>
    <row r="21" spans="1:5" x14ac:dyDescent="0.3">
      <c r="A21" s="55">
        <f>IF(Engagés!A21="","",Engagés!A21)</f>
        <v>18</v>
      </c>
      <c r="B21" s="300"/>
      <c r="C21" s="247"/>
      <c r="D21" s="129" t="str">
        <f>IF(AND(Récap!U21="",Récap!AG21="",Récap!AR21="",Récap!BC21="",C21=""),"",IF(OR(Récap!U21="TERMINE",Récap!AG21="TERMINE",Récap!AR21="TERMINE",Récap!BC21="TERMINE"),"TERMINE",C21-B21))</f>
        <v/>
      </c>
      <c r="E21" s="62"/>
    </row>
    <row r="22" spans="1:5" x14ac:dyDescent="0.3">
      <c r="A22" s="55">
        <f>IF(Engagés!A22="","",Engagés!A22)</f>
        <v>19</v>
      </c>
      <c r="B22" s="300"/>
      <c r="C22" s="247"/>
      <c r="D22" s="129" t="str">
        <f>IF(AND(Récap!U22="",Récap!AG22="",Récap!AR22="",Récap!BC22="",C22=""),"",IF(OR(Récap!U22="TERMINE",Récap!AG22="TERMINE",Récap!AR22="TERMINE",Récap!BC22="TERMINE"),"TERMINE",C22-B22))</f>
        <v/>
      </c>
      <c r="E22" s="62"/>
    </row>
    <row r="23" spans="1:5" x14ac:dyDescent="0.3">
      <c r="A23" s="55">
        <f>IF(Engagés!A23="","",Engagés!A23)</f>
        <v>20</v>
      </c>
      <c r="B23" s="300"/>
      <c r="C23" s="247"/>
      <c r="D23" s="129" t="str">
        <f>IF(AND(Récap!U23="",Récap!AG23="",Récap!AR23="",Récap!BC23="",C23=""),"",IF(OR(Récap!U23="TERMINE",Récap!AG23="TERMINE",Récap!AR23="TERMINE",Récap!BC23="TERMINE"),"TERMINE",C23-B23))</f>
        <v/>
      </c>
      <c r="E23" s="62"/>
    </row>
    <row r="24" spans="1:5" x14ac:dyDescent="0.3">
      <c r="A24" s="55">
        <f>IF(Engagés!A24="","",Engagés!A24)</f>
        <v>21</v>
      </c>
      <c r="B24" s="300"/>
      <c r="C24" s="247"/>
      <c r="D24" s="129" t="str">
        <f>IF(AND(Récap!U24="",Récap!AG24="",Récap!AR24="",Récap!BC24="",C24=""),"",IF(OR(Récap!U24="TERMINE",Récap!AG24="TERMINE",Récap!AR24="TERMINE",Récap!BC24="TERMINE"),"TERMINE",C24-B24))</f>
        <v/>
      </c>
      <c r="E24" s="62"/>
    </row>
    <row r="25" spans="1:5" x14ac:dyDescent="0.3">
      <c r="A25" s="55">
        <f>IF(Engagés!A25="","",Engagés!A25)</f>
        <v>22</v>
      </c>
      <c r="B25" s="300"/>
      <c r="C25" s="247"/>
      <c r="D25" s="129" t="str">
        <f>IF(AND(Récap!U25="",Récap!AG25="",Récap!AR25="",Récap!BC25="",C25=""),"",IF(OR(Récap!U25="TERMINE",Récap!AG25="TERMINE",Récap!AR25="TERMINE",Récap!BC25="TERMINE"),"TERMINE",C25-B25))</f>
        <v/>
      </c>
      <c r="E25" s="62"/>
    </row>
    <row r="26" spans="1:5" x14ac:dyDescent="0.3">
      <c r="A26" s="55">
        <f>IF(Engagés!A26="","",Engagés!A26)</f>
        <v>23</v>
      </c>
      <c r="B26" s="300"/>
      <c r="C26" s="247"/>
      <c r="D26" s="129" t="str">
        <f>IF(AND(Récap!U26="",Récap!AG26="",Récap!AR26="",Récap!BC26="",C26=""),"",IF(OR(Récap!U26="TERMINE",Récap!AG26="TERMINE",Récap!AR26="TERMINE",Récap!BC26="TERMINE"),"TERMINE",C26-B26))</f>
        <v/>
      </c>
      <c r="E26" s="62"/>
    </row>
    <row r="27" spans="1:5" x14ac:dyDescent="0.3">
      <c r="A27" s="55">
        <f>IF(Engagés!A27="","",Engagés!A27)</f>
        <v>24</v>
      </c>
      <c r="B27" s="300"/>
      <c r="C27" s="247"/>
      <c r="D27" s="129" t="str">
        <f>IF(AND(Récap!U27="",Récap!AG27="",Récap!AR27="",Récap!BC27="",C27=""),"",IF(OR(Récap!U27="TERMINE",Récap!AG27="TERMINE",Récap!AR27="TERMINE",Récap!BC27="TERMINE"),"TERMINE",C27-B27))</f>
        <v/>
      </c>
      <c r="E27" s="62"/>
    </row>
    <row r="28" spans="1:5" x14ac:dyDescent="0.3">
      <c r="A28" s="55">
        <f>IF(Engagés!A28="","",Engagés!A28)</f>
        <v>25</v>
      </c>
      <c r="B28" s="300"/>
      <c r="C28" s="247"/>
      <c r="D28" s="129" t="str">
        <f>IF(AND(Récap!U28="",Récap!AG28="",Récap!AR28="",Récap!BC28="",C28=""),"",IF(OR(Récap!U28="TERMINE",Récap!AG28="TERMINE",Récap!AR28="TERMINE",Récap!BC28="TERMINE"),"TERMINE",C28-B28))</f>
        <v/>
      </c>
      <c r="E28" s="62"/>
    </row>
    <row r="29" spans="1:5" x14ac:dyDescent="0.3">
      <c r="A29" s="55">
        <f>IF(Engagés!A29="","",Engagés!A29)</f>
        <v>26</v>
      </c>
      <c r="B29" s="300"/>
      <c r="C29" s="247"/>
      <c r="D29" s="129" t="str">
        <f>IF(AND(Récap!U29="",Récap!AG29="",Récap!AR29="",Récap!BC29="",C29=""),"",IF(OR(Récap!U29="TERMINE",Récap!AG29="TERMINE",Récap!AR29="TERMINE",Récap!BC29="TERMINE"),"TERMINE",C29-B29))</f>
        <v/>
      </c>
      <c r="E29" s="62"/>
    </row>
    <row r="30" spans="1:5" x14ac:dyDescent="0.3">
      <c r="A30" s="55">
        <f>IF(Engagés!A30="","",Engagés!A30)</f>
        <v>27</v>
      </c>
      <c r="B30" s="300"/>
      <c r="C30" s="11"/>
      <c r="D30" s="129" t="str">
        <f>IF(AND(Récap!U30="",Récap!AG30="",Récap!AR30="",Récap!BC30="",C30=""),"",IF(OR(Récap!U30="TERMINE",Récap!AG30="TERMINE",Récap!AR30="TERMINE",Récap!BC30="TERMINE"),"TERMINE",C30-B30))</f>
        <v/>
      </c>
      <c r="E30" s="62"/>
    </row>
    <row r="31" spans="1:5" x14ac:dyDescent="0.3">
      <c r="A31" s="55">
        <f>IF(Engagés!A31="","",Engagés!A31)</f>
        <v>28</v>
      </c>
      <c r="B31" s="300"/>
      <c r="C31" s="11"/>
      <c r="D31" s="129" t="str">
        <f>IF(AND(Récap!U31="",Récap!AG31="",Récap!AR31="",Récap!BC31="",C31=""),"",IF(OR(Récap!U31="TERMINE",Récap!AG31="TERMINE",Récap!AR31="TERMINE",Récap!BC31="TERMINE"),"TERMINE",C31-B31))</f>
        <v/>
      </c>
      <c r="E31" s="62"/>
    </row>
    <row r="32" spans="1:5" x14ac:dyDescent="0.3">
      <c r="A32" s="55">
        <f>IF(Engagés!A32="","",Engagés!A32)</f>
        <v>29</v>
      </c>
      <c r="B32" s="300"/>
      <c r="C32" s="247"/>
      <c r="D32" s="129" t="str">
        <f>IF(AND(Récap!U32="",Récap!AG32="",Récap!AR32="",Récap!BC32="",C32=""),"",IF(OR(Récap!U32="TERMINE",Récap!AG32="TERMINE",Récap!AR32="TERMINE",Récap!BC32="TERMINE"),"TERMINE",C32-B32))</f>
        <v/>
      </c>
      <c r="E32" s="62"/>
    </row>
    <row r="33" spans="1:5" x14ac:dyDescent="0.3">
      <c r="A33" s="55">
        <f>IF(Engagés!A33="","",Engagés!A33)</f>
        <v>30</v>
      </c>
      <c r="B33" s="300"/>
      <c r="C33" s="11"/>
      <c r="D33" s="129" t="str">
        <f>IF(AND(Récap!U33="",Récap!AG33="",Récap!AR33="",Récap!BC33="",C33=""),"",IF(OR(Récap!U33="TERMINE",Récap!AG33="TERMINE",Récap!AR33="TERMINE",Récap!BC33="TERMINE"),"TERMINE",C33-B33))</f>
        <v/>
      </c>
      <c r="E33" s="62"/>
    </row>
    <row r="34" spans="1:5" x14ac:dyDescent="0.3">
      <c r="A34" s="55">
        <f>IF(Engagés!A34="","",Engagés!A34)</f>
        <v>31</v>
      </c>
      <c r="B34" s="300"/>
      <c r="C34" s="11"/>
      <c r="D34" s="129" t="str">
        <f>IF(AND(Récap!U34="",Récap!AG34="",Récap!AR34="",Récap!BC34="",C34=""),"",IF(OR(Récap!U34="TERMINE",Récap!AG34="TERMINE",Récap!AR34="TERMINE",Récap!BC34="TERMINE"),"TERMINE",C34-B34))</f>
        <v/>
      </c>
      <c r="E34" s="62"/>
    </row>
    <row r="35" spans="1:5" x14ac:dyDescent="0.3">
      <c r="A35" s="55">
        <f>IF(Engagés!A35="","",Engagés!A35)</f>
        <v>32</v>
      </c>
      <c r="B35" s="300"/>
      <c r="C35" s="11"/>
      <c r="D35" s="129" t="str">
        <f>IF(AND(Récap!U35="",Récap!AG35="",Récap!AR35="",Récap!BC35="",C35=""),"",IF(OR(Récap!U35="TERMINE",Récap!AG35="TERMINE",Récap!AR35="TERMINE",Récap!BC35="TERMINE"),"TERMINE",C35-B35))</f>
        <v/>
      </c>
      <c r="E35" s="62"/>
    </row>
    <row r="36" spans="1:5" x14ac:dyDescent="0.3">
      <c r="A36" s="55">
        <f>IF(Engagés!A36="","",Engagés!A36)</f>
        <v>33</v>
      </c>
      <c r="B36" s="300"/>
      <c r="C36" s="11"/>
      <c r="D36" s="129" t="str">
        <f>IF(AND(Récap!U36="",Récap!AG36="",Récap!AR36="",Récap!BC36="",C36=""),"",IF(OR(Récap!U36="TERMINE",Récap!AG36="TERMINE",Récap!AR36="TERMINE",Récap!BC36="TERMINE"),"TERMINE",C36-B36))</f>
        <v/>
      </c>
      <c r="E36" s="62"/>
    </row>
    <row r="37" spans="1:5" x14ac:dyDescent="0.3">
      <c r="A37" s="55">
        <f>IF(Engagés!A37="","",Engagés!A37)</f>
        <v>34</v>
      </c>
      <c r="B37" s="300"/>
      <c r="C37" s="11"/>
      <c r="D37" s="129" t="str">
        <f>IF(AND(Récap!U37="",Récap!AG37="",Récap!AR37="",Récap!BC37="",C37=""),"",IF(OR(Récap!U37="TERMINE",Récap!AG37="TERMINE",Récap!AR37="TERMINE",Récap!BC37="TERMINE"),"TERMINE",C37-B37))</f>
        <v/>
      </c>
      <c r="E37" s="62"/>
    </row>
    <row r="38" spans="1:5" x14ac:dyDescent="0.3">
      <c r="A38" s="55">
        <f>IF(Engagés!A38="","",Engagés!A38)</f>
        <v>35</v>
      </c>
      <c r="B38" s="300"/>
      <c r="C38" s="11"/>
      <c r="D38" s="129" t="str">
        <f>IF(AND(Récap!U38="",Récap!AG38="",Récap!AR38="",Récap!BC38="",C38=""),"",IF(OR(Récap!U38="TERMINE",Récap!AG38="TERMINE",Récap!AR38="TERMINE",Récap!BC38="TERMINE"),"TERMINE",C38-B38))</f>
        <v/>
      </c>
      <c r="E38" s="62"/>
    </row>
    <row r="39" spans="1:5" x14ac:dyDescent="0.3">
      <c r="A39" s="55">
        <f>IF(Engagés!A39="","",Engagés!A39)</f>
        <v>36</v>
      </c>
      <c r="B39" s="300"/>
      <c r="C39" s="11"/>
      <c r="D39" s="129" t="str">
        <f>IF(AND(Récap!U39="",Récap!AG39="",Récap!AR39="",Récap!BC39="",C39=""),"",IF(OR(Récap!U39="TERMINE",Récap!AG39="TERMINE",Récap!AR39="TERMINE",Récap!BC39="TERMINE"),"TERMINE",C39-B39))</f>
        <v/>
      </c>
      <c r="E39" s="62"/>
    </row>
    <row r="40" spans="1:5" x14ac:dyDescent="0.3">
      <c r="A40" s="55">
        <f>IF(Engagés!A40="","",Engagés!A40)</f>
        <v>37</v>
      </c>
      <c r="B40" s="300"/>
      <c r="C40" s="11"/>
      <c r="D40" s="129" t="str">
        <f>IF(AND(Récap!U40="",Récap!AG40="",Récap!AR40="",Récap!BC40="",C40=""),"",IF(OR(Récap!U40="TERMINE",Récap!AG40="TERMINE",Récap!AR40="TERMINE",Récap!BC40="TERMINE"),"TERMINE",C40-B40))</f>
        <v/>
      </c>
      <c r="E40" s="62"/>
    </row>
    <row r="41" spans="1:5" x14ac:dyDescent="0.3">
      <c r="A41" s="55">
        <f>IF(Engagés!A41="","",Engagés!A41)</f>
        <v>38</v>
      </c>
      <c r="B41" s="300"/>
      <c r="C41" s="11"/>
      <c r="D41" s="129" t="str">
        <f>IF(AND(Récap!U41="",Récap!AG41="",Récap!AR41="",Récap!BC41="",C41=""),"",IF(OR(Récap!U41="TERMINE",Récap!AG41="TERMINE",Récap!AR41="TERMINE",Récap!BC41="TERMINE"),"TERMINE",C41-B41))</f>
        <v/>
      </c>
      <c r="E41" s="62"/>
    </row>
    <row r="42" spans="1:5" x14ac:dyDescent="0.3">
      <c r="A42" s="55">
        <f>IF(Engagés!A42="","",Engagés!A42)</f>
        <v>39</v>
      </c>
      <c r="B42" s="300"/>
      <c r="C42" s="11"/>
      <c r="D42" s="129" t="str">
        <f>IF(AND(Récap!U42="",Récap!AG42="",Récap!AR42="",Récap!BC42="",C42=""),"",IF(OR(Récap!U42="TERMINE",Récap!AG42="TERMINE",Récap!AR42="TERMINE",Récap!BC42="TERMINE"),"TERMINE",C42-B42))</f>
        <v/>
      </c>
      <c r="E42" s="62"/>
    </row>
    <row r="43" spans="1:5" x14ac:dyDescent="0.3">
      <c r="A43" s="55">
        <f>IF(Engagés!A43="","",Engagés!A43)</f>
        <v>40</v>
      </c>
      <c r="B43" s="300"/>
      <c r="C43" s="247"/>
      <c r="D43" s="129" t="str">
        <f>IF(AND(Récap!U43="",Récap!AG43="",Récap!AR43="",Récap!BC43="",C43=""),"",IF(OR(Récap!U43="TERMINE",Récap!AG43="TERMINE",Récap!AR43="TERMINE",Récap!BC43="TERMINE"),"TERMINE",C43-B43))</f>
        <v/>
      </c>
      <c r="E43" s="62"/>
    </row>
    <row r="44" spans="1:5" x14ac:dyDescent="0.3">
      <c r="A44" s="55">
        <f>IF(Engagés!A44="","",Engagés!A44)</f>
        <v>41</v>
      </c>
      <c r="B44" s="300"/>
      <c r="C44" s="11"/>
      <c r="D44" s="129" t="str">
        <f>IF(AND(Récap!U44="",Récap!AG44="",Récap!AR44="",Récap!BC44="",C44=""),"",IF(OR(Récap!U44="TERMINE",Récap!AG44="TERMINE",Récap!AR44="TERMINE",Récap!BC44="TERMINE"),"TERMINE",C44-B44))</f>
        <v/>
      </c>
      <c r="E44" s="62"/>
    </row>
    <row r="45" spans="1:5" x14ac:dyDescent="0.3">
      <c r="A45" s="55">
        <f>IF(Engagés!A45="","",Engagés!A45)</f>
        <v>42</v>
      </c>
      <c r="B45" s="300"/>
      <c r="C45" s="11"/>
      <c r="D45" s="129" t="str">
        <f>IF(AND(Récap!U45="",Récap!AG45="",Récap!AR45="",Récap!BC45="",C45=""),"",IF(OR(Récap!U45="TERMINE",Récap!AG45="TERMINE",Récap!AR45="TERMINE",Récap!BC45="TERMINE"),"TERMINE",C45-B45))</f>
        <v/>
      </c>
      <c r="E45" s="62"/>
    </row>
    <row r="46" spans="1:5" x14ac:dyDescent="0.3">
      <c r="A46" s="55">
        <f>IF(Engagés!A46="","",Engagés!A46)</f>
        <v>43</v>
      </c>
      <c r="B46" s="300"/>
      <c r="C46" s="11"/>
      <c r="D46" s="129" t="str">
        <f>IF(AND(Récap!U46="",Récap!AG46="",Récap!AR46="",Récap!BC46="",C46=""),"",IF(OR(Récap!U46="TERMINE",Récap!AG46="TERMINE",Récap!AR46="TERMINE",Récap!BC46="TERMINE"),"TERMINE",C46-B46))</f>
        <v/>
      </c>
      <c r="E46" s="62"/>
    </row>
    <row r="47" spans="1:5" x14ac:dyDescent="0.3">
      <c r="A47" s="55">
        <f>IF(Engagés!A47="","",Engagés!A47)</f>
        <v>44</v>
      </c>
      <c r="B47" s="300"/>
      <c r="C47" s="11"/>
      <c r="D47" s="129" t="str">
        <f>IF(AND(Récap!U47="",Récap!AG47="",Récap!AR47="",Récap!BC47="",C47=""),"",IF(OR(Récap!U47="TERMINE",Récap!AG47="TERMINE",Récap!AR47="TERMINE",Récap!BC47="TERMINE"),"TERMINE",C47-B47))</f>
        <v/>
      </c>
      <c r="E47" s="62"/>
    </row>
    <row r="48" spans="1:5" x14ac:dyDescent="0.3">
      <c r="A48" s="55">
        <f>IF(Engagés!A48="","",Engagés!A48)</f>
        <v>45</v>
      </c>
      <c r="B48" s="300"/>
      <c r="C48" s="11"/>
      <c r="D48" s="129" t="str">
        <f>IF(AND(Récap!U48="",Récap!AG48="",Récap!AR48="",Récap!BC48="",C48=""),"",IF(OR(Récap!U48="TERMINE",Récap!AG48="TERMINE",Récap!AR48="TERMINE",Récap!BC48="TERMINE"),"TERMINE",C48-B48))</f>
        <v/>
      </c>
      <c r="E48" s="62"/>
    </row>
    <row r="49" spans="1:5" x14ac:dyDescent="0.3">
      <c r="A49" s="55">
        <f>IF(Engagés!A49="","",Engagés!A49)</f>
        <v>46</v>
      </c>
      <c r="B49" s="300"/>
      <c r="C49" s="11"/>
      <c r="D49" s="129" t="str">
        <f>IF(AND(Récap!U49="",Récap!AG49="",Récap!AR49="",Récap!BC49="",C49=""),"",IF(OR(Récap!U49="TERMINE",Récap!AG49="TERMINE",Récap!AR49="TERMINE",Récap!BC49="TERMINE"),"TERMINE",C49-B49))</f>
        <v/>
      </c>
      <c r="E49" s="62"/>
    </row>
    <row r="50" spans="1:5" x14ac:dyDescent="0.3">
      <c r="A50" s="55">
        <f>IF(Engagés!A50="","",Engagés!A50)</f>
        <v>47</v>
      </c>
      <c r="B50" s="300"/>
      <c r="C50" s="11"/>
      <c r="D50" s="129" t="str">
        <f>IF(AND(Récap!U50="",Récap!AG50="",Récap!AR50="",Récap!BC50="",C50=""),"",IF(OR(Récap!U50="TERMINE",Récap!AG50="TERMINE",Récap!AR50="TERMINE",Récap!BC50="TERMINE"),"TERMINE",C50-B50))</f>
        <v/>
      </c>
      <c r="E50" s="62"/>
    </row>
    <row r="51" spans="1:5" x14ac:dyDescent="0.3">
      <c r="A51" s="55">
        <f>IF(Engagés!A51="","",Engagés!A51)</f>
        <v>48</v>
      </c>
      <c r="B51" s="300"/>
      <c r="C51" s="11"/>
      <c r="D51" s="129" t="str">
        <f>IF(AND(Récap!U51="",Récap!AG51="",Récap!AR51="",Récap!BC51="",C51=""),"",IF(OR(Récap!U51="TERMINE",Récap!AG51="TERMINE",Récap!AR51="TERMINE",Récap!BC51="TERMINE"),"TERMINE",C51-B51))</f>
        <v/>
      </c>
      <c r="E51" s="62"/>
    </row>
    <row r="52" spans="1:5" x14ac:dyDescent="0.3">
      <c r="A52" s="55">
        <f>IF(Engagés!A52="","",Engagés!A52)</f>
        <v>49</v>
      </c>
      <c r="B52" s="300"/>
      <c r="C52" s="11"/>
      <c r="D52" s="129" t="str">
        <f>IF(AND(Récap!U52="",Récap!AG52="",Récap!AR52="",Récap!BC52="",C52=""),"",IF(OR(Récap!U52="TERMINE",Récap!AG52="TERMINE",Récap!AR52="TERMINE",Récap!BC52="TERMINE"),"TERMINE",C52-B52))</f>
        <v/>
      </c>
      <c r="E52" s="62"/>
    </row>
    <row r="53" spans="1:5" x14ac:dyDescent="0.3">
      <c r="A53" s="55">
        <f>IF(Engagés!A53="","",Engagés!A53)</f>
        <v>50</v>
      </c>
      <c r="B53" s="300"/>
      <c r="C53" s="11"/>
      <c r="D53" s="129" t="str">
        <f>IF(AND(Récap!U53="",Récap!AG53="",Récap!AR53="",Récap!BC53="",C53=""),"",IF(OR(Récap!U53="TERMINE",Récap!AG53="TERMINE",Récap!AR53="TERMINE",Récap!BC53="TERMINE"),"TERMINE",C53-B53))</f>
        <v/>
      </c>
      <c r="E53" s="62"/>
    </row>
    <row r="54" spans="1:5" x14ac:dyDescent="0.3">
      <c r="A54" s="55">
        <f>IF(Engagés!A54="","",Engagés!A54)</f>
        <v>51</v>
      </c>
      <c r="B54" s="300"/>
      <c r="C54" s="11"/>
      <c r="D54" s="129" t="str">
        <f>IF(AND(Récap!U54="",Récap!AG54="",Récap!AR54="",Récap!BC54="",C54=""),"",IF(OR(Récap!U54="TERMINE",Récap!AG54="TERMINE",Récap!AR54="TERMINE",Récap!BC54="TERMINE"),"TERMINE",C54-B54))</f>
        <v/>
      </c>
      <c r="E54" s="62"/>
    </row>
    <row r="55" spans="1:5" x14ac:dyDescent="0.3">
      <c r="A55" s="55">
        <f>IF(Engagés!A55="","",Engagés!A55)</f>
        <v>52</v>
      </c>
      <c r="B55" s="300"/>
      <c r="C55" s="11"/>
      <c r="D55" s="129" t="str">
        <f>IF(AND(Récap!U55="",Récap!AG55="",Récap!AR55="",Récap!BC55="",C55=""),"",IF(OR(Récap!U55="TERMINE",Récap!AG55="TERMINE",Récap!AR55="TERMINE",Récap!BC55="TERMINE"),"TERMINE",C55-B55))</f>
        <v/>
      </c>
      <c r="E55" s="62"/>
    </row>
    <row r="56" spans="1:5" x14ac:dyDescent="0.3">
      <c r="A56" s="55">
        <f>IF(Engagés!A56="","",Engagés!A56)</f>
        <v>53</v>
      </c>
      <c r="B56" s="300"/>
      <c r="C56" s="11"/>
      <c r="D56" s="129" t="str">
        <f>IF(AND(Récap!U56="",Récap!AG56="",Récap!AR56="",Récap!BC56="",C56=""),"",IF(OR(Récap!U56="TERMINE",Récap!AG56="TERMINE",Récap!AR56="TERMINE",Récap!BC56="TERMINE"),"TERMINE",C56-B56))</f>
        <v/>
      </c>
      <c r="E56" s="62"/>
    </row>
    <row r="57" spans="1:5" x14ac:dyDescent="0.3">
      <c r="A57" s="55">
        <f>IF(Engagés!A57="","",Engagés!A57)</f>
        <v>54</v>
      </c>
      <c r="B57" s="300"/>
      <c r="C57" s="11"/>
      <c r="D57" s="129" t="str">
        <f>IF(AND(Récap!U57="",Récap!AG57="",Récap!AR57="",Récap!BC57="",C57=""),"",IF(OR(Récap!U57="TERMINE",Récap!AG57="TERMINE",Récap!AR57="TERMINE",Récap!BC57="TERMINE"),"TERMINE",C57-B57))</f>
        <v/>
      </c>
      <c r="E57" s="62"/>
    </row>
    <row r="58" spans="1:5" x14ac:dyDescent="0.3">
      <c r="A58" s="55">
        <f>IF(Engagés!A58="","",Engagés!A58)</f>
        <v>55</v>
      </c>
      <c r="B58" s="300"/>
      <c r="C58" s="11"/>
      <c r="D58" s="129" t="str">
        <f>IF(AND(Récap!U58="",Récap!AG58="",Récap!AR58="",Récap!BC58="",C58=""),"",IF(OR(Récap!U58="TERMINE",Récap!AG58="TERMINE",Récap!AR58="TERMINE",Récap!BC58="TERMINE"),"TERMINE",C58-B58))</f>
        <v/>
      </c>
      <c r="E58" s="62"/>
    </row>
    <row r="59" spans="1:5" x14ac:dyDescent="0.3">
      <c r="A59" s="55" t="str">
        <f>IF(Engagés!A59="","",Engagés!A59)</f>
        <v/>
      </c>
      <c r="B59" s="300"/>
      <c r="C59" s="11"/>
      <c r="D59" s="129" t="str">
        <f>IF(AND(Récap!U59="",Récap!AG59="",Récap!AR59="",Récap!BC59="",C59=""),"",IF(OR(Récap!U59="TERMINE",Récap!AG59="TERMINE",Récap!AR59="TERMINE",Récap!BC59="TERMINE"),"TERMINE",C59-B59))</f>
        <v/>
      </c>
      <c r="E59" s="62"/>
    </row>
    <row r="60" spans="1:5" x14ac:dyDescent="0.3">
      <c r="A60" s="55" t="str">
        <f>IF(Engagés!A60="","",Engagés!A60)</f>
        <v/>
      </c>
      <c r="B60" s="300"/>
      <c r="C60" s="11"/>
      <c r="D60" s="129" t="str">
        <f>IF(AND(Récap!U60="",Récap!AG60="",Récap!AR60="",Récap!BC60="",C60=""),"",IF(OR(Récap!U60="TERMINE",Récap!AG60="TERMINE",Récap!AR60="TERMINE",Récap!BC60="TERMINE"),"TERMINE",C60-B60))</f>
        <v/>
      </c>
      <c r="E60" s="62"/>
    </row>
    <row r="61" spans="1:5" x14ac:dyDescent="0.3">
      <c r="A61" s="55" t="str">
        <f>IF(Engagés!A61="","",Engagés!A61)</f>
        <v/>
      </c>
      <c r="B61" s="300"/>
      <c r="C61" s="11"/>
      <c r="D61" s="129" t="str">
        <f>IF(AND(Récap!U61="",Récap!AG61="",Récap!AR61="",Récap!BC61="",C61=""),"",IF(OR(Récap!U61="TERMINE",Récap!AG61="TERMINE",Récap!AR61="TERMINE",Récap!BC61="TERMINE"),"TERMINE",C61-B61))</f>
        <v/>
      </c>
      <c r="E61" s="62"/>
    </row>
    <row r="62" spans="1:5" x14ac:dyDescent="0.3">
      <c r="A62" s="55" t="str">
        <f>IF(Engagés!A62="","",Engagés!A62)</f>
        <v/>
      </c>
      <c r="B62" s="300"/>
      <c r="C62" s="11"/>
      <c r="D62" s="129" t="str">
        <f>IF(AND(Récap!U62="",Récap!AG62="",Récap!AR62="",Récap!BC62="",C62=""),"",IF(OR(Récap!U62="TERMINE",Récap!AG62="TERMINE",Récap!AR62="TERMINE",Récap!BC62="TERMINE"),"TERMINE",C62-B62))</f>
        <v/>
      </c>
      <c r="E62" s="62"/>
    </row>
    <row r="63" spans="1:5" x14ac:dyDescent="0.3">
      <c r="A63" s="55" t="str">
        <f>IF(Engagés!A63="","",Engagés!A63)</f>
        <v/>
      </c>
      <c r="B63" s="300"/>
      <c r="C63" s="11"/>
      <c r="D63" s="129" t="str">
        <f>IF(AND(Récap!U63="",Récap!AG63="",Récap!AR63="",Récap!BC63="",C63=""),"",IF(OR(Récap!U63="TERMINE",Récap!AG63="TERMINE",Récap!AR63="TERMINE",Récap!BC63="TERMINE"),"TERMINE",C63-B63))</f>
        <v/>
      </c>
      <c r="E63" s="62"/>
    </row>
    <row r="64" spans="1:5" x14ac:dyDescent="0.3">
      <c r="A64" s="55" t="str">
        <f>IF(Engagés!A64="","",Engagés!A64)</f>
        <v/>
      </c>
      <c r="B64" s="300"/>
      <c r="C64" s="11"/>
      <c r="D64" s="129" t="str">
        <f>IF(AND(Récap!U64="",Récap!AG64="",Récap!AR64="",Récap!BC64="",C64=""),"",IF(OR(Récap!U64="TERMINE",Récap!AG64="TERMINE",Récap!AR64="TERMINE",Récap!BC64="TERMINE"),"TERMINE",C64-B64))</f>
        <v/>
      </c>
      <c r="E64" s="62"/>
    </row>
    <row r="65" spans="1:5" x14ac:dyDescent="0.3">
      <c r="A65" s="55" t="str">
        <f>IF(Engagés!A65="","",Engagés!A65)</f>
        <v/>
      </c>
      <c r="B65" s="300"/>
      <c r="C65" s="11"/>
      <c r="D65" s="129" t="str">
        <f>IF(AND(Récap!U65="",Récap!AG65="",Récap!AR65="",Récap!BC65="",C65=""),"",IF(OR(Récap!U65="TERMINE",Récap!AG65="TERMINE",Récap!AR65="TERMINE",Récap!BC65="TERMINE"),"TERMINE",C65-B65))</f>
        <v/>
      </c>
      <c r="E65" s="62"/>
    </row>
    <row r="66" spans="1:5" x14ac:dyDescent="0.3">
      <c r="A66" s="55" t="str">
        <f>IF(Engagés!A66="","",Engagés!A66)</f>
        <v/>
      </c>
      <c r="B66" s="300"/>
      <c r="C66" s="11"/>
      <c r="D66" s="129" t="str">
        <f>IF(AND(Récap!U66="",Récap!AG66="",Récap!AR66="",Récap!BC66="",C66=""),"",IF(OR(Récap!U66="TERMINE",Récap!AG66="TERMINE",Récap!AR66="TERMINE",Récap!BC66="TERMINE"),"TERMINE",C66-B66))</f>
        <v/>
      </c>
      <c r="E66" s="62"/>
    </row>
    <row r="67" spans="1:5" x14ac:dyDescent="0.3">
      <c r="A67" s="55" t="str">
        <f>IF(Engagés!A67="","",Engagés!A67)</f>
        <v/>
      </c>
      <c r="B67" s="300"/>
      <c r="C67" s="11"/>
      <c r="D67" s="129" t="str">
        <f>IF(AND(Récap!U67="",Récap!AG67="",Récap!AR67="",Récap!BC67="",C67=""),"",IF(OR(Récap!U67="TERMINE",Récap!AG67="TERMINE",Récap!AR67="TERMINE",Récap!BC67="TERMINE"),"TERMINE",C67-B67))</f>
        <v/>
      </c>
      <c r="E67" s="62"/>
    </row>
    <row r="68" spans="1:5" x14ac:dyDescent="0.3">
      <c r="A68" s="55" t="str">
        <f>IF(Engagés!A68="","",Engagés!A68)</f>
        <v/>
      </c>
      <c r="B68" s="300"/>
      <c r="C68" s="11"/>
      <c r="D68" s="129" t="str">
        <f>IF(AND(Récap!U68="",Récap!AG68="",Récap!AR68="",Récap!BC68="",C68=""),"",IF(OR(Récap!U68="TERMINE",Récap!AG68="TERMINE",Récap!AR68="TERMINE",Récap!BC68="TERMINE"),"TERMINE",C68-B68))</f>
        <v/>
      </c>
      <c r="E68" s="62"/>
    </row>
    <row r="69" spans="1:5" x14ac:dyDescent="0.3">
      <c r="A69" s="55" t="str">
        <f>IF(Engagés!A69="","",Engagés!A69)</f>
        <v/>
      </c>
      <c r="B69" s="300"/>
      <c r="C69" s="11"/>
      <c r="D69" s="129" t="str">
        <f>IF(AND(Récap!U69="",Récap!AG69="",Récap!AR69="",Récap!BC69="",C69=""),"",IF(OR(Récap!U69="TERMINE",Récap!AG69="TERMINE",Récap!AR69="TERMINE",Récap!BC69="TERMINE"),"TERMINE",C69-B69))</f>
        <v/>
      </c>
      <c r="E69" s="62"/>
    </row>
    <row r="70" spans="1:5" x14ac:dyDescent="0.3">
      <c r="A70" s="55" t="str">
        <f>IF(Engagés!A70="","",Engagés!A70)</f>
        <v/>
      </c>
      <c r="B70" s="300"/>
      <c r="C70" s="11"/>
      <c r="D70" s="129" t="str">
        <f>IF(AND(Récap!U70="",Récap!AG70="",Récap!AR70="",Récap!BC70="",C70=""),"",IF(OR(Récap!U70="TERMINE",Récap!AG70="TERMINE",Récap!AR70="TERMINE",Récap!BC70="TERMINE"),"TERMINE",C70-B70))</f>
        <v/>
      </c>
      <c r="E70" s="62"/>
    </row>
    <row r="71" spans="1:5" x14ac:dyDescent="0.3">
      <c r="A71" s="55" t="str">
        <f>IF(Engagés!A71="","",Engagés!A71)</f>
        <v/>
      </c>
      <c r="B71" s="300"/>
      <c r="C71" s="11"/>
      <c r="D71" s="129" t="str">
        <f>IF(AND(Récap!U71="",Récap!AG71="",Récap!AR71="",Récap!BC71="",C71=""),"",IF(OR(Récap!U71="TERMINE",Récap!AG71="TERMINE",Récap!AR71="TERMINE",Récap!BC71="TERMINE"),"TERMINE",C71-B71))</f>
        <v/>
      </c>
      <c r="E71" s="62"/>
    </row>
    <row r="72" spans="1:5" x14ac:dyDescent="0.3">
      <c r="A72" s="55" t="str">
        <f>IF(Engagés!A72="","",Engagés!A72)</f>
        <v/>
      </c>
      <c r="B72" s="300"/>
      <c r="C72" s="11"/>
      <c r="D72" s="129" t="str">
        <f>IF(AND(Récap!U72="",Récap!AG72="",Récap!AR72="",Récap!BC72="",C72=""),"",IF(OR(Récap!U72="TERMINE",Récap!AG72="TERMINE",Récap!AR72="TERMINE",Récap!BC72="TERMINE"),"TERMINE",C72-B72))</f>
        <v/>
      </c>
      <c r="E72" s="62"/>
    </row>
    <row r="73" spans="1:5" x14ac:dyDescent="0.3">
      <c r="A73" s="55" t="str">
        <f>IF(Engagés!A73="","",Engagés!A73)</f>
        <v/>
      </c>
      <c r="B73" s="300"/>
      <c r="C73" s="11"/>
      <c r="D73" s="129" t="str">
        <f>IF(AND(Récap!U73="",Récap!AG73="",Récap!AR73="",Récap!BC73="",C73=""),"",IF(OR(Récap!U73="TERMINE",Récap!AG73="TERMINE",Récap!AR73="TERMINE",Récap!BC73="TERMINE"),"TERMINE",C73-B73))</f>
        <v/>
      </c>
      <c r="E73" s="62"/>
    </row>
    <row r="74" spans="1:5" x14ac:dyDescent="0.3">
      <c r="A74" s="55" t="str">
        <f>IF(Engagés!A74="","",Engagés!A74)</f>
        <v/>
      </c>
      <c r="B74" s="300"/>
      <c r="C74" s="11"/>
      <c r="D74" s="129" t="str">
        <f>IF(AND(Récap!U74="",Récap!AG74="",Récap!AR74="",Récap!BC74="",C74=""),"",IF(OR(Récap!U74="TERMINE",Récap!AG74="TERMINE",Récap!AR74="TERMINE",Récap!BC74="TERMINE"),"TERMINE",C74-B74))</f>
        <v/>
      </c>
      <c r="E74" s="62"/>
    </row>
    <row r="75" spans="1:5" x14ac:dyDescent="0.3">
      <c r="A75" s="55" t="str">
        <f>IF(Engagés!A75="","",Engagés!A75)</f>
        <v/>
      </c>
      <c r="B75" s="300"/>
      <c r="C75" s="11"/>
      <c r="D75" s="129" t="str">
        <f>IF(AND(Récap!U75="",Récap!AG75="",Récap!AR75="",Récap!BC75="",C75=""),"",IF(OR(Récap!U75="TERMINE",Récap!AG75="TERMINE",Récap!AR75="TERMINE",Récap!BC75="TERMINE"),"TERMINE",C75-B75))</f>
        <v/>
      </c>
      <c r="E75" s="62"/>
    </row>
    <row r="76" spans="1:5" x14ac:dyDescent="0.3">
      <c r="A76" s="55" t="str">
        <f>IF(Engagés!A76="","",Engagés!A76)</f>
        <v/>
      </c>
      <c r="B76" s="300"/>
      <c r="C76" s="11"/>
      <c r="D76" s="129" t="str">
        <f>IF(AND(Récap!U76="",Récap!AG76="",Récap!AR76="",Récap!BC76="",C76=""),"",IF(OR(Récap!U76="TERMINE",Récap!AG76="TERMINE",Récap!AR76="TERMINE",Récap!BC76="TERMINE"),"TERMINE",C76-B76))</f>
        <v/>
      </c>
      <c r="E76" s="62"/>
    </row>
    <row r="77" spans="1:5" x14ac:dyDescent="0.3">
      <c r="A77" s="55" t="str">
        <f>IF(Engagés!A77="","",Engagés!A77)</f>
        <v/>
      </c>
      <c r="B77" s="300"/>
      <c r="C77" s="11"/>
      <c r="D77" s="129" t="str">
        <f>IF(AND(Récap!U77="",Récap!AG77="",Récap!AR77="",Récap!BC77="",C77=""),"",IF(OR(Récap!U77="TERMINE",Récap!AG77="TERMINE",Récap!AR77="TERMINE",Récap!BC77="TERMINE"),"TERMINE",C77-B77))</f>
        <v/>
      </c>
      <c r="E77" s="62"/>
    </row>
    <row r="78" spans="1:5" x14ac:dyDescent="0.3">
      <c r="A78" s="55" t="str">
        <f>IF(Engagés!A78="","",Engagés!A78)</f>
        <v/>
      </c>
      <c r="B78" s="300"/>
      <c r="C78" s="11"/>
      <c r="D78" s="129" t="str">
        <f>IF(AND(Récap!U78="",Récap!AG78="",Récap!AR78="",Récap!BC78="",C78=""),"",IF(OR(Récap!U78="TERMINE",Récap!AG78="TERMINE",Récap!AR78="TERMINE",Récap!BC78="TERMINE"),"TERMINE",C78-B78))</f>
        <v/>
      </c>
      <c r="E78" s="62"/>
    </row>
    <row r="79" spans="1:5" x14ac:dyDescent="0.3">
      <c r="A79" s="55" t="str">
        <f>IF(Engagés!A79="","",Engagés!A79)</f>
        <v/>
      </c>
      <c r="B79" s="300"/>
      <c r="C79" s="11"/>
      <c r="D79" s="129" t="str">
        <f>IF(AND(Récap!U79="",Récap!AG79="",Récap!AR79="",Récap!BC79="",C79=""),"",IF(OR(Récap!U79="TERMINE",Récap!AG79="TERMINE",Récap!AR79="TERMINE",Récap!BC79="TERMINE"),"TERMINE",C79-B79))</f>
        <v/>
      </c>
      <c r="E79" s="62"/>
    </row>
    <row r="80" spans="1:5" x14ac:dyDescent="0.3">
      <c r="A80" s="55" t="str">
        <f>IF(Engagés!A80="","",Engagés!A80)</f>
        <v/>
      </c>
      <c r="B80" s="300"/>
      <c r="C80" s="11"/>
      <c r="D80" s="129" t="str">
        <f>IF(AND(Récap!U80="",Récap!AG80="",Récap!AR80="",Récap!BC80="",C80=""),"",IF(OR(Récap!U80="TERMINE",Récap!AG80="TERMINE",Récap!AR80="TERMINE",Récap!BC80="TERMINE"),"TERMINE",C80-B80))</f>
        <v/>
      </c>
      <c r="E80" s="62"/>
    </row>
    <row r="81" spans="1:5" x14ac:dyDescent="0.3">
      <c r="A81" s="55" t="str">
        <f>IF(Engagés!A81="","",Engagés!A81)</f>
        <v/>
      </c>
      <c r="B81" s="300"/>
      <c r="C81" s="11"/>
      <c r="D81" s="129" t="str">
        <f>IF(AND(Récap!U81="",Récap!AG81="",Récap!AR81="",Récap!BC81="",C81=""),"",IF(OR(Récap!U81="TERMINE",Récap!AG81="TERMINE",Récap!AR81="TERMINE",Récap!BC81="TERMINE"),"TERMINE",C81-B81))</f>
        <v/>
      </c>
      <c r="E81" s="62"/>
    </row>
    <row r="82" spans="1:5" x14ac:dyDescent="0.3">
      <c r="A82" s="55" t="str">
        <f>IF(Engagés!A82="","",Engagés!A82)</f>
        <v/>
      </c>
      <c r="B82" s="300"/>
      <c r="C82" s="11"/>
      <c r="D82" s="129" t="str">
        <f>IF(AND(Récap!U82="",Récap!AG82="",Récap!AR82="",Récap!BC82="",C82=""),"",IF(OR(Récap!U82="TERMINE",Récap!AG82="TERMINE",Récap!AR82="TERMINE",Récap!BC82="TERMINE"),"TERMINE",C82-B82))</f>
        <v/>
      </c>
      <c r="E82" s="62"/>
    </row>
    <row r="83" spans="1:5" x14ac:dyDescent="0.3">
      <c r="A83" s="55" t="str">
        <f>IF(Engagés!A83="","",Engagés!A83)</f>
        <v/>
      </c>
      <c r="B83" s="300"/>
      <c r="C83" s="11"/>
      <c r="D83" s="129" t="str">
        <f>IF(AND(Récap!U83="",Récap!AG83="",Récap!AR83="",Récap!BC83="",C83=""),"",IF(OR(Récap!U83="TERMINE",Récap!AG83="TERMINE",Récap!AR83="TERMINE",Récap!BC83="TERMINE"),"TERMINE",C83-B83))</f>
        <v/>
      </c>
      <c r="E83" s="62"/>
    </row>
    <row r="84" spans="1:5" x14ac:dyDescent="0.3">
      <c r="A84" s="55" t="str">
        <f>IF(Engagés!A84="","",Engagés!A84)</f>
        <v/>
      </c>
      <c r="B84" s="300"/>
      <c r="C84" s="11"/>
      <c r="D84" s="129" t="str">
        <f>IF(AND(Récap!U84="",Récap!AG84="",Récap!AR84="",Récap!BC84="",C84=""),"",IF(OR(Récap!U84="TERMINE",Récap!AG84="TERMINE",Récap!AR84="TERMINE",Récap!BC84="TERMINE"),"TERMINE",C84-B84))</f>
        <v/>
      </c>
      <c r="E84" s="62"/>
    </row>
    <row r="85" spans="1:5" x14ac:dyDescent="0.3">
      <c r="A85" s="55" t="str">
        <f>IF(Engagés!A85="","",Engagés!A85)</f>
        <v/>
      </c>
      <c r="B85" s="300"/>
      <c r="C85" s="11"/>
      <c r="D85" s="129" t="str">
        <f>IF(AND(Récap!U85="",Récap!AG85="",Récap!AR85="",Récap!BC85="",C85=""),"",IF(OR(Récap!U85="TERMINE",Récap!AG85="TERMINE",Récap!AR85="TERMINE",Récap!BC85="TERMINE"),"TERMINE",C85-B85))</f>
        <v/>
      </c>
      <c r="E85" s="62"/>
    </row>
    <row r="86" spans="1:5" x14ac:dyDescent="0.3">
      <c r="A86" s="55" t="str">
        <f>IF(Engagés!A86="","",Engagés!A86)</f>
        <v/>
      </c>
      <c r="B86" s="300"/>
      <c r="C86" s="11"/>
      <c r="D86" s="129" t="str">
        <f>IF(AND(Récap!U86="",Récap!AG86="",Récap!AR86="",Récap!BC86="",C86=""),"",IF(OR(Récap!U86="TERMINE",Récap!AG86="TERMINE",Récap!AR86="TERMINE",Récap!BC86="TERMINE"),"TERMINE",C86-B86))</f>
        <v/>
      </c>
      <c r="E86" s="62"/>
    </row>
    <row r="87" spans="1:5" x14ac:dyDescent="0.3">
      <c r="A87" s="55" t="str">
        <f>IF(Engagés!A87="","",Engagés!A87)</f>
        <v/>
      </c>
      <c r="B87" s="300"/>
      <c r="C87" s="11"/>
      <c r="D87" s="129" t="str">
        <f>IF(AND(Récap!U87="",Récap!AG87="",Récap!AR87="",Récap!BC87="",C87=""),"",IF(OR(Récap!U87="TERMINE",Récap!AG87="TERMINE",Récap!AR87="TERMINE",Récap!BC87="TERMINE"),"TERMINE",C87-B87))</f>
        <v/>
      </c>
      <c r="E87" s="62"/>
    </row>
    <row r="88" spans="1:5" x14ac:dyDescent="0.3">
      <c r="A88" s="55" t="str">
        <f>IF(Engagés!A88="","",Engagés!A88)</f>
        <v/>
      </c>
      <c r="B88" s="300"/>
      <c r="C88" s="11"/>
      <c r="D88" s="129" t="str">
        <f>IF(AND(Récap!U88="",Récap!AG88="",Récap!AR88="",Récap!BC88="",C88=""),"",IF(OR(Récap!U88="TERMINE",Récap!AG88="TERMINE",Récap!AR88="TERMINE",Récap!BC88="TERMINE"),"TERMINE",C88-B88))</f>
        <v/>
      </c>
      <c r="E88" s="62"/>
    </row>
    <row r="89" spans="1:5" x14ac:dyDescent="0.3">
      <c r="A89" s="55" t="str">
        <f>IF(Engagés!A89="","",Engagés!A89)</f>
        <v/>
      </c>
      <c r="B89" s="300"/>
      <c r="C89" s="11"/>
      <c r="D89" s="129" t="str">
        <f>IF(AND(Récap!U89="",Récap!AG89="",Récap!AR89="",Récap!BC89="",C89=""),"",IF(OR(Récap!U89="TERMINE",Récap!AG89="TERMINE",Récap!AR89="TERMINE",Récap!BC89="TERMINE"),"TERMINE",C89-B89))</f>
        <v/>
      </c>
      <c r="E89" s="62"/>
    </row>
    <row r="90" spans="1:5" x14ac:dyDescent="0.3">
      <c r="A90" s="55" t="str">
        <f>IF(Engagés!A90="","",Engagés!A90)</f>
        <v/>
      </c>
      <c r="B90" s="300"/>
      <c r="C90" s="11"/>
      <c r="D90" s="129" t="str">
        <f>IF(AND(Récap!U90="",Récap!AG90="",Récap!AR90="",Récap!BC90="",C90=""),"",IF(OR(Récap!U90="TERMINE",Récap!AG90="TERMINE",Récap!AR90="TERMINE",Récap!BC90="TERMINE"),"TERMINE",C90-B90))</f>
        <v/>
      </c>
      <c r="E90" s="62"/>
    </row>
    <row r="91" spans="1:5" x14ac:dyDescent="0.3">
      <c r="A91" s="55" t="str">
        <f>IF(Engagés!A91="","",Engagés!A91)</f>
        <v/>
      </c>
      <c r="B91" s="300"/>
      <c r="C91" s="11"/>
      <c r="D91" s="129" t="str">
        <f>IF(AND(Récap!U91="",Récap!AG91="",Récap!AR91="",Récap!BC91="",C91=""),"",IF(OR(Récap!U91="TERMINE",Récap!AG91="TERMINE",Récap!AR91="TERMINE",Récap!BC91="TERMINE"),"TERMINE",C91-B91))</f>
        <v/>
      </c>
      <c r="E91" s="62"/>
    </row>
    <row r="92" spans="1:5" x14ac:dyDescent="0.3">
      <c r="A92" s="55" t="str">
        <f>IF(Engagés!A92="","",Engagés!A92)</f>
        <v/>
      </c>
      <c r="B92" s="300"/>
      <c r="C92" s="11"/>
      <c r="D92" s="129" t="str">
        <f>IF(AND(Récap!U92="",Récap!AG92="",Récap!AR92="",Récap!BC92="",C92=""),"",IF(OR(Récap!U92="TERMINE",Récap!AG92="TERMINE",Récap!AR92="TERMINE",Récap!BC92="TERMINE"),"TERMINE",C92-B92))</f>
        <v/>
      </c>
      <c r="E92" s="62"/>
    </row>
    <row r="93" spans="1:5" x14ac:dyDescent="0.3">
      <c r="A93" s="55" t="str">
        <f>IF(Engagés!A93="","",Engagés!A93)</f>
        <v/>
      </c>
      <c r="B93" s="300"/>
      <c r="C93" s="11"/>
      <c r="D93" s="129" t="str">
        <f>IF(AND(Récap!U93="",Récap!AG93="",Récap!AR93="",Récap!BC93="",C93=""),"",IF(OR(Récap!U93="TERMINE",Récap!AG93="TERMINE",Récap!AR93="TERMINE",Récap!BC93="TERMINE"),"TERMINE",C93-B93))</f>
        <v/>
      </c>
      <c r="E93" s="62"/>
    </row>
    <row r="94" spans="1:5" x14ac:dyDescent="0.3">
      <c r="A94" s="55" t="str">
        <f>IF(Engagés!A94="","",Engagés!A94)</f>
        <v/>
      </c>
      <c r="B94" s="300"/>
      <c r="C94" s="11"/>
      <c r="D94" s="129" t="str">
        <f>IF(AND(Récap!U94="",Récap!AG94="",Récap!AR94="",Récap!BC94="",C94=""),"",IF(OR(Récap!U94="TERMINE",Récap!AG94="TERMINE",Récap!AR94="TERMINE",Récap!BC94="TERMINE"),"TERMINE",C94-B94))</f>
        <v/>
      </c>
      <c r="E94" s="62"/>
    </row>
    <row r="95" spans="1:5" x14ac:dyDescent="0.3">
      <c r="A95" s="55" t="str">
        <f>IF(Engagés!A95="","",Engagés!A95)</f>
        <v/>
      </c>
      <c r="B95" s="300"/>
      <c r="C95" s="11"/>
      <c r="D95" s="129" t="str">
        <f>IF(AND(Récap!U95="",Récap!AG95="",Récap!AR95="",Récap!BC95="",C95=""),"",IF(OR(Récap!U95="TERMINE",Récap!AG95="TERMINE",Récap!AR95="TERMINE",Récap!BC95="TERMINE"),"TERMINE",C95-B95))</f>
        <v/>
      </c>
      <c r="E95" s="62"/>
    </row>
    <row r="96" spans="1:5" x14ac:dyDescent="0.3">
      <c r="A96" s="55" t="str">
        <f>IF(Engagés!A96="","",Engagés!A96)</f>
        <v/>
      </c>
      <c r="B96" s="300"/>
      <c r="C96" s="11"/>
      <c r="D96" s="129" t="str">
        <f>IF(AND(Récap!U96="",Récap!AG96="",Récap!AR96="",Récap!BC96="",C96=""),"",IF(OR(Récap!U96="TERMINE",Récap!AG96="TERMINE",Récap!AR96="TERMINE",Récap!BC96="TERMINE"),"TERMINE",C96-B96))</f>
        <v/>
      </c>
      <c r="E96" s="62"/>
    </row>
    <row r="97" spans="1:5" x14ac:dyDescent="0.3">
      <c r="A97" s="55" t="str">
        <f>IF(Engagés!A97="","",Engagés!A97)</f>
        <v/>
      </c>
      <c r="B97" s="300"/>
      <c r="C97" s="11"/>
      <c r="D97" s="129" t="str">
        <f>IF(AND(Récap!U97="",Récap!AG97="",Récap!AR97="",Récap!BC97="",C97=""),"",IF(OR(Récap!U97="TERMINE",Récap!AG97="TERMINE",Récap!AR97="TERMINE",Récap!BC97="TERMINE"),"TERMINE",C97-B97))</f>
        <v/>
      </c>
      <c r="E97" s="62"/>
    </row>
    <row r="98" spans="1:5" x14ac:dyDescent="0.3">
      <c r="A98" s="55" t="str">
        <f>IF(Engagés!A98="","",Engagés!A98)</f>
        <v/>
      </c>
      <c r="B98" s="300"/>
      <c r="C98" s="11"/>
      <c r="D98" s="129" t="str">
        <f>IF(AND(Récap!U98="",Récap!AG98="",Récap!AR98="",Récap!BC98="",C98=""),"",IF(OR(Récap!U98="TERMINE",Récap!AG98="TERMINE",Récap!AR98="TERMINE",Récap!BC98="TERMINE"),"TERMINE",C98-B98))</f>
        <v/>
      </c>
      <c r="E98" s="62"/>
    </row>
    <row r="99" spans="1:5" x14ac:dyDescent="0.3">
      <c r="A99" s="55" t="str">
        <f>IF(Engagés!A99="","",Engagés!A99)</f>
        <v/>
      </c>
      <c r="B99" s="300"/>
      <c r="C99" s="11"/>
      <c r="D99" s="129" t="str">
        <f>IF(AND(Récap!U99="",Récap!AG99="",Récap!AR99="",Récap!BC99="",C99=""),"",IF(OR(Récap!U99="TERMINE",Récap!AG99="TERMINE",Récap!AR99="TERMINE",Récap!BC99="TERMINE"),"TERMINE",C99-B99))</f>
        <v/>
      </c>
      <c r="E99" s="62"/>
    </row>
    <row r="100" spans="1:5" x14ac:dyDescent="0.3">
      <c r="A100" s="55" t="str">
        <f>IF(Engagés!A100="","",Engagés!A100)</f>
        <v/>
      </c>
      <c r="B100" s="300"/>
      <c r="C100" s="11"/>
      <c r="D100" s="129" t="str">
        <f>IF(AND(Récap!U100="",Récap!AG100="",Récap!AR100="",Récap!BC100="",C100=""),"",IF(OR(Récap!U100="TERMINE",Récap!AG100="TERMINE",Récap!AR100="TERMINE",Récap!BC100="TERMINE"),"TERMINE",C100-B100))</f>
        <v/>
      </c>
      <c r="E100" s="62"/>
    </row>
    <row r="101" spans="1:5" x14ac:dyDescent="0.3">
      <c r="A101" s="55" t="str">
        <f>IF(Engagés!A101="","",Engagés!A101)</f>
        <v/>
      </c>
      <c r="B101" s="300"/>
      <c r="C101" s="11"/>
      <c r="D101" s="129" t="str">
        <f>IF(AND(Récap!U101="",Récap!AG101="",Récap!AR101="",Récap!BC101="",C101=""),"",IF(OR(Récap!U101="TERMINE",Récap!AG101="TERMINE",Récap!AR101="TERMINE",Récap!BC101="TERMINE"),"TERMINE",C101-B101))</f>
        <v/>
      </c>
      <c r="E101" s="62"/>
    </row>
    <row r="102" spans="1:5" x14ac:dyDescent="0.3">
      <c r="A102" s="55" t="str">
        <f>IF(Engagés!A102="","",Engagés!A102)</f>
        <v/>
      </c>
      <c r="B102" s="300"/>
      <c r="C102" s="11"/>
      <c r="D102" s="129" t="str">
        <f>IF(AND(Récap!U102="",Récap!AG102="",Récap!AR102="",Récap!BC102="",C102=""),"",IF(OR(Récap!U102="TERMINE",Récap!AG102="TERMINE",Récap!AR102="TERMINE",Récap!BC102="TERMINE"),"TERMINE",C102-B102))</f>
        <v/>
      </c>
      <c r="E102" s="62"/>
    </row>
    <row r="103" spans="1:5" ht="19.5" thickBot="1" x14ac:dyDescent="0.35">
      <c r="A103" s="56" t="str">
        <f>IF(Engagés!A103="","",Engagés!A103)</f>
        <v/>
      </c>
      <c r="B103" s="301"/>
      <c r="C103" s="248"/>
      <c r="D103" s="116" t="str">
        <f>IF(AND(Récap!U103="",Récap!AG103="",Récap!AR103="",Récap!BC103="",C103=""),"",IF(OR(Récap!U103="TERMINE",Récap!AG103="TERMINE",Récap!AR103="TERMINE",Récap!BC103="TERMINE"),"TERMINE",C103-B103))</f>
        <v/>
      </c>
      <c r="E103" s="71"/>
    </row>
    <row r="104" spans="1:5" x14ac:dyDescent="0.3">
      <c r="A104" s="57"/>
      <c r="B104" s="1"/>
      <c r="C104" s="21"/>
    </row>
    <row r="105" spans="1:5" x14ac:dyDescent="0.3">
      <c r="A105" s="58"/>
      <c r="B105" s="1"/>
      <c r="C105" s="1"/>
    </row>
    <row r="106" spans="1:5" x14ac:dyDescent="0.3">
      <c r="A106" s="58"/>
      <c r="B106" s="1"/>
      <c r="C106" s="1"/>
    </row>
    <row r="107" spans="1:5" x14ac:dyDescent="0.3">
      <c r="A107" s="58"/>
      <c r="B107" s="1"/>
      <c r="C107" s="1"/>
    </row>
    <row r="108" spans="1:5" x14ac:dyDescent="0.3">
      <c r="A108" s="58"/>
      <c r="B108" s="1"/>
      <c r="C108" s="1"/>
    </row>
    <row r="109" spans="1:5" x14ac:dyDescent="0.3">
      <c r="A109" s="58"/>
      <c r="B109" s="1"/>
      <c r="C109" s="1"/>
    </row>
    <row r="110" spans="1:5" x14ac:dyDescent="0.3">
      <c r="A110" s="58"/>
      <c r="B110" s="1"/>
      <c r="C110" s="1"/>
    </row>
    <row r="111" spans="1:5" x14ac:dyDescent="0.3">
      <c r="A111" s="58"/>
      <c r="B111" s="1"/>
      <c r="C111" s="1"/>
    </row>
    <row r="112" spans="1:5" x14ac:dyDescent="0.3">
      <c r="A112" s="58"/>
      <c r="B112" s="1"/>
      <c r="C112" s="1"/>
    </row>
    <row r="113" spans="1:3" x14ac:dyDescent="0.3">
      <c r="A113" s="58"/>
      <c r="B113" s="1"/>
      <c r="C113" s="1"/>
    </row>
    <row r="114" spans="1:3" x14ac:dyDescent="0.3">
      <c r="A114" s="58"/>
      <c r="B114" s="1"/>
      <c r="C114" s="1"/>
    </row>
    <row r="115" spans="1:3" x14ac:dyDescent="0.3">
      <c r="A115" s="58"/>
      <c r="B115" s="1"/>
      <c r="C115" s="1"/>
    </row>
    <row r="116" spans="1:3" x14ac:dyDescent="0.3">
      <c r="A116" s="58"/>
      <c r="B116" s="1"/>
      <c r="C116" s="1"/>
    </row>
    <row r="117" spans="1:3" x14ac:dyDescent="0.3">
      <c r="A117" s="58"/>
      <c r="B117" s="1"/>
      <c r="C117" s="1"/>
    </row>
    <row r="118" spans="1:3" x14ac:dyDescent="0.3">
      <c r="A118" s="58"/>
      <c r="B118" s="1"/>
      <c r="C118" s="1"/>
    </row>
    <row r="119" spans="1:3" x14ac:dyDescent="0.3">
      <c r="A119" s="58"/>
      <c r="B119" s="1"/>
      <c r="C119" s="1"/>
    </row>
    <row r="120" spans="1:3" x14ac:dyDescent="0.3">
      <c r="A120" s="58"/>
      <c r="B120" s="1"/>
      <c r="C120" s="1"/>
    </row>
    <row r="121" spans="1:3" x14ac:dyDescent="0.3">
      <c r="A121" s="58"/>
      <c r="B121" s="1"/>
      <c r="C121" s="1"/>
    </row>
    <row r="122" spans="1:3" x14ac:dyDescent="0.3">
      <c r="A122" s="58"/>
      <c r="B122" s="1"/>
      <c r="C122" s="1"/>
    </row>
    <row r="123" spans="1:3" x14ac:dyDescent="0.3">
      <c r="A123" s="58"/>
      <c r="B123" s="1"/>
      <c r="C123" s="1"/>
    </row>
    <row r="124" spans="1:3" x14ac:dyDescent="0.3">
      <c r="A124" s="58"/>
      <c r="B124" s="1"/>
      <c r="C124" s="1"/>
    </row>
    <row r="125" spans="1:3" x14ac:dyDescent="0.3">
      <c r="A125" s="58"/>
      <c r="B125" s="1"/>
      <c r="C125" s="1"/>
    </row>
    <row r="126" spans="1:3" x14ac:dyDescent="0.3">
      <c r="A126" s="58"/>
      <c r="B126" s="1"/>
      <c r="C126" s="1"/>
    </row>
    <row r="127" spans="1:3" x14ac:dyDescent="0.3">
      <c r="A127" s="58"/>
      <c r="B127" s="1"/>
      <c r="C127" s="1"/>
    </row>
    <row r="128" spans="1:3" x14ac:dyDescent="0.3">
      <c r="A128" s="58"/>
      <c r="B128" s="1"/>
      <c r="C128" s="1"/>
    </row>
    <row r="129" spans="1:3" x14ac:dyDescent="0.3">
      <c r="A129" s="58"/>
      <c r="B129" s="1"/>
      <c r="C129" s="1"/>
    </row>
    <row r="130" spans="1:3" x14ac:dyDescent="0.3">
      <c r="A130" s="58"/>
      <c r="B130" s="1"/>
      <c r="C130" s="1"/>
    </row>
    <row r="131" spans="1:3" x14ac:dyDescent="0.3">
      <c r="A131" s="58"/>
      <c r="B131" s="1"/>
      <c r="C131" s="1"/>
    </row>
    <row r="132" spans="1:3" x14ac:dyDescent="0.3">
      <c r="A132" s="58"/>
      <c r="B132" s="1"/>
      <c r="C132" s="1"/>
    </row>
    <row r="133" spans="1:3" x14ac:dyDescent="0.3">
      <c r="A133" s="58"/>
      <c r="B133" s="1"/>
      <c r="C133" s="1"/>
    </row>
    <row r="134" spans="1:3" x14ac:dyDescent="0.3">
      <c r="A134" s="58"/>
      <c r="B134" s="1"/>
      <c r="C134" s="1"/>
    </row>
    <row r="135" spans="1:3" x14ac:dyDescent="0.3">
      <c r="A135" s="58"/>
      <c r="B135" s="1"/>
      <c r="C135" s="1"/>
    </row>
    <row r="136" spans="1:3" x14ac:dyDescent="0.3">
      <c r="A136" s="58"/>
      <c r="B136" s="1"/>
      <c r="C136" s="1"/>
    </row>
    <row r="137" spans="1:3" x14ac:dyDescent="0.3">
      <c r="A137" s="58"/>
      <c r="B137" s="1"/>
      <c r="C137" s="1"/>
    </row>
    <row r="138" spans="1:3" x14ac:dyDescent="0.3">
      <c r="A138" s="58"/>
      <c r="B138" s="1"/>
      <c r="C138" s="1"/>
    </row>
    <row r="139" spans="1:3" x14ac:dyDescent="0.3">
      <c r="A139" s="58"/>
      <c r="B139" s="1"/>
      <c r="C139" s="1"/>
    </row>
    <row r="140" spans="1:3" x14ac:dyDescent="0.3">
      <c r="A140" s="58"/>
      <c r="B140" s="1"/>
      <c r="C140" s="1"/>
    </row>
    <row r="141" spans="1:3" x14ac:dyDescent="0.3">
      <c r="A141" s="58"/>
      <c r="B141" s="1"/>
      <c r="C141" s="1"/>
    </row>
    <row r="142" spans="1:3" x14ac:dyDescent="0.3">
      <c r="A142" s="58"/>
      <c r="B142" s="1"/>
      <c r="C142" s="1"/>
    </row>
    <row r="143" spans="1:3" x14ac:dyDescent="0.3">
      <c r="A143" s="58"/>
      <c r="B143" s="1"/>
      <c r="C143" s="1"/>
    </row>
    <row r="144" spans="1:3" x14ac:dyDescent="0.3">
      <c r="A144" s="58"/>
      <c r="B144" s="1"/>
      <c r="C144" s="1"/>
    </row>
    <row r="145" spans="1:3" x14ac:dyDescent="0.3">
      <c r="A145" s="58"/>
      <c r="B145" s="1"/>
      <c r="C145" s="1"/>
    </row>
    <row r="146" spans="1:3" x14ac:dyDescent="0.3">
      <c r="A146" s="58"/>
      <c r="B146" s="1"/>
      <c r="C146" s="1"/>
    </row>
    <row r="147" spans="1:3" x14ac:dyDescent="0.3">
      <c r="A147" s="58"/>
      <c r="B147" s="1"/>
      <c r="C147" s="1"/>
    </row>
    <row r="148" spans="1:3" x14ac:dyDescent="0.3">
      <c r="A148" s="58"/>
      <c r="B148" s="1"/>
      <c r="C148" s="1"/>
    </row>
    <row r="149" spans="1:3" x14ac:dyDescent="0.3">
      <c r="A149" s="58"/>
      <c r="B149" s="1"/>
      <c r="C149" s="1"/>
    </row>
    <row r="150" spans="1:3" x14ac:dyDescent="0.3">
      <c r="A150" s="58"/>
      <c r="B150" s="1"/>
      <c r="C150" s="1"/>
    </row>
    <row r="151" spans="1:3" x14ac:dyDescent="0.3">
      <c r="A151" s="58"/>
      <c r="B151" s="1"/>
      <c r="C151" s="1"/>
    </row>
    <row r="152" spans="1:3" x14ac:dyDescent="0.3">
      <c r="A152" s="58"/>
      <c r="B152" s="1"/>
      <c r="C152" s="1"/>
    </row>
    <row r="153" spans="1:3" x14ac:dyDescent="0.3">
      <c r="A153" s="58"/>
      <c r="B153" s="1"/>
      <c r="C153" s="1"/>
    </row>
    <row r="154" spans="1:3" x14ac:dyDescent="0.3">
      <c r="A154" s="58"/>
      <c r="B154" s="1"/>
      <c r="C154" s="1"/>
    </row>
    <row r="155" spans="1:3" x14ac:dyDescent="0.3">
      <c r="A155" s="58"/>
      <c r="B155" s="1"/>
      <c r="C155" s="1"/>
    </row>
    <row r="156" spans="1:3" x14ac:dyDescent="0.3">
      <c r="A156" s="58"/>
      <c r="B156" s="1"/>
      <c r="C156" s="1"/>
    </row>
    <row r="157" spans="1:3" x14ac:dyDescent="0.3">
      <c r="A157" s="58"/>
      <c r="B157" s="1"/>
      <c r="C157" s="1"/>
    </row>
    <row r="158" spans="1:3" x14ac:dyDescent="0.3">
      <c r="A158" s="58"/>
      <c r="B158" s="1"/>
      <c r="C158" s="1"/>
    </row>
    <row r="159" spans="1:3" x14ac:dyDescent="0.3">
      <c r="A159" s="58"/>
      <c r="B159" s="1"/>
      <c r="C159" s="1"/>
    </row>
    <row r="160" spans="1:3" x14ac:dyDescent="0.3">
      <c r="A160" s="58"/>
      <c r="B160" s="1"/>
      <c r="C160" s="1"/>
    </row>
    <row r="161" spans="1:3" x14ac:dyDescent="0.3">
      <c r="A161" s="58"/>
      <c r="B161" s="1"/>
      <c r="C161" s="1"/>
    </row>
    <row r="162" spans="1:3" x14ac:dyDescent="0.3">
      <c r="A162" s="58"/>
      <c r="B162" s="1"/>
      <c r="C162" s="1"/>
    </row>
    <row r="163" spans="1:3" x14ac:dyDescent="0.3">
      <c r="A163" s="58"/>
      <c r="B163" s="1"/>
      <c r="C163" s="1"/>
    </row>
    <row r="164" spans="1:3" x14ac:dyDescent="0.3">
      <c r="A164" s="58"/>
      <c r="B164" s="1"/>
      <c r="C164" s="1"/>
    </row>
    <row r="165" spans="1:3" x14ac:dyDescent="0.3">
      <c r="A165" s="58"/>
      <c r="B165" s="1"/>
      <c r="C165" s="1"/>
    </row>
    <row r="166" spans="1:3" x14ac:dyDescent="0.3">
      <c r="A166" s="58"/>
      <c r="B166" s="1"/>
      <c r="C166" s="1"/>
    </row>
    <row r="167" spans="1:3" x14ac:dyDescent="0.3">
      <c r="A167" s="58"/>
      <c r="B167" s="1"/>
      <c r="C167" s="1"/>
    </row>
    <row r="168" spans="1:3" x14ac:dyDescent="0.3">
      <c r="A168" s="58"/>
      <c r="B168" s="1"/>
      <c r="C168" s="1"/>
    </row>
    <row r="169" spans="1:3" x14ac:dyDescent="0.3">
      <c r="A169" s="58"/>
      <c r="B169" s="1"/>
      <c r="C169" s="1"/>
    </row>
    <row r="170" spans="1:3" x14ac:dyDescent="0.3">
      <c r="A170" s="58"/>
      <c r="B170" s="1"/>
      <c r="C170" s="1"/>
    </row>
    <row r="171" spans="1:3" x14ac:dyDescent="0.3">
      <c r="A171" s="58"/>
      <c r="B171" s="1"/>
      <c r="C171" s="1"/>
    </row>
    <row r="172" spans="1:3" x14ac:dyDescent="0.3">
      <c r="A172" s="58"/>
      <c r="B172" s="1"/>
      <c r="C172" s="1"/>
    </row>
    <row r="173" spans="1:3" x14ac:dyDescent="0.3">
      <c r="A173" s="58"/>
      <c r="B173" s="1"/>
      <c r="C173" s="1"/>
    </row>
    <row r="174" spans="1:3" x14ac:dyDescent="0.3">
      <c r="A174" s="58"/>
      <c r="B174" s="1"/>
      <c r="C174" s="1"/>
    </row>
    <row r="175" spans="1:3" x14ac:dyDescent="0.3">
      <c r="A175" s="58"/>
      <c r="B175" s="1"/>
      <c r="C175" s="1"/>
    </row>
    <row r="176" spans="1:3" x14ac:dyDescent="0.3">
      <c r="A176" s="58"/>
      <c r="B176" s="1"/>
      <c r="C176" s="1"/>
    </row>
    <row r="177" spans="1:3" x14ac:dyDescent="0.3">
      <c r="A177" s="58"/>
      <c r="B177" s="1"/>
      <c r="C177" s="1"/>
    </row>
    <row r="178" spans="1:3" x14ac:dyDescent="0.3">
      <c r="A178" s="58"/>
      <c r="B178" s="1"/>
      <c r="C178" s="1"/>
    </row>
    <row r="179" spans="1:3" x14ac:dyDescent="0.3">
      <c r="A179" s="58"/>
      <c r="B179" s="1"/>
      <c r="C179" s="1"/>
    </row>
    <row r="180" spans="1:3" x14ac:dyDescent="0.3">
      <c r="A180" s="58"/>
      <c r="B180" s="1"/>
      <c r="C180" s="1"/>
    </row>
    <row r="181" spans="1:3" x14ac:dyDescent="0.3">
      <c r="A181" s="58"/>
      <c r="B181" s="1"/>
      <c r="C181" s="1"/>
    </row>
    <row r="182" spans="1:3" x14ac:dyDescent="0.3">
      <c r="A182" s="58"/>
      <c r="B182" s="1"/>
      <c r="C182" s="1"/>
    </row>
    <row r="183" spans="1:3" x14ac:dyDescent="0.3">
      <c r="A183" s="58"/>
      <c r="B183" s="1"/>
      <c r="C183" s="1"/>
    </row>
    <row r="184" spans="1:3" x14ac:dyDescent="0.3">
      <c r="A184" s="58"/>
      <c r="B184" s="1"/>
      <c r="C184" s="1"/>
    </row>
    <row r="185" spans="1:3" x14ac:dyDescent="0.3">
      <c r="A185" s="58"/>
      <c r="B185" s="1"/>
      <c r="C185" s="1"/>
    </row>
    <row r="186" spans="1:3" x14ac:dyDescent="0.3">
      <c r="A186" s="58"/>
      <c r="B186" s="1"/>
      <c r="C186" s="1"/>
    </row>
    <row r="187" spans="1:3" x14ac:dyDescent="0.3">
      <c r="A187" s="58"/>
      <c r="B187" s="1"/>
      <c r="C187" s="1"/>
    </row>
    <row r="188" spans="1:3" x14ac:dyDescent="0.3">
      <c r="A188" s="58"/>
      <c r="B188" s="1"/>
      <c r="C188" s="1"/>
    </row>
    <row r="189" spans="1:3" x14ac:dyDescent="0.3">
      <c r="A189" s="58"/>
      <c r="B189" s="1"/>
      <c r="C189" s="1"/>
    </row>
    <row r="190" spans="1:3" x14ac:dyDescent="0.3">
      <c r="A190" s="58"/>
      <c r="B190" s="1"/>
      <c r="C190" s="1"/>
    </row>
    <row r="191" spans="1:3" x14ac:dyDescent="0.3">
      <c r="A191" s="58"/>
      <c r="B191" s="1"/>
      <c r="C191" s="1"/>
    </row>
    <row r="192" spans="1:3" x14ac:dyDescent="0.3">
      <c r="A192" s="58"/>
      <c r="B192" s="1"/>
      <c r="C192" s="1"/>
    </row>
    <row r="193" spans="1:3" x14ac:dyDescent="0.3">
      <c r="A193" s="58"/>
      <c r="B193" s="1"/>
      <c r="C193" s="1"/>
    </row>
    <row r="194" spans="1:3" x14ac:dyDescent="0.3">
      <c r="A194" s="58"/>
      <c r="B194" s="1"/>
      <c r="C194" s="1"/>
    </row>
    <row r="195" spans="1:3" x14ac:dyDescent="0.3">
      <c r="A195" s="58"/>
      <c r="B195" s="1"/>
      <c r="C195" s="1"/>
    </row>
    <row r="196" spans="1:3" x14ac:dyDescent="0.3">
      <c r="A196" s="58"/>
      <c r="B196" s="1"/>
      <c r="C196" s="1"/>
    </row>
    <row r="197" spans="1:3" x14ac:dyDescent="0.3">
      <c r="A197" s="58"/>
      <c r="B197" s="1"/>
      <c r="C197" s="1"/>
    </row>
    <row r="198" spans="1:3" x14ac:dyDescent="0.3">
      <c r="A198" s="58"/>
      <c r="B198" s="1"/>
      <c r="C198" s="1"/>
    </row>
    <row r="199" spans="1:3" x14ac:dyDescent="0.3">
      <c r="A199" s="58"/>
      <c r="B199" s="1"/>
      <c r="C199" s="1"/>
    </row>
    <row r="200" spans="1:3" x14ac:dyDescent="0.3">
      <c r="A200" s="58"/>
      <c r="B200" s="1"/>
      <c r="C200" s="1"/>
    </row>
    <row r="201" spans="1:3" x14ac:dyDescent="0.3">
      <c r="A201" s="58"/>
      <c r="B201" s="1"/>
      <c r="C201" s="1"/>
    </row>
    <row r="202" spans="1:3" x14ac:dyDescent="0.3">
      <c r="A202" s="58"/>
      <c r="B202" s="1"/>
      <c r="C202" s="1"/>
    </row>
    <row r="203" spans="1:3" x14ac:dyDescent="0.3">
      <c r="A203" s="58"/>
      <c r="B203" s="1"/>
      <c r="C203" s="1"/>
    </row>
    <row r="204" spans="1:3" x14ac:dyDescent="0.3">
      <c r="A204" s="59"/>
      <c r="B204" s="1"/>
      <c r="C204" s="1"/>
    </row>
  </sheetData>
  <mergeCells count="4">
    <mergeCell ref="F4:G4"/>
    <mergeCell ref="A2:C2"/>
    <mergeCell ref="F3:G3"/>
    <mergeCell ref="M1:O1"/>
  </mergeCell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7" id="{6A7063E4-E73B-417E-9B1F-CF416B85ECF1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O204"/>
  <sheetViews>
    <sheetView zoomScaleNormal="100" workbookViewId="0">
      <pane ySplit="3" topLeftCell="A87" activePane="bottomLeft" state="frozen"/>
      <selection activeCell="D2" sqref="D2"/>
      <selection pane="bottomLeft" activeCell="D2" sqref="D2"/>
    </sheetView>
  </sheetViews>
  <sheetFormatPr baseColWidth="10" defaultRowHeight="18.75" x14ac:dyDescent="0.3"/>
  <cols>
    <col min="1" max="1" width="13.6640625" style="68" customWidth="1"/>
    <col min="2" max="3" width="12.6640625" style="24" customWidth="1"/>
    <col min="4" max="4" width="15.6640625" style="182" customWidth="1"/>
    <col min="5" max="8" width="12" style="24"/>
    <col min="9" max="9" width="16.6640625" style="24" customWidth="1"/>
    <col min="10" max="16384" width="12" style="24"/>
  </cols>
  <sheetData>
    <row r="1" spans="1:15" s="21" customFormat="1" ht="115.5" customHeight="1" thickBot="1" x14ac:dyDescent="0.4">
      <c r="A1" s="66" t="e">
        <f>"A"&amp;MATCH(LOOKUP(D2,A4:A103),A4:A103)+3</f>
        <v>#N/A</v>
      </c>
      <c r="B1" s="26">
        <f>MAX(A4:A103)</f>
        <v>55</v>
      </c>
      <c r="C1" s="186"/>
      <c r="D1" s="289" t="s">
        <v>164</v>
      </c>
      <c r="E1" s="289"/>
      <c r="F1" s="289"/>
      <c r="G1" s="289"/>
      <c r="H1" s="289"/>
      <c r="I1" s="289"/>
      <c r="J1" s="24"/>
      <c r="K1" s="24"/>
      <c r="M1" s="275"/>
      <c r="N1" s="275"/>
      <c r="O1" s="275"/>
    </row>
    <row r="2" spans="1:15" s="21" customFormat="1" ht="29.25" customHeight="1" thickBot="1" x14ac:dyDescent="0.45">
      <c r="A2" s="271" t="s">
        <v>35</v>
      </c>
      <c r="B2" s="271"/>
      <c r="C2" s="272"/>
      <c r="D2" s="147"/>
      <c r="F2" s="24"/>
      <c r="G2" s="24"/>
      <c r="I2" s="24"/>
      <c r="J2" s="24"/>
      <c r="K2" s="24"/>
      <c r="M2" s="184">
        <v>0</v>
      </c>
      <c r="N2" s="184">
        <v>0</v>
      </c>
      <c r="O2" s="184">
        <v>0</v>
      </c>
    </row>
    <row r="3" spans="1:15" s="78" customFormat="1" ht="40.5" customHeight="1" thickBot="1" x14ac:dyDescent="0.25">
      <c r="A3" s="118" t="s">
        <v>2</v>
      </c>
      <c r="B3" s="119" t="s">
        <v>0</v>
      </c>
      <c r="C3" s="196" t="s">
        <v>1</v>
      </c>
      <c r="D3" s="193" t="s">
        <v>29</v>
      </c>
      <c r="E3" s="120" t="s">
        <v>22</v>
      </c>
      <c r="F3" s="273" t="s">
        <v>44</v>
      </c>
      <c r="G3" s="274"/>
      <c r="H3" s="77"/>
      <c r="I3" s="77"/>
    </row>
    <row r="4" spans="1:15" ht="19.5" thickTop="1" x14ac:dyDescent="0.3">
      <c r="A4" s="156">
        <f>IF(Engagés!A4="","",Engagés!A4)</f>
        <v>1</v>
      </c>
      <c r="B4" s="298"/>
      <c r="C4" s="246"/>
      <c r="D4" s="194" t="str">
        <f>IF(C4="","",C4-B4)</f>
        <v/>
      </c>
      <c r="E4" s="62"/>
      <c r="F4" s="269" t="str">
        <f>IFERROR(AVERAGE(D4:D103),"")</f>
        <v/>
      </c>
      <c r="G4" s="270"/>
      <c r="I4" s="112"/>
      <c r="J4" s="113"/>
      <c r="K4" s="111"/>
    </row>
    <row r="5" spans="1:15" x14ac:dyDescent="0.3">
      <c r="A5" s="156">
        <f>IF(Engagés!A5="","",Engagés!A5)</f>
        <v>2</v>
      </c>
      <c r="B5" s="296"/>
      <c r="C5" s="246"/>
      <c r="D5" s="195" t="str">
        <f t="shared" ref="D5:D68" si="0">IF(C5="","",C5-B5)</f>
        <v/>
      </c>
      <c r="E5" s="62"/>
      <c r="J5" s="113"/>
      <c r="K5" s="111"/>
    </row>
    <row r="6" spans="1:15" x14ac:dyDescent="0.3">
      <c r="A6" s="97">
        <f>IF(Engagés!A6="","",Engagés!A6)</f>
        <v>3</v>
      </c>
      <c r="B6" s="296"/>
      <c r="C6" s="208"/>
      <c r="D6" s="195" t="str">
        <f t="shared" si="0"/>
        <v/>
      </c>
      <c r="E6" s="62"/>
      <c r="J6" s="113"/>
      <c r="K6" s="111"/>
    </row>
    <row r="7" spans="1:15" x14ac:dyDescent="0.3">
      <c r="A7" s="97">
        <f>IF(Engagés!A7="","",Engagés!A7)</f>
        <v>4</v>
      </c>
      <c r="B7" s="296"/>
      <c r="C7" s="249"/>
      <c r="D7" s="195" t="str">
        <f t="shared" si="0"/>
        <v/>
      </c>
      <c r="E7" s="62"/>
      <c r="J7" s="113"/>
      <c r="K7" s="111"/>
    </row>
    <row r="8" spans="1:15" x14ac:dyDescent="0.3">
      <c r="A8" s="97">
        <f>IF(Engagés!A8="","",Engagés!A8)</f>
        <v>5</v>
      </c>
      <c r="B8" s="296"/>
      <c r="C8" s="249"/>
      <c r="D8" s="195" t="str">
        <f t="shared" si="0"/>
        <v/>
      </c>
      <c r="E8" s="62"/>
      <c r="J8" s="113"/>
      <c r="K8" s="111"/>
    </row>
    <row r="9" spans="1:15" x14ac:dyDescent="0.3">
      <c r="A9" s="97">
        <f>IF(Engagés!A9="","",Engagés!A9)</f>
        <v>6</v>
      </c>
      <c r="B9" s="296"/>
      <c r="C9" s="249"/>
      <c r="D9" s="195" t="str">
        <f t="shared" si="0"/>
        <v/>
      </c>
      <c r="E9" s="62"/>
      <c r="J9" s="113"/>
      <c r="K9" s="111"/>
    </row>
    <row r="10" spans="1:15" x14ac:dyDescent="0.3">
      <c r="A10" s="97">
        <f>IF(Engagés!A10="","",Engagés!A10)</f>
        <v>7</v>
      </c>
      <c r="B10" s="296"/>
      <c r="C10" s="249"/>
      <c r="D10" s="195" t="str">
        <f t="shared" si="0"/>
        <v/>
      </c>
      <c r="E10" s="62"/>
      <c r="J10" s="113"/>
      <c r="K10" s="111"/>
    </row>
    <row r="11" spans="1:15" x14ac:dyDescent="0.3">
      <c r="A11" s="97">
        <f>IF(Engagés!A11="","",Engagés!A11)</f>
        <v>8</v>
      </c>
      <c r="B11" s="296"/>
      <c r="C11" s="249"/>
      <c r="D11" s="195" t="str">
        <f t="shared" si="0"/>
        <v/>
      </c>
      <c r="E11" s="62"/>
      <c r="I11" s="182"/>
      <c r="J11" s="113"/>
      <c r="K11" s="111"/>
    </row>
    <row r="12" spans="1:15" x14ac:dyDescent="0.3">
      <c r="A12" s="97">
        <f>IF(Engagés!A12="","",Engagés!A12)</f>
        <v>9</v>
      </c>
      <c r="B12" s="296"/>
      <c r="C12" s="249"/>
      <c r="D12" s="195" t="str">
        <f t="shared" si="0"/>
        <v/>
      </c>
      <c r="E12" s="62"/>
      <c r="J12" s="113"/>
      <c r="K12" s="111"/>
    </row>
    <row r="13" spans="1:15" x14ac:dyDescent="0.3">
      <c r="A13" s="97">
        <f>IF(Engagés!A13="","",Engagés!A13)</f>
        <v>10</v>
      </c>
      <c r="B13" s="296"/>
      <c r="C13" s="249"/>
      <c r="D13" s="195" t="str">
        <f t="shared" si="0"/>
        <v/>
      </c>
      <c r="E13" s="62"/>
      <c r="J13" s="113"/>
      <c r="K13" s="111"/>
    </row>
    <row r="14" spans="1:15" x14ac:dyDescent="0.3">
      <c r="A14" s="97">
        <f>IF(Engagés!A14="","",Engagés!A14)</f>
        <v>11</v>
      </c>
      <c r="B14" s="296"/>
      <c r="C14" s="249"/>
      <c r="D14" s="195" t="str">
        <f t="shared" si="0"/>
        <v/>
      </c>
      <c r="E14" s="62"/>
      <c r="J14" s="113"/>
      <c r="K14" s="111"/>
    </row>
    <row r="15" spans="1:15" x14ac:dyDescent="0.3">
      <c r="A15" s="97">
        <f>IF(Engagés!A15="","",Engagés!A15)</f>
        <v>12</v>
      </c>
      <c r="B15" s="296"/>
      <c r="C15" s="249"/>
      <c r="D15" s="195" t="str">
        <f t="shared" si="0"/>
        <v/>
      </c>
      <c r="E15" s="62"/>
      <c r="J15" s="113"/>
      <c r="K15" s="111"/>
    </row>
    <row r="16" spans="1:15" x14ac:dyDescent="0.3">
      <c r="A16" s="97">
        <f>IF(Engagés!A16="","",Engagés!A16)</f>
        <v>13</v>
      </c>
      <c r="B16" s="296"/>
      <c r="C16" s="249"/>
      <c r="D16" s="195" t="str">
        <f t="shared" si="0"/>
        <v/>
      </c>
      <c r="E16" s="62"/>
      <c r="J16" s="113"/>
      <c r="K16" s="111"/>
    </row>
    <row r="17" spans="1:11" x14ac:dyDescent="0.3">
      <c r="A17" s="97">
        <f>IF(Engagés!A17="","",Engagés!A17)</f>
        <v>14</v>
      </c>
      <c r="B17" s="296"/>
      <c r="C17" s="249"/>
      <c r="D17" s="195" t="str">
        <f t="shared" si="0"/>
        <v/>
      </c>
      <c r="E17" s="62"/>
      <c r="J17" s="113"/>
      <c r="K17" s="111"/>
    </row>
    <row r="18" spans="1:11" x14ac:dyDescent="0.3">
      <c r="A18" s="97">
        <f>IF(Engagés!A18="","",Engagés!A18)</f>
        <v>15</v>
      </c>
      <c r="B18" s="296"/>
      <c r="C18" s="249"/>
      <c r="D18" s="195" t="str">
        <f t="shared" si="0"/>
        <v/>
      </c>
      <c r="E18" s="62"/>
      <c r="J18" s="113"/>
      <c r="K18" s="111"/>
    </row>
    <row r="19" spans="1:11" x14ac:dyDescent="0.3">
      <c r="A19" s="97">
        <f>IF(Engagés!A19="","",Engagés!A19)</f>
        <v>16</v>
      </c>
      <c r="B19" s="296"/>
      <c r="C19" s="249"/>
      <c r="D19" s="195" t="str">
        <f t="shared" si="0"/>
        <v/>
      </c>
      <c r="E19" s="62"/>
      <c r="K19" s="111"/>
    </row>
    <row r="20" spans="1:11" x14ac:dyDescent="0.3">
      <c r="A20" s="97">
        <f>IF(Engagés!A20="","",Engagés!A20)</f>
        <v>17</v>
      </c>
      <c r="B20" s="296"/>
      <c r="C20" s="249"/>
      <c r="D20" s="195" t="str">
        <f t="shared" si="0"/>
        <v/>
      </c>
      <c r="E20" s="62"/>
      <c r="K20" s="111"/>
    </row>
    <row r="21" spans="1:11" x14ac:dyDescent="0.3">
      <c r="A21" s="97">
        <f>IF(Engagés!A21="","",Engagés!A21)</f>
        <v>18</v>
      </c>
      <c r="B21" s="296"/>
      <c r="C21" s="249"/>
      <c r="D21" s="195" t="str">
        <f t="shared" si="0"/>
        <v/>
      </c>
      <c r="E21" s="62"/>
      <c r="K21" s="111"/>
    </row>
    <row r="22" spans="1:11" x14ac:dyDescent="0.3">
      <c r="A22" s="97">
        <f>IF(Engagés!A22="","",Engagés!A22)</f>
        <v>19</v>
      </c>
      <c r="B22" s="296"/>
      <c r="C22" s="249"/>
      <c r="D22" s="195" t="str">
        <f t="shared" si="0"/>
        <v/>
      </c>
      <c r="E22" s="62"/>
      <c r="K22" s="111"/>
    </row>
    <row r="23" spans="1:11" x14ac:dyDescent="0.3">
      <c r="A23" s="97">
        <f>IF(Engagés!A23="","",Engagés!A23)</f>
        <v>20</v>
      </c>
      <c r="B23" s="296"/>
      <c r="C23" s="249"/>
      <c r="D23" s="195" t="str">
        <f t="shared" si="0"/>
        <v/>
      </c>
      <c r="E23" s="62"/>
      <c r="K23" s="111"/>
    </row>
    <row r="24" spans="1:11" x14ac:dyDescent="0.3">
      <c r="A24" s="97">
        <f>IF(Engagés!A24="","",Engagés!A24)</f>
        <v>21</v>
      </c>
      <c r="B24" s="296"/>
      <c r="C24" s="249"/>
      <c r="D24" s="195" t="str">
        <f t="shared" si="0"/>
        <v/>
      </c>
      <c r="E24" s="62"/>
      <c r="K24" s="111"/>
    </row>
    <row r="25" spans="1:11" x14ac:dyDescent="0.3">
      <c r="A25" s="97">
        <f>IF(Engagés!A25="","",Engagés!A25)</f>
        <v>22</v>
      </c>
      <c r="B25" s="296"/>
      <c r="C25" s="249"/>
      <c r="D25" s="195" t="str">
        <f t="shared" si="0"/>
        <v/>
      </c>
      <c r="E25" s="62"/>
      <c r="K25" s="111"/>
    </row>
    <row r="26" spans="1:11" x14ac:dyDescent="0.3">
      <c r="A26" s="97">
        <f>IF(Engagés!A26="","",Engagés!A26)</f>
        <v>23</v>
      </c>
      <c r="B26" s="296"/>
      <c r="C26" s="249"/>
      <c r="D26" s="195" t="str">
        <f t="shared" si="0"/>
        <v/>
      </c>
      <c r="E26" s="62"/>
      <c r="K26" s="111"/>
    </row>
    <row r="27" spans="1:11" x14ac:dyDescent="0.3">
      <c r="A27" s="97">
        <f>IF(Engagés!A27="","",Engagés!A27)</f>
        <v>24</v>
      </c>
      <c r="B27" s="296"/>
      <c r="C27" s="249"/>
      <c r="D27" s="195" t="str">
        <f t="shared" si="0"/>
        <v/>
      </c>
      <c r="E27" s="62"/>
      <c r="K27" s="111"/>
    </row>
    <row r="28" spans="1:11" x14ac:dyDescent="0.3">
      <c r="A28" s="97">
        <f>IF(Engagés!A28="","",Engagés!A28)</f>
        <v>25</v>
      </c>
      <c r="B28" s="296"/>
      <c r="C28" s="249"/>
      <c r="D28" s="195" t="str">
        <f t="shared" si="0"/>
        <v/>
      </c>
      <c r="E28" s="62"/>
      <c r="K28" s="111"/>
    </row>
    <row r="29" spans="1:11" x14ac:dyDescent="0.3">
      <c r="A29" s="97">
        <f>IF(Engagés!A29="","",Engagés!A29)</f>
        <v>26</v>
      </c>
      <c r="B29" s="296"/>
      <c r="C29" s="249"/>
      <c r="D29" s="195" t="str">
        <f t="shared" si="0"/>
        <v/>
      </c>
      <c r="E29" s="62"/>
      <c r="K29" s="111"/>
    </row>
    <row r="30" spans="1:11" x14ac:dyDescent="0.3">
      <c r="A30" s="97">
        <f>IF(Engagés!A30="","",Engagés!A30)</f>
        <v>27</v>
      </c>
      <c r="B30" s="296"/>
      <c r="C30" s="249"/>
      <c r="D30" s="195" t="str">
        <f t="shared" si="0"/>
        <v/>
      </c>
      <c r="E30" s="62"/>
      <c r="K30" s="111"/>
    </row>
    <row r="31" spans="1:11" x14ac:dyDescent="0.3">
      <c r="A31" s="97">
        <f>IF(Engagés!A31="","",Engagés!A31)</f>
        <v>28</v>
      </c>
      <c r="B31" s="296"/>
      <c r="C31" s="249"/>
      <c r="D31" s="195" t="str">
        <f t="shared" si="0"/>
        <v/>
      </c>
      <c r="E31" s="62"/>
      <c r="K31" s="111"/>
    </row>
    <row r="32" spans="1:11" x14ac:dyDescent="0.3">
      <c r="A32" s="97">
        <f>IF(Engagés!A32="","",Engagés!A32)</f>
        <v>29</v>
      </c>
      <c r="B32" s="296"/>
      <c r="C32" s="249"/>
      <c r="D32" s="195" t="str">
        <f t="shared" si="0"/>
        <v/>
      </c>
      <c r="E32" s="62"/>
      <c r="K32" s="111"/>
    </row>
    <row r="33" spans="1:11" x14ac:dyDescent="0.3">
      <c r="A33" s="97">
        <f>IF(Engagés!A33="","",Engagés!A33)</f>
        <v>30</v>
      </c>
      <c r="B33" s="296"/>
      <c r="C33" s="249"/>
      <c r="D33" s="195" t="str">
        <f t="shared" si="0"/>
        <v/>
      </c>
      <c r="E33" s="62"/>
      <c r="K33" s="111"/>
    </row>
    <row r="34" spans="1:11" x14ac:dyDescent="0.3">
      <c r="A34" s="97">
        <f>IF(Engagés!A34="","",Engagés!A34)</f>
        <v>31</v>
      </c>
      <c r="B34" s="296"/>
      <c r="C34" s="249"/>
      <c r="D34" s="195" t="str">
        <f t="shared" si="0"/>
        <v/>
      </c>
      <c r="E34" s="62"/>
      <c r="K34" s="111"/>
    </row>
    <row r="35" spans="1:11" x14ac:dyDescent="0.3">
      <c r="A35" s="97">
        <f>IF(Engagés!A35="","",Engagés!A35)</f>
        <v>32</v>
      </c>
      <c r="B35" s="296"/>
      <c r="C35" s="249"/>
      <c r="D35" s="195" t="str">
        <f t="shared" si="0"/>
        <v/>
      </c>
      <c r="E35" s="62"/>
      <c r="K35" s="111"/>
    </row>
    <row r="36" spans="1:11" x14ac:dyDescent="0.3">
      <c r="A36" s="97">
        <f>IF(Engagés!A36="","",Engagés!A36)</f>
        <v>33</v>
      </c>
      <c r="B36" s="296"/>
      <c r="C36" s="249"/>
      <c r="D36" s="195" t="str">
        <f t="shared" si="0"/>
        <v/>
      </c>
      <c r="E36" s="62"/>
      <c r="K36" s="111"/>
    </row>
    <row r="37" spans="1:11" x14ac:dyDescent="0.3">
      <c r="A37" s="97">
        <f>IF(Engagés!A37="","",Engagés!A37)</f>
        <v>34</v>
      </c>
      <c r="B37" s="296"/>
      <c r="C37" s="249"/>
      <c r="D37" s="195" t="str">
        <f t="shared" si="0"/>
        <v/>
      </c>
      <c r="E37" s="62"/>
      <c r="K37" s="111"/>
    </row>
    <row r="38" spans="1:11" x14ac:dyDescent="0.3">
      <c r="A38" s="97">
        <f>IF(Engagés!A38="","",Engagés!A38)</f>
        <v>35</v>
      </c>
      <c r="B38" s="296"/>
      <c r="C38" s="249"/>
      <c r="D38" s="195" t="str">
        <f t="shared" si="0"/>
        <v/>
      </c>
      <c r="E38" s="62"/>
      <c r="K38" s="111"/>
    </row>
    <row r="39" spans="1:11" x14ac:dyDescent="0.3">
      <c r="A39" s="97">
        <f>IF(Engagés!A39="","",Engagés!A39)</f>
        <v>36</v>
      </c>
      <c r="B39" s="296"/>
      <c r="C39" s="249"/>
      <c r="D39" s="195" t="str">
        <f t="shared" si="0"/>
        <v/>
      </c>
      <c r="E39" s="62"/>
      <c r="K39" s="111"/>
    </row>
    <row r="40" spans="1:11" x14ac:dyDescent="0.3">
      <c r="A40" s="97">
        <f>IF(Engagés!A40="","",Engagés!A40)</f>
        <v>37</v>
      </c>
      <c r="B40" s="296"/>
      <c r="C40" s="249"/>
      <c r="D40" s="195" t="str">
        <f t="shared" si="0"/>
        <v/>
      </c>
      <c r="E40" s="62"/>
      <c r="K40" s="111"/>
    </row>
    <row r="41" spans="1:11" x14ac:dyDescent="0.3">
      <c r="A41" s="97">
        <f>IF(Engagés!A41="","",Engagés!A41)</f>
        <v>38</v>
      </c>
      <c r="B41" s="296"/>
      <c r="C41" s="249"/>
      <c r="D41" s="195" t="str">
        <f t="shared" si="0"/>
        <v/>
      </c>
      <c r="E41" s="62"/>
      <c r="K41" s="111"/>
    </row>
    <row r="42" spans="1:11" x14ac:dyDescent="0.3">
      <c r="A42" s="97">
        <f>IF(Engagés!A42="","",Engagés!A42)</f>
        <v>39</v>
      </c>
      <c r="B42" s="296"/>
      <c r="C42" s="249"/>
      <c r="D42" s="195" t="str">
        <f t="shared" si="0"/>
        <v/>
      </c>
      <c r="E42" s="62"/>
      <c r="K42" s="111"/>
    </row>
    <row r="43" spans="1:11" x14ac:dyDescent="0.3">
      <c r="A43" s="97">
        <f>IF(Engagés!A43="","",Engagés!A43)</f>
        <v>40</v>
      </c>
      <c r="B43" s="296"/>
      <c r="C43" s="249"/>
      <c r="D43" s="195" t="str">
        <f t="shared" si="0"/>
        <v/>
      </c>
      <c r="E43" s="62"/>
      <c r="K43" s="111"/>
    </row>
    <row r="44" spans="1:11" x14ac:dyDescent="0.3">
      <c r="A44" s="97">
        <f>IF(Engagés!A44="","",Engagés!A44)</f>
        <v>41</v>
      </c>
      <c r="B44" s="296"/>
      <c r="C44" s="249"/>
      <c r="D44" s="195" t="str">
        <f t="shared" si="0"/>
        <v/>
      </c>
      <c r="E44" s="62"/>
      <c r="K44" s="111"/>
    </row>
    <row r="45" spans="1:11" x14ac:dyDescent="0.3">
      <c r="A45" s="97">
        <f>IF(Engagés!A45="","",Engagés!A45)</f>
        <v>42</v>
      </c>
      <c r="B45" s="296"/>
      <c r="C45" s="249"/>
      <c r="D45" s="195" t="str">
        <f t="shared" si="0"/>
        <v/>
      </c>
      <c r="E45" s="62"/>
      <c r="K45" s="111"/>
    </row>
    <row r="46" spans="1:11" x14ac:dyDescent="0.3">
      <c r="A46" s="97">
        <f>IF(Engagés!A46="","",Engagés!A46)</f>
        <v>43</v>
      </c>
      <c r="B46" s="296"/>
      <c r="C46" s="249"/>
      <c r="D46" s="195" t="str">
        <f t="shared" si="0"/>
        <v/>
      </c>
      <c r="E46" s="62"/>
      <c r="K46" s="111"/>
    </row>
    <row r="47" spans="1:11" x14ac:dyDescent="0.3">
      <c r="A47" s="97">
        <f>IF(Engagés!A47="","",Engagés!A47)</f>
        <v>44</v>
      </c>
      <c r="B47" s="296"/>
      <c r="C47" s="249"/>
      <c r="D47" s="195" t="str">
        <f t="shared" si="0"/>
        <v/>
      </c>
      <c r="E47" s="62"/>
      <c r="K47" s="111"/>
    </row>
    <row r="48" spans="1:11" x14ac:dyDescent="0.3">
      <c r="A48" s="97">
        <f>IF(Engagés!A48="","",Engagés!A48)</f>
        <v>45</v>
      </c>
      <c r="B48" s="296"/>
      <c r="C48" s="249"/>
      <c r="D48" s="195" t="str">
        <f t="shared" si="0"/>
        <v/>
      </c>
      <c r="E48" s="62"/>
      <c r="K48" s="111"/>
    </row>
    <row r="49" spans="1:11" x14ac:dyDescent="0.3">
      <c r="A49" s="97">
        <f>IF(Engagés!A49="","",Engagés!A49)</f>
        <v>46</v>
      </c>
      <c r="B49" s="296"/>
      <c r="C49" s="249"/>
      <c r="D49" s="195" t="str">
        <f t="shared" si="0"/>
        <v/>
      </c>
      <c r="E49" s="62"/>
      <c r="K49" s="111"/>
    </row>
    <row r="50" spans="1:11" x14ac:dyDescent="0.3">
      <c r="A50" s="97">
        <f>IF(Engagés!A50="","",Engagés!A50)</f>
        <v>47</v>
      </c>
      <c r="B50" s="296"/>
      <c r="C50" s="249"/>
      <c r="D50" s="195" t="str">
        <f t="shared" si="0"/>
        <v/>
      </c>
      <c r="E50" s="62"/>
      <c r="K50" s="111"/>
    </row>
    <row r="51" spans="1:11" x14ac:dyDescent="0.3">
      <c r="A51" s="97">
        <f>IF(Engagés!A51="","",Engagés!A51)</f>
        <v>48</v>
      </c>
      <c r="B51" s="296"/>
      <c r="C51" s="249"/>
      <c r="D51" s="195" t="str">
        <f t="shared" si="0"/>
        <v/>
      </c>
      <c r="E51" s="62"/>
      <c r="K51" s="111"/>
    </row>
    <row r="52" spans="1:11" x14ac:dyDescent="0.3">
      <c r="A52" s="97">
        <f>IF(Engagés!A52="","",Engagés!A52)</f>
        <v>49</v>
      </c>
      <c r="B52" s="296"/>
      <c r="C52" s="249"/>
      <c r="D52" s="195" t="str">
        <f t="shared" si="0"/>
        <v/>
      </c>
      <c r="E52" s="62"/>
      <c r="K52" s="111"/>
    </row>
    <row r="53" spans="1:11" x14ac:dyDescent="0.3">
      <c r="A53" s="97">
        <f>IF(Engagés!A53="","",Engagés!A53)</f>
        <v>50</v>
      </c>
      <c r="B53" s="296"/>
      <c r="C53" s="249"/>
      <c r="D53" s="195" t="str">
        <f t="shared" si="0"/>
        <v/>
      </c>
      <c r="E53" s="62"/>
      <c r="K53" s="111"/>
    </row>
    <row r="54" spans="1:11" x14ac:dyDescent="0.3">
      <c r="A54" s="97">
        <f>IF(Engagés!A54="","",Engagés!A54)</f>
        <v>51</v>
      </c>
      <c r="B54" s="296"/>
      <c r="C54" s="249"/>
      <c r="D54" s="195" t="str">
        <f t="shared" si="0"/>
        <v/>
      </c>
      <c r="E54" s="62"/>
      <c r="K54" s="111"/>
    </row>
    <row r="55" spans="1:11" x14ac:dyDescent="0.3">
      <c r="A55" s="97">
        <f>IF(Engagés!A55="","",Engagés!A55)</f>
        <v>52</v>
      </c>
      <c r="B55" s="296"/>
      <c r="C55" s="249"/>
      <c r="D55" s="195" t="str">
        <f t="shared" si="0"/>
        <v/>
      </c>
      <c r="E55" s="62"/>
      <c r="K55" s="111"/>
    </row>
    <row r="56" spans="1:11" x14ac:dyDescent="0.3">
      <c r="A56" s="97">
        <f>IF(Engagés!A56="","",Engagés!A56)</f>
        <v>53</v>
      </c>
      <c r="B56" s="296"/>
      <c r="C56" s="249"/>
      <c r="D56" s="195" t="str">
        <f t="shared" si="0"/>
        <v/>
      </c>
      <c r="E56" s="62"/>
      <c r="K56" s="111"/>
    </row>
    <row r="57" spans="1:11" x14ac:dyDescent="0.3">
      <c r="A57" s="97">
        <f>IF(Engagés!A57="","",Engagés!A57)</f>
        <v>54</v>
      </c>
      <c r="B57" s="296"/>
      <c r="C57" s="249"/>
      <c r="D57" s="195" t="str">
        <f t="shared" si="0"/>
        <v/>
      </c>
      <c r="E57" s="62"/>
      <c r="K57" s="111"/>
    </row>
    <row r="58" spans="1:11" x14ac:dyDescent="0.3">
      <c r="A58" s="97">
        <f>IF(Engagés!A58="","",Engagés!A58)</f>
        <v>55</v>
      </c>
      <c r="B58" s="296"/>
      <c r="C58" s="249"/>
      <c r="D58" s="195" t="str">
        <f t="shared" si="0"/>
        <v/>
      </c>
      <c r="E58" s="62"/>
      <c r="K58" s="111"/>
    </row>
    <row r="59" spans="1:11" x14ac:dyDescent="0.3">
      <c r="A59" s="97" t="str">
        <f>IF(Engagés!A59="","",Engagés!A59)</f>
        <v/>
      </c>
      <c r="B59" s="296"/>
      <c r="C59" s="209"/>
      <c r="D59" s="195" t="str">
        <f t="shared" si="0"/>
        <v/>
      </c>
      <c r="E59" s="62"/>
      <c r="K59" s="111"/>
    </row>
    <row r="60" spans="1:11" x14ac:dyDescent="0.3">
      <c r="A60" s="97" t="str">
        <f>IF(Engagés!A60="","",Engagés!A60)</f>
        <v/>
      </c>
      <c r="B60" s="296"/>
      <c r="C60" s="209"/>
      <c r="D60" s="195" t="str">
        <f t="shared" si="0"/>
        <v/>
      </c>
      <c r="E60" s="62"/>
      <c r="K60" s="111"/>
    </row>
    <row r="61" spans="1:11" x14ac:dyDescent="0.3">
      <c r="A61" s="97" t="str">
        <f>IF(Engagés!A61="","",Engagés!A61)</f>
        <v/>
      </c>
      <c r="B61" s="296"/>
      <c r="C61" s="209"/>
      <c r="D61" s="195" t="str">
        <f t="shared" si="0"/>
        <v/>
      </c>
      <c r="E61" s="62"/>
      <c r="K61" s="111"/>
    </row>
    <row r="62" spans="1:11" x14ac:dyDescent="0.3">
      <c r="A62" s="97" t="str">
        <f>IF(Engagés!A62="","",Engagés!A62)</f>
        <v/>
      </c>
      <c r="B62" s="296"/>
      <c r="C62" s="209"/>
      <c r="D62" s="195" t="str">
        <f t="shared" si="0"/>
        <v/>
      </c>
      <c r="E62" s="62"/>
      <c r="K62" s="111"/>
    </row>
    <row r="63" spans="1:11" x14ac:dyDescent="0.3">
      <c r="A63" s="97" t="str">
        <f>IF(Engagés!A63="","",Engagés!A63)</f>
        <v/>
      </c>
      <c r="B63" s="296"/>
      <c r="C63" s="209"/>
      <c r="D63" s="195" t="str">
        <f t="shared" si="0"/>
        <v/>
      </c>
      <c r="E63" s="62"/>
      <c r="K63" s="111"/>
    </row>
    <row r="64" spans="1:11" x14ac:dyDescent="0.3">
      <c r="A64" s="97" t="str">
        <f>IF(Engagés!A64="","",Engagés!A64)</f>
        <v/>
      </c>
      <c r="B64" s="296"/>
      <c r="C64" s="209"/>
      <c r="D64" s="195" t="str">
        <f t="shared" si="0"/>
        <v/>
      </c>
      <c r="E64" s="62"/>
      <c r="K64" s="111"/>
    </row>
    <row r="65" spans="1:11" x14ac:dyDescent="0.3">
      <c r="A65" s="97" t="str">
        <f>IF(Engagés!A65="","",Engagés!A65)</f>
        <v/>
      </c>
      <c r="B65" s="296"/>
      <c r="C65" s="209"/>
      <c r="D65" s="195" t="str">
        <f t="shared" si="0"/>
        <v/>
      </c>
      <c r="E65" s="62"/>
      <c r="K65" s="111"/>
    </row>
    <row r="66" spans="1:11" x14ac:dyDescent="0.3">
      <c r="A66" s="97" t="str">
        <f>IF(Engagés!A66="","",Engagés!A66)</f>
        <v/>
      </c>
      <c r="B66" s="296"/>
      <c r="C66" s="209"/>
      <c r="D66" s="195" t="str">
        <f t="shared" si="0"/>
        <v/>
      </c>
      <c r="E66" s="62"/>
      <c r="K66" s="111"/>
    </row>
    <row r="67" spans="1:11" x14ac:dyDescent="0.3">
      <c r="A67" s="97" t="str">
        <f>IF(Engagés!A67="","",Engagés!A67)</f>
        <v/>
      </c>
      <c r="B67" s="296"/>
      <c r="C67" s="209"/>
      <c r="D67" s="195" t="str">
        <f t="shared" si="0"/>
        <v/>
      </c>
      <c r="E67" s="62"/>
      <c r="K67" s="111"/>
    </row>
    <row r="68" spans="1:11" x14ac:dyDescent="0.3">
      <c r="A68" s="97" t="str">
        <f>IF(Engagés!A68="","",Engagés!A68)</f>
        <v/>
      </c>
      <c r="B68" s="296"/>
      <c r="C68" s="209"/>
      <c r="D68" s="195" t="str">
        <f t="shared" si="0"/>
        <v/>
      </c>
      <c r="E68" s="62"/>
      <c r="K68" s="111"/>
    </row>
    <row r="69" spans="1:11" x14ac:dyDescent="0.3">
      <c r="A69" s="97" t="str">
        <f>IF(Engagés!A69="","",Engagés!A69)</f>
        <v/>
      </c>
      <c r="B69" s="296"/>
      <c r="C69" s="209"/>
      <c r="D69" s="195" t="str">
        <f t="shared" ref="D69:D103" si="1">IF(C69="","",C69-B69)</f>
        <v/>
      </c>
      <c r="E69" s="62"/>
      <c r="K69" s="111"/>
    </row>
    <row r="70" spans="1:11" x14ac:dyDescent="0.3">
      <c r="A70" s="97" t="str">
        <f>IF(Engagés!A70="","",Engagés!A70)</f>
        <v/>
      </c>
      <c r="B70" s="296"/>
      <c r="C70" s="209"/>
      <c r="D70" s="195" t="str">
        <f t="shared" si="1"/>
        <v/>
      </c>
      <c r="E70" s="62"/>
      <c r="K70" s="111"/>
    </row>
    <row r="71" spans="1:11" x14ac:dyDescent="0.3">
      <c r="A71" s="97" t="str">
        <f>IF(Engagés!A71="","",Engagés!A71)</f>
        <v/>
      </c>
      <c r="B71" s="296"/>
      <c r="C71" s="209"/>
      <c r="D71" s="195" t="str">
        <f t="shared" si="1"/>
        <v/>
      </c>
      <c r="E71" s="62"/>
      <c r="K71" s="111"/>
    </row>
    <row r="72" spans="1:11" x14ac:dyDescent="0.3">
      <c r="A72" s="97" t="str">
        <f>IF(Engagés!A72="","",Engagés!A72)</f>
        <v/>
      </c>
      <c r="B72" s="296"/>
      <c r="C72" s="209"/>
      <c r="D72" s="195" t="str">
        <f t="shared" si="1"/>
        <v/>
      </c>
      <c r="E72" s="62"/>
      <c r="K72" s="111"/>
    </row>
    <row r="73" spans="1:11" x14ac:dyDescent="0.3">
      <c r="A73" s="97" t="str">
        <f>IF(Engagés!A73="","",Engagés!A73)</f>
        <v/>
      </c>
      <c r="B73" s="296"/>
      <c r="C73" s="209"/>
      <c r="D73" s="195" t="str">
        <f t="shared" si="1"/>
        <v/>
      </c>
      <c r="E73" s="62"/>
      <c r="K73" s="111"/>
    </row>
    <row r="74" spans="1:11" x14ac:dyDescent="0.3">
      <c r="A74" s="97" t="str">
        <f>IF(Engagés!A74="","",Engagés!A74)</f>
        <v/>
      </c>
      <c r="B74" s="296"/>
      <c r="C74" s="209"/>
      <c r="D74" s="195" t="str">
        <f t="shared" si="1"/>
        <v/>
      </c>
      <c r="E74" s="62"/>
      <c r="K74" s="111"/>
    </row>
    <row r="75" spans="1:11" x14ac:dyDescent="0.3">
      <c r="A75" s="97" t="str">
        <f>IF(Engagés!A75="","",Engagés!A75)</f>
        <v/>
      </c>
      <c r="B75" s="296"/>
      <c r="C75" s="209"/>
      <c r="D75" s="195" t="str">
        <f t="shared" si="1"/>
        <v/>
      </c>
      <c r="E75" s="62"/>
      <c r="K75" s="111"/>
    </row>
    <row r="76" spans="1:11" x14ac:dyDescent="0.3">
      <c r="A76" s="97" t="str">
        <f>IF(Engagés!A76="","",Engagés!A76)</f>
        <v/>
      </c>
      <c r="B76" s="296"/>
      <c r="C76" s="209"/>
      <c r="D76" s="195" t="str">
        <f t="shared" si="1"/>
        <v/>
      </c>
      <c r="E76" s="62"/>
      <c r="K76" s="111"/>
    </row>
    <row r="77" spans="1:11" x14ac:dyDescent="0.3">
      <c r="A77" s="97" t="str">
        <f>IF(Engagés!A77="","",Engagés!A77)</f>
        <v/>
      </c>
      <c r="B77" s="296"/>
      <c r="C77" s="209"/>
      <c r="D77" s="195" t="str">
        <f t="shared" si="1"/>
        <v/>
      </c>
      <c r="E77" s="62"/>
      <c r="K77" s="111"/>
    </row>
    <row r="78" spans="1:11" x14ac:dyDescent="0.3">
      <c r="A78" s="97" t="str">
        <f>IF(Engagés!A78="","",Engagés!A78)</f>
        <v/>
      </c>
      <c r="B78" s="296"/>
      <c r="C78" s="209"/>
      <c r="D78" s="195" t="str">
        <f t="shared" si="1"/>
        <v/>
      </c>
      <c r="E78" s="62"/>
      <c r="K78" s="111"/>
    </row>
    <row r="79" spans="1:11" x14ac:dyDescent="0.3">
      <c r="A79" s="97" t="str">
        <f>IF(Engagés!A79="","",Engagés!A79)</f>
        <v/>
      </c>
      <c r="B79" s="296"/>
      <c r="C79" s="209"/>
      <c r="D79" s="195" t="str">
        <f t="shared" si="1"/>
        <v/>
      </c>
      <c r="E79" s="62"/>
      <c r="K79" s="111"/>
    </row>
    <row r="80" spans="1:11" x14ac:dyDescent="0.3">
      <c r="A80" s="97" t="str">
        <f>IF(Engagés!A80="","",Engagés!A80)</f>
        <v/>
      </c>
      <c r="B80" s="296"/>
      <c r="C80" s="209"/>
      <c r="D80" s="195" t="str">
        <f t="shared" si="1"/>
        <v/>
      </c>
      <c r="E80" s="62"/>
      <c r="K80" s="111"/>
    </row>
    <row r="81" spans="1:11" x14ac:dyDescent="0.3">
      <c r="A81" s="97" t="str">
        <f>IF(Engagés!A81="","",Engagés!A81)</f>
        <v/>
      </c>
      <c r="B81" s="296"/>
      <c r="C81" s="209"/>
      <c r="D81" s="195" t="str">
        <f t="shared" si="1"/>
        <v/>
      </c>
      <c r="E81" s="62"/>
      <c r="K81" s="111"/>
    </row>
    <row r="82" spans="1:11" x14ac:dyDescent="0.3">
      <c r="A82" s="97" t="str">
        <f>IF(Engagés!A82="","",Engagés!A82)</f>
        <v/>
      </c>
      <c r="B82" s="296"/>
      <c r="C82" s="209"/>
      <c r="D82" s="195" t="str">
        <f t="shared" si="1"/>
        <v/>
      </c>
      <c r="E82" s="62"/>
      <c r="K82" s="111"/>
    </row>
    <row r="83" spans="1:11" x14ac:dyDescent="0.3">
      <c r="A83" s="97" t="str">
        <f>IF(Engagés!A83="","",Engagés!A83)</f>
        <v/>
      </c>
      <c r="B83" s="296"/>
      <c r="C83" s="209"/>
      <c r="D83" s="195" t="str">
        <f t="shared" si="1"/>
        <v/>
      </c>
      <c r="E83" s="62"/>
      <c r="K83" s="111"/>
    </row>
    <row r="84" spans="1:11" x14ac:dyDescent="0.3">
      <c r="A84" s="97" t="str">
        <f>IF(Engagés!A84="","",Engagés!A84)</f>
        <v/>
      </c>
      <c r="B84" s="296"/>
      <c r="C84" s="209"/>
      <c r="D84" s="195" t="str">
        <f t="shared" si="1"/>
        <v/>
      </c>
      <c r="E84" s="62"/>
      <c r="K84" s="111"/>
    </row>
    <row r="85" spans="1:11" x14ac:dyDescent="0.3">
      <c r="A85" s="97" t="str">
        <f>IF(Engagés!A85="","",Engagés!A85)</f>
        <v/>
      </c>
      <c r="B85" s="296"/>
      <c r="C85" s="209"/>
      <c r="D85" s="195" t="str">
        <f t="shared" si="1"/>
        <v/>
      </c>
      <c r="E85" s="62"/>
      <c r="K85" s="111"/>
    </row>
    <row r="86" spans="1:11" x14ac:dyDescent="0.3">
      <c r="A86" s="97" t="str">
        <f>IF(Engagés!A86="","",Engagés!A86)</f>
        <v/>
      </c>
      <c r="B86" s="296"/>
      <c r="C86" s="209"/>
      <c r="D86" s="195" t="str">
        <f t="shared" si="1"/>
        <v/>
      </c>
      <c r="E86" s="62"/>
      <c r="K86" s="111"/>
    </row>
    <row r="87" spans="1:11" x14ac:dyDescent="0.3">
      <c r="A87" s="97" t="str">
        <f>IF(Engagés!A87="","",Engagés!A87)</f>
        <v/>
      </c>
      <c r="B87" s="296"/>
      <c r="C87" s="209"/>
      <c r="D87" s="195" t="str">
        <f t="shared" si="1"/>
        <v/>
      </c>
      <c r="E87" s="62"/>
      <c r="K87" s="111"/>
    </row>
    <row r="88" spans="1:11" x14ac:dyDescent="0.3">
      <c r="A88" s="97" t="str">
        <f>IF(Engagés!A88="","",Engagés!A88)</f>
        <v/>
      </c>
      <c r="B88" s="296"/>
      <c r="C88" s="209"/>
      <c r="D88" s="195" t="str">
        <f t="shared" si="1"/>
        <v/>
      </c>
      <c r="E88" s="62"/>
      <c r="K88" s="111"/>
    </row>
    <row r="89" spans="1:11" x14ac:dyDescent="0.3">
      <c r="A89" s="97" t="str">
        <f>IF(Engagés!A89="","",Engagés!A89)</f>
        <v/>
      </c>
      <c r="B89" s="296"/>
      <c r="C89" s="209"/>
      <c r="D89" s="195" t="str">
        <f t="shared" si="1"/>
        <v/>
      </c>
      <c r="E89" s="62"/>
      <c r="K89" s="111"/>
    </row>
    <row r="90" spans="1:11" x14ac:dyDescent="0.3">
      <c r="A90" s="97" t="str">
        <f>IF(Engagés!A90="","",Engagés!A90)</f>
        <v/>
      </c>
      <c r="B90" s="296"/>
      <c r="C90" s="209"/>
      <c r="D90" s="195" t="str">
        <f t="shared" si="1"/>
        <v/>
      </c>
      <c r="E90" s="62"/>
      <c r="K90" s="111"/>
    </row>
    <row r="91" spans="1:11" x14ac:dyDescent="0.3">
      <c r="A91" s="97" t="str">
        <f>IF(Engagés!A91="","",Engagés!A91)</f>
        <v/>
      </c>
      <c r="B91" s="296"/>
      <c r="C91" s="209"/>
      <c r="D91" s="195" t="str">
        <f t="shared" si="1"/>
        <v/>
      </c>
      <c r="E91" s="62"/>
      <c r="K91" s="111"/>
    </row>
    <row r="92" spans="1:11" x14ac:dyDescent="0.3">
      <c r="A92" s="97" t="str">
        <f>IF(Engagés!A92="","",Engagés!A92)</f>
        <v/>
      </c>
      <c r="B92" s="296"/>
      <c r="C92" s="209"/>
      <c r="D92" s="195" t="str">
        <f t="shared" si="1"/>
        <v/>
      </c>
      <c r="E92" s="62"/>
      <c r="K92" s="111"/>
    </row>
    <row r="93" spans="1:11" x14ac:dyDescent="0.3">
      <c r="A93" s="97" t="str">
        <f>IF(Engagés!A93="","",Engagés!A93)</f>
        <v/>
      </c>
      <c r="B93" s="296"/>
      <c r="C93" s="209"/>
      <c r="D93" s="195" t="str">
        <f t="shared" si="1"/>
        <v/>
      </c>
      <c r="E93" s="62"/>
      <c r="K93" s="111"/>
    </row>
    <row r="94" spans="1:11" x14ac:dyDescent="0.3">
      <c r="A94" s="97" t="str">
        <f>IF(Engagés!A94="","",Engagés!A94)</f>
        <v/>
      </c>
      <c r="B94" s="296"/>
      <c r="C94" s="209"/>
      <c r="D94" s="195" t="str">
        <f t="shared" si="1"/>
        <v/>
      </c>
      <c r="E94" s="62"/>
      <c r="K94" s="111"/>
    </row>
    <row r="95" spans="1:11" x14ac:dyDescent="0.3">
      <c r="A95" s="97" t="str">
        <f>IF(Engagés!A95="","",Engagés!A95)</f>
        <v/>
      </c>
      <c r="B95" s="296"/>
      <c r="C95" s="209"/>
      <c r="D95" s="195" t="str">
        <f t="shared" si="1"/>
        <v/>
      </c>
      <c r="E95" s="62"/>
      <c r="K95" s="111"/>
    </row>
    <row r="96" spans="1:11" x14ac:dyDescent="0.3">
      <c r="A96" s="97" t="str">
        <f>IF(Engagés!A96="","",Engagés!A96)</f>
        <v/>
      </c>
      <c r="B96" s="296"/>
      <c r="C96" s="209"/>
      <c r="D96" s="195" t="str">
        <f t="shared" si="1"/>
        <v/>
      </c>
      <c r="E96" s="62"/>
      <c r="K96" s="111"/>
    </row>
    <row r="97" spans="1:11" x14ac:dyDescent="0.3">
      <c r="A97" s="97" t="str">
        <f>IF(Engagés!A97="","",Engagés!A97)</f>
        <v/>
      </c>
      <c r="B97" s="296"/>
      <c r="C97" s="209"/>
      <c r="D97" s="195" t="str">
        <f t="shared" si="1"/>
        <v/>
      </c>
      <c r="E97" s="62"/>
      <c r="K97" s="111"/>
    </row>
    <row r="98" spans="1:11" x14ac:dyDescent="0.3">
      <c r="A98" s="97" t="str">
        <f>IF(Engagés!A98="","",Engagés!A98)</f>
        <v/>
      </c>
      <c r="B98" s="296"/>
      <c r="C98" s="209"/>
      <c r="D98" s="195" t="str">
        <f t="shared" si="1"/>
        <v/>
      </c>
      <c r="E98" s="62"/>
      <c r="K98" s="111"/>
    </row>
    <row r="99" spans="1:11" x14ac:dyDescent="0.3">
      <c r="A99" s="97" t="str">
        <f>IF(Engagés!A99="","",Engagés!A99)</f>
        <v/>
      </c>
      <c r="B99" s="296"/>
      <c r="C99" s="209"/>
      <c r="D99" s="195" t="str">
        <f t="shared" si="1"/>
        <v/>
      </c>
      <c r="E99" s="62"/>
      <c r="K99" s="111"/>
    </row>
    <row r="100" spans="1:11" x14ac:dyDescent="0.3">
      <c r="A100" s="97" t="str">
        <f>IF(Engagés!A100="","",Engagés!A100)</f>
        <v/>
      </c>
      <c r="B100" s="296"/>
      <c r="C100" s="209"/>
      <c r="D100" s="195" t="str">
        <f t="shared" si="1"/>
        <v/>
      </c>
      <c r="E100" s="62"/>
      <c r="K100" s="111"/>
    </row>
    <row r="101" spans="1:11" x14ac:dyDescent="0.3">
      <c r="A101" s="97" t="str">
        <f>IF(Engagés!A101="","",Engagés!A101)</f>
        <v/>
      </c>
      <c r="B101" s="296"/>
      <c r="C101" s="209"/>
      <c r="D101" s="195" t="str">
        <f t="shared" si="1"/>
        <v/>
      </c>
      <c r="E101" s="62"/>
      <c r="K101" s="111"/>
    </row>
    <row r="102" spans="1:11" x14ac:dyDescent="0.3">
      <c r="A102" s="97" t="str">
        <f>IF(Engagés!A102="","",Engagés!A102)</f>
        <v/>
      </c>
      <c r="B102" s="296"/>
      <c r="C102" s="209"/>
      <c r="D102" s="195" t="str">
        <f t="shared" si="1"/>
        <v/>
      </c>
      <c r="E102" s="63"/>
      <c r="K102" s="111"/>
    </row>
    <row r="103" spans="1:11" ht="19.5" thickBot="1" x14ac:dyDescent="0.35">
      <c r="A103" s="98" t="str">
        <f>IF(Engagés!A103="","",Engagés!A103)</f>
        <v/>
      </c>
      <c r="B103" s="297"/>
      <c r="C103" s="210"/>
      <c r="D103" s="202" t="str">
        <f t="shared" si="1"/>
        <v/>
      </c>
      <c r="E103" s="64"/>
      <c r="K103" s="111"/>
    </row>
    <row r="104" spans="1:11" ht="25.5" x14ac:dyDescent="0.2">
      <c r="A104" s="117"/>
      <c r="B104" s="21"/>
      <c r="C104" s="21"/>
    </row>
    <row r="105" spans="1:11" x14ac:dyDescent="0.3">
      <c r="A105" s="99"/>
      <c r="B105" s="21"/>
      <c r="C105" s="21"/>
    </row>
    <row r="106" spans="1:11" x14ac:dyDescent="0.3">
      <c r="A106" s="99"/>
      <c r="B106" s="21"/>
      <c r="C106" s="21"/>
    </row>
    <row r="107" spans="1:11" x14ac:dyDescent="0.3">
      <c r="A107" s="99"/>
      <c r="B107" s="21"/>
      <c r="C107" s="21"/>
    </row>
    <row r="108" spans="1:11" x14ac:dyDescent="0.3">
      <c r="A108" s="99"/>
      <c r="B108" s="21"/>
      <c r="C108" s="21"/>
    </row>
    <row r="109" spans="1:11" x14ac:dyDescent="0.3">
      <c r="A109" s="99"/>
      <c r="B109" s="21"/>
      <c r="C109" s="21"/>
    </row>
    <row r="110" spans="1:11" x14ac:dyDescent="0.3">
      <c r="A110" s="99"/>
      <c r="B110" s="21"/>
      <c r="C110" s="21"/>
    </row>
    <row r="111" spans="1:11" x14ac:dyDescent="0.3">
      <c r="A111" s="99"/>
      <c r="B111" s="21"/>
      <c r="C111" s="21"/>
    </row>
    <row r="112" spans="1:11" x14ac:dyDescent="0.3">
      <c r="A112" s="99"/>
      <c r="B112" s="21"/>
      <c r="C112" s="21"/>
    </row>
    <row r="113" spans="1:3" x14ac:dyDescent="0.3">
      <c r="A113" s="99"/>
      <c r="B113" s="21"/>
      <c r="C113" s="21"/>
    </row>
    <row r="114" spans="1:3" x14ac:dyDescent="0.3">
      <c r="A114" s="99"/>
      <c r="B114" s="21"/>
      <c r="C114" s="21"/>
    </row>
    <row r="115" spans="1:3" x14ac:dyDescent="0.3">
      <c r="A115" s="99"/>
      <c r="B115" s="21"/>
      <c r="C115" s="21"/>
    </row>
    <row r="116" spans="1:3" x14ac:dyDescent="0.3">
      <c r="A116" s="99"/>
      <c r="B116" s="21"/>
      <c r="C116" s="21"/>
    </row>
    <row r="117" spans="1:3" x14ac:dyDescent="0.3">
      <c r="A117" s="99"/>
      <c r="B117" s="21"/>
      <c r="C117" s="21"/>
    </row>
    <row r="118" spans="1:3" x14ac:dyDescent="0.3">
      <c r="A118" s="99"/>
      <c r="B118" s="21"/>
      <c r="C118" s="21"/>
    </row>
    <row r="119" spans="1:3" x14ac:dyDescent="0.3">
      <c r="A119" s="99"/>
      <c r="B119" s="21"/>
      <c r="C119" s="21"/>
    </row>
    <row r="120" spans="1:3" x14ac:dyDescent="0.3">
      <c r="A120" s="99"/>
      <c r="B120" s="21"/>
      <c r="C120" s="21"/>
    </row>
    <row r="121" spans="1:3" x14ac:dyDescent="0.3">
      <c r="A121" s="99"/>
      <c r="B121" s="21"/>
      <c r="C121" s="21"/>
    </row>
    <row r="122" spans="1:3" x14ac:dyDescent="0.3">
      <c r="A122" s="99"/>
      <c r="B122" s="21"/>
      <c r="C122" s="21"/>
    </row>
    <row r="123" spans="1:3" x14ac:dyDescent="0.3">
      <c r="A123" s="99"/>
      <c r="B123" s="21"/>
      <c r="C123" s="21"/>
    </row>
    <row r="124" spans="1:3" x14ac:dyDescent="0.3">
      <c r="A124" s="99"/>
      <c r="B124" s="21"/>
      <c r="C124" s="21"/>
    </row>
    <row r="125" spans="1:3" x14ac:dyDescent="0.3">
      <c r="A125" s="99"/>
      <c r="B125" s="21"/>
      <c r="C125" s="21"/>
    </row>
    <row r="126" spans="1:3" x14ac:dyDescent="0.3">
      <c r="A126" s="99"/>
      <c r="B126" s="21"/>
      <c r="C126" s="21"/>
    </row>
    <row r="127" spans="1:3" x14ac:dyDescent="0.3">
      <c r="A127" s="99"/>
      <c r="B127" s="21"/>
      <c r="C127" s="21"/>
    </row>
    <row r="128" spans="1:3" x14ac:dyDescent="0.3">
      <c r="A128" s="99"/>
      <c r="B128" s="21"/>
      <c r="C128" s="21"/>
    </row>
    <row r="129" spans="1:3" x14ac:dyDescent="0.3">
      <c r="A129" s="99"/>
      <c r="B129" s="21"/>
      <c r="C129" s="21"/>
    </row>
    <row r="130" spans="1:3" x14ac:dyDescent="0.3">
      <c r="A130" s="99"/>
      <c r="B130" s="21"/>
      <c r="C130" s="21"/>
    </row>
    <row r="131" spans="1:3" x14ac:dyDescent="0.3">
      <c r="A131" s="99"/>
      <c r="B131" s="21"/>
      <c r="C131" s="21"/>
    </row>
    <row r="132" spans="1:3" x14ac:dyDescent="0.3">
      <c r="A132" s="99"/>
      <c r="B132" s="21"/>
      <c r="C132" s="21"/>
    </row>
    <row r="133" spans="1:3" x14ac:dyDescent="0.3">
      <c r="A133" s="99"/>
      <c r="B133" s="21"/>
      <c r="C133" s="21"/>
    </row>
    <row r="134" spans="1:3" x14ac:dyDescent="0.3">
      <c r="A134" s="99"/>
      <c r="B134" s="21"/>
      <c r="C134" s="21"/>
    </row>
    <row r="135" spans="1:3" x14ac:dyDescent="0.3">
      <c r="A135" s="99"/>
      <c r="B135" s="21"/>
      <c r="C135" s="21"/>
    </row>
    <row r="136" spans="1:3" x14ac:dyDescent="0.3">
      <c r="A136" s="99"/>
      <c r="B136" s="21"/>
      <c r="C136" s="21"/>
    </row>
    <row r="137" spans="1:3" x14ac:dyDescent="0.3">
      <c r="A137" s="99"/>
      <c r="B137" s="21"/>
      <c r="C137" s="21"/>
    </row>
    <row r="138" spans="1:3" x14ac:dyDescent="0.3">
      <c r="A138" s="99"/>
      <c r="B138" s="21"/>
      <c r="C138" s="21"/>
    </row>
    <row r="139" spans="1:3" x14ac:dyDescent="0.3">
      <c r="A139" s="99"/>
      <c r="B139" s="21"/>
      <c r="C139" s="21"/>
    </row>
    <row r="140" spans="1:3" x14ac:dyDescent="0.3">
      <c r="A140" s="99"/>
      <c r="B140" s="21"/>
      <c r="C140" s="21"/>
    </row>
    <row r="141" spans="1:3" x14ac:dyDescent="0.3">
      <c r="A141" s="99"/>
      <c r="B141" s="21"/>
      <c r="C141" s="21"/>
    </row>
    <row r="142" spans="1:3" x14ac:dyDescent="0.3">
      <c r="A142" s="99"/>
      <c r="B142" s="21"/>
      <c r="C142" s="21"/>
    </row>
    <row r="143" spans="1:3" x14ac:dyDescent="0.3">
      <c r="A143" s="99"/>
      <c r="B143" s="21"/>
      <c r="C143" s="21"/>
    </row>
    <row r="144" spans="1:3" x14ac:dyDescent="0.3">
      <c r="A144" s="99"/>
      <c r="B144" s="21"/>
      <c r="C144" s="21"/>
    </row>
    <row r="145" spans="1:3" x14ac:dyDescent="0.3">
      <c r="A145" s="99"/>
      <c r="B145" s="21"/>
      <c r="C145" s="21"/>
    </row>
    <row r="146" spans="1:3" x14ac:dyDescent="0.3">
      <c r="A146" s="99"/>
      <c r="B146" s="21"/>
      <c r="C146" s="21"/>
    </row>
    <row r="147" spans="1:3" x14ac:dyDescent="0.3">
      <c r="A147" s="99"/>
      <c r="B147" s="21"/>
      <c r="C147" s="21"/>
    </row>
    <row r="148" spans="1:3" x14ac:dyDescent="0.3">
      <c r="A148" s="99"/>
      <c r="B148" s="21"/>
      <c r="C148" s="21"/>
    </row>
    <row r="149" spans="1:3" x14ac:dyDescent="0.3">
      <c r="A149" s="99"/>
      <c r="B149" s="21"/>
      <c r="C149" s="21"/>
    </row>
    <row r="150" spans="1:3" x14ac:dyDescent="0.3">
      <c r="A150" s="99"/>
      <c r="B150" s="21"/>
      <c r="C150" s="21"/>
    </row>
    <row r="151" spans="1:3" x14ac:dyDescent="0.3">
      <c r="A151" s="99"/>
      <c r="B151" s="21"/>
      <c r="C151" s="21"/>
    </row>
    <row r="152" spans="1:3" x14ac:dyDescent="0.3">
      <c r="A152" s="99"/>
      <c r="B152" s="21"/>
      <c r="C152" s="21"/>
    </row>
    <row r="153" spans="1:3" x14ac:dyDescent="0.3">
      <c r="A153" s="99"/>
      <c r="B153" s="21"/>
      <c r="C153" s="21"/>
    </row>
    <row r="154" spans="1:3" x14ac:dyDescent="0.3">
      <c r="A154" s="99"/>
      <c r="B154" s="21"/>
      <c r="C154" s="21"/>
    </row>
    <row r="155" spans="1:3" x14ac:dyDescent="0.3">
      <c r="A155" s="99"/>
      <c r="B155" s="21"/>
      <c r="C155" s="21"/>
    </row>
    <row r="156" spans="1:3" x14ac:dyDescent="0.3">
      <c r="A156" s="99"/>
      <c r="B156" s="21"/>
      <c r="C156" s="21"/>
    </row>
    <row r="157" spans="1:3" x14ac:dyDescent="0.3">
      <c r="A157" s="99"/>
      <c r="B157" s="21"/>
      <c r="C157" s="21"/>
    </row>
    <row r="158" spans="1:3" x14ac:dyDescent="0.3">
      <c r="A158" s="99"/>
      <c r="B158" s="21"/>
      <c r="C158" s="21"/>
    </row>
    <row r="159" spans="1:3" x14ac:dyDescent="0.3">
      <c r="A159" s="99"/>
      <c r="B159" s="21"/>
      <c r="C159" s="21"/>
    </row>
    <row r="160" spans="1:3" x14ac:dyDescent="0.3">
      <c r="A160" s="99"/>
      <c r="B160" s="21"/>
      <c r="C160" s="21"/>
    </row>
    <row r="161" spans="1:3" x14ac:dyDescent="0.3">
      <c r="A161" s="99"/>
      <c r="B161" s="21"/>
      <c r="C161" s="21"/>
    </row>
    <row r="162" spans="1:3" x14ac:dyDescent="0.3">
      <c r="A162" s="99"/>
      <c r="B162" s="21"/>
      <c r="C162" s="21"/>
    </row>
    <row r="163" spans="1:3" x14ac:dyDescent="0.3">
      <c r="A163" s="99"/>
      <c r="B163" s="21"/>
      <c r="C163" s="21"/>
    </row>
    <row r="164" spans="1:3" x14ac:dyDescent="0.3">
      <c r="A164" s="99"/>
      <c r="B164" s="21"/>
      <c r="C164" s="21"/>
    </row>
    <row r="165" spans="1:3" x14ac:dyDescent="0.3">
      <c r="A165" s="99"/>
      <c r="B165" s="21"/>
      <c r="C165" s="21"/>
    </row>
    <row r="166" spans="1:3" x14ac:dyDescent="0.3">
      <c r="A166" s="99"/>
      <c r="B166" s="21"/>
      <c r="C166" s="21"/>
    </row>
    <row r="167" spans="1:3" x14ac:dyDescent="0.3">
      <c r="A167" s="99"/>
      <c r="B167" s="21"/>
      <c r="C167" s="21"/>
    </row>
    <row r="168" spans="1:3" x14ac:dyDescent="0.3">
      <c r="A168" s="99"/>
      <c r="B168" s="21"/>
      <c r="C168" s="21"/>
    </row>
    <row r="169" spans="1:3" x14ac:dyDescent="0.3">
      <c r="A169" s="99"/>
      <c r="B169" s="21"/>
      <c r="C169" s="21"/>
    </row>
    <row r="170" spans="1:3" x14ac:dyDescent="0.3">
      <c r="A170" s="99"/>
      <c r="B170" s="21"/>
      <c r="C170" s="21"/>
    </row>
    <row r="171" spans="1:3" x14ac:dyDescent="0.3">
      <c r="A171" s="99"/>
      <c r="B171" s="21"/>
      <c r="C171" s="21"/>
    </row>
    <row r="172" spans="1:3" x14ac:dyDescent="0.3">
      <c r="A172" s="99"/>
      <c r="B172" s="21"/>
      <c r="C172" s="21"/>
    </row>
    <row r="173" spans="1:3" x14ac:dyDescent="0.3">
      <c r="A173" s="99"/>
      <c r="B173" s="21"/>
      <c r="C173" s="21"/>
    </row>
    <row r="174" spans="1:3" x14ac:dyDescent="0.3">
      <c r="A174" s="99"/>
      <c r="B174" s="21"/>
      <c r="C174" s="21"/>
    </row>
    <row r="175" spans="1:3" x14ac:dyDescent="0.3">
      <c r="A175" s="99"/>
      <c r="B175" s="21"/>
      <c r="C175" s="21"/>
    </row>
    <row r="176" spans="1:3" x14ac:dyDescent="0.3">
      <c r="A176" s="99"/>
      <c r="B176" s="21"/>
      <c r="C176" s="21"/>
    </row>
    <row r="177" spans="1:3" x14ac:dyDescent="0.3">
      <c r="A177" s="99"/>
      <c r="B177" s="21"/>
      <c r="C177" s="21"/>
    </row>
    <row r="178" spans="1:3" x14ac:dyDescent="0.3">
      <c r="A178" s="99"/>
      <c r="B178" s="21"/>
      <c r="C178" s="21"/>
    </row>
    <row r="179" spans="1:3" x14ac:dyDescent="0.3">
      <c r="A179" s="99"/>
      <c r="B179" s="21"/>
      <c r="C179" s="21"/>
    </row>
    <row r="180" spans="1:3" x14ac:dyDescent="0.3">
      <c r="A180" s="99"/>
      <c r="B180" s="21"/>
      <c r="C180" s="21"/>
    </row>
    <row r="181" spans="1:3" x14ac:dyDescent="0.3">
      <c r="A181" s="99"/>
      <c r="B181" s="21"/>
      <c r="C181" s="21"/>
    </row>
    <row r="182" spans="1:3" x14ac:dyDescent="0.3">
      <c r="A182" s="99"/>
      <c r="B182" s="21"/>
      <c r="C182" s="21"/>
    </row>
    <row r="183" spans="1:3" x14ac:dyDescent="0.3">
      <c r="A183" s="99"/>
      <c r="B183" s="21"/>
      <c r="C183" s="21"/>
    </row>
    <row r="184" spans="1:3" x14ac:dyDescent="0.3">
      <c r="A184" s="99"/>
      <c r="B184" s="21"/>
      <c r="C184" s="21"/>
    </row>
    <row r="185" spans="1:3" x14ac:dyDescent="0.3">
      <c r="A185" s="99"/>
      <c r="B185" s="21"/>
      <c r="C185" s="21"/>
    </row>
    <row r="186" spans="1:3" x14ac:dyDescent="0.3">
      <c r="A186" s="99"/>
      <c r="B186" s="21"/>
      <c r="C186" s="21"/>
    </row>
    <row r="187" spans="1:3" x14ac:dyDescent="0.3">
      <c r="A187" s="99"/>
      <c r="B187" s="21"/>
      <c r="C187" s="21"/>
    </row>
    <row r="188" spans="1:3" x14ac:dyDescent="0.3">
      <c r="A188" s="99"/>
      <c r="B188" s="21"/>
      <c r="C188" s="21"/>
    </row>
    <row r="189" spans="1:3" x14ac:dyDescent="0.3">
      <c r="A189" s="99"/>
      <c r="B189" s="21"/>
      <c r="C189" s="21"/>
    </row>
    <row r="190" spans="1:3" x14ac:dyDescent="0.3">
      <c r="A190" s="99"/>
      <c r="B190" s="21"/>
      <c r="C190" s="21"/>
    </row>
    <row r="191" spans="1:3" x14ac:dyDescent="0.3">
      <c r="A191" s="99"/>
      <c r="B191" s="21"/>
      <c r="C191" s="21"/>
    </row>
    <row r="192" spans="1:3" x14ac:dyDescent="0.3">
      <c r="A192" s="99"/>
      <c r="B192" s="21"/>
      <c r="C192" s="21"/>
    </row>
    <row r="193" spans="1:3" x14ac:dyDescent="0.3">
      <c r="A193" s="99"/>
      <c r="B193" s="21"/>
      <c r="C193" s="21"/>
    </row>
    <row r="194" spans="1:3" x14ac:dyDescent="0.3">
      <c r="A194" s="99"/>
      <c r="B194" s="21"/>
      <c r="C194" s="21"/>
    </row>
    <row r="195" spans="1:3" x14ac:dyDescent="0.3">
      <c r="A195" s="99"/>
      <c r="B195" s="21"/>
      <c r="C195" s="21"/>
    </row>
    <row r="196" spans="1:3" x14ac:dyDescent="0.3">
      <c r="A196" s="99"/>
      <c r="B196" s="21"/>
      <c r="C196" s="21"/>
    </row>
    <row r="197" spans="1:3" x14ac:dyDescent="0.3">
      <c r="A197" s="99"/>
      <c r="B197" s="21"/>
      <c r="C197" s="21"/>
    </row>
    <row r="198" spans="1:3" x14ac:dyDescent="0.3">
      <c r="A198" s="99"/>
      <c r="B198" s="21"/>
      <c r="C198" s="21"/>
    </row>
    <row r="199" spans="1:3" x14ac:dyDescent="0.3">
      <c r="A199" s="99"/>
      <c r="B199" s="21"/>
      <c r="C199" s="21"/>
    </row>
    <row r="200" spans="1:3" x14ac:dyDescent="0.3">
      <c r="A200" s="99"/>
      <c r="B200" s="21"/>
      <c r="C200" s="21"/>
    </row>
    <row r="201" spans="1:3" x14ac:dyDescent="0.3">
      <c r="A201" s="99"/>
      <c r="B201" s="21"/>
      <c r="C201" s="21"/>
    </row>
    <row r="202" spans="1:3" x14ac:dyDescent="0.3">
      <c r="A202" s="99"/>
      <c r="B202" s="21"/>
      <c r="C202" s="21"/>
    </row>
    <row r="203" spans="1:3" x14ac:dyDescent="0.3">
      <c r="A203" s="99"/>
      <c r="B203" s="21"/>
      <c r="C203" s="21"/>
    </row>
    <row r="204" spans="1:3" x14ac:dyDescent="0.3">
      <c r="A204" s="100"/>
      <c r="B204" s="21"/>
      <c r="C204" s="21"/>
    </row>
  </sheetData>
  <mergeCells count="5">
    <mergeCell ref="M1:O1"/>
    <mergeCell ref="A2:C2"/>
    <mergeCell ref="F3:G3"/>
    <mergeCell ref="F4:G4"/>
    <mergeCell ref="D1:I1"/>
  </mergeCell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F6E6D413-DEA5-499B-A7F5-8941B7735B6D}">
            <xm:f>Récap!$C4&lt;&gt;0</xm:f>
            <x14:dxf>
              <font>
                <b/>
                <i val="0"/>
                <strike val="0"/>
                <color theme="0"/>
              </font>
              <fill>
                <patternFill patternType="darkUp">
                  <fgColor rgb="FFFF0000"/>
                </patternFill>
              </fill>
            </x14:dxf>
          </x14:cfRule>
          <xm:sqref>A4:E103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E204"/>
  <sheetViews>
    <sheetView topLeftCell="A85" zoomScaleNormal="100" workbookViewId="0">
      <selection activeCell="M105" sqref="M105"/>
    </sheetView>
  </sheetViews>
  <sheetFormatPr baseColWidth="10" defaultRowHeight="12.75" x14ac:dyDescent="0.2"/>
  <cols>
    <col min="5" max="5" width="17.5" customWidth="1"/>
    <col min="12" max="12" width="3.83203125" style="162" customWidth="1"/>
    <col min="13" max="23" width="12" style="155"/>
  </cols>
  <sheetData>
    <row r="1" spans="1:57" ht="12.75" customHeight="1" x14ac:dyDescent="0.2">
      <c r="D1" s="1"/>
      <c r="E1" s="1"/>
      <c r="H1" s="109" t="s">
        <v>45</v>
      </c>
      <c r="I1" s="107" t="s">
        <v>46</v>
      </c>
      <c r="J1" s="107" t="s">
        <v>48</v>
      </c>
      <c r="K1" s="101" t="s">
        <v>47</v>
      </c>
      <c r="M1" s="295" t="s">
        <v>59</v>
      </c>
      <c r="N1" s="295"/>
      <c r="O1" s="295"/>
      <c r="P1" s="295"/>
      <c r="Q1" s="295"/>
      <c r="R1" s="295"/>
      <c r="S1" s="295"/>
      <c r="T1" s="295"/>
      <c r="U1" s="295"/>
      <c r="V1" s="295"/>
      <c r="W1" s="183"/>
      <c r="Y1" s="293" t="s">
        <v>60</v>
      </c>
      <c r="Z1" s="293"/>
      <c r="AA1" s="293"/>
      <c r="AB1" s="293"/>
      <c r="AC1" s="293"/>
      <c r="AD1" s="293"/>
      <c r="AE1" s="293"/>
      <c r="AF1" s="293"/>
      <c r="AG1" s="293"/>
      <c r="AH1" s="293"/>
      <c r="AJ1" s="294" t="s">
        <v>61</v>
      </c>
      <c r="AK1" s="294"/>
      <c r="AL1" s="294"/>
      <c r="AM1" s="294"/>
      <c r="AN1" s="294"/>
      <c r="AO1" s="294"/>
      <c r="AP1" s="294"/>
      <c r="AQ1" s="294"/>
      <c r="AR1" s="294"/>
      <c r="AS1" s="294"/>
      <c r="AU1" s="290" t="s">
        <v>62</v>
      </c>
      <c r="AV1" s="290"/>
      <c r="AW1" s="290"/>
      <c r="AX1" s="290"/>
      <c r="AY1" s="290"/>
      <c r="AZ1" s="290"/>
      <c r="BA1" s="290"/>
      <c r="BB1" s="290"/>
      <c r="BC1" s="290"/>
      <c r="BD1" s="290"/>
      <c r="BE1" s="290"/>
    </row>
    <row r="2" spans="1:57" ht="13.5" customHeight="1" thickBot="1" x14ac:dyDescent="0.25">
      <c r="A2" s="4" t="s">
        <v>28</v>
      </c>
      <c r="B2" s="4" t="s">
        <v>42</v>
      </c>
      <c r="C2" s="7" t="s">
        <v>23</v>
      </c>
      <c r="D2" s="5" t="s">
        <v>24</v>
      </c>
      <c r="E2" s="5" t="s">
        <v>24</v>
      </c>
      <c r="F2" s="291" t="s">
        <v>53</v>
      </c>
      <c r="G2" s="7" t="s">
        <v>54</v>
      </c>
      <c r="H2" s="110" t="s">
        <v>49</v>
      </c>
      <c r="I2" s="108" t="s">
        <v>50</v>
      </c>
      <c r="J2" s="108" t="s">
        <v>51</v>
      </c>
      <c r="K2" s="102" t="s">
        <v>52</v>
      </c>
      <c r="M2" s="295"/>
      <c r="N2" s="295"/>
      <c r="O2" s="295"/>
      <c r="P2" s="295"/>
      <c r="Q2" s="295"/>
      <c r="R2" s="295"/>
      <c r="S2" s="295"/>
      <c r="T2" s="295"/>
      <c r="U2" s="295"/>
      <c r="V2" s="295"/>
      <c r="W2" s="183"/>
      <c r="Y2" s="293"/>
      <c r="Z2" s="293"/>
      <c r="AA2" s="293"/>
      <c r="AB2" s="293"/>
      <c r="AC2" s="293"/>
      <c r="AD2" s="293"/>
      <c r="AE2" s="293"/>
      <c r="AF2" s="293"/>
      <c r="AG2" s="293"/>
      <c r="AH2" s="293"/>
      <c r="AJ2" s="294"/>
      <c r="AK2" s="294"/>
      <c r="AL2" s="294"/>
      <c r="AM2" s="294"/>
      <c r="AN2" s="294"/>
      <c r="AO2" s="294"/>
      <c r="AP2" s="294"/>
      <c r="AQ2" s="294"/>
      <c r="AR2" s="294"/>
      <c r="AS2" s="294"/>
      <c r="AU2" s="290"/>
      <c r="AV2" s="290"/>
      <c r="AW2" s="290"/>
      <c r="AX2" s="290"/>
      <c r="AY2" s="290"/>
      <c r="AZ2" s="290"/>
      <c r="BA2" s="290"/>
      <c r="BB2" s="290"/>
      <c r="BC2" s="290"/>
      <c r="BD2" s="290"/>
      <c r="BE2" s="290"/>
    </row>
    <row r="3" spans="1:57" ht="12.75" customHeight="1" x14ac:dyDescent="0.2">
      <c r="A3" s="4" t="s">
        <v>2</v>
      </c>
      <c r="B3" s="4"/>
      <c r="D3" s="5" t="s">
        <v>25</v>
      </c>
      <c r="E3" s="5" t="s">
        <v>40</v>
      </c>
      <c r="F3" s="292"/>
      <c r="G3" s="4" t="s">
        <v>55</v>
      </c>
      <c r="H3" s="103">
        <v>3.4722222222222224E-2</v>
      </c>
      <c r="I3" s="104">
        <v>2.7777777777777776E-2</v>
      </c>
      <c r="J3" s="105">
        <v>2.0833333333333332E-2</v>
      </c>
      <c r="K3" s="106">
        <v>1.3888888888888888E-2</v>
      </c>
      <c r="M3" s="127">
        <v>1</v>
      </c>
      <c r="N3" s="127">
        <v>2</v>
      </c>
      <c r="O3" s="127">
        <v>3</v>
      </c>
      <c r="P3" s="127">
        <v>4</v>
      </c>
      <c r="Q3" s="127">
        <v>5</v>
      </c>
      <c r="R3" s="127">
        <v>6</v>
      </c>
      <c r="S3" s="127">
        <v>7</v>
      </c>
      <c r="T3" s="127">
        <v>8</v>
      </c>
      <c r="U3" s="127">
        <v>9</v>
      </c>
      <c r="V3" s="127">
        <v>10</v>
      </c>
      <c r="W3" s="127"/>
      <c r="Y3" s="127">
        <v>1</v>
      </c>
      <c r="Z3" s="127">
        <v>2</v>
      </c>
      <c r="AA3" s="127">
        <v>3</v>
      </c>
      <c r="AB3" s="127">
        <v>4</v>
      </c>
      <c r="AC3" s="127">
        <v>5</v>
      </c>
      <c r="AD3" s="127">
        <v>6</v>
      </c>
      <c r="AE3" s="127">
        <v>7</v>
      </c>
      <c r="AF3" s="127">
        <v>8</v>
      </c>
      <c r="AG3" s="127">
        <v>9</v>
      </c>
      <c r="AH3" s="127">
        <v>10</v>
      </c>
      <c r="AJ3" s="127">
        <v>1</v>
      </c>
      <c r="AK3" s="127">
        <v>2</v>
      </c>
      <c r="AL3" s="127">
        <v>3</v>
      </c>
      <c r="AM3" s="127">
        <v>4</v>
      </c>
      <c r="AN3" s="127">
        <v>5</v>
      </c>
      <c r="AO3" s="127">
        <v>6</v>
      </c>
      <c r="AP3" s="127">
        <v>7</v>
      </c>
      <c r="AQ3" s="127">
        <v>8</v>
      </c>
      <c r="AR3" s="127">
        <v>9</v>
      </c>
      <c r="AS3" s="127">
        <v>10</v>
      </c>
      <c r="AU3" s="127">
        <v>1</v>
      </c>
      <c r="AV3" s="127">
        <v>2</v>
      </c>
      <c r="AW3" s="127">
        <v>3</v>
      </c>
      <c r="AX3" s="127">
        <v>4</v>
      </c>
      <c r="AY3" s="127">
        <v>5</v>
      </c>
      <c r="AZ3" s="127">
        <v>6</v>
      </c>
      <c r="BA3" s="127">
        <v>7</v>
      </c>
      <c r="BB3" s="127">
        <v>8</v>
      </c>
      <c r="BC3" s="127">
        <v>9</v>
      </c>
      <c r="BD3" s="127">
        <v>10</v>
      </c>
      <c r="BE3" s="4" t="s">
        <v>63</v>
      </c>
    </row>
    <row r="4" spans="1:57" x14ac:dyDescent="0.2">
      <c r="A4" s="18">
        <f>IF(Dép_Arr!A4="","",Dép_Arr!A4)</f>
        <v>1</v>
      </c>
      <c r="B4" s="17" t="str">
        <f>IF(A4="","",INDEX(Engagés!A4:D103,MATCH(Récap!A4,Engagés!A4:A103,0),4))</f>
        <v>J</v>
      </c>
      <c r="C4" s="8">
        <f>Dép_Arr!E4+'1ér_Tour'!E4+'2ème'!E4+'3ème'!E4+'4ème'!E4+'5ème'!E4+'6ème'!E4+'7ème'!E4+'8ème'!E4+'9ème'!E4+'10ème'!E4</f>
        <v>0</v>
      </c>
      <c r="D4" s="6" t="str">
        <f>IF(E4=11,"",IF(Dép_Arr!A4="","",COUNTA(Dép_Arr!C4,'1ér_Tour'!C4,'2ème'!C4,'3ème'!C4,'4ème'!C4,'5ème'!C4,'6ème'!C4,'7ème'!C4,'8ème'!C4,'9ème'!C4,#REF!)))</f>
        <v/>
      </c>
      <c r="E4" s="6">
        <f>IF(A4=0,"",IF(Dép_Arr!A4="","",(COUNTBLANK(Dép_Arr!D4)+COUNTBLANK('1ér_Tour'!D4)+COUNTBLANK('2ème'!D4)+COUNTBLANK('3ème'!D4)+COUNTBLANK('4ème'!D4)+COUNTBLANK('5ème'!D4)+COUNTBLANK('6ème'!D4)+COUNTBLANK('7ème'!D4)+COUNTBLANK('8ème'!D4)+COUNTBLANK('9ème'!D4)+COUNTBLANK('10ème'!D4))))</f>
        <v>11</v>
      </c>
      <c r="F4" s="8" t="str">
        <f>IF(D4="","",IF(MAX(D$4:D$103)=0,"",MAX(D$4:D$103)))</f>
        <v/>
      </c>
      <c r="G4" t="str">
        <f>IF(OR('1ér_Tour'!D4="TERMINE",'2ème'!D4="TERMINE",'3ème'!D4="TERMINE",'4ème'!D4="TERMINE",'5ème'!D4="TERMINE",'6ème'!D4="TERMINE",'7ème'!D4="TERMINE",'8ème'!D4="TERMINE",'9ème'!D4="TERMINE",'9ème'!A4="TERMINE"),"TERMINE","")</f>
        <v/>
      </c>
      <c r="H4" s="8"/>
      <c r="I4" s="53"/>
      <c r="M4" s="154" t="str">
        <f>IF('1ér_Tour'!$D4="","",IF(AND(Engagés!$D4="M",'1ér_Tour'!$D4&gt;=$K$3),"TERMINE",""))</f>
        <v/>
      </c>
      <c r="N4" s="154" t="str">
        <f>IF('1ér_Tour'!$D4="","",IF(AND(Engagés!$D4="M",'1ér_Tour'!$D4&gt;=$K$3),"TERMINE",""))</f>
        <v/>
      </c>
      <c r="O4" s="154" t="str">
        <f>IF('2ème'!$D4="","",IF(AND(Engagés!$D4="M",'2ème'!$D4&gt;=$K$3),"TERMINE",""))</f>
        <v/>
      </c>
      <c r="P4" s="154" t="str">
        <f>IF('3ème'!$D4="","",IF(AND(Engagés!$D4="M",'3ème'!$D4&gt;=$K$3),"TERMINE",""))</f>
        <v/>
      </c>
      <c r="Q4" s="154" t="str">
        <f>IF('4ème'!$D4="","",IF(AND(Engagés!$D4="M",'4ème'!$D4&gt;=$K$3),"TERMINE",""))</f>
        <v/>
      </c>
      <c r="R4" s="154" t="str">
        <f>IF('5ème'!$D4="","",IF(AND(Engagés!$D4="M",'5ème'!$D4&gt;=$K$3),"TERMINE",""))</f>
        <v/>
      </c>
      <c r="S4" s="154" t="str">
        <f>IF('6ème'!D4="","",IF(AND(Engagés!$D4="M",'6ème'!D4&gt;=$K$3),"TERMINE",""))</f>
        <v/>
      </c>
      <c r="T4" s="154" t="str">
        <f>IF('7ème'!$D4="","",IF(AND(Engagés!$D4="M",'7ème'!$D4&gt;=$K$3),"TERMINE",""))</f>
        <v/>
      </c>
      <c r="U4" s="154" t="str">
        <f>IF('8ème'!$D4="","",IF(AND(Engagés!$D4="M",'8ème'!$D4&gt;=$K$3),"TERMINE",""))</f>
        <v/>
      </c>
      <c r="V4" s="154" t="str">
        <f>IF('9ème'!$D4="","",IF(AND(Engagés!$D4="M",'9ème'!$D4&gt;=$K$3),"TERMINE",""))</f>
        <v/>
      </c>
      <c r="W4" s="187"/>
      <c r="Y4" s="128" t="str">
        <f>IF('1ér_Tour'!$D4="","",IF(AND(Engagés!$D4="C",'1ér_Tour'!$D4&gt;=$J$3),"TERMINE",""))</f>
        <v/>
      </c>
      <c r="Z4" s="128" t="str">
        <f>IF('1ér_Tour'!$D4="","",IF(AND(Engagés!$D4="C",'1ér_Tour'!$D4&gt;=$J$3),"TERMINE",""))</f>
        <v/>
      </c>
      <c r="AA4" s="128" t="str">
        <f>IF('2ème'!$D4="","",IF(AND(Engagés!$D4="C",'2ème'!$D4&gt;=$J$3),"TERMINE",""))</f>
        <v/>
      </c>
      <c r="AB4" s="128" t="str">
        <f>IF('3ème'!$D4="","",IF(AND(Engagés!$D4="C",'3ème'!$D4&gt;=$J$3),"TERMINE",""))</f>
        <v/>
      </c>
      <c r="AC4" s="128" t="str">
        <f>IF('4ème'!$D4="","",IF(AND(Engagés!$D4="C",'4ème'!$D4&gt;=$J$3),"TERMINE",""))</f>
        <v/>
      </c>
      <c r="AD4" s="128" t="str">
        <f>IF('5ème'!$D4="","",IF(AND(Engagés!$D4="C",'5ème'!$D4&gt;=$J$3),"TERMINE",""))</f>
        <v/>
      </c>
      <c r="AE4" s="128" t="str">
        <f>IF('6ème'!D4="","",IF(AND(Engagés!$D4="C",'6ème'!D4&gt;=$J$3),"TERMINE",""))</f>
        <v/>
      </c>
      <c r="AF4" s="128" t="str">
        <f>IF('7ème'!$D4="","",IF(AND(Engagés!$D4="c",'7ème'!$D4&gt;=$J$3),"TERMINE",""))</f>
        <v/>
      </c>
      <c r="AG4" s="128" t="str">
        <f>IF('8ème'!$D4="","",IF(AND(Engagés!$D4="c",'8ème'!$D4&gt;=$J$3),"TERMINE",""))</f>
        <v/>
      </c>
      <c r="AH4" s="128" t="str">
        <f>IF('9ème'!$D4="","",IF(AND(Engagés!$D4="c",'9ème'!$D4&gt;=$J$3),"TERMINE",""))</f>
        <v/>
      </c>
      <c r="AJ4" s="128" t="str">
        <f>IF('1ér_Tour'!$D4="","",IF(AND(OR(Engagés!$D4="J",Engagés!$D4="F"),'1ér_Tour'!$D4&gt;=$I$3),"TERMINE",""))</f>
        <v/>
      </c>
      <c r="AK4" s="128" t="str">
        <f>IF('1ér_Tour'!$D4="","",IF(AND(OR(Engagés!$D4="J",Engagés!$D4="F"),'1ér_Tour'!$D4&gt;=$I$3),"TERMINE",""))</f>
        <v/>
      </c>
      <c r="AL4" s="128" t="str">
        <f>IF('2ème'!$D4="","",IF(AND(OR(Engagés!$D4="J",Engagés!$D4="F"),'2ème'!$D4&gt;=$I$3),"TERMINE",""))</f>
        <v/>
      </c>
      <c r="AM4" s="128" t="str">
        <f>IF('3ème'!$D4="","",IF(AND(OR(Engagés!$D4="J",Engagés!$D4="F"),'3ème'!$D4&gt;=$I$3),"TERMINE",""))</f>
        <v/>
      </c>
      <c r="AN4" s="128" t="str">
        <f>IF('4ème'!$D4="","",IF(AND(OR(Engagés!$D4="J",Engagés!$D4="F"),'4ème'!$D4&gt;=$I$3),"TERMINE",""))</f>
        <v/>
      </c>
      <c r="AO4" s="128" t="str">
        <f>IF('5ème'!$D4="","",IF(AND(OR(Engagés!$D4="J",Engagés!$D4="F"),'5ème'!$D4&gt;=$I$3),"TERMINE",""))</f>
        <v/>
      </c>
      <c r="AP4" s="128" t="str">
        <f>IF('6ème'!T4="","",IF(AND(OR(Engagés!$D4="J",Engagés!$D4="F"),'6ème'!T4&gt;=$I$3),"TERMINE",""))</f>
        <v/>
      </c>
      <c r="AQ4" s="128" t="str">
        <f>IF('7ème'!$D4="","",IF(AND(OR(Engagés!$D4="J",Engagés!$D4="F"),'7ème'!$D4&gt;=$I$3),"TERMINE",""))</f>
        <v/>
      </c>
      <c r="AR4" s="128" t="str">
        <f>IF('8ème'!$D4="","",IF(AND(OR(Engagés!$D4="J",Engagés!$D4="F"),'8ème'!$D4&gt;=$I$3),"TERMINE",""))</f>
        <v/>
      </c>
      <c r="AS4" s="128" t="str">
        <f>IF('9ème'!$D4="","",IF(AND(OR(Engagés!$D4="J",Engagés!$D4="F"),'9ème'!$D4&gt;=$I$3),"TERMINE",""))</f>
        <v/>
      </c>
      <c r="AU4" s="165" t="str">
        <f>IF('1ér_Tour'!$D4="","",IF(AND(OR(Engagés!$D4=1,Engagés!$D4=2,Engagés!$D4=3,Engagés!$D4="V"),'1ér_Tour'!$D4&gt;=$H$3),"TERMINE",""))</f>
        <v/>
      </c>
      <c r="AV4" s="165" t="str">
        <f>IF('1ér_Tour'!$D4="","",IF(AND(OR(Engagés!$D4=1,Engagés!$D4=2,Engagés!$D4=3,Engagés!$D4="V"),'1ér_Tour'!$D4&gt;=$H$3),"TERMINE",""))</f>
        <v/>
      </c>
      <c r="AW4" s="165" t="str">
        <f>IF('2ème'!$D4="","",IF(AND(OR(Engagés!$D4=1,Engagés!$D4=2,Engagés!$D4=3,Engagés!$D4="V"),'2ème'!$D4&gt;=$H$3),"TERMINE",""))</f>
        <v/>
      </c>
      <c r="AX4" s="165" t="str">
        <f>IF('3ème'!$D4="","",IF(AND(OR(Engagés!$D4=1,Engagés!$D4=2,Engagés!$D4=3,Engagés!$D4="V"),'3ème'!$D4&gt;=$H$3),"TERMINE",""))</f>
        <v/>
      </c>
      <c r="AY4" s="165" t="str">
        <f>IF('4ème'!$D4="","",IF(AND(OR(Engagés!$D4=1,Engagés!$D4=2,Engagés!$D4=3,Engagés!$D4="V"),'4ème'!$D4&gt;=$H$3),"TERMINE",""))</f>
        <v/>
      </c>
      <c r="AZ4" s="165" t="str">
        <f>IF('5ème'!$D4="","",IF(AND(OR(Engagés!$D4=1,Engagés!$D4=2,Engagés!$D4=3,Engagés!$D4="V"),'5ème'!$D4&gt;=$H$3),"TERMINE",""))</f>
        <v/>
      </c>
      <c r="BA4" s="165" t="str">
        <f>IF('6ème'!D4="","",IF(AND(OR(Engagés!$D4=1,Engagés!$D4=2,Engagés!$D4=3,Engagés!$D4="V"),'6ème'!D4&gt;=$H$3),"TERMINE",""))</f>
        <v/>
      </c>
      <c r="BB4" s="165" t="str">
        <f>IF('7ème'!$D4="","",IF(AND(OR(Engagés!$D4=1,Engagés!$D4=2,Engagés!$D4=3,Engagés!$D4="V"),'7ème'!$D4&gt;=$H$3),"TERMINE",""))</f>
        <v/>
      </c>
      <c r="BC4" s="165" t="str">
        <f>IF('8ème'!$D4="","",IF(AND(OR(Engagés!$D4=1,Engagés!$D4=2,Engagés!$D4=3,Engagés!$D4="V"),'8ème'!$D4&gt;=$H$3),"TERMINE",""))</f>
        <v/>
      </c>
      <c r="BD4" s="165" t="str">
        <f>IF('9ème'!$D4="","",IF(AND(OR(Engagés!$D4=1,Engagés!$D4=2,Engagés!$D4=3,Engagés!$D4="V"),'9ème'!$D4&gt;=$H$3),"TERMINE",""))</f>
        <v/>
      </c>
      <c r="BE4" s="165" t="str">
        <f>IF('10ème'!$D4="","",IF(AND(OR(Engagés!$D4=1,Engagés!$D4=2,Engagés!$D4=3,Engagés!$D4="V"),'10ème'!$D4&gt;=$H$3),"TERMINE",""))</f>
        <v/>
      </c>
    </row>
    <row r="5" spans="1:57" x14ac:dyDescent="0.2">
      <c r="A5" s="18">
        <f>IF(Dép_Arr!A5="","",Dép_Arr!A5)</f>
        <v>2</v>
      </c>
      <c r="B5" s="17">
        <f>IF(A5="","",INDEX(Engagés!A5:D104,MATCH(Récap!A5,Engagés!A5:A104,0),4))</f>
        <v>1</v>
      </c>
      <c r="C5" s="8">
        <f>Dép_Arr!E5+'1ér_Tour'!E5+'2ème'!E5+'3ème'!E5+'4ème'!E5+'5ème'!E5+'6ème'!E5+'7ème'!E5+'8ème'!E5+'9ème'!E5+'10ème'!E5</f>
        <v>0</v>
      </c>
      <c r="D5" s="6" t="str">
        <f>IF(E5=11,"",IF(Dép_Arr!A5="","",COUNTA(Dép_Arr!C5,'1ér_Tour'!C5,'2ème'!C5,'3ème'!C5,'4ème'!C5,'5ème'!C5,'6ème'!C5,'7ème'!C5,'8ème'!C5,'9ème'!C5,#REF!)))</f>
        <v/>
      </c>
      <c r="E5" s="6">
        <f>IF(A5=0,"",IF(Dép_Arr!A5="","",(COUNTBLANK(Dép_Arr!D5)+COUNTBLANK('1ér_Tour'!D5)+COUNTBLANK('2ème'!D5)+COUNTBLANK('3ème'!D5)+COUNTBLANK('4ème'!D5)+COUNTBLANK('5ème'!D5)+COUNTBLANK('6ème'!D5)+COUNTBLANK('7ème'!D5)+COUNTBLANK('8ème'!D5)+COUNTBLANK('9ème'!D5)+COUNTBLANK('10ème'!D5))))</f>
        <v>11</v>
      </c>
      <c r="F5" s="8" t="str">
        <f t="shared" ref="F5:F23" si="0">IF(D5="","",IF(MAX(D$4:D$103)=0,"",MAX(D$4:D$103)))</f>
        <v/>
      </c>
      <c r="G5" t="str">
        <f>IF(OR('1ér_Tour'!D5="TERMINE",'2ème'!D5="TERMINE",'3ème'!D5="TERMINE",'4ème'!D5="TERMINE",'5ème'!D5="TERMINE",'6ème'!D5="TERMINE",'7ème'!D5="TERMINE",'8ème'!D5="TERMINE",'9ème'!D5="TERMINE",'9ème'!A5="TERMINE"),"TERMINE","")</f>
        <v/>
      </c>
      <c r="H5" s="8"/>
      <c r="I5" s="53"/>
      <c r="M5" s="154" t="str">
        <f>IF('1ér_Tour'!$D5="","",IF(AND(Engagés!$D5="M",'1ér_Tour'!$D5&gt;=$K$3),"TERMINE",""))</f>
        <v/>
      </c>
      <c r="N5" s="154" t="str">
        <f>IF('1ér_Tour'!$D5="","",IF(AND(Engagés!$D5="M",'1ér_Tour'!$D5&gt;=$K$3),"TERMINE",""))</f>
        <v/>
      </c>
      <c r="O5" s="154" t="str">
        <f>IF('2ème'!$D5="","",IF(AND(Engagés!$D5="M",'2ème'!$D5&gt;=$K$3),"TERMINE",""))</f>
        <v/>
      </c>
      <c r="P5" s="154" t="str">
        <f>IF('3ème'!$D5="","",IF(AND(Engagés!$D5="M",'3ème'!$D5&gt;=$K$3),"TERMINE",""))</f>
        <v/>
      </c>
      <c r="Q5" s="154" t="str">
        <f>IF('4ème'!$D5="","",IF(AND(Engagés!$D5="M",'4ème'!$D5&gt;=$K$3),"TERMINE",""))</f>
        <v/>
      </c>
      <c r="R5" s="154" t="str">
        <f>IF('5ème'!$D5="","",IF(AND(Engagés!$D5="M",'5ème'!$D5&gt;=$K$3),"TERMINE",""))</f>
        <v/>
      </c>
      <c r="S5" s="154" t="str">
        <f>IF('6ème'!D5="","",IF(AND(Engagés!$D5="M",'6ème'!D5&gt;=$K$3),"TERMINE",""))</f>
        <v/>
      </c>
      <c r="T5" s="154" t="str">
        <f>IF('7ème'!$D5="","",IF(AND(Engagés!$D5="M",'7ème'!$D5&gt;=$K$3),"TERMINE",""))</f>
        <v/>
      </c>
      <c r="U5" s="154" t="str">
        <f>IF('8ème'!$D5="","",IF(AND(Engagés!$D5="M",'8ème'!$D5&gt;=$K$3),"TERMINE",""))</f>
        <v/>
      </c>
      <c r="V5" s="154" t="str">
        <f>IF('9ème'!$D5="","",IF(AND(Engagés!$D5="M",'9ème'!$D5&gt;=$K$3),"TERMINE",""))</f>
        <v/>
      </c>
      <c r="W5" s="187"/>
      <c r="Y5" s="128" t="str">
        <f>IF('1ér_Tour'!$D5="","",IF(AND(Engagés!$D5="C",'1ér_Tour'!$D5&gt;=$J$3),"TERMINE",""))</f>
        <v/>
      </c>
      <c r="Z5" s="128" t="str">
        <f>IF('1ér_Tour'!$D5="","",IF(AND(Engagés!$D5="C",'1ér_Tour'!$D5&gt;=$J$3),"TERMINE",""))</f>
        <v/>
      </c>
      <c r="AA5" s="128" t="str">
        <f>IF('2ème'!$D5="","",IF(AND(Engagés!$D5="C",'2ème'!$D5&gt;=$J$3),"TERMINE",""))</f>
        <v/>
      </c>
      <c r="AB5" s="128" t="str">
        <f>IF('3ème'!$D5="","",IF(AND(Engagés!$D5="C",'3ème'!$D5&gt;=$J$3),"TERMINE",""))</f>
        <v/>
      </c>
      <c r="AC5" s="128" t="str">
        <f>IF('4ème'!$D5="","",IF(AND(Engagés!$D5="C",'4ème'!$D5&gt;=$J$3),"TERMINE",""))</f>
        <v/>
      </c>
      <c r="AD5" s="128" t="str">
        <f>IF('5ème'!$D5="","",IF(AND(Engagés!$D5="C",'5ème'!$D5&gt;=$J$3),"TERMINE",""))</f>
        <v/>
      </c>
      <c r="AE5" s="128" t="str">
        <f>IF('6ème'!D5="","",IF(AND(Engagés!$D5="C",'6ème'!D5&gt;=$J$3),"TERMINE",""))</f>
        <v/>
      </c>
      <c r="AF5" s="128" t="str">
        <f>IF('7ème'!$D5="","",IF(AND(Engagés!$D5="c",'7ème'!$D5&gt;=$J$3),"TERMINE",""))</f>
        <v/>
      </c>
      <c r="AG5" s="128" t="str">
        <f>IF('8ème'!$D5="","",IF(AND(Engagés!$D5="c",'8ème'!$D5&gt;=$J$3),"TERMINE",""))</f>
        <v/>
      </c>
      <c r="AH5" s="128" t="str">
        <f>IF('9ème'!$D5="","",IF(AND(Engagés!$D5="c",'9ème'!$D5&gt;=$J$3),"TERMINE",""))</f>
        <v/>
      </c>
      <c r="AJ5" s="128" t="str">
        <f>IF('1ér_Tour'!$D5="","",IF(AND(OR(Engagés!$D5="J",Engagés!$D5="F"),'1ér_Tour'!$D5&gt;=$I$3),"TERMINE",""))</f>
        <v/>
      </c>
      <c r="AK5" s="128" t="str">
        <f>IF('1ér_Tour'!$D5="","",IF(AND(OR(Engagés!$D5="J",Engagés!$D5="F"),'1ér_Tour'!$D5&gt;=$I$3),"TERMINE",""))</f>
        <v/>
      </c>
      <c r="AL5" s="128" t="str">
        <f>IF('2ème'!$D5="","",IF(AND(OR(Engagés!$D5="J",Engagés!$D5="F"),'2ème'!$D5&gt;=$I$3),"TERMINE",""))</f>
        <v/>
      </c>
      <c r="AM5" s="128" t="str">
        <f>IF('3ème'!$D5="","",IF(AND(OR(Engagés!$D5="J",Engagés!$D5="F"),'3ème'!$D5&gt;=$I$3),"TERMINE",""))</f>
        <v/>
      </c>
      <c r="AN5" s="128" t="str">
        <f>IF('4ème'!$D5="","",IF(AND(OR(Engagés!$D5="J",Engagés!$D5="F"),'4ème'!$D5&gt;=$I$3),"TERMINE",""))</f>
        <v/>
      </c>
      <c r="AO5" s="128" t="str">
        <f>IF('5ème'!$D5="","",IF(AND(OR(Engagés!$D5="J",Engagés!$D5="F"),'5ème'!$D5&gt;=$I$3),"TERMINE",""))</f>
        <v/>
      </c>
      <c r="AP5" s="128" t="str">
        <f>IF('6ème'!T5="","",IF(AND(OR(Engagés!$D5="J",Engagés!$D5="F"),'6ème'!T5&gt;=$I$3),"TERMINE",""))</f>
        <v/>
      </c>
      <c r="AQ5" s="128" t="str">
        <f>IF('7ème'!$D5="","",IF(AND(OR(Engagés!$D5="J",Engagés!$D5="F"),'7ème'!$D5&gt;=$I$3),"TERMINE",""))</f>
        <v/>
      </c>
      <c r="AR5" s="128" t="str">
        <f>IF('8ème'!$D5="","",IF(AND(OR(Engagés!$D5="J",Engagés!$D5="F"),'8ème'!$D5&gt;=$I$3),"TERMINE",""))</f>
        <v/>
      </c>
      <c r="AS5" s="128" t="str">
        <f>IF('9ème'!$D5="","",IF(AND(OR(Engagés!$D5="J",Engagés!$D5="F"),'9ème'!$D5&gt;=$I$3),"TERMINE",""))</f>
        <v/>
      </c>
      <c r="AU5" s="165" t="str">
        <f>IF('1ér_Tour'!$D5="","",IF(AND(OR(Engagés!$D5=1,Engagés!$D5=2,Engagés!$D5=3,Engagés!$D5="V"),'1ér_Tour'!$D5&gt;=$H$3),"TERMINE",""))</f>
        <v/>
      </c>
      <c r="AV5" s="165" t="str">
        <f>IF('1ér_Tour'!$D5="","",IF(AND(OR(Engagés!$D5=1,Engagés!$D5=2,Engagés!$D5=3,Engagés!$D5="V"),'1ér_Tour'!$D5&gt;=$H$3),"TERMINE",""))</f>
        <v/>
      </c>
      <c r="AW5" s="165" t="str">
        <f>IF('2ème'!$D5="","",IF(AND(OR(Engagés!$D5=1,Engagés!$D5=2,Engagés!$D5=3,Engagés!$D5="V"),'2ème'!$D5&gt;=$H$3),"TERMINE",""))</f>
        <v/>
      </c>
      <c r="AX5" s="165" t="str">
        <f>IF('3ème'!$D5="","",IF(AND(OR(Engagés!$D5=1,Engagés!$D5=2,Engagés!$D5=3,Engagés!$D5="V"),'3ème'!$D5&gt;=$H$3),"TERMINE",""))</f>
        <v/>
      </c>
      <c r="AY5" s="165" t="str">
        <f>IF('4ème'!$D5="","",IF(AND(OR(Engagés!$D5=1,Engagés!$D5=2,Engagés!$D5=3,Engagés!$D5="V"),'4ème'!$D5&gt;=$H$3),"TERMINE",""))</f>
        <v/>
      </c>
      <c r="AZ5" s="165" t="str">
        <f>IF('5ème'!$D5="","",IF(AND(OR(Engagés!$D5=1,Engagés!$D5=2,Engagés!$D5=3,Engagés!$D5="V"),'5ème'!$D5&gt;=$H$3),"TERMINE",""))</f>
        <v/>
      </c>
      <c r="BA5" s="165" t="str">
        <f>IF('6ème'!D5="","",IF(AND(OR(Engagés!$D5=1,Engagés!$D5=2,Engagés!$D5=3,Engagés!$D5="V"),'6ème'!D5&gt;=$H$3),"TERMINE",""))</f>
        <v/>
      </c>
      <c r="BB5" s="165" t="str">
        <f>IF('7ème'!$D5="","",IF(AND(OR(Engagés!$D5=1,Engagés!$D5=2,Engagés!$D5=3,Engagés!$D5="V"),'7ème'!$D5&gt;=$H$3),"TERMINE",""))</f>
        <v/>
      </c>
      <c r="BC5" s="165" t="str">
        <f>IF('8ème'!$D5="","",IF(AND(OR(Engagés!$D5=1,Engagés!$D5=2,Engagés!$D5=3,Engagés!$D5="V"),'8ème'!$D5&gt;=$H$3),"TERMINE",""))</f>
        <v/>
      </c>
      <c r="BD5" s="165" t="str">
        <f>IF('9ème'!$D5="","",IF(AND(OR(Engagés!$D5=1,Engagés!$D5=2,Engagés!$D5=3,Engagés!$D5="V"),'9ème'!$D5&gt;=$H$3),"TERMINE",""))</f>
        <v/>
      </c>
      <c r="BE5" s="165" t="str">
        <f>IF('10ème'!$D5="","",IF(AND(OR(Engagés!$D5=1,Engagés!$D5=2,Engagés!$D5=3,Engagés!$D5="V"),'10ème'!$D5&gt;=$H$3),"TERMINE",""))</f>
        <v/>
      </c>
    </row>
    <row r="6" spans="1:57" x14ac:dyDescent="0.2">
      <c r="A6" s="18">
        <f>IF(Dép_Arr!A6="","",Dép_Arr!A6)</f>
        <v>3</v>
      </c>
      <c r="B6" s="17">
        <f>IF(A6="","",INDEX(Engagés!A6:D105,MATCH(Récap!A6,Engagés!A6:A105,0),4))</f>
        <v>2</v>
      </c>
      <c r="C6" s="8">
        <f>Dép_Arr!E6+'1ér_Tour'!E6+'2ème'!E6+'3ème'!E6+'4ème'!E6+'5ème'!E6+'6ème'!E6+'7ème'!E6+'8ème'!E6+'9ème'!E6+'10ème'!E6</f>
        <v>0</v>
      </c>
      <c r="D6" s="6" t="str">
        <f>IF(E6=11,"",IF(Dép_Arr!A6="","",COUNTA(Dép_Arr!C6,'1ér_Tour'!C6,'2ème'!C6,'3ème'!C6,'4ème'!C6,'5ème'!C6,'6ème'!C6,'7ème'!C6,'8ème'!C6,'9ème'!C6,#REF!)))</f>
        <v/>
      </c>
      <c r="E6" s="6">
        <f>IF(A6=0,"",IF(Dép_Arr!A6="","",(COUNTBLANK(Dép_Arr!D6)+COUNTBLANK('1ér_Tour'!D6)+COUNTBLANK('2ème'!D6)+COUNTBLANK('3ème'!D6)+COUNTBLANK('4ème'!D6)+COUNTBLANK('5ème'!D6)+COUNTBLANK('6ème'!D6)+COUNTBLANK('7ème'!D6)+COUNTBLANK('8ème'!D6)+COUNTBLANK('9ème'!D6)+COUNTBLANK('10ème'!D6))))</f>
        <v>11</v>
      </c>
      <c r="F6" s="8" t="str">
        <f t="shared" si="0"/>
        <v/>
      </c>
      <c r="G6" t="str">
        <f>IF(OR('1ér_Tour'!D6="TERMINE",'2ème'!D6="TERMINE",'3ème'!D6="TERMINE",'4ème'!D6="TERMINE",'5ème'!D6="TERMINE",'6ème'!D6="TERMINE",'7ème'!D6="TERMINE",'8ème'!D6="TERMINE",'9ème'!D6="TERMINE",'9ème'!A6="TERMINE"),"TERMINE","")</f>
        <v/>
      </c>
      <c r="H6" s="8"/>
      <c r="I6" s="53"/>
      <c r="M6" s="154" t="str">
        <f>IF('1ér_Tour'!$D6="","",IF(AND(Engagés!$D6="M",'1ér_Tour'!$D6&gt;=$K$3),"TERMINE",""))</f>
        <v/>
      </c>
      <c r="N6" s="154" t="str">
        <f>IF('1ér_Tour'!$D6="","",IF(AND(Engagés!$D6="M",'1ér_Tour'!$D6&gt;=$K$3),"TERMINE",""))</f>
        <v/>
      </c>
      <c r="O6" s="154" t="str">
        <f>IF('2ème'!$D6="","",IF(AND(Engagés!$D6="M",'2ème'!$D6&gt;=$K$3),"TERMINE",""))</f>
        <v/>
      </c>
      <c r="P6" s="154" t="str">
        <f>IF('3ème'!$D6="","",IF(AND(Engagés!$D6="M",'3ème'!$D6&gt;=$K$3),"TERMINE",""))</f>
        <v/>
      </c>
      <c r="Q6" s="154" t="str">
        <f>IF('4ème'!$D6="","",IF(AND(Engagés!$D6="M",'4ème'!$D6&gt;=$K$3),"TERMINE",""))</f>
        <v/>
      </c>
      <c r="R6" s="154" t="str">
        <f>IF('5ème'!$D6="","",IF(AND(Engagés!$D6="M",'5ème'!$D6&gt;=$K$3),"TERMINE",""))</f>
        <v/>
      </c>
      <c r="S6" s="154" t="str">
        <f>IF('6ème'!D6="","",IF(AND(Engagés!$D6="M",'6ème'!D6&gt;=$K$3),"TERMINE",""))</f>
        <v/>
      </c>
      <c r="T6" s="154" t="str">
        <f>IF('7ème'!$D6="","",IF(AND(Engagés!$D6="M",'7ème'!$D6&gt;=$K$3),"TERMINE",""))</f>
        <v/>
      </c>
      <c r="U6" s="154" t="str">
        <f>IF('8ème'!$D6="","",IF(AND(Engagés!$D6="M",'8ème'!$D6&gt;=$K$3),"TERMINE",""))</f>
        <v/>
      </c>
      <c r="V6" s="154" t="str">
        <f>IF('9ème'!$D6="","",IF(AND(Engagés!$D6="M",'9ème'!$D6&gt;=$K$3),"TERMINE",""))</f>
        <v/>
      </c>
      <c r="W6" s="187"/>
      <c r="Y6" s="128" t="str">
        <f>IF('1ér_Tour'!$D6="","",IF(AND(Engagés!$D6="C",'1ér_Tour'!$D6&gt;=$J$3),"TERMINE",""))</f>
        <v/>
      </c>
      <c r="Z6" s="128" t="str">
        <f>IF('1ér_Tour'!$D6="","",IF(AND(Engagés!$D6="C",'1ér_Tour'!$D6&gt;=$J$3),"TERMINE",""))</f>
        <v/>
      </c>
      <c r="AA6" s="128" t="str">
        <f>IF('2ème'!$D6="","",IF(AND(Engagés!$D6="C",'2ème'!$D6&gt;=$J$3),"TERMINE",""))</f>
        <v/>
      </c>
      <c r="AB6" s="128" t="str">
        <f>IF('3ème'!$D6="","",IF(AND(Engagés!$D6="C",'3ème'!$D6&gt;=$J$3),"TERMINE",""))</f>
        <v/>
      </c>
      <c r="AC6" s="128" t="str">
        <f>IF('4ème'!$D6="","",IF(AND(Engagés!$D6="C",'4ème'!$D6&gt;=$J$3),"TERMINE",""))</f>
        <v/>
      </c>
      <c r="AD6" s="128" t="str">
        <f>IF('5ème'!$D6="","",IF(AND(Engagés!$D6="C",'5ème'!$D6&gt;=$J$3),"TERMINE",""))</f>
        <v/>
      </c>
      <c r="AE6" s="128" t="str">
        <f>IF('6ème'!D6="","",IF(AND(Engagés!$D6="C",'6ème'!D6&gt;=$J$3),"TERMINE",""))</f>
        <v/>
      </c>
      <c r="AF6" s="128" t="str">
        <f>IF('7ème'!$D6="","",IF(AND(Engagés!$D6="c",'7ème'!$D6&gt;=$J$3),"TERMINE",""))</f>
        <v/>
      </c>
      <c r="AG6" s="128" t="str">
        <f>IF('8ème'!$D6="","",IF(AND(Engagés!$D6="c",'8ème'!$D6&gt;=$J$3),"TERMINE",""))</f>
        <v/>
      </c>
      <c r="AH6" s="128" t="str">
        <f>IF('9ème'!$D6="","",IF(AND(Engagés!$D6="c",'9ème'!$D6&gt;=$J$3),"TERMINE",""))</f>
        <v/>
      </c>
      <c r="AJ6" s="128" t="str">
        <f>IF('1ér_Tour'!$D6="","",IF(AND(OR(Engagés!$D6="J",Engagés!$D6="F"),'1ér_Tour'!$D6&gt;=$I$3),"TERMINE",""))</f>
        <v/>
      </c>
      <c r="AK6" s="128" t="str">
        <f>IF('1ér_Tour'!$D6="","",IF(AND(OR(Engagés!$D6="J",Engagés!$D6="F"),'1ér_Tour'!$D6&gt;=$I$3),"TERMINE",""))</f>
        <v/>
      </c>
      <c r="AL6" s="128" t="str">
        <f>IF('2ème'!$D6="","",IF(AND(OR(Engagés!$D6="J",Engagés!$D6="F"),'2ème'!$D6&gt;=$I$3),"TERMINE",""))</f>
        <v/>
      </c>
      <c r="AM6" s="128" t="str">
        <f>IF('3ème'!$D6="","",IF(AND(OR(Engagés!$D6="J",Engagés!$D6="F"),'3ème'!$D6&gt;=$I$3),"TERMINE",""))</f>
        <v/>
      </c>
      <c r="AN6" s="128" t="str">
        <f>IF('4ème'!$D6="","",IF(AND(OR(Engagés!$D6="J",Engagés!$D6="F"),'4ème'!$D6&gt;=$I$3),"TERMINE",""))</f>
        <v/>
      </c>
      <c r="AO6" s="128" t="str">
        <f>IF('5ème'!$D6="","",IF(AND(OR(Engagés!$D6="J",Engagés!$D6="F"),'5ème'!$D6&gt;=$I$3),"TERMINE",""))</f>
        <v/>
      </c>
      <c r="AP6" s="128" t="str">
        <f>IF('6ème'!T6="","",IF(AND(OR(Engagés!$D6="J",Engagés!$D6="F"),'6ème'!T6&gt;=$I$3),"TERMINE",""))</f>
        <v/>
      </c>
      <c r="AQ6" s="128" t="str">
        <f>IF('7ème'!$D6="","",IF(AND(OR(Engagés!$D6="J",Engagés!$D6="F"),'7ème'!$D6&gt;=$I$3),"TERMINE",""))</f>
        <v/>
      </c>
      <c r="AR6" s="128" t="str">
        <f>IF('8ème'!$D6="","",IF(AND(OR(Engagés!$D6="J",Engagés!$D6="F"),'8ème'!$D6&gt;=$I$3),"TERMINE",""))</f>
        <v/>
      </c>
      <c r="AS6" s="128" t="str">
        <f>IF('9ème'!$D6="","",IF(AND(OR(Engagés!$D6="J",Engagés!$D6="F"),'9ème'!$D6&gt;=$I$3),"TERMINE",""))</f>
        <v/>
      </c>
      <c r="AU6" s="165" t="str">
        <f>IF('1ér_Tour'!$D6="","",IF(AND(OR(Engagés!$D6=1,Engagés!$D6=2,Engagés!$D6=3,Engagés!$D6="V"),'1ér_Tour'!$D6&gt;=$H$3),"TERMINE",""))</f>
        <v/>
      </c>
      <c r="AV6" s="165" t="str">
        <f>IF('1ér_Tour'!$D6="","",IF(AND(OR(Engagés!$D6=1,Engagés!$D6=2,Engagés!$D6=3,Engagés!$D6="V"),'1ér_Tour'!$D6&gt;=$H$3),"TERMINE",""))</f>
        <v/>
      </c>
      <c r="AW6" s="165" t="str">
        <f>IF('2ème'!$D6="","",IF(AND(OR(Engagés!$D6=1,Engagés!$D6=2,Engagés!$D6=3,Engagés!$D6="V"),'2ème'!$D6&gt;=$H$3),"TERMINE",""))</f>
        <v/>
      </c>
      <c r="AX6" s="165" t="str">
        <f>IF('3ème'!$D6="","",IF(AND(OR(Engagés!$D6=1,Engagés!$D6=2,Engagés!$D6=3,Engagés!$D6="V"),'3ème'!$D6&gt;=$H$3),"TERMINE",""))</f>
        <v/>
      </c>
      <c r="AY6" s="165" t="str">
        <f>IF('4ème'!$D6="","",IF(AND(OR(Engagés!$D6=1,Engagés!$D6=2,Engagés!$D6=3,Engagés!$D6="V"),'4ème'!$D6&gt;=$H$3),"TERMINE",""))</f>
        <v/>
      </c>
      <c r="AZ6" s="165" t="str">
        <f>IF('5ème'!$D6="","",IF(AND(OR(Engagés!$D6=1,Engagés!$D6=2,Engagés!$D6=3,Engagés!$D6="V"),'5ème'!$D6&gt;=$H$3),"TERMINE",""))</f>
        <v/>
      </c>
      <c r="BA6" s="165" t="str">
        <f>IF('6ème'!D6="","",IF(AND(OR(Engagés!$D6=1,Engagés!$D6=2,Engagés!$D6=3,Engagés!$D6="V"),'6ème'!D6&gt;=$H$3),"TERMINE",""))</f>
        <v/>
      </c>
      <c r="BB6" s="165" t="str">
        <f>IF('7ème'!$D6="","",IF(AND(OR(Engagés!$D6=1,Engagés!$D6=2,Engagés!$D6=3,Engagés!$D6="V"),'7ème'!$D6&gt;=$H$3),"TERMINE",""))</f>
        <v/>
      </c>
      <c r="BC6" s="165" t="str">
        <f>IF('8ème'!$D6="","",IF(AND(OR(Engagés!$D6=1,Engagés!$D6=2,Engagés!$D6=3,Engagés!$D6="V"),'8ème'!$D6&gt;=$H$3),"TERMINE",""))</f>
        <v/>
      </c>
      <c r="BD6" s="165" t="str">
        <f>IF('9ème'!$D6="","",IF(AND(OR(Engagés!$D6=1,Engagés!$D6=2,Engagés!$D6=3,Engagés!$D6="V"),'9ème'!$D6&gt;=$H$3),"TERMINE",""))</f>
        <v/>
      </c>
      <c r="BE6" s="165" t="str">
        <f>IF('10ème'!$D6="","",IF(AND(OR(Engagés!$D6=1,Engagés!$D6=2,Engagés!$D6=3,Engagés!$D6="V"),'10ème'!$D6&gt;=$H$3),"TERMINE",""))</f>
        <v/>
      </c>
    </row>
    <row r="7" spans="1:57" x14ac:dyDescent="0.2">
      <c r="A7" s="18">
        <f>IF(Dép_Arr!A7="","",Dép_Arr!A7)</f>
        <v>4</v>
      </c>
      <c r="B7" s="17">
        <f>IF(A7="","",INDEX(Engagés!A7:D106,MATCH(Récap!A7,Engagés!A7:A106,0),4))</f>
        <v>2</v>
      </c>
      <c r="C7" s="8">
        <f>Dép_Arr!E7+'1ér_Tour'!E7+'2ème'!E7+'3ème'!E7+'4ème'!E7+'5ème'!E7+'6ème'!E7+'7ème'!E7+'8ème'!E7+'9ème'!E7+'10ème'!E7</f>
        <v>0</v>
      </c>
      <c r="D7" s="6" t="str">
        <f>IF(E7=11,"",IF(Dép_Arr!A7="","",COUNTA(Dép_Arr!C7,'1ér_Tour'!C7,'2ème'!C7,'3ème'!C7,'4ème'!C7,'5ème'!C7,'6ème'!C7,'7ème'!C7,'8ème'!C7,'9ème'!C7,#REF!)))</f>
        <v/>
      </c>
      <c r="E7" s="6">
        <f>IF(A7=0,"",IF(Dép_Arr!A7="","",(COUNTBLANK(Dép_Arr!D7)+COUNTBLANK('1ér_Tour'!D7)+COUNTBLANK('2ème'!D7)+COUNTBLANK('3ème'!D7)+COUNTBLANK('4ème'!D7)+COUNTBLANK('5ème'!D7)+COUNTBLANK('6ème'!D7)+COUNTBLANK('7ème'!D7)+COUNTBLANK('8ème'!D7)+COUNTBLANK('9ème'!D7)+COUNTBLANK('10ème'!D7))))</f>
        <v>11</v>
      </c>
      <c r="F7" s="8" t="str">
        <f t="shared" si="0"/>
        <v/>
      </c>
      <c r="G7" t="str">
        <f>IF(OR('1ér_Tour'!D7="TERMINE",'2ème'!D7="TERMINE",'3ème'!D7="TERMINE",'4ème'!D7="TERMINE",'5ème'!D7="TERMINE",'6ème'!D7="TERMINE",'7ème'!D7="TERMINE",'8ème'!D7="TERMINE",'9ème'!D7="TERMINE",'9ème'!A7="TERMINE"),"TERMINE","")</f>
        <v/>
      </c>
      <c r="H7" s="8"/>
      <c r="I7" s="53"/>
      <c r="M7" s="154" t="str">
        <f>IF('1ér_Tour'!$D7="","",IF(AND(Engagés!$D7="M",'1ér_Tour'!$D7&gt;=$K$3),"TERMINE",""))</f>
        <v/>
      </c>
      <c r="N7" s="154" t="str">
        <f>IF('1ér_Tour'!$D7="","",IF(AND(Engagés!$D7="M",'1ér_Tour'!$D7&gt;=$K$3),"TERMINE",""))</f>
        <v/>
      </c>
      <c r="O7" s="154" t="str">
        <f>IF('2ème'!$D7="","",IF(AND(Engagés!$D7="M",'2ème'!$D7&gt;=$K$3),"TERMINE",""))</f>
        <v/>
      </c>
      <c r="P7" s="154" t="str">
        <f>IF('3ème'!$D7="","",IF(AND(Engagés!$D7="M",'3ème'!$D7&gt;=$K$3),"TERMINE",""))</f>
        <v/>
      </c>
      <c r="Q7" s="154" t="str">
        <f>IF('4ème'!$D7="","",IF(AND(Engagés!$D7="M",'4ème'!$D7&gt;=$K$3),"TERMINE",""))</f>
        <v/>
      </c>
      <c r="R7" s="154" t="str">
        <f>IF('5ème'!$D7="","",IF(AND(Engagés!$D7="M",'5ème'!$D7&gt;=$K$3),"TERMINE",""))</f>
        <v/>
      </c>
      <c r="S7" s="154" t="str">
        <f>IF('6ème'!D7="","",IF(AND(Engagés!$D7="M",'6ème'!D7&gt;=$K$3),"TERMINE",""))</f>
        <v/>
      </c>
      <c r="T7" s="154" t="str">
        <f>IF('7ème'!$D7="","",IF(AND(Engagés!$D7="M",'7ème'!$D7&gt;=$K$3),"TERMINE",""))</f>
        <v/>
      </c>
      <c r="U7" s="154" t="str">
        <f>IF('8ème'!$D7="","",IF(AND(Engagés!$D7="M",'8ème'!$D7&gt;=$K$3),"TERMINE",""))</f>
        <v/>
      </c>
      <c r="V7" s="154" t="str">
        <f>IF('9ème'!$D7="","",IF(AND(Engagés!$D7="M",'9ème'!$D7&gt;=$K$3),"TERMINE",""))</f>
        <v/>
      </c>
      <c r="W7" s="187"/>
      <c r="Y7" s="128" t="str">
        <f>IF('1ér_Tour'!$D7="","",IF(AND(Engagés!$D7="C",'1ér_Tour'!$D7&gt;=$J$3),"TERMINE",""))</f>
        <v/>
      </c>
      <c r="Z7" s="128" t="str">
        <f>IF('1ér_Tour'!$D7="","",IF(AND(Engagés!$D7="C",'1ér_Tour'!$D7&gt;=$J$3),"TERMINE",""))</f>
        <v/>
      </c>
      <c r="AA7" s="128" t="str">
        <f>IF('2ème'!$D7="","",IF(AND(Engagés!$D7="C",'2ème'!$D7&gt;=$J$3),"TERMINE",""))</f>
        <v/>
      </c>
      <c r="AB7" s="128" t="str">
        <f>IF('3ème'!$D7="","",IF(AND(Engagés!$D7="C",'3ème'!$D7&gt;=$J$3),"TERMINE",""))</f>
        <v/>
      </c>
      <c r="AC7" s="128" t="str">
        <f>IF('4ème'!$D7="","",IF(AND(Engagés!$D7="C",'4ème'!$D7&gt;=$J$3),"TERMINE",""))</f>
        <v/>
      </c>
      <c r="AD7" s="128" t="str">
        <f>IF('5ème'!$D7="","",IF(AND(Engagés!$D7="C",'5ème'!$D7&gt;=$J$3),"TERMINE",""))</f>
        <v/>
      </c>
      <c r="AE7" s="128" t="str">
        <f>IF('6ème'!D7="","",IF(AND(Engagés!$D7="C",'6ème'!D7&gt;=$J$3),"TERMINE",""))</f>
        <v/>
      </c>
      <c r="AF7" s="128" t="str">
        <f>IF('7ème'!$D7="","",IF(AND(Engagés!$D7="c",'7ème'!$D7&gt;=$J$3),"TERMINE",""))</f>
        <v/>
      </c>
      <c r="AG7" s="128" t="str">
        <f>IF('8ème'!$D7="","",IF(AND(Engagés!$D7="c",'8ème'!$D7&gt;=$J$3),"TERMINE",""))</f>
        <v/>
      </c>
      <c r="AH7" s="128" t="str">
        <f>IF('9ème'!$D7="","",IF(AND(Engagés!$D7="c",'9ème'!$D7&gt;=$J$3),"TERMINE",""))</f>
        <v/>
      </c>
      <c r="AJ7" s="128" t="str">
        <f>IF('1ér_Tour'!$D7="","",IF(AND(OR(Engagés!$D7="J",Engagés!$D7="F"),'1ér_Tour'!$D7&gt;=$I$3),"TERMINE",""))</f>
        <v/>
      </c>
      <c r="AK7" s="128" t="str">
        <f>IF('1ér_Tour'!$D7="","",IF(AND(OR(Engagés!$D7="J",Engagés!$D7="F"),'1ér_Tour'!$D7&gt;=$I$3),"TERMINE",""))</f>
        <v/>
      </c>
      <c r="AL7" s="128" t="str">
        <f>IF('2ème'!$D7="","",IF(AND(OR(Engagés!$D7="J",Engagés!$D7="F"),'2ème'!$D7&gt;=$I$3),"TERMINE",""))</f>
        <v/>
      </c>
      <c r="AM7" s="128" t="str">
        <f>IF('3ème'!$D7="","",IF(AND(OR(Engagés!$D7="J",Engagés!$D7="F"),'3ème'!$D7&gt;=$I$3),"TERMINE",""))</f>
        <v/>
      </c>
      <c r="AN7" s="128" t="str">
        <f>IF('4ème'!$D7="","",IF(AND(OR(Engagés!$D7="J",Engagés!$D7="F"),'4ème'!$D7&gt;=$I$3),"TERMINE",""))</f>
        <v/>
      </c>
      <c r="AO7" s="128" t="str">
        <f>IF('5ème'!$D7="","",IF(AND(OR(Engagés!$D7="J",Engagés!$D7="F"),'5ème'!$D7&gt;=$I$3),"TERMINE",""))</f>
        <v/>
      </c>
      <c r="AP7" s="128" t="str">
        <f>IF('6ème'!T7="","",IF(AND(OR(Engagés!$D7="J",Engagés!$D7="F"),'6ème'!T7&gt;=$I$3),"TERMINE",""))</f>
        <v/>
      </c>
      <c r="AQ7" s="128" t="str">
        <f>IF('7ème'!$D7="","",IF(AND(OR(Engagés!$D7="J",Engagés!$D7="F"),'7ème'!$D7&gt;=$I$3),"TERMINE",""))</f>
        <v/>
      </c>
      <c r="AR7" s="128" t="str">
        <f>IF('8ème'!$D7="","",IF(AND(OR(Engagés!$D7="J",Engagés!$D7="F"),'8ème'!$D7&gt;=$I$3),"TERMINE",""))</f>
        <v/>
      </c>
      <c r="AS7" s="128" t="str">
        <f>IF('9ème'!$D7="","",IF(AND(OR(Engagés!$D7="J",Engagés!$D7="F"),'9ème'!$D7&gt;=$I$3),"TERMINE",""))</f>
        <v/>
      </c>
      <c r="AU7" s="165" t="str">
        <f>IF('1ér_Tour'!$D7="","",IF(AND(OR(Engagés!$D7=1,Engagés!$D7=2,Engagés!$D7=3,Engagés!$D7="V"),'1ér_Tour'!$D7&gt;=$H$3),"TERMINE",""))</f>
        <v/>
      </c>
      <c r="AV7" s="165" t="str">
        <f>IF('1ér_Tour'!$D7="","",IF(AND(OR(Engagés!$D7=1,Engagés!$D7=2,Engagés!$D7=3,Engagés!$D7="V"),'1ér_Tour'!$D7&gt;=$H$3),"TERMINE",""))</f>
        <v/>
      </c>
      <c r="AW7" s="165" t="str">
        <f>IF('2ème'!$D7="","",IF(AND(OR(Engagés!$D7=1,Engagés!$D7=2,Engagés!$D7=3,Engagés!$D7="V"),'2ème'!$D7&gt;=$H$3),"TERMINE",""))</f>
        <v/>
      </c>
      <c r="AX7" s="165" t="str">
        <f>IF('3ème'!$D7="","",IF(AND(OR(Engagés!$D7=1,Engagés!$D7=2,Engagés!$D7=3,Engagés!$D7="V"),'3ème'!$D7&gt;=$H$3),"TERMINE",""))</f>
        <v/>
      </c>
      <c r="AY7" s="165" t="str">
        <f>IF('4ème'!$D7="","",IF(AND(OR(Engagés!$D7=1,Engagés!$D7=2,Engagés!$D7=3,Engagés!$D7="V"),'4ème'!$D7&gt;=$H$3),"TERMINE",""))</f>
        <v/>
      </c>
      <c r="AZ7" s="165" t="str">
        <f>IF('5ème'!$D7="","",IF(AND(OR(Engagés!$D7=1,Engagés!$D7=2,Engagés!$D7=3,Engagés!$D7="V"),'5ème'!$D7&gt;=$H$3),"TERMINE",""))</f>
        <v/>
      </c>
      <c r="BA7" s="165" t="str">
        <f>IF('6ème'!D7="","",IF(AND(OR(Engagés!$D7=1,Engagés!$D7=2,Engagés!$D7=3,Engagés!$D7="V"),'6ème'!D7&gt;=$H$3),"TERMINE",""))</f>
        <v/>
      </c>
      <c r="BB7" s="165" t="str">
        <f>IF('7ème'!$D7="","",IF(AND(OR(Engagés!$D7=1,Engagés!$D7=2,Engagés!$D7=3,Engagés!$D7="V"),'7ème'!$D7&gt;=$H$3),"TERMINE",""))</f>
        <v/>
      </c>
      <c r="BC7" s="165" t="str">
        <f>IF('8ème'!$D7="","",IF(AND(OR(Engagés!$D7=1,Engagés!$D7=2,Engagés!$D7=3,Engagés!$D7="V"),'8ème'!$D7&gt;=$H$3),"TERMINE",""))</f>
        <v/>
      </c>
      <c r="BD7" s="165" t="str">
        <f>IF('9ème'!$D7="","",IF(AND(OR(Engagés!$D7=1,Engagés!$D7=2,Engagés!$D7=3,Engagés!$D7="V"),'9ème'!$D7&gt;=$H$3),"TERMINE",""))</f>
        <v/>
      </c>
      <c r="BE7" s="165" t="str">
        <f>IF('10ème'!$D7="","",IF(AND(OR(Engagés!$D7=1,Engagés!$D7=2,Engagés!$D7=3,Engagés!$D7="V"),'10ème'!$D7&gt;=$H$3),"TERMINE",""))</f>
        <v/>
      </c>
    </row>
    <row r="8" spans="1:57" x14ac:dyDescent="0.2">
      <c r="A8" s="18">
        <f>IF(Dép_Arr!A8="","",Dép_Arr!A8)</f>
        <v>5</v>
      </c>
      <c r="B8" s="17" t="str">
        <f>IF(A8="","",INDEX(Engagés!A8:D107,MATCH(Récap!A8,Engagés!A8:A107,0),4))</f>
        <v>M</v>
      </c>
      <c r="C8" s="8">
        <f>Dép_Arr!E8+'1ér_Tour'!E8+'2ème'!E8+'3ème'!E8+'4ème'!E8+'5ème'!E8+'6ème'!E8+'7ème'!E8+'8ème'!E8+'9ème'!E8+'10ème'!E8</f>
        <v>0</v>
      </c>
      <c r="D8" s="6" t="str">
        <f>IF(E8=11,"",IF(Dép_Arr!A8="","",COUNTA(Dép_Arr!C8,'1ér_Tour'!C8,'2ème'!C8,'3ème'!C8,'4ème'!C8,'5ème'!C8,'6ème'!C8,'7ème'!C8,'8ème'!C8,'9ème'!C8,#REF!)))</f>
        <v/>
      </c>
      <c r="E8" s="6">
        <f>IF(A8=0,"",IF(Dép_Arr!A8="","",(COUNTBLANK(Dép_Arr!D8)+COUNTBLANK('1ér_Tour'!D8)+COUNTBLANK('2ème'!D8)+COUNTBLANK('3ème'!D8)+COUNTBLANK('4ème'!D8)+COUNTBLANK('5ème'!D8)+COUNTBLANK('6ème'!D8)+COUNTBLANK('7ème'!D8)+COUNTBLANK('8ème'!D8)+COUNTBLANK('9ème'!D8)+COUNTBLANK('10ème'!D8))))</f>
        <v>11</v>
      </c>
      <c r="F8" s="8" t="str">
        <f t="shared" si="0"/>
        <v/>
      </c>
      <c r="G8" t="str">
        <f>IF(OR('1ér_Tour'!D8="TERMINE",'2ème'!D8="TERMINE",'3ème'!D8="TERMINE",'4ème'!D8="TERMINE",'5ème'!D8="TERMINE",'6ème'!D8="TERMINE",'7ème'!D8="TERMINE",'8ème'!D8="TERMINE",'9ème'!D8="TERMINE",'9ème'!A8="TERMINE"),"TERMINE","")</f>
        <v/>
      </c>
      <c r="H8" s="8"/>
      <c r="I8" s="53"/>
      <c r="M8" s="154" t="str">
        <f>IF('1ér_Tour'!$D8="","",IF(AND(Engagés!$D8="M",'1ér_Tour'!$D8&gt;=$K$3),"TERMINE",""))</f>
        <v/>
      </c>
      <c r="N8" s="154" t="str">
        <f>IF('1ér_Tour'!$D8="","",IF(AND(Engagés!$D8="M",'1ér_Tour'!$D8&gt;=$K$3),"TERMINE",""))</f>
        <v/>
      </c>
      <c r="O8" s="154" t="str">
        <f>IF('2ème'!$D8="","",IF(AND(Engagés!$D8="M",'2ème'!$D8&gt;=$K$3),"TERMINE",""))</f>
        <v/>
      </c>
      <c r="P8" s="154" t="str">
        <f>IF('3ème'!$D8="","",IF(AND(Engagés!$D8="M",'3ème'!$D8&gt;=$K$3),"TERMINE",""))</f>
        <v/>
      </c>
      <c r="Q8" s="154" t="str">
        <f>IF('4ème'!$D8="","",IF(AND(Engagés!$D8="M",'4ème'!$D8&gt;=$K$3),"TERMINE",""))</f>
        <v/>
      </c>
      <c r="R8" s="154" t="str">
        <f>IF('5ème'!$D8="","",IF(AND(Engagés!$D8="M",'5ème'!$D8&gt;=$K$3),"TERMINE",""))</f>
        <v/>
      </c>
      <c r="S8" s="154" t="str">
        <f>IF('6ème'!D8="","",IF(AND(Engagés!$D8="M",'6ème'!D8&gt;=$K$3),"TERMINE",""))</f>
        <v/>
      </c>
      <c r="T8" s="154" t="str">
        <f>IF('7ème'!$D8="","",IF(AND(Engagés!$D8="M",'7ème'!$D8&gt;=$K$3),"TERMINE",""))</f>
        <v/>
      </c>
      <c r="U8" s="154" t="str">
        <f>IF('8ème'!$D8="","",IF(AND(Engagés!$D8="M",'8ème'!$D8&gt;=$K$3),"TERMINE",""))</f>
        <v/>
      </c>
      <c r="V8" s="154" t="str">
        <f>IF('9ème'!$D8="","",IF(AND(Engagés!$D8="M",'9ème'!$D8&gt;=$K$3),"TERMINE",""))</f>
        <v/>
      </c>
      <c r="W8" s="187"/>
      <c r="Y8" s="128" t="str">
        <f>IF('1ér_Tour'!$D8="","",IF(AND(Engagés!$D8="C",'1ér_Tour'!$D8&gt;=$J$3),"TERMINE",""))</f>
        <v/>
      </c>
      <c r="Z8" s="128" t="str">
        <f>IF('1ér_Tour'!$D8="","",IF(AND(Engagés!$D8="C",'1ér_Tour'!$D8&gt;=$J$3),"TERMINE",""))</f>
        <v/>
      </c>
      <c r="AA8" s="128" t="str">
        <f>IF('2ème'!$D8="","",IF(AND(Engagés!$D8="C",'2ème'!$D8&gt;=$J$3),"TERMINE",""))</f>
        <v/>
      </c>
      <c r="AB8" s="128" t="str">
        <f>IF('3ème'!$D8="","",IF(AND(Engagés!$D8="C",'3ème'!$D8&gt;=$J$3),"TERMINE",""))</f>
        <v/>
      </c>
      <c r="AC8" s="128" t="str">
        <f>IF('4ème'!$D8="","",IF(AND(Engagés!$D8="C",'4ème'!$D8&gt;=$J$3),"TERMINE",""))</f>
        <v/>
      </c>
      <c r="AD8" s="128" t="str">
        <f>IF('5ème'!$D8="","",IF(AND(Engagés!$D8="C",'5ème'!$D8&gt;=$J$3),"TERMINE",""))</f>
        <v/>
      </c>
      <c r="AE8" s="128" t="str">
        <f>IF('6ème'!D8="","",IF(AND(Engagés!$D8="C",'6ème'!D8&gt;=$J$3),"TERMINE",""))</f>
        <v/>
      </c>
      <c r="AF8" s="128" t="str">
        <f>IF('7ème'!$D8="","",IF(AND(Engagés!$D8="c",'7ème'!$D8&gt;=$J$3),"TERMINE",""))</f>
        <v/>
      </c>
      <c r="AG8" s="128" t="str">
        <f>IF('8ème'!$D8="","",IF(AND(Engagés!$D8="c",'8ème'!$D8&gt;=$J$3),"TERMINE",""))</f>
        <v/>
      </c>
      <c r="AH8" s="128" t="str">
        <f>IF('9ème'!$D8="","",IF(AND(Engagés!$D8="c",'9ème'!$D8&gt;=$J$3),"TERMINE",""))</f>
        <v/>
      </c>
      <c r="AJ8" s="128" t="str">
        <f>IF('1ér_Tour'!$D8="","",IF(AND(OR(Engagés!$D8="J",Engagés!$D8="F"),'1ér_Tour'!$D8&gt;=$I$3),"TERMINE",""))</f>
        <v/>
      </c>
      <c r="AK8" s="128" t="str">
        <f>IF('1ér_Tour'!$D8="","",IF(AND(OR(Engagés!$D8="J",Engagés!$D8="F"),'1ér_Tour'!$D8&gt;=$I$3),"TERMINE",""))</f>
        <v/>
      </c>
      <c r="AL8" s="128" t="str">
        <f>IF('2ème'!$D8="","",IF(AND(OR(Engagés!$D8="J",Engagés!$D8="F"),'2ème'!$D8&gt;=$I$3),"TERMINE",""))</f>
        <v/>
      </c>
      <c r="AM8" s="128" t="str">
        <f>IF('3ème'!$D8="","",IF(AND(OR(Engagés!$D8="J",Engagés!$D8="F"),'3ème'!$D8&gt;=$I$3),"TERMINE",""))</f>
        <v/>
      </c>
      <c r="AN8" s="128" t="str">
        <f>IF('4ème'!$D8="","",IF(AND(OR(Engagés!$D8="J",Engagés!$D8="F"),'4ème'!$D8&gt;=$I$3),"TERMINE",""))</f>
        <v/>
      </c>
      <c r="AO8" s="128" t="str">
        <f>IF('5ème'!$D8="","",IF(AND(OR(Engagés!$D8="J",Engagés!$D8="F"),'5ème'!$D8&gt;=$I$3),"TERMINE",""))</f>
        <v/>
      </c>
      <c r="AP8" s="128" t="str">
        <f>IF('6ème'!T8="","",IF(AND(OR(Engagés!$D8="J",Engagés!$D8="F"),'6ème'!T8&gt;=$I$3),"TERMINE",""))</f>
        <v/>
      </c>
      <c r="AQ8" s="128" t="str">
        <f>IF('7ème'!$D8="","",IF(AND(OR(Engagés!$D8="J",Engagés!$D8="F"),'7ème'!$D8&gt;=$I$3),"TERMINE",""))</f>
        <v/>
      </c>
      <c r="AR8" s="128" t="str">
        <f>IF('8ème'!$D8="","",IF(AND(OR(Engagés!$D8="J",Engagés!$D8="F"),'8ème'!$D8&gt;=$I$3),"TERMINE",""))</f>
        <v/>
      </c>
      <c r="AS8" s="128" t="str">
        <f>IF('9ème'!$D8="","",IF(AND(OR(Engagés!$D8="J",Engagés!$D8="F"),'9ème'!$D8&gt;=$I$3),"TERMINE",""))</f>
        <v/>
      </c>
      <c r="AU8" s="165" t="str">
        <f>IF('1ér_Tour'!$D8="","",IF(AND(OR(Engagés!$D8=1,Engagés!$D8=2,Engagés!$D8=3,Engagés!$D8="V"),'1ér_Tour'!$D8&gt;=$H$3),"TERMINE",""))</f>
        <v/>
      </c>
      <c r="AV8" s="165" t="str">
        <f>IF('1ér_Tour'!$D8="","",IF(AND(OR(Engagés!$D8=1,Engagés!$D8=2,Engagés!$D8=3,Engagés!$D8="V"),'1ér_Tour'!$D8&gt;=$H$3),"TERMINE",""))</f>
        <v/>
      </c>
      <c r="AW8" s="165" t="str">
        <f>IF('2ème'!$D8="","",IF(AND(OR(Engagés!$D8=1,Engagés!$D8=2,Engagés!$D8=3,Engagés!$D8="V"),'2ème'!$D8&gt;=$H$3),"TERMINE",""))</f>
        <v/>
      </c>
      <c r="AX8" s="165" t="str">
        <f>IF('3ème'!$D8="","",IF(AND(OR(Engagés!$D8=1,Engagés!$D8=2,Engagés!$D8=3,Engagés!$D8="V"),'3ème'!$D8&gt;=$H$3),"TERMINE",""))</f>
        <v/>
      </c>
      <c r="AY8" s="165" t="str">
        <f>IF('4ème'!$D8="","",IF(AND(OR(Engagés!$D8=1,Engagés!$D8=2,Engagés!$D8=3,Engagés!$D8="V"),'4ème'!$D8&gt;=$H$3),"TERMINE",""))</f>
        <v/>
      </c>
      <c r="AZ8" s="165" t="str">
        <f>IF('5ème'!$D8="","",IF(AND(OR(Engagés!$D8=1,Engagés!$D8=2,Engagés!$D8=3,Engagés!$D8="V"),'5ème'!$D8&gt;=$H$3),"TERMINE",""))</f>
        <v/>
      </c>
      <c r="BA8" s="165" t="str">
        <f>IF('6ème'!D8="","",IF(AND(OR(Engagés!$D8=1,Engagés!$D8=2,Engagés!$D8=3,Engagés!$D8="V"),'6ème'!D8&gt;=$H$3),"TERMINE",""))</f>
        <v/>
      </c>
      <c r="BB8" s="165" t="str">
        <f>IF('7ème'!$D8="","",IF(AND(OR(Engagés!$D8=1,Engagés!$D8=2,Engagés!$D8=3,Engagés!$D8="V"),'7ème'!$D8&gt;=$H$3),"TERMINE",""))</f>
        <v/>
      </c>
      <c r="BC8" s="165" t="str">
        <f>IF('8ème'!$D8="","",IF(AND(OR(Engagés!$D8=1,Engagés!$D8=2,Engagés!$D8=3,Engagés!$D8="V"),'8ème'!$D8&gt;=$H$3),"TERMINE",""))</f>
        <v/>
      </c>
      <c r="BD8" s="165" t="str">
        <f>IF('9ème'!$D8="","",IF(AND(OR(Engagés!$D8=1,Engagés!$D8=2,Engagés!$D8=3,Engagés!$D8="V"),'9ème'!$D8&gt;=$H$3),"TERMINE",""))</f>
        <v/>
      </c>
      <c r="BE8" s="165" t="str">
        <f>IF('10ème'!$D8="","",IF(AND(OR(Engagés!$D8=1,Engagés!$D8=2,Engagés!$D8=3,Engagés!$D8="V"),'10ème'!$D8&gt;=$H$3),"TERMINE",""))</f>
        <v/>
      </c>
    </row>
    <row r="9" spans="1:57" x14ac:dyDescent="0.2">
      <c r="A9" s="18">
        <f>IF(Dép_Arr!A9="","",Dép_Arr!A9)</f>
        <v>6</v>
      </c>
      <c r="B9" s="17">
        <f>IF(A9="","",INDEX(Engagés!A9:D108,MATCH(Récap!A9,Engagés!A9:A108,0),4))</f>
        <v>3</v>
      </c>
      <c r="C9" s="8">
        <f>Dép_Arr!E9+'1ér_Tour'!E9+'2ème'!E9+'3ème'!E9+'4ème'!E9+'5ème'!E9+'6ème'!E9+'7ème'!E9+'8ème'!E9+'9ème'!E9+'10ème'!E9</f>
        <v>0</v>
      </c>
      <c r="D9" s="6" t="str">
        <f>IF(E9=11,"",IF(Dép_Arr!A9="","",COUNTA(Dép_Arr!C9,'1ér_Tour'!C9,'2ème'!C9,'3ème'!C9,'4ème'!C9,'5ème'!C9,'6ème'!C9,'7ème'!C9,'8ème'!C9,'9ème'!C9,#REF!)))</f>
        <v/>
      </c>
      <c r="E9" s="6">
        <f>IF(A9=0,"",IF(Dép_Arr!A9="","",(COUNTBLANK(Dép_Arr!D9)+COUNTBLANK('1ér_Tour'!D9)+COUNTBLANK('2ème'!D9)+COUNTBLANK('3ème'!D9)+COUNTBLANK('4ème'!D9)+COUNTBLANK('5ème'!D9)+COUNTBLANK('6ème'!D9)+COUNTBLANK('7ème'!D9)+COUNTBLANK('8ème'!D9)+COUNTBLANK('9ème'!D9)+COUNTBLANK('10ème'!D9))))</f>
        <v>11</v>
      </c>
      <c r="F9" s="8" t="str">
        <f t="shared" si="0"/>
        <v/>
      </c>
      <c r="G9" t="str">
        <f>IF(OR('1ér_Tour'!D9="TERMINE",'2ème'!D9="TERMINE",'3ème'!D9="TERMINE",'4ème'!D9="TERMINE",'5ème'!D9="TERMINE",'6ème'!D9="TERMINE",'7ème'!D9="TERMINE",'8ème'!D9="TERMINE",'9ème'!D9="TERMINE",'9ème'!A9="TERMINE"),"TERMINE","")</f>
        <v/>
      </c>
      <c r="H9" s="8"/>
      <c r="I9" s="53"/>
      <c r="M9" s="154" t="str">
        <f>IF('1ér_Tour'!$D9="","",IF(AND(Engagés!$D9="M",'1ér_Tour'!$D9&gt;=$K$3),"TERMINE",""))</f>
        <v/>
      </c>
      <c r="N9" s="154" t="str">
        <f>IF('1ér_Tour'!$D9="","",IF(AND(Engagés!$D9="M",'1ér_Tour'!$D9&gt;=$K$3),"TERMINE",""))</f>
        <v/>
      </c>
      <c r="O9" s="154" t="str">
        <f>IF('2ème'!$D9="","",IF(AND(Engagés!$D9="M",'2ème'!$D9&gt;=$K$3),"TERMINE",""))</f>
        <v/>
      </c>
      <c r="P9" s="154" t="str">
        <f>IF('3ème'!$D9="","",IF(AND(Engagés!$D9="M",'3ème'!$D9&gt;=$K$3),"TERMINE",""))</f>
        <v/>
      </c>
      <c r="Q9" s="154" t="str">
        <f>IF('4ème'!$D9="","",IF(AND(Engagés!$D9="M",'4ème'!$D9&gt;=$K$3),"TERMINE",""))</f>
        <v/>
      </c>
      <c r="R9" s="154" t="str">
        <f>IF('5ème'!$D9="","",IF(AND(Engagés!$D9="M",'5ème'!$D9&gt;=$K$3),"TERMINE",""))</f>
        <v/>
      </c>
      <c r="S9" s="154" t="str">
        <f>IF('6ème'!D9="","",IF(AND(Engagés!$D9="M",'6ème'!D9&gt;=$K$3),"TERMINE",""))</f>
        <v/>
      </c>
      <c r="T9" s="154" t="str">
        <f>IF('7ème'!$D9="","",IF(AND(Engagés!$D9="M",'7ème'!$D9&gt;=$K$3),"TERMINE",""))</f>
        <v/>
      </c>
      <c r="U9" s="154" t="str">
        <f>IF('8ème'!$D9="","",IF(AND(Engagés!$D9="M",'8ème'!$D9&gt;=$K$3),"TERMINE",""))</f>
        <v/>
      </c>
      <c r="V9" s="154" t="str">
        <f>IF('9ème'!$D9="","",IF(AND(Engagés!$D9="M",'9ème'!$D9&gt;=$K$3),"TERMINE",""))</f>
        <v/>
      </c>
      <c r="W9" s="187"/>
      <c r="Y9" s="128" t="str">
        <f>IF('1ér_Tour'!$D9="","",IF(AND(Engagés!$D9="C",'1ér_Tour'!$D9&gt;=$J$3),"TERMINE",""))</f>
        <v/>
      </c>
      <c r="Z9" s="128" t="str">
        <f>IF('1ér_Tour'!$D9="","",IF(AND(Engagés!$D9="C",'1ér_Tour'!$D9&gt;=$J$3),"TERMINE",""))</f>
        <v/>
      </c>
      <c r="AA9" s="128" t="str">
        <f>IF('2ème'!$D9="","",IF(AND(Engagés!$D9="C",'2ème'!$D9&gt;=$J$3),"TERMINE",""))</f>
        <v/>
      </c>
      <c r="AB9" s="128" t="str">
        <f>IF('3ème'!$D9="","",IF(AND(Engagés!$D9="C",'3ème'!$D9&gt;=$J$3),"TERMINE",""))</f>
        <v/>
      </c>
      <c r="AC9" s="128" t="str">
        <f>IF('4ème'!$D9="","",IF(AND(Engagés!$D9="C",'4ème'!$D9&gt;=$J$3),"TERMINE",""))</f>
        <v/>
      </c>
      <c r="AD9" s="128" t="str">
        <f>IF('5ème'!$D9="","",IF(AND(Engagés!$D9="C",'5ème'!$D9&gt;=$J$3),"TERMINE",""))</f>
        <v/>
      </c>
      <c r="AE9" s="128" t="str">
        <f>IF('6ème'!D9="","",IF(AND(Engagés!$D9="C",'6ème'!D9&gt;=$J$3),"TERMINE",""))</f>
        <v/>
      </c>
      <c r="AF9" s="128" t="str">
        <f>IF('7ème'!$D9="","",IF(AND(Engagés!$D9="c",'7ème'!$D9&gt;=$J$3),"TERMINE",""))</f>
        <v/>
      </c>
      <c r="AG9" s="128" t="str">
        <f>IF('8ème'!$D9="","",IF(AND(Engagés!$D9="c",'8ème'!$D9&gt;=$J$3),"TERMINE",""))</f>
        <v/>
      </c>
      <c r="AH9" s="128" t="str">
        <f>IF('9ème'!$D9="","",IF(AND(Engagés!$D9="c",'9ème'!$D9&gt;=$J$3),"TERMINE",""))</f>
        <v/>
      </c>
      <c r="AJ9" s="128" t="str">
        <f>IF('1ér_Tour'!$D9="","",IF(AND(OR(Engagés!$D9="J",Engagés!$D9="F"),'1ér_Tour'!$D9&gt;=$I$3),"TERMINE",""))</f>
        <v/>
      </c>
      <c r="AK9" s="128" t="str">
        <f>IF('1ér_Tour'!$D9="","",IF(AND(OR(Engagés!$D9="J",Engagés!$D9="F"),'1ér_Tour'!$D9&gt;=$I$3),"TERMINE",""))</f>
        <v/>
      </c>
      <c r="AL9" s="128" t="str">
        <f>IF('2ème'!$D9="","",IF(AND(OR(Engagés!$D9="J",Engagés!$D9="F"),'2ème'!$D9&gt;=$I$3),"TERMINE",""))</f>
        <v/>
      </c>
      <c r="AM9" s="128" t="str">
        <f>IF('3ème'!$D9="","",IF(AND(OR(Engagés!$D9="J",Engagés!$D9="F"),'3ème'!$D9&gt;=$I$3),"TERMINE",""))</f>
        <v/>
      </c>
      <c r="AN9" s="128" t="str">
        <f>IF('4ème'!$D9="","",IF(AND(OR(Engagés!$D9="J",Engagés!$D9="F"),'4ème'!$D9&gt;=$I$3),"TERMINE",""))</f>
        <v/>
      </c>
      <c r="AO9" s="128" t="str">
        <f>IF('5ème'!$D9="","",IF(AND(OR(Engagés!$D9="J",Engagés!$D9="F"),'5ème'!$D9&gt;=$I$3),"TERMINE",""))</f>
        <v/>
      </c>
      <c r="AP9" s="128" t="str">
        <f>IF('6ème'!T9="","",IF(AND(OR(Engagés!$D9="J",Engagés!$D9="F"),'6ème'!T9&gt;=$I$3),"TERMINE",""))</f>
        <v/>
      </c>
      <c r="AQ9" s="128" t="str">
        <f>IF('7ème'!$D9="","",IF(AND(OR(Engagés!$D9="J",Engagés!$D9="F"),'7ème'!$D9&gt;=$I$3),"TERMINE",""))</f>
        <v/>
      </c>
      <c r="AR9" s="128" t="str">
        <f>IF('8ème'!$D9="","",IF(AND(OR(Engagés!$D9="J",Engagés!$D9="F"),'8ème'!$D9&gt;=$I$3),"TERMINE",""))</f>
        <v/>
      </c>
      <c r="AS9" s="128" t="str">
        <f>IF('9ème'!$D9="","",IF(AND(OR(Engagés!$D9="J",Engagés!$D9="F"),'9ème'!$D9&gt;=$I$3),"TERMINE",""))</f>
        <v/>
      </c>
      <c r="AU9" s="165" t="str">
        <f>IF('1ér_Tour'!$D9="","",IF(AND(OR(Engagés!$D9=1,Engagés!$D9=2,Engagés!$D9=3,Engagés!$D9="V"),'1ér_Tour'!$D9&gt;=$H$3),"TERMINE",""))</f>
        <v/>
      </c>
      <c r="AV9" s="165" t="str">
        <f>IF('1ér_Tour'!$D9="","",IF(AND(OR(Engagés!$D9=1,Engagés!$D9=2,Engagés!$D9=3,Engagés!$D9="V"),'1ér_Tour'!$D9&gt;=$H$3),"TERMINE",""))</f>
        <v/>
      </c>
      <c r="AW9" s="165" t="str">
        <f>IF('2ème'!$D9="","",IF(AND(OR(Engagés!$D9=1,Engagés!$D9=2,Engagés!$D9=3,Engagés!$D9="V"),'2ème'!$D9&gt;=$H$3),"TERMINE",""))</f>
        <v/>
      </c>
      <c r="AX9" s="165" t="str">
        <f>IF('3ème'!$D9="","",IF(AND(OR(Engagés!$D9=1,Engagés!$D9=2,Engagés!$D9=3,Engagés!$D9="V"),'3ème'!$D9&gt;=$H$3),"TERMINE",""))</f>
        <v/>
      </c>
      <c r="AY9" s="165" t="str">
        <f>IF('4ème'!$D9="","",IF(AND(OR(Engagés!$D9=1,Engagés!$D9=2,Engagés!$D9=3,Engagés!$D9="V"),'4ème'!$D9&gt;=$H$3),"TERMINE",""))</f>
        <v/>
      </c>
      <c r="AZ9" s="165" t="str">
        <f>IF('5ème'!$D9="","",IF(AND(OR(Engagés!$D9=1,Engagés!$D9=2,Engagés!$D9=3,Engagés!$D9="V"),'5ème'!$D9&gt;=$H$3),"TERMINE",""))</f>
        <v/>
      </c>
      <c r="BA9" s="165" t="str">
        <f>IF('6ème'!D9="","",IF(AND(OR(Engagés!$D9=1,Engagés!$D9=2,Engagés!$D9=3,Engagés!$D9="V"),'6ème'!D9&gt;=$H$3),"TERMINE",""))</f>
        <v/>
      </c>
      <c r="BB9" s="165" t="str">
        <f>IF('7ème'!$D9="","",IF(AND(OR(Engagés!$D9=1,Engagés!$D9=2,Engagés!$D9=3,Engagés!$D9="V"),'7ème'!$D9&gt;=$H$3),"TERMINE",""))</f>
        <v/>
      </c>
      <c r="BC9" s="165" t="str">
        <f>IF('8ème'!$D9="","",IF(AND(OR(Engagés!$D9=1,Engagés!$D9=2,Engagés!$D9=3,Engagés!$D9="V"),'8ème'!$D9&gt;=$H$3),"TERMINE",""))</f>
        <v/>
      </c>
      <c r="BD9" s="165" t="str">
        <f>IF('9ème'!$D9="","",IF(AND(OR(Engagés!$D9=1,Engagés!$D9=2,Engagés!$D9=3,Engagés!$D9="V"),'9ème'!$D9&gt;=$H$3),"TERMINE",""))</f>
        <v/>
      </c>
      <c r="BE9" s="165" t="str">
        <f>IF('10ème'!$D9="","",IF(AND(OR(Engagés!$D9=1,Engagés!$D9=2,Engagés!$D9=3,Engagés!$D9="V"),'10ème'!$D9&gt;=$H$3),"TERMINE",""))</f>
        <v/>
      </c>
    </row>
    <row r="10" spans="1:57" x14ac:dyDescent="0.2">
      <c r="A10" s="18">
        <f>IF(Dép_Arr!A10="","",Dép_Arr!A10)</f>
        <v>7</v>
      </c>
      <c r="B10" s="17" t="str">
        <f>IF(A10="","",INDEX(Engagés!A10:D109,MATCH(Récap!A10,Engagés!A10:A109,0),4))</f>
        <v>M</v>
      </c>
      <c r="C10" s="8">
        <f>Dép_Arr!E10+'1ér_Tour'!E10+'2ème'!E10+'3ème'!E10+'4ème'!E10+'5ème'!E10+'6ème'!E10+'7ème'!E10+'8ème'!E10+'9ème'!E10+'10ème'!E10</f>
        <v>0</v>
      </c>
      <c r="D10" s="6" t="str">
        <f>IF(E10=11,"",IF(Dép_Arr!A10="","",COUNTA(Dép_Arr!C10,'1ér_Tour'!C10,'2ème'!C10,'3ème'!C10,'4ème'!C10,'5ème'!C10,'6ème'!C10,'7ème'!C10,'8ème'!C10,'9ème'!C10,#REF!)))</f>
        <v/>
      </c>
      <c r="E10" s="6">
        <f>IF(A10=0,"",IF(Dép_Arr!A10="","",(COUNTBLANK(Dép_Arr!D10)+COUNTBLANK('1ér_Tour'!D10)+COUNTBLANK('2ème'!D10)+COUNTBLANK('3ème'!D10)+COUNTBLANK('4ème'!D10)+COUNTBLANK('5ème'!D10)+COUNTBLANK('6ème'!D10)+COUNTBLANK('7ème'!D10)+COUNTBLANK('8ème'!D10)+COUNTBLANK('9ème'!D10)+COUNTBLANK('10ème'!D10))))</f>
        <v>11</v>
      </c>
      <c r="F10" s="8" t="str">
        <f t="shared" si="0"/>
        <v/>
      </c>
      <c r="G10" t="str">
        <f>IF(OR('1ér_Tour'!D10="TERMINE",'2ème'!D10="TERMINE",'3ème'!D10="TERMINE",'4ème'!D10="TERMINE",'5ème'!D10="TERMINE",'6ème'!D10="TERMINE",'7ème'!D10="TERMINE",'8ème'!D10="TERMINE",'9ème'!D10="TERMINE",'9ème'!A10="TERMINE"),"TERMINE","")</f>
        <v/>
      </c>
      <c r="H10" s="8"/>
      <c r="I10" s="53"/>
      <c r="M10" s="154" t="str">
        <f>IF('1ér_Tour'!$D10="","",IF(AND(Engagés!$D10="M",'1ér_Tour'!$D10&gt;=$K$3),"TERMINE",""))</f>
        <v/>
      </c>
      <c r="N10" s="154" t="str">
        <f>IF('1ér_Tour'!$D10="","",IF(AND(Engagés!$D10="M",'1ér_Tour'!$D10&gt;=$K$3),"TERMINE",""))</f>
        <v/>
      </c>
      <c r="O10" s="154" t="str">
        <f>IF('2ème'!$D10="","",IF(AND(Engagés!$D10="M",'2ème'!$D10&gt;=$K$3),"TERMINE",""))</f>
        <v/>
      </c>
      <c r="P10" s="154" t="str">
        <f>IF('3ème'!$D10="","",IF(AND(Engagés!$D10="M",'3ème'!$D10&gt;=$K$3),"TERMINE",""))</f>
        <v/>
      </c>
      <c r="Q10" s="154" t="str">
        <f>IF('4ème'!$D10="","",IF(AND(Engagés!$D10="M",'4ème'!$D10&gt;=$K$3),"TERMINE",""))</f>
        <v/>
      </c>
      <c r="R10" s="154" t="str">
        <f>IF('5ème'!$D10="","",IF(AND(Engagés!$D10="M",'5ème'!$D10&gt;=$K$3),"TERMINE",""))</f>
        <v/>
      </c>
      <c r="S10" s="154" t="str">
        <f>IF('6ème'!D10="","",IF(AND(Engagés!$D10="M",'6ème'!D10&gt;=$K$3),"TERMINE",""))</f>
        <v/>
      </c>
      <c r="T10" s="154" t="str">
        <f>IF('7ème'!$D10="","",IF(AND(Engagés!$D10="M",'7ème'!$D10&gt;=$K$3),"TERMINE",""))</f>
        <v/>
      </c>
      <c r="U10" s="154" t="str">
        <f>IF('8ème'!$D10="","",IF(AND(Engagés!$D10="M",'8ème'!$D10&gt;=$K$3),"TERMINE",""))</f>
        <v/>
      </c>
      <c r="V10" s="154" t="str">
        <f>IF('9ème'!$D10="","",IF(AND(Engagés!$D10="M",'9ème'!$D10&gt;=$K$3),"TERMINE",""))</f>
        <v/>
      </c>
      <c r="W10" s="187"/>
      <c r="Y10" s="128" t="str">
        <f>IF('1ér_Tour'!$D10="","",IF(AND(Engagés!$D10="C",'1ér_Tour'!$D10&gt;=$J$3),"TERMINE",""))</f>
        <v/>
      </c>
      <c r="Z10" s="128" t="str">
        <f>IF('1ér_Tour'!$D10="","",IF(AND(Engagés!$D10="C",'1ér_Tour'!$D10&gt;=$J$3),"TERMINE",""))</f>
        <v/>
      </c>
      <c r="AA10" s="128" t="str">
        <f>IF('2ème'!$D10="","",IF(AND(Engagés!$D10="C",'2ème'!$D10&gt;=$J$3),"TERMINE",""))</f>
        <v/>
      </c>
      <c r="AB10" s="128" t="str">
        <f>IF('3ème'!$D10="","",IF(AND(Engagés!$D10="C",'3ème'!$D10&gt;=$J$3),"TERMINE",""))</f>
        <v/>
      </c>
      <c r="AC10" s="128" t="str">
        <f>IF('4ème'!$D10="","",IF(AND(Engagés!$D10="C",'4ème'!$D10&gt;=$J$3),"TERMINE",""))</f>
        <v/>
      </c>
      <c r="AD10" s="128" t="str">
        <f>IF('5ème'!$D10="","",IF(AND(Engagés!$D10="C",'5ème'!$D10&gt;=$J$3),"TERMINE",""))</f>
        <v/>
      </c>
      <c r="AE10" s="128" t="str">
        <f>IF('6ème'!D10="","",IF(AND(Engagés!$D10="C",'6ème'!D10&gt;=$J$3),"TERMINE",""))</f>
        <v/>
      </c>
      <c r="AF10" s="128" t="str">
        <f>IF('7ème'!$D10="","",IF(AND(Engagés!$D10="c",'7ème'!$D10&gt;=$J$3),"TERMINE",""))</f>
        <v/>
      </c>
      <c r="AG10" s="128" t="str">
        <f>IF('8ème'!$D10="","",IF(AND(Engagés!$D10="c",'8ème'!$D10&gt;=$J$3),"TERMINE",""))</f>
        <v/>
      </c>
      <c r="AH10" s="128" t="str">
        <f>IF('9ème'!$D10="","",IF(AND(Engagés!$D10="c",'9ème'!$D10&gt;=$J$3),"TERMINE",""))</f>
        <v/>
      </c>
      <c r="AJ10" s="128" t="str">
        <f>IF('1ér_Tour'!$D10="","",IF(AND(OR(Engagés!$D10="J",Engagés!$D10="F"),'1ér_Tour'!$D10&gt;=$I$3),"TERMINE",""))</f>
        <v/>
      </c>
      <c r="AK10" s="128" t="str">
        <f>IF('1ér_Tour'!$D10="","",IF(AND(OR(Engagés!$D10="J",Engagés!$D10="F"),'1ér_Tour'!$D10&gt;=$I$3),"TERMINE",""))</f>
        <v/>
      </c>
      <c r="AL10" s="128" t="str">
        <f>IF('2ème'!$D10="","",IF(AND(OR(Engagés!$D10="J",Engagés!$D10="F"),'2ème'!$D10&gt;=$I$3),"TERMINE",""))</f>
        <v/>
      </c>
      <c r="AM10" s="128" t="str">
        <f>IF('3ème'!$D10="","",IF(AND(OR(Engagés!$D10="J",Engagés!$D10="F"),'3ème'!$D10&gt;=$I$3),"TERMINE",""))</f>
        <v/>
      </c>
      <c r="AN10" s="128" t="str">
        <f>IF('4ème'!$D10="","",IF(AND(OR(Engagés!$D10="J",Engagés!$D10="F"),'4ème'!$D10&gt;=$I$3),"TERMINE",""))</f>
        <v/>
      </c>
      <c r="AO10" s="128" t="str">
        <f>IF('5ème'!$D10="","",IF(AND(OR(Engagés!$D10="J",Engagés!$D10="F"),'5ème'!$D10&gt;=$I$3),"TERMINE",""))</f>
        <v/>
      </c>
      <c r="AP10" s="128" t="str">
        <f>IF('6ème'!T10="","",IF(AND(OR(Engagés!$D10="J",Engagés!$D10="F"),'6ème'!T10&gt;=$I$3),"TERMINE",""))</f>
        <v/>
      </c>
      <c r="AQ10" s="128" t="str">
        <f>IF('7ème'!$D10="","",IF(AND(OR(Engagés!$D10="J",Engagés!$D10="F"),'7ème'!$D10&gt;=$I$3),"TERMINE",""))</f>
        <v/>
      </c>
      <c r="AR10" s="128" t="str">
        <f>IF('8ème'!$D10="","",IF(AND(OR(Engagés!$D10="J",Engagés!$D10="F"),'8ème'!$D10&gt;=$I$3),"TERMINE",""))</f>
        <v/>
      </c>
      <c r="AS10" s="128" t="str">
        <f>IF('9ème'!$D10="","",IF(AND(OR(Engagés!$D10="J",Engagés!$D10="F"),'9ème'!$D10&gt;=$I$3),"TERMINE",""))</f>
        <v/>
      </c>
      <c r="AU10" s="165" t="str">
        <f>IF('1ér_Tour'!$D10="","",IF(AND(OR(Engagés!$D10=1,Engagés!$D10=2,Engagés!$D10=3,Engagés!$D10="V"),'1ér_Tour'!$D10&gt;=$H$3),"TERMINE",""))</f>
        <v/>
      </c>
      <c r="AV10" s="165" t="str">
        <f>IF('1ér_Tour'!$D10="","",IF(AND(OR(Engagés!$D10=1,Engagés!$D10=2,Engagés!$D10=3,Engagés!$D10="V"),'1ér_Tour'!$D10&gt;=$H$3),"TERMINE",""))</f>
        <v/>
      </c>
      <c r="AW10" s="165" t="str">
        <f>IF('2ème'!$D10="","",IF(AND(OR(Engagés!$D10=1,Engagés!$D10=2,Engagés!$D10=3,Engagés!$D10="V"),'2ème'!$D10&gt;=$H$3),"TERMINE",""))</f>
        <v/>
      </c>
      <c r="AX10" s="165" t="str">
        <f>IF('3ème'!$D10="","",IF(AND(OR(Engagés!$D10=1,Engagés!$D10=2,Engagés!$D10=3,Engagés!$D10="V"),'3ème'!$D10&gt;=$H$3),"TERMINE",""))</f>
        <v/>
      </c>
      <c r="AY10" s="165" t="str">
        <f>IF('4ème'!$D10="","",IF(AND(OR(Engagés!$D10=1,Engagés!$D10=2,Engagés!$D10=3,Engagés!$D10="V"),'4ème'!$D10&gt;=$H$3),"TERMINE",""))</f>
        <v/>
      </c>
      <c r="AZ10" s="165" t="str">
        <f>IF('5ème'!$D10="","",IF(AND(OR(Engagés!$D10=1,Engagés!$D10=2,Engagés!$D10=3,Engagés!$D10="V"),'5ème'!$D10&gt;=$H$3),"TERMINE",""))</f>
        <v/>
      </c>
      <c r="BA10" s="165" t="str">
        <f>IF('6ème'!D10="","",IF(AND(OR(Engagés!$D10=1,Engagés!$D10=2,Engagés!$D10=3,Engagés!$D10="V"),'6ème'!D10&gt;=$H$3),"TERMINE",""))</f>
        <v/>
      </c>
      <c r="BB10" s="165" t="str">
        <f>IF('7ème'!$D10="","",IF(AND(OR(Engagés!$D10=1,Engagés!$D10=2,Engagés!$D10=3,Engagés!$D10="V"),'7ème'!$D10&gt;=$H$3),"TERMINE",""))</f>
        <v/>
      </c>
      <c r="BC10" s="165" t="str">
        <f>IF('8ème'!$D10="","",IF(AND(OR(Engagés!$D10=1,Engagés!$D10=2,Engagés!$D10=3,Engagés!$D10="V"),'8ème'!$D10&gt;=$H$3),"TERMINE",""))</f>
        <v/>
      </c>
      <c r="BD10" s="165" t="str">
        <f>IF('9ème'!$D10="","",IF(AND(OR(Engagés!$D10=1,Engagés!$D10=2,Engagés!$D10=3,Engagés!$D10="V"),'9ème'!$D10&gt;=$H$3),"TERMINE",""))</f>
        <v/>
      </c>
      <c r="BE10" s="165" t="str">
        <f>IF('10ème'!$D10="","",IF(AND(OR(Engagés!$D10=1,Engagés!$D10=2,Engagés!$D10=3,Engagés!$D10="V"),'10ème'!$D10&gt;=$H$3),"TERMINE",""))</f>
        <v/>
      </c>
    </row>
    <row r="11" spans="1:57" x14ac:dyDescent="0.2">
      <c r="A11" s="18">
        <f>IF(Dép_Arr!A11="","",Dép_Arr!A11)</f>
        <v>8</v>
      </c>
      <c r="B11" s="17">
        <f>IF(A11="","",INDEX(Engagés!A11:D110,MATCH(Récap!A11,Engagés!A11:A110,0),4))</f>
        <v>1</v>
      </c>
      <c r="C11" s="8">
        <f>Dép_Arr!E11+'1ér_Tour'!E11+'2ème'!E11+'3ème'!E11+'4ème'!E11+'5ème'!E11+'6ème'!E11+'7ème'!E11+'8ème'!E11+'9ème'!E11+'10ème'!E11</f>
        <v>0</v>
      </c>
      <c r="D11" s="6" t="str">
        <f>IF(E11=11,"",IF(Dép_Arr!A11="","",COUNTA(Dép_Arr!C11,'1ér_Tour'!C11,'2ème'!C11,'3ème'!C11,'4ème'!C11,'5ème'!C11,'6ème'!C11,'7ème'!C11,'8ème'!C11,'9ème'!C11,#REF!)))</f>
        <v/>
      </c>
      <c r="E11" s="6">
        <f>IF(A11=0,"",IF(Dép_Arr!A11="","",(COUNTBLANK(Dép_Arr!D11)+COUNTBLANK('1ér_Tour'!D11)+COUNTBLANK('2ème'!D11)+COUNTBLANK('3ème'!D11)+COUNTBLANK('4ème'!D11)+COUNTBLANK('5ème'!D11)+COUNTBLANK('6ème'!D11)+COUNTBLANK('7ème'!D11)+COUNTBLANK('8ème'!D11)+COUNTBLANK('9ème'!D11)+COUNTBLANK('10ème'!D11))))</f>
        <v>11</v>
      </c>
      <c r="F11" s="8" t="str">
        <f t="shared" si="0"/>
        <v/>
      </c>
      <c r="G11" t="str">
        <f>IF(OR('1ér_Tour'!D11="TERMINE",'2ème'!D11="TERMINE",'3ème'!D11="TERMINE",'4ème'!D11="TERMINE",'5ème'!D11="TERMINE",'6ème'!D11="TERMINE",'7ème'!D11="TERMINE",'8ème'!D11="TERMINE",'9ème'!D11="TERMINE",'9ème'!A11="TERMINE"),"TERMINE","")</f>
        <v/>
      </c>
      <c r="H11" s="8"/>
      <c r="I11" s="53"/>
      <c r="M11" s="154" t="str">
        <f>IF('1ér_Tour'!$D11="","",IF(AND(Engagés!$D11="M",'1ér_Tour'!$D11&gt;=$K$3),"TERMINE",""))</f>
        <v/>
      </c>
      <c r="N11" s="154" t="str">
        <f>IF('1ér_Tour'!$D11="","",IF(AND(Engagés!$D11="M",'1ér_Tour'!$D11&gt;=$K$3),"TERMINE",""))</f>
        <v/>
      </c>
      <c r="O11" s="154" t="str">
        <f>IF('2ème'!$D11="","",IF(AND(Engagés!$D11="M",'2ème'!$D11&gt;=$K$3),"TERMINE",""))</f>
        <v/>
      </c>
      <c r="P11" s="154" t="str">
        <f>IF('3ème'!$D11="","",IF(AND(Engagés!$D11="M",'3ème'!$D11&gt;=$K$3),"TERMINE",""))</f>
        <v/>
      </c>
      <c r="Q11" s="154" t="str">
        <f>IF('4ème'!$D11="","",IF(AND(Engagés!$D11="M",'4ème'!$D11&gt;=$K$3),"TERMINE",""))</f>
        <v/>
      </c>
      <c r="R11" s="154" t="str">
        <f>IF('5ème'!$D11="","",IF(AND(Engagés!$D11="M",'5ème'!$D11&gt;=$K$3),"TERMINE",""))</f>
        <v/>
      </c>
      <c r="S11" s="154" t="str">
        <f>IF('6ème'!D11="","",IF(AND(Engagés!$D11="M",'6ème'!D11&gt;=$K$3),"TERMINE",""))</f>
        <v/>
      </c>
      <c r="T11" s="154" t="str">
        <f>IF('7ème'!$D11="","",IF(AND(Engagés!$D11="M",'7ème'!$D11&gt;=$K$3),"TERMINE",""))</f>
        <v/>
      </c>
      <c r="U11" s="154" t="str">
        <f>IF('8ème'!$D11="","",IF(AND(Engagés!$D11="M",'8ème'!$D11&gt;=$K$3),"TERMINE",""))</f>
        <v/>
      </c>
      <c r="V11" s="154" t="str">
        <f>IF('9ème'!$D11="","",IF(AND(Engagés!$D11="M",'9ème'!$D11&gt;=$K$3),"TERMINE",""))</f>
        <v/>
      </c>
      <c r="W11" s="187"/>
      <c r="Y11" s="128" t="str">
        <f>IF('1ér_Tour'!$D11="","",IF(AND(Engagés!$D11="C",'1ér_Tour'!$D11&gt;=$J$3),"TERMINE",""))</f>
        <v/>
      </c>
      <c r="Z11" s="128" t="str">
        <f>IF('1ér_Tour'!$D11="","",IF(AND(Engagés!$D11="C",'1ér_Tour'!$D11&gt;=$J$3),"TERMINE",""))</f>
        <v/>
      </c>
      <c r="AA11" s="128" t="str">
        <f>IF('2ème'!$D11="","",IF(AND(Engagés!$D11="C",'2ème'!$D11&gt;=$J$3),"TERMINE",""))</f>
        <v/>
      </c>
      <c r="AB11" s="128" t="str">
        <f>IF('3ème'!$D11="","",IF(AND(Engagés!$D11="C",'3ème'!$D11&gt;=$J$3),"TERMINE",""))</f>
        <v/>
      </c>
      <c r="AC11" s="128" t="str">
        <f>IF('4ème'!$D11="","",IF(AND(Engagés!$D11="C",'4ème'!$D11&gt;=$J$3),"TERMINE",""))</f>
        <v/>
      </c>
      <c r="AD11" s="128" t="str">
        <f>IF('5ème'!$D11="","",IF(AND(Engagés!$D11="C",'5ème'!$D11&gt;=$J$3),"TERMINE",""))</f>
        <v/>
      </c>
      <c r="AE11" s="128" t="str">
        <f>IF('6ème'!D11="","",IF(AND(Engagés!$D11="C",'6ème'!D11&gt;=$J$3),"TERMINE",""))</f>
        <v/>
      </c>
      <c r="AF11" s="128" t="str">
        <f>IF('7ème'!$D11="","",IF(AND(Engagés!$D11="c",'7ème'!$D11&gt;=$J$3),"TERMINE",""))</f>
        <v/>
      </c>
      <c r="AG11" s="128" t="str">
        <f>IF('8ème'!$D11="","",IF(AND(Engagés!$D11="c",'8ème'!$D11&gt;=$J$3),"TERMINE",""))</f>
        <v/>
      </c>
      <c r="AH11" s="128" t="str">
        <f>IF('9ème'!$D11="","",IF(AND(Engagés!$D11="c",'9ème'!$D11&gt;=$J$3),"TERMINE",""))</f>
        <v/>
      </c>
      <c r="AJ11" s="128" t="str">
        <f>IF('1ér_Tour'!$D11="","",IF(AND(OR(Engagés!$D11="J",Engagés!$D11="F"),'1ér_Tour'!$D11&gt;=$I$3),"TERMINE",""))</f>
        <v/>
      </c>
      <c r="AK11" s="128" t="str">
        <f>IF('1ér_Tour'!$D11="","",IF(AND(OR(Engagés!$D11="J",Engagés!$D11="F"),'1ér_Tour'!$D11&gt;=$I$3),"TERMINE",""))</f>
        <v/>
      </c>
      <c r="AL11" s="128" t="str">
        <f>IF('2ème'!$D11="","",IF(AND(OR(Engagés!$D11="J",Engagés!$D11="F"),'2ème'!$D11&gt;=$I$3),"TERMINE",""))</f>
        <v/>
      </c>
      <c r="AM11" s="128" t="str">
        <f>IF('3ème'!$D11="","",IF(AND(OR(Engagés!$D11="J",Engagés!$D11="F"),'3ème'!$D11&gt;=$I$3),"TERMINE",""))</f>
        <v/>
      </c>
      <c r="AN11" s="128" t="str">
        <f>IF('4ème'!$D11="","",IF(AND(OR(Engagés!$D11="J",Engagés!$D11="F"),'4ème'!$D11&gt;=$I$3),"TERMINE",""))</f>
        <v/>
      </c>
      <c r="AO11" s="128" t="str">
        <f>IF('5ème'!$D11="","",IF(AND(OR(Engagés!$D11="J",Engagés!$D11="F"),'5ème'!$D11&gt;=$I$3),"TERMINE",""))</f>
        <v/>
      </c>
      <c r="AP11" s="128" t="str">
        <f>IF('6ème'!T11="","",IF(AND(OR(Engagés!$D11="J",Engagés!$D11="F"),'6ème'!T11&gt;=$I$3),"TERMINE",""))</f>
        <v/>
      </c>
      <c r="AQ11" s="128" t="str">
        <f>IF('7ème'!$D11="","",IF(AND(OR(Engagés!$D11="J",Engagés!$D11="F"),'7ème'!$D11&gt;=$I$3),"TERMINE",""))</f>
        <v/>
      </c>
      <c r="AR11" s="128" t="str">
        <f>IF('8ème'!$D11="","",IF(AND(OR(Engagés!$D11="J",Engagés!$D11="F"),'8ème'!$D11&gt;=$I$3),"TERMINE",""))</f>
        <v/>
      </c>
      <c r="AS11" s="128" t="str">
        <f>IF('9ème'!$D11="","",IF(AND(OR(Engagés!$D11="J",Engagés!$D11="F"),'9ème'!$D11&gt;=$I$3),"TERMINE",""))</f>
        <v/>
      </c>
      <c r="AU11" s="165" t="str">
        <f>IF('1ér_Tour'!$D11="","",IF(AND(OR(Engagés!$D11=1,Engagés!$D11=2,Engagés!$D11=3,Engagés!$D11="V"),'1ér_Tour'!$D11&gt;=$H$3),"TERMINE",""))</f>
        <v/>
      </c>
      <c r="AV11" s="165" t="str">
        <f>IF('1ér_Tour'!$D11="","",IF(AND(OR(Engagés!$D11=1,Engagés!$D11=2,Engagés!$D11=3,Engagés!$D11="V"),'1ér_Tour'!$D11&gt;=$H$3),"TERMINE",""))</f>
        <v/>
      </c>
      <c r="AW11" s="165" t="str">
        <f>IF('2ème'!$D11="","",IF(AND(OR(Engagés!$D11=1,Engagés!$D11=2,Engagés!$D11=3,Engagés!$D11="V"),'2ème'!$D11&gt;=$H$3),"TERMINE",""))</f>
        <v/>
      </c>
      <c r="AX11" s="165" t="str">
        <f>IF('3ème'!$D11="","",IF(AND(OR(Engagés!$D11=1,Engagés!$D11=2,Engagés!$D11=3,Engagés!$D11="V"),'3ème'!$D11&gt;=$H$3),"TERMINE",""))</f>
        <v/>
      </c>
      <c r="AY11" s="165" t="str">
        <f>IF('4ème'!$D11="","",IF(AND(OR(Engagés!$D11=1,Engagés!$D11=2,Engagés!$D11=3,Engagés!$D11="V"),'4ème'!$D11&gt;=$H$3),"TERMINE",""))</f>
        <v/>
      </c>
      <c r="AZ11" s="165" t="str">
        <f>IF('5ème'!$D11="","",IF(AND(OR(Engagés!$D11=1,Engagés!$D11=2,Engagés!$D11=3,Engagés!$D11="V"),'5ème'!$D11&gt;=$H$3),"TERMINE",""))</f>
        <v/>
      </c>
      <c r="BA11" s="165" t="str">
        <f>IF('6ème'!D11="","",IF(AND(OR(Engagés!$D11=1,Engagés!$D11=2,Engagés!$D11=3,Engagés!$D11="V"),'6ème'!D11&gt;=$H$3),"TERMINE",""))</f>
        <v/>
      </c>
      <c r="BB11" s="165" t="str">
        <f>IF('7ème'!$D11="","",IF(AND(OR(Engagés!$D11=1,Engagés!$D11=2,Engagés!$D11=3,Engagés!$D11="V"),'7ème'!$D11&gt;=$H$3),"TERMINE",""))</f>
        <v/>
      </c>
      <c r="BC11" s="165" t="str">
        <f>IF('8ème'!$D11="","",IF(AND(OR(Engagés!$D11=1,Engagés!$D11=2,Engagés!$D11=3,Engagés!$D11="V"),'8ème'!$D11&gt;=$H$3),"TERMINE",""))</f>
        <v/>
      </c>
      <c r="BD11" s="165" t="str">
        <f>IF('9ème'!$D11="","",IF(AND(OR(Engagés!$D11=1,Engagés!$D11=2,Engagés!$D11=3,Engagés!$D11="V"),'9ème'!$D11&gt;=$H$3),"TERMINE",""))</f>
        <v/>
      </c>
      <c r="BE11" s="165" t="str">
        <f>IF('10ème'!$D11="","",IF(AND(OR(Engagés!$D11=1,Engagés!$D11=2,Engagés!$D11=3,Engagés!$D11="V"),'10ème'!$D11&gt;=$H$3),"TERMINE",""))</f>
        <v/>
      </c>
    </row>
    <row r="12" spans="1:57" x14ac:dyDescent="0.2">
      <c r="A12" s="18">
        <f>IF(Dép_Arr!A12="","",Dép_Arr!A12)</f>
        <v>9</v>
      </c>
      <c r="B12" s="17">
        <f>IF(A12="","",INDEX(Engagés!A12:D111,MATCH(Récap!A12,Engagés!A12:A111,0),4))</f>
        <v>3</v>
      </c>
      <c r="C12" s="8">
        <f>Dép_Arr!E12+'1ér_Tour'!E12+'2ème'!E12+'3ème'!E12+'4ème'!E12+'5ème'!E12+'6ème'!E12+'7ème'!E12+'8ème'!E12+'9ème'!E12+'10ème'!E12</f>
        <v>0</v>
      </c>
      <c r="D12" s="6" t="str">
        <f>IF(E12=11,"",IF(Dép_Arr!A12="","",COUNTA(Dép_Arr!C12,'1ér_Tour'!C12,'2ème'!C12,'3ème'!C12,'4ème'!C12,'5ème'!C12,'6ème'!C12,'7ème'!C12,'8ème'!C12,'9ème'!C12,#REF!)))</f>
        <v/>
      </c>
      <c r="E12" s="6">
        <f>IF(A12=0,"",IF(Dép_Arr!A12="","",(COUNTBLANK(Dép_Arr!D12)+COUNTBLANK('1ér_Tour'!D12)+COUNTBLANK('2ème'!D12)+COUNTBLANK('3ème'!D12)+COUNTBLANK('4ème'!D12)+COUNTBLANK('5ème'!D12)+COUNTBLANK('6ème'!D12)+COUNTBLANK('7ème'!D12)+COUNTBLANK('8ème'!D12)+COUNTBLANK('9ème'!D12)+COUNTBLANK('10ème'!D12))))</f>
        <v>11</v>
      </c>
      <c r="F12" s="8" t="str">
        <f t="shared" si="0"/>
        <v/>
      </c>
      <c r="G12" t="str">
        <f>IF(OR('1ér_Tour'!D12="TERMINE",'2ème'!D12="TERMINE",'3ème'!D12="TERMINE",'4ème'!D12="TERMINE",'5ème'!D12="TERMINE",'6ème'!D12="TERMINE",'7ème'!D12="TERMINE",'8ème'!D12="TERMINE",'9ème'!D12="TERMINE",'9ème'!A12="TERMINE"),"TERMINE","")</f>
        <v/>
      </c>
      <c r="H12" s="8"/>
      <c r="I12" s="53"/>
      <c r="M12" s="154" t="str">
        <f>IF('1ér_Tour'!$D12="","",IF(AND(Engagés!$D12="M",'1ér_Tour'!$D12&gt;=$K$3),"TERMINE",""))</f>
        <v/>
      </c>
      <c r="N12" s="154" t="str">
        <f>IF('1ér_Tour'!$D12="","",IF(AND(Engagés!$D12="M",'1ér_Tour'!$D12&gt;=$K$3),"TERMINE",""))</f>
        <v/>
      </c>
      <c r="O12" s="154" t="str">
        <f>IF('2ème'!$D12="","",IF(AND(Engagés!$D12="M",'2ème'!$D12&gt;=$K$3),"TERMINE",""))</f>
        <v/>
      </c>
      <c r="P12" s="154" t="str">
        <f>IF('3ème'!$D12="","",IF(AND(Engagés!$D12="M",'3ème'!$D12&gt;=$K$3),"TERMINE",""))</f>
        <v/>
      </c>
      <c r="Q12" s="154" t="str">
        <f>IF('4ème'!$D12="","",IF(AND(Engagés!$D12="M",'4ème'!$D12&gt;=$K$3),"TERMINE",""))</f>
        <v/>
      </c>
      <c r="R12" s="154" t="str">
        <f>IF('5ème'!$D12="","",IF(AND(Engagés!$D12="M",'5ème'!$D12&gt;=$K$3),"TERMINE",""))</f>
        <v/>
      </c>
      <c r="S12" s="154" t="str">
        <f>IF('6ème'!D12="","",IF(AND(Engagés!$D12="M",'6ème'!D12&gt;=$K$3),"TERMINE",""))</f>
        <v/>
      </c>
      <c r="T12" s="154" t="str">
        <f>IF('7ème'!$D12="","",IF(AND(Engagés!$D12="M",'7ème'!$D12&gt;=$K$3),"TERMINE",""))</f>
        <v/>
      </c>
      <c r="U12" s="154" t="str">
        <f>IF('8ème'!$D12="","",IF(AND(Engagés!$D12="M",'8ème'!$D12&gt;=$K$3),"TERMINE",""))</f>
        <v/>
      </c>
      <c r="V12" s="154" t="str">
        <f>IF('9ème'!$D12="","",IF(AND(Engagés!$D12="M",'9ème'!$D12&gt;=$K$3),"TERMINE",""))</f>
        <v/>
      </c>
      <c r="W12" s="187"/>
      <c r="Y12" s="128" t="str">
        <f>IF('1ér_Tour'!$D12="","",IF(AND(Engagés!$D12="C",'1ér_Tour'!$D12&gt;=$J$3),"TERMINE",""))</f>
        <v/>
      </c>
      <c r="Z12" s="128" t="str">
        <f>IF('1ér_Tour'!$D12="","",IF(AND(Engagés!$D12="C",'1ér_Tour'!$D12&gt;=$J$3),"TERMINE",""))</f>
        <v/>
      </c>
      <c r="AA12" s="128" t="str">
        <f>IF('2ème'!$D12="","",IF(AND(Engagés!$D12="C",'2ème'!$D12&gt;=$J$3),"TERMINE",""))</f>
        <v/>
      </c>
      <c r="AB12" s="128" t="str">
        <f>IF('3ème'!$D12="","",IF(AND(Engagés!$D12="C",'3ème'!$D12&gt;=$J$3),"TERMINE",""))</f>
        <v/>
      </c>
      <c r="AC12" s="128" t="str">
        <f>IF('4ème'!$D12="","",IF(AND(Engagés!$D12="C",'4ème'!$D12&gt;=$J$3),"TERMINE",""))</f>
        <v/>
      </c>
      <c r="AD12" s="128" t="str">
        <f>IF('5ème'!$D12="","",IF(AND(Engagés!$D12="C",'5ème'!$D12&gt;=$J$3),"TERMINE",""))</f>
        <v/>
      </c>
      <c r="AE12" s="128" t="str">
        <f>IF('6ème'!D12="","",IF(AND(Engagés!$D12="C",'6ème'!D12&gt;=$J$3),"TERMINE",""))</f>
        <v/>
      </c>
      <c r="AF12" s="128" t="str">
        <f>IF('7ème'!$D12="","",IF(AND(Engagés!$D12="c",'7ème'!$D12&gt;=$J$3),"TERMINE",""))</f>
        <v/>
      </c>
      <c r="AG12" s="128" t="str">
        <f>IF('8ème'!$D12="","",IF(AND(Engagés!$D12="c",'8ème'!$D12&gt;=$J$3),"TERMINE",""))</f>
        <v/>
      </c>
      <c r="AH12" s="128" t="str">
        <f>IF('9ème'!$D12="","",IF(AND(Engagés!$D12="c",'9ème'!$D12&gt;=$J$3),"TERMINE",""))</f>
        <v/>
      </c>
      <c r="AJ12" s="128" t="str">
        <f>IF('1ér_Tour'!$D12="","",IF(AND(OR(Engagés!$D12="J",Engagés!$D12="F"),'1ér_Tour'!$D12&gt;=$I$3),"TERMINE",""))</f>
        <v/>
      </c>
      <c r="AK12" s="128" t="str">
        <f>IF('1ér_Tour'!$D12="","",IF(AND(OR(Engagés!$D12="J",Engagés!$D12="F"),'1ér_Tour'!$D12&gt;=$I$3),"TERMINE",""))</f>
        <v/>
      </c>
      <c r="AL12" s="128" t="str">
        <f>IF('2ème'!$D12="","",IF(AND(OR(Engagés!$D12="J",Engagés!$D12="F"),'2ème'!$D12&gt;=$I$3),"TERMINE",""))</f>
        <v/>
      </c>
      <c r="AM12" s="128" t="str">
        <f>IF('3ème'!$D12="","",IF(AND(OR(Engagés!$D12="J",Engagés!$D12="F"),'3ème'!$D12&gt;=$I$3),"TERMINE",""))</f>
        <v/>
      </c>
      <c r="AN12" s="128" t="str">
        <f>IF('4ème'!$D12="","",IF(AND(OR(Engagés!$D12="J",Engagés!$D12="F"),'4ème'!$D12&gt;=$I$3),"TERMINE",""))</f>
        <v/>
      </c>
      <c r="AO12" s="128" t="str">
        <f>IF('5ème'!$D12="","",IF(AND(OR(Engagés!$D12="J",Engagés!$D12="F"),'5ème'!$D12&gt;=$I$3),"TERMINE",""))</f>
        <v/>
      </c>
      <c r="AP12" s="128" t="str">
        <f>IF('6ème'!T12="","",IF(AND(OR(Engagés!$D12="J",Engagés!$D12="F"),'6ème'!T12&gt;=$I$3),"TERMINE",""))</f>
        <v/>
      </c>
      <c r="AQ12" s="128" t="str">
        <f>IF('7ème'!$D12="","",IF(AND(OR(Engagés!$D12="J",Engagés!$D12="F"),'7ème'!$D12&gt;=$I$3),"TERMINE",""))</f>
        <v/>
      </c>
      <c r="AR12" s="128" t="str">
        <f>IF('8ème'!$D12="","",IF(AND(OR(Engagés!$D12="J",Engagés!$D12="F"),'8ème'!$D12&gt;=$I$3),"TERMINE",""))</f>
        <v/>
      </c>
      <c r="AS12" s="128" t="str">
        <f>IF('9ème'!$D12="","",IF(AND(OR(Engagés!$D12="J",Engagés!$D12="F"),'9ème'!$D12&gt;=$I$3),"TERMINE",""))</f>
        <v/>
      </c>
      <c r="AU12" s="165" t="str">
        <f>IF('1ér_Tour'!$D12="","",IF(AND(OR(Engagés!$D12=1,Engagés!$D12=2,Engagés!$D12=3,Engagés!$D12="V"),'1ér_Tour'!$D12&gt;=$H$3),"TERMINE",""))</f>
        <v/>
      </c>
      <c r="AV12" s="165" t="str">
        <f>IF('1ér_Tour'!$D12="","",IF(AND(OR(Engagés!$D12=1,Engagés!$D12=2,Engagés!$D12=3,Engagés!$D12="V"),'1ér_Tour'!$D12&gt;=$H$3),"TERMINE",""))</f>
        <v/>
      </c>
      <c r="AW12" s="165" t="str">
        <f>IF('2ème'!$D12="","",IF(AND(OR(Engagés!$D12=1,Engagés!$D12=2,Engagés!$D12=3,Engagés!$D12="V"),'2ème'!$D12&gt;=$H$3),"TERMINE",""))</f>
        <v/>
      </c>
      <c r="AX12" s="165" t="str">
        <f>IF('3ème'!$D12="","",IF(AND(OR(Engagés!$D12=1,Engagés!$D12=2,Engagés!$D12=3,Engagés!$D12="V"),'3ème'!$D12&gt;=$H$3),"TERMINE",""))</f>
        <v/>
      </c>
      <c r="AY12" s="165" t="str">
        <f>IF('4ème'!$D12="","",IF(AND(OR(Engagés!$D12=1,Engagés!$D12=2,Engagés!$D12=3,Engagés!$D12="V"),'4ème'!$D12&gt;=$H$3),"TERMINE",""))</f>
        <v/>
      </c>
      <c r="AZ12" s="165" t="str">
        <f>IF('5ème'!$D12="","",IF(AND(OR(Engagés!$D12=1,Engagés!$D12=2,Engagés!$D12=3,Engagés!$D12="V"),'5ème'!$D12&gt;=$H$3),"TERMINE",""))</f>
        <v/>
      </c>
      <c r="BA12" s="165" t="str">
        <f>IF('6ème'!D12="","",IF(AND(OR(Engagés!$D12=1,Engagés!$D12=2,Engagés!$D12=3,Engagés!$D12="V"),'6ème'!D12&gt;=$H$3),"TERMINE",""))</f>
        <v/>
      </c>
      <c r="BB12" s="165" t="str">
        <f>IF('7ème'!$D12="","",IF(AND(OR(Engagés!$D12=1,Engagés!$D12=2,Engagés!$D12=3,Engagés!$D12="V"),'7ème'!$D12&gt;=$H$3),"TERMINE",""))</f>
        <v/>
      </c>
      <c r="BC12" s="165" t="str">
        <f>IF('8ème'!$D12="","",IF(AND(OR(Engagés!$D12=1,Engagés!$D12=2,Engagés!$D12=3,Engagés!$D12="V"),'8ème'!$D12&gt;=$H$3),"TERMINE",""))</f>
        <v/>
      </c>
      <c r="BD12" s="165" t="str">
        <f>IF('9ème'!$D12="","",IF(AND(OR(Engagés!$D12=1,Engagés!$D12=2,Engagés!$D12=3,Engagés!$D12="V"),'9ème'!$D12&gt;=$H$3),"TERMINE",""))</f>
        <v/>
      </c>
      <c r="BE12" s="165" t="str">
        <f>IF('10ème'!$D12="","",IF(AND(OR(Engagés!$D12=1,Engagés!$D12=2,Engagés!$D12=3,Engagés!$D12="V"),'10ème'!$D12&gt;=$H$3),"TERMINE",""))</f>
        <v/>
      </c>
    </row>
    <row r="13" spans="1:57" x14ac:dyDescent="0.2">
      <c r="A13" s="18">
        <f>IF(Dép_Arr!A13="","",Dép_Arr!A13)</f>
        <v>10</v>
      </c>
      <c r="B13" s="17" t="str">
        <f>IF(A13="","",INDEX(Engagés!A13:D112,MATCH(Récap!A13,Engagés!A13:A112,0),4))</f>
        <v>V</v>
      </c>
      <c r="C13" s="8">
        <f>Dép_Arr!E13+'1ér_Tour'!E13+'2ème'!E13+'3ème'!E13+'4ème'!E13+'5ème'!E13+'6ème'!E13+'7ème'!E13+'8ème'!E13+'9ème'!E13+'10ème'!E13</f>
        <v>0</v>
      </c>
      <c r="D13" s="6" t="str">
        <f>IF(E13=11,"",IF(Dép_Arr!A13="","",COUNTA(Dép_Arr!C13,'1ér_Tour'!C13,'2ème'!C13,'3ème'!C13,'4ème'!C13,'5ème'!C13,'6ème'!C13,'7ème'!C13,'8ème'!C13,'9ème'!C13,#REF!)))</f>
        <v/>
      </c>
      <c r="E13" s="6">
        <f>IF(A13=0,"",IF(Dép_Arr!A13="","",(COUNTBLANK(Dép_Arr!D13)+COUNTBLANK('1ér_Tour'!D13)+COUNTBLANK('2ème'!D13)+COUNTBLANK('3ème'!D13)+COUNTBLANK('4ème'!D13)+COUNTBLANK('5ème'!D13)+COUNTBLANK('6ème'!D13)+COUNTBLANK('7ème'!D13)+COUNTBLANK('8ème'!D13)+COUNTBLANK('9ème'!D13)+COUNTBLANK('10ème'!D13))))</f>
        <v>11</v>
      </c>
      <c r="F13" s="8" t="str">
        <f t="shared" si="0"/>
        <v/>
      </c>
      <c r="G13" t="str">
        <f>IF(OR('1ér_Tour'!D13="TERMINE",'2ème'!D13="TERMINE",'3ème'!D13="TERMINE",'4ème'!D13="TERMINE",'5ème'!D13="TERMINE",'6ème'!D13="TERMINE",'7ème'!D13="TERMINE",'8ème'!D13="TERMINE",'9ème'!D13="TERMINE",'9ème'!A13="TERMINE"),"TERMINE","")</f>
        <v/>
      </c>
      <c r="H13" s="8"/>
      <c r="I13" s="53"/>
      <c r="M13" s="154" t="str">
        <f>IF('1ér_Tour'!$D13="","",IF(AND(Engagés!$D13="M",'1ér_Tour'!$D13&gt;=$K$3),"TERMINE",""))</f>
        <v/>
      </c>
      <c r="N13" s="154" t="str">
        <f>IF('1ér_Tour'!$D13="","",IF(AND(Engagés!$D13="M",'1ér_Tour'!$D13&gt;=$K$3),"TERMINE",""))</f>
        <v/>
      </c>
      <c r="O13" s="154" t="str">
        <f>IF('2ème'!$D13="","",IF(AND(Engagés!$D13="M",'2ème'!$D13&gt;=$K$3),"TERMINE",""))</f>
        <v/>
      </c>
      <c r="P13" s="154" t="str">
        <f>IF('3ème'!$D13="","",IF(AND(Engagés!$D13="M",'3ème'!$D13&gt;=$K$3),"TERMINE",""))</f>
        <v/>
      </c>
      <c r="Q13" s="154" t="str">
        <f>IF('4ème'!$D13="","",IF(AND(Engagés!$D13="M",'4ème'!$D13&gt;=$K$3),"TERMINE",""))</f>
        <v/>
      </c>
      <c r="R13" s="154" t="str">
        <f>IF('5ème'!$D13="","",IF(AND(Engagés!$D13="M",'5ème'!$D13&gt;=$K$3),"TERMINE",""))</f>
        <v/>
      </c>
      <c r="S13" s="154" t="str">
        <f>IF('6ème'!D13="","",IF(AND(Engagés!$D13="M",'6ème'!D13&gt;=$K$3),"TERMINE",""))</f>
        <v/>
      </c>
      <c r="T13" s="154" t="str">
        <f>IF('7ème'!$D13="","",IF(AND(Engagés!$D13="M",'7ème'!$D13&gt;=$K$3),"TERMINE",""))</f>
        <v/>
      </c>
      <c r="U13" s="154" t="str">
        <f>IF('8ème'!$D13="","",IF(AND(Engagés!$D13="M",'8ème'!$D13&gt;=$K$3),"TERMINE",""))</f>
        <v/>
      </c>
      <c r="V13" s="154" t="str">
        <f>IF('9ème'!$D13="","",IF(AND(Engagés!$D13="M",'9ème'!$D13&gt;=$K$3),"TERMINE",""))</f>
        <v/>
      </c>
      <c r="W13" s="187"/>
      <c r="Y13" s="128" t="str">
        <f>IF('1ér_Tour'!$D13="","",IF(AND(Engagés!$D13="C",'1ér_Tour'!$D13&gt;=$J$3),"TERMINE",""))</f>
        <v/>
      </c>
      <c r="Z13" s="128" t="str">
        <f>IF('1ér_Tour'!$D13="","",IF(AND(Engagés!$D13="C",'1ér_Tour'!$D13&gt;=$J$3),"TERMINE",""))</f>
        <v/>
      </c>
      <c r="AA13" s="128" t="str">
        <f>IF('2ème'!$D13="","",IF(AND(Engagés!$D13="C",'2ème'!$D13&gt;=$J$3),"TERMINE",""))</f>
        <v/>
      </c>
      <c r="AB13" s="128" t="str">
        <f>IF('3ème'!$D13="","",IF(AND(Engagés!$D13="C",'3ème'!$D13&gt;=$J$3),"TERMINE",""))</f>
        <v/>
      </c>
      <c r="AC13" s="128" t="str">
        <f>IF('4ème'!$D13="","",IF(AND(Engagés!$D13="C",'4ème'!$D13&gt;=$J$3),"TERMINE",""))</f>
        <v/>
      </c>
      <c r="AD13" s="128" t="str">
        <f>IF('5ème'!$D13="","",IF(AND(Engagés!$D13="C",'5ème'!$D13&gt;=$J$3),"TERMINE",""))</f>
        <v/>
      </c>
      <c r="AE13" s="128" t="str">
        <f>IF('6ème'!D13="","",IF(AND(Engagés!$D13="C",'6ème'!D13&gt;=$J$3),"TERMINE",""))</f>
        <v/>
      </c>
      <c r="AF13" s="128" t="str">
        <f>IF('7ème'!$D13="","",IF(AND(Engagés!$D13="c",'7ème'!$D13&gt;=$J$3),"TERMINE",""))</f>
        <v/>
      </c>
      <c r="AG13" s="128" t="str">
        <f>IF('8ème'!$D13="","",IF(AND(Engagés!$D13="c",'8ème'!$D13&gt;=$J$3),"TERMINE",""))</f>
        <v/>
      </c>
      <c r="AH13" s="128" t="str">
        <f>IF('9ème'!$D13="","",IF(AND(Engagés!$D13="c",'9ème'!$D13&gt;=$J$3),"TERMINE",""))</f>
        <v/>
      </c>
      <c r="AJ13" s="128" t="str">
        <f>IF('1ér_Tour'!$D13="","",IF(AND(OR(Engagés!$D13="J",Engagés!$D13="F"),'1ér_Tour'!$D13&gt;=$I$3),"TERMINE",""))</f>
        <v/>
      </c>
      <c r="AK13" s="128" t="str">
        <f>IF('1ér_Tour'!$D13="","",IF(AND(OR(Engagés!$D13="J",Engagés!$D13="F"),'1ér_Tour'!$D13&gt;=$I$3),"TERMINE",""))</f>
        <v/>
      </c>
      <c r="AL13" s="128" t="str">
        <f>IF('2ème'!$D13="","",IF(AND(OR(Engagés!$D13="J",Engagés!$D13="F"),'2ème'!$D13&gt;=$I$3),"TERMINE",""))</f>
        <v/>
      </c>
      <c r="AM13" s="128" t="str">
        <f>IF('3ème'!$D13="","",IF(AND(OR(Engagés!$D13="J",Engagés!$D13="F"),'3ème'!$D13&gt;=$I$3),"TERMINE",""))</f>
        <v/>
      </c>
      <c r="AN13" s="128" t="str">
        <f>IF('4ème'!$D13="","",IF(AND(OR(Engagés!$D13="J",Engagés!$D13="F"),'4ème'!$D13&gt;=$I$3),"TERMINE",""))</f>
        <v/>
      </c>
      <c r="AO13" s="128" t="str">
        <f>IF('5ème'!$D13="","",IF(AND(OR(Engagés!$D13="J",Engagés!$D13="F"),'5ème'!$D13&gt;=$I$3),"TERMINE",""))</f>
        <v/>
      </c>
      <c r="AP13" s="128" t="str">
        <f>IF('6ème'!T13="","",IF(AND(OR(Engagés!$D13="J",Engagés!$D13="F"),'6ème'!T13&gt;=$I$3),"TERMINE",""))</f>
        <v/>
      </c>
      <c r="AQ13" s="128" t="str">
        <f>IF('7ème'!$D13="","",IF(AND(OR(Engagés!$D13="J",Engagés!$D13="F"),'7ème'!$D13&gt;=$I$3),"TERMINE",""))</f>
        <v/>
      </c>
      <c r="AR13" s="128" t="str">
        <f>IF('8ème'!$D13="","",IF(AND(OR(Engagés!$D13="J",Engagés!$D13="F"),'8ème'!$D13&gt;=$I$3),"TERMINE",""))</f>
        <v/>
      </c>
      <c r="AS13" s="128" t="str">
        <f>IF('9ème'!$D13="","",IF(AND(OR(Engagés!$D13="J",Engagés!$D13="F"),'9ème'!$D13&gt;=$I$3),"TERMINE",""))</f>
        <v/>
      </c>
      <c r="AU13" s="165" t="str">
        <f>IF('1ér_Tour'!$D13="","",IF(AND(OR(Engagés!$D13=1,Engagés!$D13=2,Engagés!$D13=3,Engagés!$D13="V"),'1ér_Tour'!$D13&gt;=$H$3),"TERMINE",""))</f>
        <v/>
      </c>
      <c r="AV13" s="165" t="str">
        <f>IF('1ér_Tour'!$D13="","",IF(AND(OR(Engagés!$D13=1,Engagés!$D13=2,Engagés!$D13=3,Engagés!$D13="V"),'1ér_Tour'!$D13&gt;=$H$3),"TERMINE",""))</f>
        <v/>
      </c>
      <c r="AW13" s="165" t="str">
        <f>IF('2ème'!$D13="","",IF(AND(OR(Engagés!$D13=1,Engagés!$D13=2,Engagés!$D13=3,Engagés!$D13="V"),'2ème'!$D13&gt;=$H$3),"TERMINE",""))</f>
        <v/>
      </c>
      <c r="AX13" s="165" t="str">
        <f>IF('3ème'!$D13="","",IF(AND(OR(Engagés!$D13=1,Engagés!$D13=2,Engagés!$D13=3,Engagés!$D13="V"),'3ème'!$D13&gt;=$H$3),"TERMINE",""))</f>
        <v/>
      </c>
      <c r="AY13" s="165" t="str">
        <f>IF('4ème'!$D13="","",IF(AND(OR(Engagés!$D13=1,Engagés!$D13=2,Engagés!$D13=3,Engagés!$D13="V"),'4ème'!$D13&gt;=$H$3),"TERMINE",""))</f>
        <v/>
      </c>
      <c r="AZ13" s="165" t="str">
        <f>IF('5ème'!$D13="","",IF(AND(OR(Engagés!$D13=1,Engagés!$D13=2,Engagés!$D13=3,Engagés!$D13="V"),'5ème'!$D13&gt;=$H$3),"TERMINE",""))</f>
        <v/>
      </c>
      <c r="BA13" s="165" t="str">
        <f>IF('6ème'!D13="","",IF(AND(OR(Engagés!$D13=1,Engagés!$D13=2,Engagés!$D13=3,Engagés!$D13="V"),'6ème'!D13&gt;=$H$3),"TERMINE",""))</f>
        <v/>
      </c>
      <c r="BB13" s="165" t="str">
        <f>IF('7ème'!$D13="","",IF(AND(OR(Engagés!$D13=1,Engagés!$D13=2,Engagés!$D13=3,Engagés!$D13="V"),'7ème'!$D13&gt;=$H$3),"TERMINE",""))</f>
        <v/>
      </c>
      <c r="BC13" s="165" t="str">
        <f>IF('8ème'!$D13="","",IF(AND(OR(Engagés!$D13=1,Engagés!$D13=2,Engagés!$D13=3,Engagés!$D13="V"),'8ème'!$D13&gt;=$H$3),"TERMINE",""))</f>
        <v/>
      </c>
      <c r="BD13" s="165" t="str">
        <f>IF('9ème'!$D13="","",IF(AND(OR(Engagés!$D13=1,Engagés!$D13=2,Engagés!$D13=3,Engagés!$D13="V"),'9ème'!$D13&gt;=$H$3),"TERMINE",""))</f>
        <v/>
      </c>
      <c r="BE13" s="165" t="str">
        <f>IF('10ème'!$D13="","",IF(AND(OR(Engagés!$D13=1,Engagés!$D13=2,Engagés!$D13=3,Engagés!$D13="V"),'10ème'!$D13&gt;=$H$3),"TERMINE",""))</f>
        <v/>
      </c>
    </row>
    <row r="14" spans="1:57" x14ac:dyDescent="0.2">
      <c r="A14" s="18">
        <f>IF(Dép_Arr!A14="","",Dép_Arr!A14)</f>
        <v>11</v>
      </c>
      <c r="B14" s="17">
        <f>IF(A14="","",INDEX(Engagés!A14:D113,MATCH(Récap!A14,Engagés!A14:A113,0),4))</f>
        <v>1</v>
      </c>
      <c r="C14" s="8">
        <f>Dép_Arr!E14+'1ér_Tour'!E14+'2ème'!E14+'3ème'!E14+'4ème'!E14+'5ème'!E14+'6ème'!E14+'7ème'!E14+'8ème'!E14+'9ème'!E14+'10ème'!E14</f>
        <v>0</v>
      </c>
      <c r="D14" s="6" t="str">
        <f>IF(E14=11,"",IF(Dép_Arr!A14="","",COUNTA(Dép_Arr!C14,'1ér_Tour'!C14,'2ème'!C14,'3ème'!C14,'4ème'!C14,'5ème'!C14,'6ème'!C14,'7ème'!C14,'8ème'!C14,'9ème'!C14,#REF!)))</f>
        <v/>
      </c>
      <c r="E14" s="6">
        <f>IF(A14=0,"",IF(Dép_Arr!A14="","",(COUNTBLANK(Dép_Arr!D14)+COUNTBLANK('1ér_Tour'!D14)+COUNTBLANK('2ème'!D14)+COUNTBLANK('3ème'!D14)+COUNTBLANK('4ème'!D14)+COUNTBLANK('5ème'!D14)+COUNTBLANK('6ème'!D14)+COUNTBLANK('7ème'!D14)+COUNTBLANK('8ème'!D14)+COUNTBLANK('9ème'!D14)+COUNTBLANK('10ème'!D14))))</f>
        <v>11</v>
      </c>
      <c r="F14" s="8" t="str">
        <f t="shared" si="0"/>
        <v/>
      </c>
      <c r="G14" t="str">
        <f>IF(OR('1ér_Tour'!D14="TERMINE",'2ème'!D14="TERMINE",'3ème'!D14="TERMINE",'4ème'!D14="TERMINE",'5ème'!D14="TERMINE",'6ème'!D14="TERMINE",'7ème'!D14="TERMINE",'8ème'!D14="TERMINE",'9ème'!D14="TERMINE",'9ème'!A14="TERMINE"),"TERMINE","")</f>
        <v/>
      </c>
      <c r="H14" s="8"/>
      <c r="I14" s="53"/>
      <c r="M14" s="154" t="str">
        <f>IF('1ér_Tour'!$D14="","",IF(AND(Engagés!$D14="M",'1ér_Tour'!$D14&gt;=$K$3),"TERMINE",""))</f>
        <v/>
      </c>
      <c r="N14" s="154" t="str">
        <f>IF('1ér_Tour'!$D14="","",IF(AND(Engagés!$D14="M",'1ér_Tour'!$D14&gt;=$K$3),"TERMINE",""))</f>
        <v/>
      </c>
      <c r="O14" s="154" t="str">
        <f>IF('2ème'!$D14="","",IF(AND(Engagés!$D14="M",'2ème'!$D14&gt;=$K$3),"TERMINE",""))</f>
        <v/>
      </c>
      <c r="P14" s="154" t="str">
        <f>IF('3ème'!$D14="","",IF(AND(Engagés!$D14="M",'3ème'!$D14&gt;=$K$3),"TERMINE",""))</f>
        <v/>
      </c>
      <c r="Q14" s="154" t="str">
        <f>IF('4ème'!$D14="","",IF(AND(Engagés!$D14="M",'4ème'!$D14&gt;=$K$3),"TERMINE",""))</f>
        <v/>
      </c>
      <c r="R14" s="154" t="str">
        <f>IF('5ème'!$D14="","",IF(AND(Engagés!$D14="M",'5ème'!$D14&gt;=$K$3),"TERMINE",""))</f>
        <v/>
      </c>
      <c r="S14" s="154" t="str">
        <f>IF('6ème'!D14="","",IF(AND(Engagés!$D14="M",'6ème'!D14&gt;=$K$3),"TERMINE",""))</f>
        <v/>
      </c>
      <c r="T14" s="154" t="str">
        <f>IF('7ème'!$D14="","",IF(AND(Engagés!$D14="M",'7ème'!$D14&gt;=$K$3),"TERMINE",""))</f>
        <v/>
      </c>
      <c r="U14" s="154" t="str">
        <f>IF('8ème'!$D14="","",IF(AND(Engagés!$D14="M",'8ème'!$D14&gt;=$K$3),"TERMINE",""))</f>
        <v/>
      </c>
      <c r="V14" s="154" t="str">
        <f>IF('9ème'!$D14="","",IF(AND(Engagés!$D14="M",'9ème'!$D14&gt;=$K$3),"TERMINE",""))</f>
        <v/>
      </c>
      <c r="W14" s="187"/>
      <c r="Y14" s="128" t="str">
        <f>IF('1ér_Tour'!$D14="","",IF(AND(Engagés!$D14="C",'1ér_Tour'!$D14&gt;=$J$3),"TERMINE",""))</f>
        <v/>
      </c>
      <c r="Z14" s="128" t="str">
        <f>IF('1ér_Tour'!$D14="","",IF(AND(Engagés!$D14="C",'1ér_Tour'!$D14&gt;=$J$3),"TERMINE",""))</f>
        <v/>
      </c>
      <c r="AA14" s="128" t="str">
        <f>IF('2ème'!$D14="","",IF(AND(Engagés!$D14="C",'2ème'!$D14&gt;=$J$3),"TERMINE",""))</f>
        <v/>
      </c>
      <c r="AB14" s="128" t="str">
        <f>IF('3ème'!$D14="","",IF(AND(Engagés!$D14="C",'3ème'!$D14&gt;=$J$3),"TERMINE",""))</f>
        <v/>
      </c>
      <c r="AC14" s="128" t="str">
        <f>IF('4ème'!$D14="","",IF(AND(Engagés!$D14="C",'4ème'!$D14&gt;=$J$3),"TERMINE",""))</f>
        <v/>
      </c>
      <c r="AD14" s="128" t="str">
        <f>IF('5ème'!$D14="","",IF(AND(Engagés!$D14="C",'5ème'!$D14&gt;=$J$3),"TERMINE",""))</f>
        <v/>
      </c>
      <c r="AE14" s="128" t="str">
        <f>IF('6ème'!D14="","",IF(AND(Engagés!$D14="C",'6ème'!D14&gt;=$J$3),"TERMINE",""))</f>
        <v/>
      </c>
      <c r="AF14" s="128" t="str">
        <f>IF('7ème'!$D14="","",IF(AND(Engagés!$D14="c",'7ème'!$D14&gt;=$J$3),"TERMINE",""))</f>
        <v/>
      </c>
      <c r="AG14" s="128" t="str">
        <f>IF('8ème'!$D14="","",IF(AND(Engagés!$D14="c",'8ème'!$D14&gt;=$J$3),"TERMINE",""))</f>
        <v/>
      </c>
      <c r="AH14" s="128" t="str">
        <f>IF('9ème'!$D14="","",IF(AND(Engagés!$D14="c",'9ème'!$D14&gt;=$J$3),"TERMINE",""))</f>
        <v/>
      </c>
      <c r="AJ14" s="128" t="str">
        <f>IF('1ér_Tour'!$D14="","",IF(AND(OR(Engagés!$D14="J",Engagés!$D14="F"),'1ér_Tour'!$D14&gt;=$I$3),"TERMINE",""))</f>
        <v/>
      </c>
      <c r="AK14" s="128" t="str">
        <f>IF('1ér_Tour'!$D14="","",IF(AND(OR(Engagés!$D14="J",Engagés!$D14="F"),'1ér_Tour'!$D14&gt;=$I$3),"TERMINE",""))</f>
        <v/>
      </c>
      <c r="AL14" s="128" t="str">
        <f>IF('2ème'!$D14="","",IF(AND(OR(Engagés!$D14="J",Engagés!$D14="F"),'2ème'!$D14&gt;=$I$3),"TERMINE",""))</f>
        <v/>
      </c>
      <c r="AM14" s="128" t="str">
        <f>IF('3ème'!$D14="","",IF(AND(OR(Engagés!$D14="J",Engagés!$D14="F"),'3ème'!$D14&gt;=$I$3),"TERMINE",""))</f>
        <v/>
      </c>
      <c r="AN14" s="128" t="str">
        <f>IF('4ème'!$D14="","",IF(AND(OR(Engagés!$D14="J",Engagés!$D14="F"),'4ème'!$D14&gt;=$I$3),"TERMINE",""))</f>
        <v/>
      </c>
      <c r="AO14" s="128" t="str">
        <f>IF('5ème'!$D14="","",IF(AND(OR(Engagés!$D14="J",Engagés!$D14="F"),'5ème'!$D14&gt;=$I$3),"TERMINE",""))</f>
        <v/>
      </c>
      <c r="AP14" s="128" t="str">
        <f>IF('6ème'!T14="","",IF(AND(OR(Engagés!$D14="J",Engagés!$D14="F"),'6ème'!T14&gt;=$I$3),"TERMINE",""))</f>
        <v/>
      </c>
      <c r="AQ14" s="128" t="str">
        <f>IF('7ème'!$D14="","",IF(AND(OR(Engagés!$D14="J",Engagés!$D14="F"),'7ème'!$D14&gt;=$I$3),"TERMINE",""))</f>
        <v/>
      </c>
      <c r="AR14" s="128" t="str">
        <f>IF('8ème'!$D14="","",IF(AND(OR(Engagés!$D14="J",Engagés!$D14="F"),'8ème'!$D14&gt;=$I$3),"TERMINE",""))</f>
        <v/>
      </c>
      <c r="AS14" s="128" t="str">
        <f>IF('9ème'!$D14="","",IF(AND(OR(Engagés!$D14="J",Engagés!$D14="F"),'9ème'!$D14&gt;=$I$3),"TERMINE",""))</f>
        <v/>
      </c>
      <c r="AU14" s="165" t="str">
        <f>IF('1ér_Tour'!$D14="","",IF(AND(OR(Engagés!$D14=1,Engagés!$D14=2,Engagés!$D14=3,Engagés!$D14="V"),'1ér_Tour'!$D14&gt;=$H$3),"TERMINE",""))</f>
        <v/>
      </c>
      <c r="AV14" s="165" t="str">
        <f>IF('1ér_Tour'!$D14="","",IF(AND(OR(Engagés!$D14=1,Engagés!$D14=2,Engagés!$D14=3,Engagés!$D14="V"),'1ér_Tour'!$D14&gt;=$H$3),"TERMINE",""))</f>
        <v/>
      </c>
      <c r="AW14" s="165" t="str">
        <f>IF('2ème'!$D14="","",IF(AND(OR(Engagés!$D14=1,Engagés!$D14=2,Engagés!$D14=3,Engagés!$D14="V"),'2ème'!$D14&gt;=$H$3),"TERMINE",""))</f>
        <v/>
      </c>
      <c r="AX14" s="165" t="str">
        <f>IF('3ème'!$D14="","",IF(AND(OR(Engagés!$D14=1,Engagés!$D14=2,Engagés!$D14=3,Engagés!$D14="V"),'3ème'!$D14&gt;=$H$3),"TERMINE",""))</f>
        <v/>
      </c>
      <c r="AY14" s="165" t="str">
        <f>IF('4ème'!$D14="","",IF(AND(OR(Engagés!$D14=1,Engagés!$D14=2,Engagés!$D14=3,Engagés!$D14="V"),'4ème'!$D14&gt;=$H$3),"TERMINE",""))</f>
        <v/>
      </c>
      <c r="AZ14" s="165" t="str">
        <f>IF('5ème'!$D14="","",IF(AND(OR(Engagés!$D14=1,Engagés!$D14=2,Engagés!$D14=3,Engagés!$D14="V"),'5ème'!$D14&gt;=$H$3),"TERMINE",""))</f>
        <v/>
      </c>
      <c r="BA14" s="165" t="str">
        <f>IF('6ème'!D14="","",IF(AND(OR(Engagés!$D14=1,Engagés!$D14=2,Engagés!$D14=3,Engagés!$D14="V"),'6ème'!D14&gt;=$H$3),"TERMINE",""))</f>
        <v/>
      </c>
      <c r="BB14" s="165" t="str">
        <f>IF('7ème'!$D14="","",IF(AND(OR(Engagés!$D14=1,Engagés!$D14=2,Engagés!$D14=3,Engagés!$D14="V"),'7ème'!$D14&gt;=$H$3),"TERMINE",""))</f>
        <v/>
      </c>
      <c r="BC14" s="165" t="str">
        <f>IF('8ème'!$D14="","",IF(AND(OR(Engagés!$D14=1,Engagés!$D14=2,Engagés!$D14=3,Engagés!$D14="V"),'8ème'!$D14&gt;=$H$3),"TERMINE",""))</f>
        <v/>
      </c>
      <c r="BD14" s="165" t="str">
        <f>IF('9ème'!$D14="","",IF(AND(OR(Engagés!$D14=1,Engagés!$D14=2,Engagés!$D14=3,Engagés!$D14="V"),'9ème'!$D14&gt;=$H$3),"TERMINE",""))</f>
        <v/>
      </c>
      <c r="BE14" s="165" t="str">
        <f>IF('10ème'!$D14="","",IF(AND(OR(Engagés!$D14=1,Engagés!$D14=2,Engagés!$D14=3,Engagés!$D14="V"),'10ème'!$D14&gt;=$H$3),"TERMINE",""))</f>
        <v/>
      </c>
    </row>
    <row r="15" spans="1:57" x14ac:dyDescent="0.2">
      <c r="A15" s="18">
        <f>IF(Dép_Arr!A15="","",Dép_Arr!A15)</f>
        <v>12</v>
      </c>
      <c r="B15" s="17">
        <f>IF(A15="","",INDEX(Engagés!A15:D114,MATCH(Récap!A15,Engagés!A15:A114,0),4))</f>
        <v>1</v>
      </c>
      <c r="C15" s="8">
        <f>Dép_Arr!E15+'1ér_Tour'!E15+'2ème'!E15+'3ème'!E15+'4ème'!E15+'5ème'!E15+'6ème'!E15+'7ème'!E15+'8ème'!E15+'9ème'!E15+'10ème'!E15</f>
        <v>0</v>
      </c>
      <c r="D15" s="6" t="str">
        <f>IF(E15=11,"",IF(Dép_Arr!A15="","",COUNTA(Dép_Arr!C15,'1ér_Tour'!C15,'2ème'!C15,'3ème'!C15,'4ème'!C15,'5ème'!C15,'6ème'!C15,'7ème'!C15,'8ème'!C15,'9ème'!C15,#REF!)))</f>
        <v/>
      </c>
      <c r="E15" s="6">
        <f>IF(A15=0,"",IF(Dép_Arr!A15="","",(COUNTBLANK(Dép_Arr!D15)+COUNTBLANK('1ér_Tour'!D15)+COUNTBLANK('2ème'!D15)+COUNTBLANK('3ème'!D15)+COUNTBLANK('4ème'!D15)+COUNTBLANK('5ème'!D15)+COUNTBLANK('6ème'!D15)+COUNTBLANK('7ème'!D15)+COUNTBLANK('8ème'!D15)+COUNTBLANK('9ème'!D15)+COUNTBLANK('10ème'!D15))))</f>
        <v>11</v>
      </c>
      <c r="F15" s="8" t="str">
        <f t="shared" si="0"/>
        <v/>
      </c>
      <c r="G15" t="str">
        <f>IF(OR('1ér_Tour'!D15="TERMINE",'2ème'!D15="TERMINE",'3ème'!D15="TERMINE",'4ème'!D15="TERMINE",'5ème'!D15="TERMINE",'6ème'!D15="TERMINE",'7ème'!D15="TERMINE",'8ème'!D15="TERMINE",'9ème'!D15="TERMINE",'9ème'!A15="TERMINE"),"TERMINE","")</f>
        <v/>
      </c>
      <c r="H15" s="8"/>
      <c r="I15" s="53"/>
      <c r="M15" s="154" t="str">
        <f>IF('1ér_Tour'!$D15="","",IF(AND(Engagés!$D15="M",'1ér_Tour'!$D15&gt;=$K$3),"TERMINE",""))</f>
        <v/>
      </c>
      <c r="N15" s="154" t="str">
        <f>IF('1ér_Tour'!$D15="","",IF(AND(Engagés!$D15="M",'1ér_Tour'!$D15&gt;=$K$3),"TERMINE",""))</f>
        <v/>
      </c>
      <c r="O15" s="154" t="str">
        <f>IF('2ème'!$D15="","",IF(AND(Engagés!$D15="M",'2ème'!$D15&gt;=$K$3),"TERMINE",""))</f>
        <v/>
      </c>
      <c r="P15" s="154" t="str">
        <f>IF('3ème'!$D15="","",IF(AND(Engagés!$D15="M",'3ème'!$D15&gt;=$K$3),"TERMINE",""))</f>
        <v/>
      </c>
      <c r="Q15" s="154" t="str">
        <f>IF('4ème'!$D15="","",IF(AND(Engagés!$D15="M",'4ème'!$D15&gt;=$K$3),"TERMINE",""))</f>
        <v/>
      </c>
      <c r="R15" s="154" t="str">
        <f>IF('5ème'!$D15="","",IF(AND(Engagés!$D15="M",'5ème'!$D15&gt;=$K$3),"TERMINE",""))</f>
        <v/>
      </c>
      <c r="S15" s="154" t="str">
        <f>IF('6ème'!D15="","",IF(AND(Engagés!$D15="M",'6ème'!D15&gt;=$K$3),"TERMINE",""))</f>
        <v/>
      </c>
      <c r="T15" s="154" t="str">
        <f>IF('7ème'!$D15="","",IF(AND(Engagés!$D15="M",'7ème'!$D15&gt;=$K$3),"TERMINE",""))</f>
        <v/>
      </c>
      <c r="U15" s="154" t="str">
        <f>IF('8ème'!$D15="","",IF(AND(Engagés!$D15="M",'8ème'!$D15&gt;=$K$3),"TERMINE",""))</f>
        <v/>
      </c>
      <c r="V15" s="154" t="str">
        <f>IF('9ème'!$D15="","",IF(AND(Engagés!$D15="M",'9ème'!$D15&gt;=$K$3),"TERMINE",""))</f>
        <v/>
      </c>
      <c r="W15" s="187"/>
      <c r="Y15" s="128" t="str">
        <f>IF('1ér_Tour'!$D15="","",IF(AND(Engagés!$D15="C",'1ér_Tour'!$D15&gt;=$J$3),"TERMINE",""))</f>
        <v/>
      </c>
      <c r="Z15" s="128" t="str">
        <f>IF('1ér_Tour'!$D15="","",IF(AND(Engagés!$D15="C",'1ér_Tour'!$D15&gt;=$J$3),"TERMINE",""))</f>
        <v/>
      </c>
      <c r="AA15" s="128" t="str">
        <f>IF('2ème'!$D15="","",IF(AND(Engagés!$D15="C",'2ème'!$D15&gt;=$J$3),"TERMINE",""))</f>
        <v/>
      </c>
      <c r="AB15" s="128" t="str">
        <f>IF('3ème'!$D15="","",IF(AND(Engagés!$D15="C",'3ème'!$D15&gt;=$J$3),"TERMINE",""))</f>
        <v/>
      </c>
      <c r="AC15" s="128" t="str">
        <f>IF('4ème'!$D15="","",IF(AND(Engagés!$D15="C",'4ème'!$D15&gt;=$J$3),"TERMINE",""))</f>
        <v/>
      </c>
      <c r="AD15" s="128" t="str">
        <f>IF('5ème'!$D15="","",IF(AND(Engagés!$D15="C",'5ème'!$D15&gt;=$J$3),"TERMINE",""))</f>
        <v/>
      </c>
      <c r="AE15" s="128" t="str">
        <f>IF('6ème'!D15="","",IF(AND(Engagés!$D15="C",'6ème'!D15&gt;=$J$3),"TERMINE",""))</f>
        <v/>
      </c>
      <c r="AF15" s="128" t="str">
        <f>IF('7ème'!$D15="","",IF(AND(Engagés!$D15="c",'7ème'!$D15&gt;=$J$3),"TERMINE",""))</f>
        <v/>
      </c>
      <c r="AG15" s="128" t="str">
        <f>IF('8ème'!$D15="","",IF(AND(Engagés!$D15="c",'8ème'!$D15&gt;=$J$3),"TERMINE",""))</f>
        <v/>
      </c>
      <c r="AH15" s="128" t="str">
        <f>IF('9ème'!$D15="","",IF(AND(Engagés!$D15="c",'9ème'!$D15&gt;=$J$3),"TERMINE",""))</f>
        <v/>
      </c>
      <c r="AJ15" s="128" t="str">
        <f>IF('1ér_Tour'!$D15="","",IF(AND(OR(Engagés!$D15="J",Engagés!$D15="F"),'1ér_Tour'!$D15&gt;=$I$3),"TERMINE",""))</f>
        <v/>
      </c>
      <c r="AK15" s="128" t="str">
        <f>IF('1ér_Tour'!$D15="","",IF(AND(OR(Engagés!$D15="J",Engagés!$D15="F"),'1ér_Tour'!$D15&gt;=$I$3),"TERMINE",""))</f>
        <v/>
      </c>
      <c r="AL15" s="128" t="str">
        <f>IF('2ème'!$D15="","",IF(AND(OR(Engagés!$D15="J",Engagés!$D15="F"),'2ème'!$D15&gt;=$I$3),"TERMINE",""))</f>
        <v/>
      </c>
      <c r="AM15" s="128" t="str">
        <f>IF('3ème'!$D15="","",IF(AND(OR(Engagés!$D15="J",Engagés!$D15="F"),'3ème'!$D15&gt;=$I$3),"TERMINE",""))</f>
        <v/>
      </c>
      <c r="AN15" s="128" t="str">
        <f>IF('4ème'!$D15="","",IF(AND(OR(Engagés!$D15="J",Engagés!$D15="F"),'4ème'!$D15&gt;=$I$3),"TERMINE",""))</f>
        <v/>
      </c>
      <c r="AO15" s="128" t="str">
        <f>IF('5ème'!$D15="","",IF(AND(OR(Engagés!$D15="J",Engagés!$D15="F"),'5ème'!$D15&gt;=$I$3),"TERMINE",""))</f>
        <v/>
      </c>
      <c r="AP15" s="128" t="str">
        <f>IF('6ème'!T15="","",IF(AND(OR(Engagés!$D15="J",Engagés!$D15="F"),'6ème'!T15&gt;=$I$3),"TERMINE",""))</f>
        <v/>
      </c>
      <c r="AQ15" s="128" t="str">
        <f>IF('7ème'!$D15="","",IF(AND(OR(Engagés!$D15="J",Engagés!$D15="F"),'7ème'!$D15&gt;=$I$3),"TERMINE",""))</f>
        <v/>
      </c>
      <c r="AR15" s="128" t="str">
        <f>IF('8ème'!$D15="","",IF(AND(OR(Engagés!$D15="J",Engagés!$D15="F"),'8ème'!$D15&gt;=$I$3),"TERMINE",""))</f>
        <v/>
      </c>
      <c r="AS15" s="128" t="str">
        <f>IF('9ème'!$D15="","",IF(AND(OR(Engagés!$D15="J",Engagés!$D15="F"),'9ème'!$D15&gt;=$I$3),"TERMINE",""))</f>
        <v/>
      </c>
      <c r="AU15" s="165" t="str">
        <f>IF('1ér_Tour'!$D15="","",IF(AND(OR(Engagés!$D15=1,Engagés!$D15=2,Engagés!$D15=3,Engagés!$D15="V"),'1ér_Tour'!$D15&gt;=$H$3),"TERMINE",""))</f>
        <v/>
      </c>
      <c r="AV15" s="165" t="str">
        <f>IF('1ér_Tour'!$D15="","",IF(AND(OR(Engagés!$D15=1,Engagés!$D15=2,Engagés!$D15=3,Engagés!$D15="V"),'1ér_Tour'!$D15&gt;=$H$3),"TERMINE",""))</f>
        <v/>
      </c>
      <c r="AW15" s="165" t="str">
        <f>IF('2ème'!$D15="","",IF(AND(OR(Engagés!$D15=1,Engagés!$D15=2,Engagés!$D15=3,Engagés!$D15="V"),'2ème'!$D15&gt;=$H$3),"TERMINE",""))</f>
        <v/>
      </c>
      <c r="AX15" s="165" t="str">
        <f>IF('3ème'!$D15="","",IF(AND(OR(Engagés!$D15=1,Engagés!$D15=2,Engagés!$D15=3,Engagés!$D15="V"),'3ème'!$D15&gt;=$H$3),"TERMINE",""))</f>
        <v/>
      </c>
      <c r="AY15" s="165" t="str">
        <f>IF('4ème'!$D15="","",IF(AND(OR(Engagés!$D15=1,Engagés!$D15=2,Engagés!$D15=3,Engagés!$D15="V"),'4ème'!$D15&gt;=$H$3),"TERMINE",""))</f>
        <v/>
      </c>
      <c r="AZ15" s="165" t="str">
        <f>IF('5ème'!$D15="","",IF(AND(OR(Engagés!$D15=1,Engagés!$D15=2,Engagés!$D15=3,Engagés!$D15="V"),'5ème'!$D15&gt;=$H$3),"TERMINE",""))</f>
        <v/>
      </c>
      <c r="BA15" s="165" t="str">
        <f>IF('6ème'!D15="","",IF(AND(OR(Engagés!$D15=1,Engagés!$D15=2,Engagés!$D15=3,Engagés!$D15="V"),'6ème'!D15&gt;=$H$3),"TERMINE",""))</f>
        <v/>
      </c>
      <c r="BB15" s="165" t="str">
        <f>IF('7ème'!$D15="","",IF(AND(OR(Engagés!$D15=1,Engagés!$D15=2,Engagés!$D15=3,Engagés!$D15="V"),'7ème'!$D15&gt;=$H$3),"TERMINE",""))</f>
        <v/>
      </c>
      <c r="BC15" s="165" t="str">
        <f>IF('8ème'!$D15="","",IF(AND(OR(Engagés!$D15=1,Engagés!$D15=2,Engagés!$D15=3,Engagés!$D15="V"),'8ème'!$D15&gt;=$H$3),"TERMINE",""))</f>
        <v/>
      </c>
      <c r="BD15" s="165" t="str">
        <f>IF('9ème'!$D15="","",IF(AND(OR(Engagés!$D15=1,Engagés!$D15=2,Engagés!$D15=3,Engagés!$D15="V"),'9ème'!$D15&gt;=$H$3),"TERMINE",""))</f>
        <v/>
      </c>
      <c r="BE15" s="165" t="str">
        <f>IF('10ème'!$D15="","",IF(AND(OR(Engagés!$D15=1,Engagés!$D15=2,Engagés!$D15=3,Engagés!$D15="V"),'10ème'!$D15&gt;=$H$3),"TERMINE",""))</f>
        <v/>
      </c>
    </row>
    <row r="16" spans="1:57" x14ac:dyDescent="0.2">
      <c r="A16" s="18">
        <f>IF(Dép_Arr!A16="","",Dép_Arr!A16)</f>
        <v>13</v>
      </c>
      <c r="B16" s="17" t="str">
        <f>IF(A16="","",INDEX(Engagés!A16:D115,MATCH(Récap!A16,Engagés!A16:A115,0),4))</f>
        <v>C</v>
      </c>
      <c r="C16" s="8">
        <f>Dép_Arr!E16+'1ér_Tour'!E16+'2ème'!E16+'3ème'!E16+'4ème'!E16+'5ème'!E16+'6ème'!E16+'7ème'!E16+'8ème'!E16+'9ème'!E16+'10ème'!E16</f>
        <v>0</v>
      </c>
      <c r="D16" s="6" t="str">
        <f>IF(E16=11,"",IF(Dép_Arr!A16="","",COUNTA(Dép_Arr!C16,'1ér_Tour'!C16,'2ème'!C16,'3ème'!C16,'4ème'!C16,'5ème'!C16,'6ème'!C16,'7ème'!C16,'8ème'!C16,'9ème'!C16,#REF!)))</f>
        <v/>
      </c>
      <c r="E16" s="6">
        <f>IF(A16=0,"",IF(Dép_Arr!A16="","",(COUNTBLANK(Dép_Arr!D16)+COUNTBLANK('1ér_Tour'!D16)+COUNTBLANK('2ème'!D16)+COUNTBLANK('3ème'!D16)+COUNTBLANK('4ème'!D16)+COUNTBLANK('5ème'!D16)+COUNTBLANK('6ème'!D16)+COUNTBLANK('7ème'!D16)+COUNTBLANK('8ème'!D16)+COUNTBLANK('9ème'!D16)+COUNTBLANK('10ème'!D16))))</f>
        <v>11</v>
      </c>
      <c r="F16" s="8" t="str">
        <f t="shared" si="0"/>
        <v/>
      </c>
      <c r="G16" t="str">
        <f>IF(OR('1ér_Tour'!D16="TERMINE",'2ème'!D16="TERMINE",'3ème'!D16="TERMINE",'4ème'!D16="TERMINE",'5ème'!D16="TERMINE",'6ème'!D16="TERMINE",'7ème'!D16="TERMINE",'8ème'!D16="TERMINE",'9ème'!D16="TERMINE",'9ème'!A16="TERMINE"),"TERMINE","")</f>
        <v/>
      </c>
      <c r="H16" s="8"/>
      <c r="I16" s="53"/>
      <c r="M16" s="154" t="str">
        <f>IF('1ér_Tour'!$D16="","",IF(AND(Engagés!$D16="M",'1ér_Tour'!$D16&gt;=$K$3),"TERMINE",""))</f>
        <v/>
      </c>
      <c r="N16" s="154" t="str">
        <f>IF('1ér_Tour'!$D16="","",IF(AND(Engagés!$D16="M",'1ér_Tour'!$D16&gt;=$K$3),"TERMINE",""))</f>
        <v/>
      </c>
      <c r="O16" s="154" t="str">
        <f>IF('2ème'!$D16="","",IF(AND(Engagés!$D16="M",'2ème'!$D16&gt;=$K$3),"TERMINE",""))</f>
        <v/>
      </c>
      <c r="P16" s="154" t="str">
        <f>IF('3ème'!$D16="","",IF(AND(Engagés!$D16="M",'3ème'!$D16&gt;=$K$3),"TERMINE",""))</f>
        <v/>
      </c>
      <c r="Q16" s="154" t="str">
        <f>IF('4ème'!$D16="","",IF(AND(Engagés!$D16="M",'4ème'!$D16&gt;=$K$3),"TERMINE",""))</f>
        <v/>
      </c>
      <c r="R16" s="154" t="str">
        <f>IF('5ème'!$D16="","",IF(AND(Engagés!$D16="M",'5ème'!$D16&gt;=$K$3),"TERMINE",""))</f>
        <v/>
      </c>
      <c r="S16" s="154" t="str">
        <f>IF('6ème'!D16="","",IF(AND(Engagés!$D16="M",'6ème'!D16&gt;=$K$3),"TERMINE",""))</f>
        <v/>
      </c>
      <c r="T16" s="154" t="str">
        <f>IF('7ème'!$D16="","",IF(AND(Engagés!$D16="M",'7ème'!$D16&gt;=$K$3),"TERMINE",""))</f>
        <v/>
      </c>
      <c r="U16" s="154" t="str">
        <f>IF('8ème'!$D16="","",IF(AND(Engagés!$D16="M",'8ème'!$D16&gt;=$K$3),"TERMINE",""))</f>
        <v/>
      </c>
      <c r="V16" s="154" t="str">
        <f>IF('9ème'!$D16="","",IF(AND(Engagés!$D16="M",'9ème'!$D16&gt;=$K$3),"TERMINE",""))</f>
        <v/>
      </c>
      <c r="W16" s="187"/>
      <c r="Y16" s="128" t="str">
        <f>IF('1ér_Tour'!$D16="","",IF(AND(Engagés!$D16="C",'1ér_Tour'!$D16&gt;=$J$3),"TERMINE",""))</f>
        <v/>
      </c>
      <c r="Z16" s="128" t="str">
        <f>IF('1ér_Tour'!$D16="","",IF(AND(Engagés!$D16="C",'1ér_Tour'!$D16&gt;=$J$3),"TERMINE",""))</f>
        <v/>
      </c>
      <c r="AA16" s="128" t="str">
        <f>IF('2ème'!$D16="","",IF(AND(Engagés!$D16="C",'2ème'!$D16&gt;=$J$3),"TERMINE",""))</f>
        <v/>
      </c>
      <c r="AB16" s="128" t="str">
        <f>IF('3ème'!$D16="","",IF(AND(Engagés!$D16="C",'3ème'!$D16&gt;=$J$3),"TERMINE",""))</f>
        <v/>
      </c>
      <c r="AC16" s="128" t="str">
        <f>IF('4ème'!$D16="","",IF(AND(Engagés!$D16="C",'4ème'!$D16&gt;=$J$3),"TERMINE",""))</f>
        <v/>
      </c>
      <c r="AD16" s="128" t="str">
        <f>IF('5ème'!$D16="","",IF(AND(Engagés!$D16="C",'5ème'!$D16&gt;=$J$3),"TERMINE",""))</f>
        <v/>
      </c>
      <c r="AE16" s="128" t="str">
        <f>IF('6ème'!D16="","",IF(AND(Engagés!$D16="C",'6ème'!D16&gt;=$J$3),"TERMINE",""))</f>
        <v/>
      </c>
      <c r="AF16" s="128" t="str">
        <f>IF('7ème'!$D16="","",IF(AND(Engagés!$D16="c",'7ème'!$D16&gt;=$J$3),"TERMINE",""))</f>
        <v/>
      </c>
      <c r="AG16" s="128" t="str">
        <f>IF('8ème'!$D16="","",IF(AND(Engagés!$D16="c",'8ème'!$D16&gt;=$J$3),"TERMINE",""))</f>
        <v/>
      </c>
      <c r="AH16" s="128" t="str">
        <f>IF('9ème'!$D16="","",IF(AND(Engagés!$D16="c",'9ème'!$D16&gt;=$J$3),"TERMINE",""))</f>
        <v/>
      </c>
      <c r="AJ16" s="128" t="str">
        <f>IF('1ér_Tour'!$D16="","",IF(AND(OR(Engagés!$D16="J",Engagés!$D16="F"),'1ér_Tour'!$D16&gt;=$I$3),"TERMINE",""))</f>
        <v/>
      </c>
      <c r="AK16" s="128" t="str">
        <f>IF('1ér_Tour'!$D16="","",IF(AND(OR(Engagés!$D16="J",Engagés!$D16="F"),'1ér_Tour'!$D16&gt;=$I$3),"TERMINE",""))</f>
        <v/>
      </c>
      <c r="AL16" s="128" t="str">
        <f>IF('2ème'!$D16="","",IF(AND(OR(Engagés!$D16="J",Engagés!$D16="F"),'2ème'!$D16&gt;=$I$3),"TERMINE",""))</f>
        <v/>
      </c>
      <c r="AM16" s="128" t="str">
        <f>IF('3ème'!$D16="","",IF(AND(OR(Engagés!$D16="J",Engagés!$D16="F"),'3ème'!$D16&gt;=$I$3),"TERMINE",""))</f>
        <v/>
      </c>
      <c r="AN16" s="128" t="str">
        <f>IF('4ème'!$D16="","",IF(AND(OR(Engagés!$D16="J",Engagés!$D16="F"),'4ème'!$D16&gt;=$I$3),"TERMINE",""))</f>
        <v/>
      </c>
      <c r="AO16" s="128" t="str">
        <f>IF('5ème'!$D16="","",IF(AND(OR(Engagés!$D16="J",Engagés!$D16="F"),'5ème'!$D16&gt;=$I$3),"TERMINE",""))</f>
        <v/>
      </c>
      <c r="AP16" s="128" t="str">
        <f>IF('6ème'!T16="","",IF(AND(OR(Engagés!$D16="J",Engagés!$D16="F"),'6ème'!T16&gt;=$I$3),"TERMINE",""))</f>
        <v/>
      </c>
      <c r="AQ16" s="128" t="str">
        <f>IF('7ème'!$D16="","",IF(AND(OR(Engagés!$D16="J",Engagés!$D16="F"),'7ème'!$D16&gt;=$I$3),"TERMINE",""))</f>
        <v/>
      </c>
      <c r="AR16" s="128" t="str">
        <f>IF('8ème'!$D16="","",IF(AND(OR(Engagés!$D16="J",Engagés!$D16="F"),'8ème'!$D16&gt;=$I$3),"TERMINE",""))</f>
        <v/>
      </c>
      <c r="AS16" s="128" t="str">
        <f>IF('9ème'!$D16="","",IF(AND(OR(Engagés!$D16="J",Engagés!$D16="F"),'9ème'!$D16&gt;=$I$3),"TERMINE",""))</f>
        <v/>
      </c>
      <c r="AU16" s="165" t="str">
        <f>IF('1ér_Tour'!$D16="","",IF(AND(OR(Engagés!$D16=1,Engagés!$D16=2,Engagés!$D16=3,Engagés!$D16="V"),'1ér_Tour'!$D16&gt;=$H$3),"TERMINE",""))</f>
        <v/>
      </c>
      <c r="AV16" s="165" t="str">
        <f>IF('1ér_Tour'!$D16="","",IF(AND(OR(Engagés!$D16=1,Engagés!$D16=2,Engagés!$D16=3,Engagés!$D16="V"),'1ér_Tour'!$D16&gt;=$H$3),"TERMINE",""))</f>
        <v/>
      </c>
      <c r="AW16" s="165" t="str">
        <f>IF('2ème'!$D16="","",IF(AND(OR(Engagés!$D16=1,Engagés!$D16=2,Engagés!$D16=3,Engagés!$D16="V"),'2ème'!$D16&gt;=$H$3),"TERMINE",""))</f>
        <v/>
      </c>
      <c r="AX16" s="165" t="str">
        <f>IF('3ème'!$D16="","",IF(AND(OR(Engagés!$D16=1,Engagés!$D16=2,Engagés!$D16=3,Engagés!$D16="V"),'3ème'!$D16&gt;=$H$3),"TERMINE",""))</f>
        <v/>
      </c>
      <c r="AY16" s="165" t="str">
        <f>IF('4ème'!$D16="","",IF(AND(OR(Engagés!$D16=1,Engagés!$D16=2,Engagés!$D16=3,Engagés!$D16="V"),'4ème'!$D16&gt;=$H$3),"TERMINE",""))</f>
        <v/>
      </c>
      <c r="AZ16" s="165" t="str">
        <f>IF('5ème'!$D16="","",IF(AND(OR(Engagés!$D16=1,Engagés!$D16=2,Engagés!$D16=3,Engagés!$D16="V"),'5ème'!$D16&gt;=$H$3),"TERMINE",""))</f>
        <v/>
      </c>
      <c r="BA16" s="165" t="str">
        <f>IF('6ème'!D16="","",IF(AND(OR(Engagés!$D16=1,Engagés!$D16=2,Engagés!$D16=3,Engagés!$D16="V"),'6ème'!D16&gt;=$H$3),"TERMINE",""))</f>
        <v/>
      </c>
      <c r="BB16" s="165" t="str">
        <f>IF('7ème'!$D16="","",IF(AND(OR(Engagés!$D16=1,Engagés!$D16=2,Engagés!$D16=3,Engagés!$D16="V"),'7ème'!$D16&gt;=$H$3),"TERMINE",""))</f>
        <v/>
      </c>
      <c r="BC16" s="165" t="str">
        <f>IF('8ème'!$D16="","",IF(AND(OR(Engagés!$D16=1,Engagés!$D16=2,Engagés!$D16=3,Engagés!$D16="V"),'8ème'!$D16&gt;=$H$3),"TERMINE",""))</f>
        <v/>
      </c>
      <c r="BD16" s="165" t="str">
        <f>IF('9ème'!$D16="","",IF(AND(OR(Engagés!$D16=1,Engagés!$D16=2,Engagés!$D16=3,Engagés!$D16="V"),'9ème'!$D16&gt;=$H$3),"TERMINE",""))</f>
        <v/>
      </c>
      <c r="BE16" s="165" t="str">
        <f>IF('10ème'!$D16="","",IF(AND(OR(Engagés!$D16=1,Engagés!$D16=2,Engagés!$D16=3,Engagés!$D16="V"),'10ème'!$D16&gt;=$H$3),"TERMINE",""))</f>
        <v/>
      </c>
    </row>
    <row r="17" spans="1:57" x14ac:dyDescent="0.2">
      <c r="A17" s="18">
        <f>IF(Dép_Arr!A17="","",Dép_Arr!A17)</f>
        <v>14</v>
      </c>
      <c r="B17" s="17">
        <f>IF(A17="","",INDEX(Engagés!A17:D116,MATCH(Récap!A17,Engagés!A17:A116,0),4))</f>
        <v>1</v>
      </c>
      <c r="C17" s="8">
        <f>Dép_Arr!E17+'1ér_Tour'!E17+'2ème'!E17+'3ème'!E17+'4ème'!E17+'5ème'!E17+'6ème'!E17+'7ème'!E17+'8ème'!E17+'9ème'!E17+'10ème'!E17</f>
        <v>0</v>
      </c>
      <c r="D17" s="6" t="str">
        <f>IF(E17=11,"",IF(Dép_Arr!A17="","",COUNTA(Dép_Arr!C17,'1ér_Tour'!C17,'2ème'!C17,'3ème'!C17,'4ème'!C17,'5ème'!C17,'6ème'!C17,'7ème'!C17,'8ème'!C17,'9ème'!C17,#REF!)))</f>
        <v/>
      </c>
      <c r="E17" s="6">
        <f>IF(A17=0,"",IF(Dép_Arr!A17="","",(COUNTBLANK(Dép_Arr!D17)+COUNTBLANK('1ér_Tour'!D17)+COUNTBLANK('2ème'!D17)+COUNTBLANK('3ème'!D17)+COUNTBLANK('4ème'!D17)+COUNTBLANK('5ème'!D17)+COUNTBLANK('6ème'!D17)+COUNTBLANK('7ème'!D17)+COUNTBLANK('8ème'!D17)+COUNTBLANK('9ème'!D17)+COUNTBLANK('10ème'!D17))))</f>
        <v>11</v>
      </c>
      <c r="F17" s="8" t="str">
        <f t="shared" si="0"/>
        <v/>
      </c>
      <c r="G17" t="str">
        <f>IF(OR('1ér_Tour'!D17="TERMINE",'2ème'!D17="TERMINE",'3ème'!D17="TERMINE",'4ème'!D17="TERMINE",'5ème'!D17="TERMINE",'6ème'!D17="TERMINE",'7ème'!D17="TERMINE",'8ème'!D17="TERMINE",'9ème'!D17="TERMINE",'9ème'!A17="TERMINE"),"TERMINE","")</f>
        <v/>
      </c>
      <c r="H17" s="8"/>
      <c r="I17" s="53"/>
      <c r="M17" s="154" t="str">
        <f>IF('1ér_Tour'!$D17="","",IF(AND(Engagés!$D17="M",'1ér_Tour'!$D17&gt;=$K$3),"TERMINE",""))</f>
        <v/>
      </c>
      <c r="N17" s="154" t="str">
        <f>IF('1ér_Tour'!$D17="","",IF(AND(Engagés!$D17="M",'1ér_Tour'!$D17&gt;=$K$3),"TERMINE",""))</f>
        <v/>
      </c>
      <c r="O17" s="154" t="str">
        <f>IF('2ème'!$D17="","",IF(AND(Engagés!$D17="M",'2ème'!$D17&gt;=$K$3),"TERMINE",""))</f>
        <v/>
      </c>
      <c r="P17" s="154" t="str">
        <f>IF('3ème'!$D17="","",IF(AND(Engagés!$D17="M",'3ème'!$D17&gt;=$K$3),"TERMINE",""))</f>
        <v/>
      </c>
      <c r="Q17" s="154" t="str">
        <f>IF('4ème'!$D17="","",IF(AND(Engagés!$D17="M",'4ème'!$D17&gt;=$K$3),"TERMINE",""))</f>
        <v/>
      </c>
      <c r="R17" s="154" t="str">
        <f>IF('5ème'!$D17="","",IF(AND(Engagés!$D17="M",'5ème'!$D17&gt;=$K$3),"TERMINE",""))</f>
        <v/>
      </c>
      <c r="S17" s="154" t="str">
        <f>IF('6ème'!D17="","",IF(AND(Engagés!$D17="M",'6ème'!D17&gt;=$K$3),"TERMINE",""))</f>
        <v/>
      </c>
      <c r="T17" s="154" t="str">
        <f>IF('7ème'!$D17="","",IF(AND(Engagés!$D17="M",'7ème'!$D17&gt;=$K$3),"TERMINE",""))</f>
        <v/>
      </c>
      <c r="U17" s="154" t="str">
        <f>IF('8ème'!$D17="","",IF(AND(Engagés!$D17="M",'8ème'!$D17&gt;=$K$3),"TERMINE",""))</f>
        <v/>
      </c>
      <c r="V17" s="154" t="str">
        <f>IF('9ème'!$D17="","",IF(AND(Engagés!$D17="M",'9ème'!$D17&gt;=$K$3),"TERMINE",""))</f>
        <v/>
      </c>
      <c r="W17" s="187"/>
      <c r="Y17" s="128" t="str">
        <f>IF('1ér_Tour'!$D17="","",IF(AND(Engagés!$D17="C",'1ér_Tour'!$D17&gt;=$J$3),"TERMINE",""))</f>
        <v/>
      </c>
      <c r="Z17" s="128" t="str">
        <f>IF('1ér_Tour'!$D17="","",IF(AND(Engagés!$D17="C",'1ér_Tour'!$D17&gt;=$J$3),"TERMINE",""))</f>
        <v/>
      </c>
      <c r="AA17" s="128" t="str">
        <f>IF('2ème'!$D17="","",IF(AND(Engagés!$D17="C",'2ème'!$D17&gt;=$J$3),"TERMINE",""))</f>
        <v/>
      </c>
      <c r="AB17" s="128" t="str">
        <f>IF('3ème'!$D17="","",IF(AND(Engagés!$D17="C",'3ème'!$D17&gt;=$J$3),"TERMINE",""))</f>
        <v/>
      </c>
      <c r="AC17" s="128" t="str">
        <f>IF('4ème'!$D17="","",IF(AND(Engagés!$D17="C",'4ème'!$D17&gt;=$J$3),"TERMINE",""))</f>
        <v/>
      </c>
      <c r="AD17" s="128" t="str">
        <f>IF('5ème'!$D17="","",IF(AND(Engagés!$D17="C",'5ème'!$D17&gt;=$J$3),"TERMINE",""))</f>
        <v/>
      </c>
      <c r="AE17" s="128" t="str">
        <f>IF('6ème'!D17="","",IF(AND(Engagés!$D17="C",'6ème'!D17&gt;=$J$3),"TERMINE",""))</f>
        <v/>
      </c>
      <c r="AF17" s="128" t="str">
        <f>IF('7ème'!$D17="","",IF(AND(Engagés!$D17="c",'7ème'!$D17&gt;=$J$3),"TERMINE",""))</f>
        <v/>
      </c>
      <c r="AG17" s="128" t="str">
        <f>IF('8ème'!$D17="","",IF(AND(Engagés!$D17="c",'8ème'!$D17&gt;=$J$3),"TERMINE",""))</f>
        <v/>
      </c>
      <c r="AH17" s="128" t="str">
        <f>IF('9ème'!$D17="","",IF(AND(Engagés!$D17="c",'9ème'!$D17&gt;=$J$3),"TERMINE",""))</f>
        <v/>
      </c>
      <c r="AJ17" s="128" t="str">
        <f>IF('1ér_Tour'!$D17="","",IF(AND(OR(Engagés!$D17="J",Engagés!$D17="F"),'1ér_Tour'!$D17&gt;=$I$3),"TERMINE",""))</f>
        <v/>
      </c>
      <c r="AK17" s="128" t="str">
        <f>IF('1ér_Tour'!$D17="","",IF(AND(OR(Engagés!$D17="J",Engagés!$D17="F"),'1ér_Tour'!$D17&gt;=$I$3),"TERMINE",""))</f>
        <v/>
      </c>
      <c r="AL17" s="128" t="str">
        <f>IF('2ème'!$D17="","",IF(AND(OR(Engagés!$D17="J",Engagés!$D17="F"),'2ème'!$D17&gt;=$I$3),"TERMINE",""))</f>
        <v/>
      </c>
      <c r="AM17" s="128" t="str">
        <f>IF('3ème'!$D17="","",IF(AND(OR(Engagés!$D17="J",Engagés!$D17="F"),'3ème'!$D17&gt;=$I$3),"TERMINE",""))</f>
        <v/>
      </c>
      <c r="AN17" s="128" t="str">
        <f>IF('4ème'!$D17="","",IF(AND(OR(Engagés!$D17="J",Engagés!$D17="F"),'4ème'!$D17&gt;=$I$3),"TERMINE",""))</f>
        <v/>
      </c>
      <c r="AO17" s="128" t="str">
        <f>IF('5ème'!$D17="","",IF(AND(OR(Engagés!$D17="J",Engagés!$D17="F"),'5ème'!$D17&gt;=$I$3),"TERMINE",""))</f>
        <v/>
      </c>
      <c r="AP17" s="128" t="str">
        <f>IF('6ème'!T17="","",IF(AND(OR(Engagés!$D17="J",Engagés!$D17="F"),'6ème'!T17&gt;=$I$3),"TERMINE",""))</f>
        <v/>
      </c>
      <c r="AQ17" s="128" t="str">
        <f>IF('7ème'!$D17="","",IF(AND(OR(Engagés!$D17="J",Engagés!$D17="F"),'7ème'!$D17&gt;=$I$3),"TERMINE",""))</f>
        <v/>
      </c>
      <c r="AR17" s="128" t="str">
        <f>IF('8ème'!$D17="","",IF(AND(OR(Engagés!$D17="J",Engagés!$D17="F"),'8ème'!$D17&gt;=$I$3),"TERMINE",""))</f>
        <v/>
      </c>
      <c r="AS17" s="128" t="str">
        <f>IF('9ème'!$D17="","",IF(AND(OR(Engagés!$D17="J",Engagés!$D17="F"),'9ème'!$D17&gt;=$I$3),"TERMINE",""))</f>
        <v/>
      </c>
      <c r="AU17" s="165" t="str">
        <f>IF('1ér_Tour'!$D17="","",IF(AND(OR(Engagés!$D17=1,Engagés!$D17=2,Engagés!$D17=3,Engagés!$D17="V"),'1ér_Tour'!$D17&gt;=$H$3),"TERMINE",""))</f>
        <v/>
      </c>
      <c r="AV17" s="165" t="str">
        <f>IF('1ér_Tour'!$D17="","",IF(AND(OR(Engagés!$D17=1,Engagés!$D17=2,Engagés!$D17=3,Engagés!$D17="V"),'1ér_Tour'!$D17&gt;=$H$3),"TERMINE",""))</f>
        <v/>
      </c>
      <c r="AW17" s="165" t="str">
        <f>IF('2ème'!$D17="","",IF(AND(OR(Engagés!$D17=1,Engagés!$D17=2,Engagés!$D17=3,Engagés!$D17="V"),'2ème'!$D17&gt;=$H$3),"TERMINE",""))</f>
        <v/>
      </c>
      <c r="AX17" s="165" t="str">
        <f>IF('3ème'!$D17="","",IF(AND(OR(Engagés!$D17=1,Engagés!$D17=2,Engagés!$D17=3,Engagés!$D17="V"),'3ème'!$D17&gt;=$H$3),"TERMINE",""))</f>
        <v/>
      </c>
      <c r="AY17" s="165" t="str">
        <f>IF('4ème'!$D17="","",IF(AND(OR(Engagés!$D17=1,Engagés!$D17=2,Engagés!$D17=3,Engagés!$D17="V"),'4ème'!$D17&gt;=$H$3),"TERMINE",""))</f>
        <v/>
      </c>
      <c r="AZ17" s="165" t="str">
        <f>IF('5ème'!$D17="","",IF(AND(OR(Engagés!$D17=1,Engagés!$D17=2,Engagés!$D17=3,Engagés!$D17="V"),'5ème'!$D17&gt;=$H$3),"TERMINE",""))</f>
        <v/>
      </c>
      <c r="BA17" s="165" t="str">
        <f>IF('6ème'!D17="","",IF(AND(OR(Engagés!$D17=1,Engagés!$D17=2,Engagés!$D17=3,Engagés!$D17="V"),'6ème'!D17&gt;=$H$3),"TERMINE",""))</f>
        <v/>
      </c>
      <c r="BB17" s="165" t="str">
        <f>IF('7ème'!$D17="","",IF(AND(OR(Engagés!$D17=1,Engagés!$D17=2,Engagés!$D17=3,Engagés!$D17="V"),'7ème'!$D17&gt;=$H$3),"TERMINE",""))</f>
        <v/>
      </c>
      <c r="BC17" s="165" t="str">
        <f>IF('8ème'!$D17="","",IF(AND(OR(Engagés!$D17=1,Engagés!$D17=2,Engagés!$D17=3,Engagés!$D17="V"),'8ème'!$D17&gt;=$H$3),"TERMINE",""))</f>
        <v/>
      </c>
      <c r="BD17" s="165" t="str">
        <f>IF('9ème'!$D17="","",IF(AND(OR(Engagés!$D17=1,Engagés!$D17=2,Engagés!$D17=3,Engagés!$D17="V"),'9ème'!$D17&gt;=$H$3),"TERMINE",""))</f>
        <v/>
      </c>
      <c r="BE17" s="165" t="str">
        <f>IF('10ème'!$D17="","",IF(AND(OR(Engagés!$D17=1,Engagés!$D17=2,Engagés!$D17=3,Engagés!$D17="V"),'10ème'!$D17&gt;=$H$3),"TERMINE",""))</f>
        <v/>
      </c>
    </row>
    <row r="18" spans="1:57" x14ac:dyDescent="0.2">
      <c r="A18" s="18">
        <f>IF(Dép_Arr!A18="","",Dép_Arr!A18)</f>
        <v>15</v>
      </c>
      <c r="B18" s="17">
        <f>IF(A18="","",INDEX(Engagés!A18:D117,MATCH(Récap!A18,Engagés!A18:A117,0),4))</f>
        <v>2</v>
      </c>
      <c r="C18" s="8">
        <f>Dép_Arr!E18+'1ér_Tour'!E18+'2ème'!E18+'3ème'!E18+'4ème'!E18+'5ème'!E18+'6ème'!E18+'7ème'!E18+'8ème'!E18+'9ème'!E18+'10ème'!E18</f>
        <v>0</v>
      </c>
      <c r="D18" s="6" t="str">
        <f>IF(E18=11,"",IF(Dép_Arr!A18="","",COUNTA(Dép_Arr!C18,'1ér_Tour'!C18,'2ème'!C18,'3ème'!C18,'4ème'!C18,'5ème'!C18,'6ème'!C18,'7ème'!C18,'8ème'!C18,'9ème'!C18,#REF!)))</f>
        <v/>
      </c>
      <c r="E18" s="6">
        <f>IF(A18=0,"",IF(Dép_Arr!A18="","",(COUNTBLANK(Dép_Arr!D18)+COUNTBLANK('1ér_Tour'!D18)+COUNTBLANK('2ème'!D18)+COUNTBLANK('3ème'!D18)+COUNTBLANK('4ème'!D18)+COUNTBLANK('5ème'!D18)+COUNTBLANK('6ème'!D18)+COUNTBLANK('7ème'!D18)+COUNTBLANK('8ème'!D18)+COUNTBLANK('9ème'!D18)+COUNTBLANK('10ème'!D18))))</f>
        <v>11</v>
      </c>
      <c r="F18" s="8" t="str">
        <f t="shared" si="0"/>
        <v/>
      </c>
      <c r="G18" t="str">
        <f>IF(OR('1ér_Tour'!D18="TERMINE",'2ème'!D18="TERMINE",'3ème'!D18="TERMINE",'4ème'!D18="TERMINE",'5ème'!D18="TERMINE",'6ème'!D18="TERMINE",'7ème'!D18="TERMINE",'8ème'!D18="TERMINE",'9ème'!D18="TERMINE",'9ème'!A18="TERMINE"),"TERMINE","")</f>
        <v/>
      </c>
      <c r="H18" s="8"/>
      <c r="I18" s="53"/>
      <c r="M18" s="154" t="str">
        <f>IF('1ér_Tour'!$D18="","",IF(AND(Engagés!$D18="M",'1ér_Tour'!$D18&gt;=$K$3),"TERMINE",""))</f>
        <v/>
      </c>
      <c r="N18" s="154" t="str">
        <f>IF('1ér_Tour'!$D18="","",IF(AND(Engagés!$D18="M",'1ér_Tour'!$D18&gt;=$K$3),"TERMINE",""))</f>
        <v/>
      </c>
      <c r="O18" s="154" t="str">
        <f>IF('2ème'!$D18="","",IF(AND(Engagés!$D18="M",'2ème'!$D18&gt;=$K$3),"TERMINE",""))</f>
        <v/>
      </c>
      <c r="P18" s="154" t="str">
        <f>IF('3ème'!$D18="","",IF(AND(Engagés!$D18="M",'3ème'!$D18&gt;=$K$3),"TERMINE",""))</f>
        <v/>
      </c>
      <c r="Q18" s="154" t="str">
        <f>IF('4ème'!$D18="","",IF(AND(Engagés!$D18="M",'4ème'!$D18&gt;=$K$3),"TERMINE",""))</f>
        <v/>
      </c>
      <c r="R18" s="154" t="str">
        <f>IF('5ème'!$D18="","",IF(AND(Engagés!$D18="M",'5ème'!$D18&gt;=$K$3),"TERMINE",""))</f>
        <v/>
      </c>
      <c r="S18" s="154" t="str">
        <f>IF('6ème'!D18="","",IF(AND(Engagés!$D18="M",'6ème'!D18&gt;=$K$3),"TERMINE",""))</f>
        <v/>
      </c>
      <c r="T18" s="154" t="str">
        <f>IF('7ème'!$D18="","",IF(AND(Engagés!$D18="M",'7ème'!$D18&gt;=$K$3),"TERMINE",""))</f>
        <v/>
      </c>
      <c r="U18" s="154" t="str">
        <f>IF('8ème'!$D18="","",IF(AND(Engagés!$D18="M",'8ème'!$D18&gt;=$K$3),"TERMINE",""))</f>
        <v/>
      </c>
      <c r="V18" s="154" t="str">
        <f>IF('9ème'!$D18="","",IF(AND(Engagés!$D18="M",'9ème'!$D18&gt;=$K$3),"TERMINE",""))</f>
        <v/>
      </c>
      <c r="W18" s="187"/>
      <c r="Y18" s="128" t="str">
        <f>IF('1ér_Tour'!$D18="","",IF(AND(Engagés!$D18="C",'1ér_Tour'!$D18&gt;=$J$3),"TERMINE",""))</f>
        <v/>
      </c>
      <c r="Z18" s="128" t="str">
        <f>IF('1ér_Tour'!$D18="","",IF(AND(Engagés!$D18="C",'1ér_Tour'!$D18&gt;=$J$3),"TERMINE",""))</f>
        <v/>
      </c>
      <c r="AA18" s="128" t="str">
        <f>IF('2ème'!$D18="","",IF(AND(Engagés!$D18="C",'2ème'!$D18&gt;=$J$3),"TERMINE",""))</f>
        <v/>
      </c>
      <c r="AB18" s="128" t="str">
        <f>IF('3ème'!$D18="","",IF(AND(Engagés!$D18="C",'3ème'!$D18&gt;=$J$3),"TERMINE",""))</f>
        <v/>
      </c>
      <c r="AC18" s="128" t="str">
        <f>IF('4ème'!$D18="","",IF(AND(Engagés!$D18="C",'4ème'!$D18&gt;=$J$3),"TERMINE",""))</f>
        <v/>
      </c>
      <c r="AD18" s="128" t="str">
        <f>IF('5ème'!$D18="","",IF(AND(Engagés!$D18="C",'5ème'!$D18&gt;=$J$3),"TERMINE",""))</f>
        <v/>
      </c>
      <c r="AE18" s="128" t="str">
        <f>IF('6ème'!D18="","",IF(AND(Engagés!$D18="C",'6ème'!D18&gt;=$J$3),"TERMINE",""))</f>
        <v/>
      </c>
      <c r="AF18" s="128" t="str">
        <f>IF('7ème'!$D18="","",IF(AND(Engagés!$D18="c",'7ème'!$D18&gt;=$J$3),"TERMINE",""))</f>
        <v/>
      </c>
      <c r="AG18" s="128" t="str">
        <f>IF('8ème'!$D18="","",IF(AND(Engagés!$D18="c",'8ème'!$D18&gt;=$J$3),"TERMINE",""))</f>
        <v/>
      </c>
      <c r="AH18" s="128" t="str">
        <f>IF('9ème'!$D18="","",IF(AND(Engagés!$D18="c",'9ème'!$D18&gt;=$J$3),"TERMINE",""))</f>
        <v/>
      </c>
      <c r="AJ18" s="128" t="str">
        <f>IF('1ér_Tour'!$D18="","",IF(AND(OR(Engagés!$D18="J",Engagés!$D18="F"),'1ér_Tour'!$D18&gt;=$I$3),"TERMINE",""))</f>
        <v/>
      </c>
      <c r="AK18" s="128" t="str">
        <f>IF('1ér_Tour'!$D18="","",IF(AND(OR(Engagés!$D18="J",Engagés!$D18="F"),'1ér_Tour'!$D18&gt;=$I$3),"TERMINE",""))</f>
        <v/>
      </c>
      <c r="AL18" s="128" t="str">
        <f>IF('2ème'!$D18="","",IF(AND(OR(Engagés!$D18="J",Engagés!$D18="F"),'2ème'!$D18&gt;=$I$3),"TERMINE",""))</f>
        <v/>
      </c>
      <c r="AM18" s="128" t="str">
        <f>IF('3ème'!$D18="","",IF(AND(OR(Engagés!$D18="J",Engagés!$D18="F"),'3ème'!$D18&gt;=$I$3),"TERMINE",""))</f>
        <v/>
      </c>
      <c r="AN18" s="128" t="str">
        <f>IF('4ème'!$D18="","",IF(AND(OR(Engagés!$D18="J",Engagés!$D18="F"),'4ème'!$D18&gt;=$I$3),"TERMINE",""))</f>
        <v/>
      </c>
      <c r="AO18" s="128" t="str">
        <f>IF('5ème'!$D18="","",IF(AND(OR(Engagés!$D18="J",Engagés!$D18="F"),'5ème'!$D18&gt;=$I$3),"TERMINE",""))</f>
        <v/>
      </c>
      <c r="AP18" s="128" t="str">
        <f>IF('6ème'!T18="","",IF(AND(OR(Engagés!$D18="J",Engagés!$D18="F"),'6ème'!T18&gt;=$I$3),"TERMINE",""))</f>
        <v/>
      </c>
      <c r="AQ18" s="128" t="str">
        <f>IF('7ème'!$D18="","",IF(AND(OR(Engagés!$D18="J",Engagés!$D18="F"),'7ème'!$D18&gt;=$I$3),"TERMINE",""))</f>
        <v/>
      </c>
      <c r="AR18" s="128" t="str">
        <f>IF('8ème'!$D18="","",IF(AND(OR(Engagés!$D18="J",Engagés!$D18="F"),'8ème'!$D18&gt;=$I$3),"TERMINE",""))</f>
        <v/>
      </c>
      <c r="AS18" s="128" t="str">
        <f>IF('9ème'!$D18="","",IF(AND(OR(Engagés!$D18="J",Engagés!$D18="F"),'9ème'!$D18&gt;=$I$3),"TERMINE",""))</f>
        <v/>
      </c>
      <c r="AU18" s="165" t="str">
        <f>IF('1ér_Tour'!$D18="","",IF(AND(OR(Engagés!$D18=1,Engagés!$D18=2,Engagés!$D18=3,Engagés!$D18="V"),'1ér_Tour'!$D18&gt;=$H$3),"TERMINE",""))</f>
        <v/>
      </c>
      <c r="AV18" s="165" t="str">
        <f>IF('1ér_Tour'!$D18="","",IF(AND(OR(Engagés!$D18=1,Engagés!$D18=2,Engagés!$D18=3,Engagés!$D18="V"),'1ér_Tour'!$D18&gt;=$H$3),"TERMINE",""))</f>
        <v/>
      </c>
      <c r="AW18" s="165" t="str">
        <f>IF('2ème'!$D18="","",IF(AND(OR(Engagés!$D18=1,Engagés!$D18=2,Engagés!$D18=3,Engagés!$D18="V"),'2ème'!$D18&gt;=$H$3),"TERMINE",""))</f>
        <v/>
      </c>
      <c r="AX18" s="165" t="str">
        <f>IF('3ème'!$D18="","",IF(AND(OR(Engagés!$D18=1,Engagés!$D18=2,Engagés!$D18=3,Engagés!$D18="V"),'3ème'!$D18&gt;=$H$3),"TERMINE",""))</f>
        <v/>
      </c>
      <c r="AY18" s="165" t="str">
        <f>IF('4ème'!$D18="","",IF(AND(OR(Engagés!$D18=1,Engagés!$D18=2,Engagés!$D18=3,Engagés!$D18="V"),'4ème'!$D18&gt;=$H$3),"TERMINE",""))</f>
        <v/>
      </c>
      <c r="AZ18" s="165" t="str">
        <f>IF('5ème'!$D18="","",IF(AND(OR(Engagés!$D18=1,Engagés!$D18=2,Engagés!$D18=3,Engagés!$D18="V"),'5ème'!$D18&gt;=$H$3),"TERMINE",""))</f>
        <v/>
      </c>
      <c r="BA18" s="165" t="str">
        <f>IF('6ème'!D18="","",IF(AND(OR(Engagés!$D18=1,Engagés!$D18=2,Engagés!$D18=3,Engagés!$D18="V"),'6ème'!D18&gt;=$H$3),"TERMINE",""))</f>
        <v/>
      </c>
      <c r="BB18" s="165" t="str">
        <f>IF('7ème'!$D18="","",IF(AND(OR(Engagés!$D18=1,Engagés!$D18=2,Engagés!$D18=3,Engagés!$D18="V"),'7ème'!$D18&gt;=$H$3),"TERMINE",""))</f>
        <v/>
      </c>
      <c r="BC18" s="165" t="str">
        <f>IF('8ème'!$D18="","",IF(AND(OR(Engagés!$D18=1,Engagés!$D18=2,Engagés!$D18=3,Engagés!$D18="V"),'8ème'!$D18&gt;=$H$3),"TERMINE",""))</f>
        <v/>
      </c>
      <c r="BD18" s="165" t="str">
        <f>IF('9ème'!$D18="","",IF(AND(OR(Engagés!$D18=1,Engagés!$D18=2,Engagés!$D18=3,Engagés!$D18="V"),'9ème'!$D18&gt;=$H$3),"TERMINE",""))</f>
        <v/>
      </c>
      <c r="BE18" s="165" t="str">
        <f>IF('10ème'!$D18="","",IF(AND(OR(Engagés!$D18=1,Engagés!$D18=2,Engagés!$D18=3,Engagés!$D18="V"),'10ème'!$D18&gt;=$H$3),"TERMINE",""))</f>
        <v/>
      </c>
    </row>
    <row r="19" spans="1:57" x14ac:dyDescent="0.2">
      <c r="A19" s="18">
        <f>IF(Dép_Arr!A19="","",Dép_Arr!A19)</f>
        <v>16</v>
      </c>
      <c r="B19" s="17" t="str">
        <f>IF(A19="","",INDEX(Engagés!A19:D118,MATCH(Récap!A19,Engagés!A19:A118,0),4))</f>
        <v>F</v>
      </c>
      <c r="C19" s="8">
        <f>Dép_Arr!E19+'1ér_Tour'!E19+'2ème'!E19+'3ème'!E19+'4ème'!E19+'5ème'!E19+'6ème'!E19+'7ème'!E19+'8ème'!E19+'9ème'!E19+'10ème'!E19</f>
        <v>0</v>
      </c>
      <c r="D19" s="6" t="str">
        <f>IF(E19=11,"",IF(Dép_Arr!A19="","",COUNTA(Dép_Arr!C19,'1ér_Tour'!C19,'2ème'!C19,'3ème'!C19,'4ème'!C19,'5ème'!C19,'6ème'!C19,'7ème'!C19,'8ème'!C19,'9ème'!C19,#REF!)))</f>
        <v/>
      </c>
      <c r="E19" s="6">
        <f>IF(A19=0,"",IF(Dép_Arr!A19="","",(COUNTBLANK(Dép_Arr!D19)+COUNTBLANK('1ér_Tour'!D19)+COUNTBLANK('2ème'!D19)+COUNTBLANK('3ème'!D19)+COUNTBLANK('4ème'!D19)+COUNTBLANK('5ème'!D19)+COUNTBLANK('6ème'!D19)+COUNTBLANK('7ème'!D19)+COUNTBLANK('8ème'!D19)+COUNTBLANK('9ème'!D19)+COUNTBLANK('10ème'!D19))))</f>
        <v>11</v>
      </c>
      <c r="F19" s="8" t="str">
        <f t="shared" si="0"/>
        <v/>
      </c>
      <c r="G19" t="str">
        <f>IF(OR('1ér_Tour'!D19="TERMINE",'2ème'!D19="TERMINE",'3ème'!D19="TERMINE",'4ème'!D19="TERMINE",'5ème'!D19="TERMINE",'6ème'!D19="TERMINE",'7ème'!D19="TERMINE",'8ème'!D19="TERMINE",'9ème'!D19="TERMINE",'9ème'!A19="TERMINE"),"TERMINE","")</f>
        <v/>
      </c>
      <c r="H19" s="8"/>
      <c r="I19" s="53"/>
      <c r="M19" s="154" t="str">
        <f>IF('1ér_Tour'!$D19="","",IF(AND(Engagés!$D19="M",'1ér_Tour'!$D19&gt;=$K$3),"TERMINE",""))</f>
        <v/>
      </c>
      <c r="N19" s="154" t="str">
        <f>IF('1ér_Tour'!$D19="","",IF(AND(Engagés!$D19="M",'1ér_Tour'!$D19&gt;=$K$3),"TERMINE",""))</f>
        <v/>
      </c>
      <c r="O19" s="154" t="str">
        <f>IF('2ème'!$D19="","",IF(AND(Engagés!$D19="M",'2ème'!$D19&gt;=$K$3),"TERMINE",""))</f>
        <v/>
      </c>
      <c r="P19" s="154" t="str">
        <f>IF('3ème'!$D19="","",IF(AND(Engagés!$D19="M",'3ème'!$D19&gt;=$K$3),"TERMINE",""))</f>
        <v/>
      </c>
      <c r="Q19" s="154" t="str">
        <f>IF('4ème'!$D19="","",IF(AND(Engagés!$D19="M",'4ème'!$D19&gt;=$K$3),"TERMINE",""))</f>
        <v/>
      </c>
      <c r="R19" s="154" t="str">
        <f>IF('5ème'!$D19="","",IF(AND(Engagés!$D19="M",'5ème'!$D19&gt;=$K$3),"TERMINE",""))</f>
        <v/>
      </c>
      <c r="S19" s="154" t="str">
        <f>IF('6ème'!D19="","",IF(AND(Engagés!$D19="M",'6ème'!D19&gt;=$K$3),"TERMINE",""))</f>
        <v/>
      </c>
      <c r="T19" s="154" t="str">
        <f>IF('7ème'!$D19="","",IF(AND(Engagés!$D19="M",'7ème'!$D19&gt;=$K$3),"TERMINE",""))</f>
        <v/>
      </c>
      <c r="U19" s="154" t="str">
        <f>IF('8ème'!$D19="","",IF(AND(Engagés!$D19="M",'8ème'!$D19&gt;=$K$3),"TERMINE",""))</f>
        <v/>
      </c>
      <c r="V19" s="154" t="str">
        <f>IF('9ème'!$D19="","",IF(AND(Engagés!$D19="M",'9ème'!$D19&gt;=$K$3),"TERMINE",""))</f>
        <v/>
      </c>
      <c r="W19" s="187"/>
      <c r="Y19" s="128" t="str">
        <f>IF('1ér_Tour'!$D19="","",IF(AND(Engagés!$D19="C",'1ér_Tour'!$D19&gt;=$J$3),"TERMINE",""))</f>
        <v/>
      </c>
      <c r="Z19" s="128" t="str">
        <f>IF('1ér_Tour'!$D19="","",IF(AND(Engagés!$D19="C",'1ér_Tour'!$D19&gt;=$J$3),"TERMINE",""))</f>
        <v/>
      </c>
      <c r="AA19" s="128" t="str">
        <f>IF('2ème'!$D19="","",IF(AND(Engagés!$D19="C",'2ème'!$D19&gt;=$J$3),"TERMINE",""))</f>
        <v/>
      </c>
      <c r="AB19" s="128" t="str">
        <f>IF('3ème'!$D19="","",IF(AND(Engagés!$D19="C",'3ème'!$D19&gt;=$J$3),"TERMINE",""))</f>
        <v/>
      </c>
      <c r="AC19" s="128" t="str">
        <f>IF('4ème'!$D19="","",IF(AND(Engagés!$D19="C",'4ème'!$D19&gt;=$J$3),"TERMINE",""))</f>
        <v/>
      </c>
      <c r="AD19" s="128" t="str">
        <f>IF('5ème'!$D19="","",IF(AND(Engagés!$D19="C",'5ème'!$D19&gt;=$J$3),"TERMINE",""))</f>
        <v/>
      </c>
      <c r="AE19" s="128" t="str">
        <f>IF('6ème'!D19="","",IF(AND(Engagés!$D19="C",'6ème'!D19&gt;=$J$3),"TERMINE",""))</f>
        <v/>
      </c>
      <c r="AF19" s="128" t="str">
        <f>IF('7ème'!$D19="","",IF(AND(Engagés!$D19="c",'7ème'!$D19&gt;=$J$3),"TERMINE",""))</f>
        <v/>
      </c>
      <c r="AG19" s="128" t="str">
        <f>IF('8ème'!$D19="","",IF(AND(Engagés!$D19="c",'8ème'!$D19&gt;=$J$3),"TERMINE",""))</f>
        <v/>
      </c>
      <c r="AH19" s="128" t="str">
        <f>IF('9ème'!$D19="","",IF(AND(Engagés!$D19="c",'9ème'!$D19&gt;=$J$3),"TERMINE",""))</f>
        <v/>
      </c>
      <c r="AJ19" s="128" t="str">
        <f>IF('1ér_Tour'!$D19="","",IF(AND(OR(Engagés!$D19="J",Engagés!$D19="F"),'1ér_Tour'!$D19&gt;=$I$3),"TERMINE",""))</f>
        <v/>
      </c>
      <c r="AK19" s="128" t="str">
        <f>IF('1ér_Tour'!$D19="","",IF(AND(OR(Engagés!$D19="J",Engagés!$D19="F"),'1ér_Tour'!$D19&gt;=$I$3),"TERMINE",""))</f>
        <v/>
      </c>
      <c r="AL19" s="128" t="str">
        <f>IF('2ème'!$D19="","",IF(AND(OR(Engagés!$D19="J",Engagés!$D19="F"),'2ème'!$D19&gt;=$I$3),"TERMINE",""))</f>
        <v/>
      </c>
      <c r="AM19" s="128" t="str">
        <f>IF('3ème'!$D19="","",IF(AND(OR(Engagés!$D19="J",Engagés!$D19="F"),'3ème'!$D19&gt;=$I$3),"TERMINE",""))</f>
        <v/>
      </c>
      <c r="AN19" s="128" t="str">
        <f>IF('4ème'!$D19="","",IF(AND(OR(Engagés!$D19="J",Engagés!$D19="F"),'4ème'!$D19&gt;=$I$3),"TERMINE",""))</f>
        <v/>
      </c>
      <c r="AO19" s="128" t="str">
        <f>IF('5ème'!$D19="","",IF(AND(OR(Engagés!$D19="J",Engagés!$D19="F"),'5ème'!$D19&gt;=$I$3),"TERMINE",""))</f>
        <v/>
      </c>
      <c r="AP19" s="128" t="str">
        <f>IF('6ème'!T19="","",IF(AND(OR(Engagés!$D19="J",Engagés!$D19="F"),'6ème'!T19&gt;=$I$3),"TERMINE",""))</f>
        <v/>
      </c>
      <c r="AQ19" s="128" t="str">
        <f>IF('7ème'!$D19="","",IF(AND(OR(Engagés!$D19="J",Engagés!$D19="F"),'7ème'!$D19&gt;=$I$3),"TERMINE",""))</f>
        <v/>
      </c>
      <c r="AR19" s="128" t="str">
        <f>IF('8ème'!$D19="","",IF(AND(OR(Engagés!$D19="J",Engagés!$D19="F"),'8ème'!$D19&gt;=$I$3),"TERMINE",""))</f>
        <v/>
      </c>
      <c r="AS19" s="128" t="str">
        <f>IF('9ème'!$D19="","",IF(AND(OR(Engagés!$D19="J",Engagés!$D19="F"),'9ème'!$D19&gt;=$I$3),"TERMINE",""))</f>
        <v/>
      </c>
      <c r="AU19" s="165" t="str">
        <f>IF('1ér_Tour'!$D19="","",IF(AND(OR(Engagés!$D19=1,Engagés!$D19=2,Engagés!$D19=3,Engagés!$D19="V"),'1ér_Tour'!$D19&gt;=$H$3),"TERMINE",""))</f>
        <v/>
      </c>
      <c r="AV19" s="165" t="str">
        <f>IF('1ér_Tour'!$D19="","",IF(AND(OR(Engagés!$D19=1,Engagés!$D19=2,Engagés!$D19=3,Engagés!$D19="V"),'1ér_Tour'!$D19&gt;=$H$3),"TERMINE",""))</f>
        <v/>
      </c>
      <c r="AW19" s="165" t="str">
        <f>IF('2ème'!$D19="","",IF(AND(OR(Engagés!$D19=1,Engagés!$D19=2,Engagés!$D19=3,Engagés!$D19="V"),'2ème'!$D19&gt;=$H$3),"TERMINE",""))</f>
        <v/>
      </c>
      <c r="AX19" s="165" t="str">
        <f>IF('3ème'!$D19="","",IF(AND(OR(Engagés!$D19=1,Engagés!$D19=2,Engagés!$D19=3,Engagés!$D19="V"),'3ème'!$D19&gt;=$H$3),"TERMINE",""))</f>
        <v/>
      </c>
      <c r="AY19" s="165" t="str">
        <f>IF('4ème'!$D19="","",IF(AND(OR(Engagés!$D19=1,Engagés!$D19=2,Engagés!$D19=3,Engagés!$D19="V"),'4ème'!$D19&gt;=$H$3),"TERMINE",""))</f>
        <v/>
      </c>
      <c r="AZ19" s="165" t="str">
        <f>IF('5ème'!$D19="","",IF(AND(OR(Engagés!$D19=1,Engagés!$D19=2,Engagés!$D19=3,Engagés!$D19="V"),'5ème'!$D19&gt;=$H$3),"TERMINE",""))</f>
        <v/>
      </c>
      <c r="BA19" s="165" t="str">
        <f>IF('6ème'!D19="","",IF(AND(OR(Engagés!$D19=1,Engagés!$D19=2,Engagés!$D19=3,Engagés!$D19="V"),'6ème'!D19&gt;=$H$3),"TERMINE",""))</f>
        <v/>
      </c>
      <c r="BB19" s="165" t="str">
        <f>IF('7ème'!$D19="","",IF(AND(OR(Engagés!$D19=1,Engagés!$D19=2,Engagés!$D19=3,Engagés!$D19="V"),'7ème'!$D19&gt;=$H$3),"TERMINE",""))</f>
        <v/>
      </c>
      <c r="BC19" s="165" t="str">
        <f>IF('8ème'!$D19="","",IF(AND(OR(Engagés!$D19=1,Engagés!$D19=2,Engagés!$D19=3,Engagés!$D19="V"),'8ème'!$D19&gt;=$H$3),"TERMINE",""))</f>
        <v/>
      </c>
      <c r="BD19" s="165" t="str">
        <f>IF('9ème'!$D19="","",IF(AND(OR(Engagés!$D19=1,Engagés!$D19=2,Engagés!$D19=3,Engagés!$D19="V"),'9ème'!$D19&gt;=$H$3),"TERMINE",""))</f>
        <v/>
      </c>
      <c r="BE19" s="165" t="str">
        <f>IF('10ème'!$D19="","",IF(AND(OR(Engagés!$D19=1,Engagés!$D19=2,Engagés!$D19=3,Engagés!$D19="V"),'10ème'!$D19&gt;=$H$3),"TERMINE",""))</f>
        <v/>
      </c>
    </row>
    <row r="20" spans="1:57" x14ac:dyDescent="0.2">
      <c r="A20" s="18">
        <f>IF(Dép_Arr!A20="","",Dép_Arr!A20)</f>
        <v>17</v>
      </c>
      <c r="B20" s="17" t="str">
        <f>IF(A20="","",INDEX(Engagés!A20:D119,MATCH(Récap!A20,Engagés!A20:A119,0),4))</f>
        <v>F</v>
      </c>
      <c r="C20" s="8">
        <f>Dép_Arr!E20+'1ér_Tour'!E20+'2ème'!E20+'3ème'!E20+'4ème'!E20+'5ème'!E20+'6ème'!E20+'7ème'!E20+'8ème'!E20+'9ème'!E20+'10ème'!E20</f>
        <v>0</v>
      </c>
      <c r="D20" s="6" t="str">
        <f>IF(E20=11,"",IF(Dép_Arr!A20="","",COUNTA(Dép_Arr!C20,'1ér_Tour'!C20,'2ème'!C20,'3ème'!C20,'4ème'!C20,'5ème'!C20,'6ème'!C20,'7ème'!C20,'8ème'!C20,'9ème'!C20,#REF!)))</f>
        <v/>
      </c>
      <c r="E20" s="6">
        <f>IF(A20=0,"",IF(Dép_Arr!A20="","",(COUNTBLANK(Dép_Arr!D20)+COUNTBLANK('1ér_Tour'!D20)+COUNTBLANK('2ème'!D20)+COUNTBLANK('3ème'!D20)+COUNTBLANK('4ème'!D20)+COUNTBLANK('5ème'!D20)+COUNTBLANK('6ème'!D20)+COUNTBLANK('7ème'!D20)+COUNTBLANK('8ème'!D20)+COUNTBLANK('9ème'!D20)+COUNTBLANK('10ème'!D20))))</f>
        <v>11</v>
      </c>
      <c r="F20" s="8" t="str">
        <f t="shared" si="0"/>
        <v/>
      </c>
      <c r="G20" t="str">
        <f>IF(OR('1ér_Tour'!D20="TERMINE",'2ème'!D20="TERMINE",'3ème'!D20="TERMINE",'4ème'!D20="TERMINE",'5ème'!D20="TERMINE",'6ème'!D20="TERMINE",'7ème'!D20="TERMINE",'8ème'!D20="TERMINE",'9ème'!D20="TERMINE",'9ème'!A20="TERMINE"),"TERMINE","")</f>
        <v/>
      </c>
      <c r="H20" s="8"/>
      <c r="I20" s="53"/>
      <c r="M20" s="154" t="str">
        <f>IF('1ér_Tour'!$D20="","",IF(AND(Engagés!$D20="M",'1ér_Tour'!$D20&gt;=$K$3),"TERMINE",""))</f>
        <v/>
      </c>
      <c r="N20" s="154" t="str">
        <f>IF('1ér_Tour'!$D20="","",IF(AND(Engagés!$D20="M",'1ér_Tour'!$D20&gt;=$K$3),"TERMINE",""))</f>
        <v/>
      </c>
      <c r="O20" s="154" t="str">
        <f>IF('2ème'!$D20="","",IF(AND(Engagés!$D20="M",'2ème'!$D20&gt;=$K$3),"TERMINE",""))</f>
        <v/>
      </c>
      <c r="P20" s="154" t="str">
        <f>IF('3ème'!$D20="","",IF(AND(Engagés!$D20="M",'3ème'!$D20&gt;=$K$3),"TERMINE",""))</f>
        <v/>
      </c>
      <c r="Q20" s="154" t="str">
        <f>IF('4ème'!$D20="","",IF(AND(Engagés!$D20="M",'4ème'!$D20&gt;=$K$3),"TERMINE",""))</f>
        <v/>
      </c>
      <c r="R20" s="154" t="str">
        <f>IF('5ème'!$D20="","",IF(AND(Engagés!$D20="M",'5ème'!$D20&gt;=$K$3),"TERMINE",""))</f>
        <v/>
      </c>
      <c r="S20" s="154" t="str">
        <f>IF('6ème'!D20="","",IF(AND(Engagés!$D20="M",'6ème'!D20&gt;=$K$3),"TERMINE",""))</f>
        <v/>
      </c>
      <c r="T20" s="154" t="str">
        <f>IF('7ème'!$D20="","",IF(AND(Engagés!$D20="M",'7ème'!$D20&gt;=$K$3),"TERMINE",""))</f>
        <v/>
      </c>
      <c r="U20" s="154" t="str">
        <f>IF('8ème'!$D20="","",IF(AND(Engagés!$D20="M",'8ème'!$D20&gt;=$K$3),"TERMINE",""))</f>
        <v/>
      </c>
      <c r="V20" s="154" t="str">
        <f>IF('9ème'!$D20="","",IF(AND(Engagés!$D20="M",'9ème'!$D20&gt;=$K$3),"TERMINE",""))</f>
        <v/>
      </c>
      <c r="W20" s="187"/>
      <c r="Y20" s="128" t="str">
        <f>IF('1ér_Tour'!$D20="","",IF(AND(Engagés!$D20="C",'1ér_Tour'!$D20&gt;=$J$3),"TERMINE",""))</f>
        <v/>
      </c>
      <c r="Z20" s="128" t="str">
        <f>IF('1ér_Tour'!$D20="","",IF(AND(Engagés!$D20="C",'1ér_Tour'!$D20&gt;=$J$3),"TERMINE",""))</f>
        <v/>
      </c>
      <c r="AA20" s="128" t="str">
        <f>IF('2ème'!$D20="","",IF(AND(Engagés!$D20="C",'2ème'!$D20&gt;=$J$3),"TERMINE",""))</f>
        <v/>
      </c>
      <c r="AB20" s="128" t="str">
        <f>IF('3ème'!$D20="","",IF(AND(Engagés!$D20="C",'3ème'!$D20&gt;=$J$3),"TERMINE",""))</f>
        <v/>
      </c>
      <c r="AC20" s="128" t="str">
        <f>IF('4ème'!$D20="","",IF(AND(Engagés!$D20="C",'4ème'!$D20&gt;=$J$3),"TERMINE",""))</f>
        <v/>
      </c>
      <c r="AD20" s="128" t="str">
        <f>IF('5ème'!$D20="","",IF(AND(Engagés!$D20="C",'5ème'!$D20&gt;=$J$3),"TERMINE",""))</f>
        <v/>
      </c>
      <c r="AE20" s="128" t="str">
        <f>IF('6ème'!D20="","",IF(AND(Engagés!$D20="C",'6ème'!D20&gt;=$J$3),"TERMINE",""))</f>
        <v/>
      </c>
      <c r="AF20" s="128" t="str">
        <f>IF('7ème'!$D20="","",IF(AND(Engagés!$D20="c",'7ème'!$D20&gt;=$J$3),"TERMINE",""))</f>
        <v/>
      </c>
      <c r="AG20" s="128" t="str">
        <f>IF('8ème'!$D20="","",IF(AND(Engagés!$D20="c",'8ème'!$D20&gt;=$J$3),"TERMINE",""))</f>
        <v/>
      </c>
      <c r="AH20" s="128" t="str">
        <f>IF('9ème'!$D20="","",IF(AND(Engagés!$D20="c",'9ème'!$D20&gt;=$J$3),"TERMINE",""))</f>
        <v/>
      </c>
      <c r="AJ20" s="128" t="str">
        <f>IF('1ér_Tour'!$D20="","",IF(AND(OR(Engagés!$D20="J",Engagés!$D20="F"),'1ér_Tour'!$D20&gt;=$I$3),"TERMINE",""))</f>
        <v/>
      </c>
      <c r="AK20" s="128" t="str">
        <f>IF('1ér_Tour'!$D20="","",IF(AND(OR(Engagés!$D20="J",Engagés!$D20="F"),'1ér_Tour'!$D20&gt;=$I$3),"TERMINE",""))</f>
        <v/>
      </c>
      <c r="AL20" s="128" t="str">
        <f>IF('2ème'!$D20="","",IF(AND(OR(Engagés!$D20="J",Engagés!$D20="F"),'2ème'!$D20&gt;=$I$3),"TERMINE",""))</f>
        <v/>
      </c>
      <c r="AM20" s="128" t="str">
        <f>IF('3ème'!$D20="","",IF(AND(OR(Engagés!$D20="J",Engagés!$D20="F"),'3ème'!$D20&gt;=$I$3),"TERMINE",""))</f>
        <v/>
      </c>
      <c r="AN20" s="128" t="str">
        <f>IF('4ème'!$D20="","",IF(AND(OR(Engagés!$D20="J",Engagés!$D20="F"),'4ème'!$D20&gt;=$I$3),"TERMINE",""))</f>
        <v/>
      </c>
      <c r="AO20" s="128" t="str">
        <f>IF('5ème'!$D20="","",IF(AND(OR(Engagés!$D20="J",Engagés!$D20="F"),'5ème'!$D20&gt;=$I$3),"TERMINE",""))</f>
        <v/>
      </c>
      <c r="AP20" s="128" t="str">
        <f>IF('6ème'!T20="","",IF(AND(OR(Engagés!$D20="J",Engagés!$D20="F"),'6ème'!T20&gt;=$I$3),"TERMINE",""))</f>
        <v/>
      </c>
      <c r="AQ20" s="128" t="str">
        <f>IF('7ème'!$D20="","",IF(AND(OR(Engagés!$D20="J",Engagés!$D20="F"),'7ème'!$D20&gt;=$I$3),"TERMINE",""))</f>
        <v/>
      </c>
      <c r="AR20" s="128" t="str">
        <f>IF('8ème'!$D20="","",IF(AND(OR(Engagés!$D20="J",Engagés!$D20="F"),'8ème'!$D20&gt;=$I$3),"TERMINE",""))</f>
        <v/>
      </c>
      <c r="AS20" s="128" t="str">
        <f>IF('9ème'!$D20="","",IF(AND(OR(Engagés!$D20="J",Engagés!$D20="F"),'9ème'!$D20&gt;=$I$3),"TERMINE",""))</f>
        <v/>
      </c>
      <c r="AU20" s="165" t="str">
        <f>IF('1ér_Tour'!$D20="","",IF(AND(OR(Engagés!$D20=1,Engagés!$D20=2,Engagés!$D20=3,Engagés!$D20="V"),'1ér_Tour'!$D20&gt;=$H$3),"TERMINE",""))</f>
        <v/>
      </c>
      <c r="AV20" s="165" t="str">
        <f>IF('1ér_Tour'!$D20="","",IF(AND(OR(Engagés!$D20=1,Engagés!$D20=2,Engagés!$D20=3,Engagés!$D20="V"),'1ér_Tour'!$D20&gt;=$H$3),"TERMINE",""))</f>
        <v/>
      </c>
      <c r="AW20" s="165" t="str">
        <f>IF('2ème'!$D20="","",IF(AND(OR(Engagés!$D20=1,Engagés!$D20=2,Engagés!$D20=3,Engagés!$D20="V"),'2ème'!$D20&gt;=$H$3),"TERMINE",""))</f>
        <v/>
      </c>
      <c r="AX20" s="165" t="str">
        <f>IF('3ème'!$D20="","",IF(AND(OR(Engagés!$D20=1,Engagés!$D20=2,Engagés!$D20=3,Engagés!$D20="V"),'3ème'!$D20&gt;=$H$3),"TERMINE",""))</f>
        <v/>
      </c>
      <c r="AY20" s="165" t="str">
        <f>IF('4ème'!$D20="","",IF(AND(OR(Engagés!$D20=1,Engagés!$D20=2,Engagés!$D20=3,Engagés!$D20="V"),'4ème'!$D20&gt;=$H$3),"TERMINE",""))</f>
        <v/>
      </c>
      <c r="AZ20" s="165" t="str">
        <f>IF('5ème'!$D20="","",IF(AND(OR(Engagés!$D20=1,Engagés!$D20=2,Engagés!$D20=3,Engagés!$D20="V"),'5ème'!$D20&gt;=$H$3),"TERMINE",""))</f>
        <v/>
      </c>
      <c r="BA20" s="165" t="str">
        <f>IF('6ème'!D20="","",IF(AND(OR(Engagés!$D20=1,Engagés!$D20=2,Engagés!$D20=3,Engagés!$D20="V"),'6ème'!D20&gt;=$H$3),"TERMINE",""))</f>
        <v/>
      </c>
      <c r="BB20" s="165" t="str">
        <f>IF('7ème'!$D20="","",IF(AND(OR(Engagés!$D20=1,Engagés!$D20=2,Engagés!$D20=3,Engagés!$D20="V"),'7ème'!$D20&gt;=$H$3),"TERMINE",""))</f>
        <v/>
      </c>
      <c r="BC20" s="165" t="str">
        <f>IF('8ème'!$D20="","",IF(AND(OR(Engagés!$D20=1,Engagés!$D20=2,Engagés!$D20=3,Engagés!$D20="V"),'8ème'!$D20&gt;=$H$3),"TERMINE",""))</f>
        <v/>
      </c>
      <c r="BD20" s="165" t="str">
        <f>IF('9ème'!$D20="","",IF(AND(OR(Engagés!$D20=1,Engagés!$D20=2,Engagés!$D20=3,Engagés!$D20="V"),'9ème'!$D20&gt;=$H$3),"TERMINE",""))</f>
        <v/>
      </c>
      <c r="BE20" s="165" t="str">
        <f>IF('10ème'!$D20="","",IF(AND(OR(Engagés!$D20=1,Engagés!$D20=2,Engagés!$D20=3,Engagés!$D20="V"),'10ème'!$D20&gt;=$H$3),"TERMINE",""))</f>
        <v/>
      </c>
    </row>
    <row r="21" spans="1:57" x14ac:dyDescent="0.2">
      <c r="A21" s="18">
        <f>IF(Dép_Arr!A21="","",Dép_Arr!A21)</f>
        <v>18</v>
      </c>
      <c r="B21" s="17" t="str">
        <f>IF(A21="","",INDEX(Engagés!A21:D120,MATCH(Récap!A21,Engagés!A21:A120,0),4))</f>
        <v>F</v>
      </c>
      <c r="C21" s="8">
        <f>Dép_Arr!E21+'1ér_Tour'!E21+'2ème'!E21+'3ème'!E21+'4ème'!E21+'5ème'!E21+'6ème'!E21+'7ème'!E21+'8ème'!E21+'9ème'!E21+'10ème'!E21</f>
        <v>0</v>
      </c>
      <c r="D21" s="6" t="str">
        <f>IF(E21=11,"",IF(Dép_Arr!A21="","",COUNTA(Dép_Arr!C21,'1ér_Tour'!C21,'2ème'!C21,'3ème'!C21,'4ème'!C21,'5ème'!C21,'6ème'!C21,'7ème'!C21,'8ème'!C21,'9ème'!C21,#REF!)))</f>
        <v/>
      </c>
      <c r="E21" s="6">
        <f>IF(A21=0,"",IF(Dép_Arr!A21="","",(COUNTBLANK(Dép_Arr!D21)+COUNTBLANK('1ér_Tour'!D21)+COUNTBLANK('2ème'!D21)+COUNTBLANK('3ème'!D21)+COUNTBLANK('4ème'!D21)+COUNTBLANK('5ème'!D21)+COUNTBLANK('6ème'!D21)+COUNTBLANK('7ème'!D21)+COUNTBLANK('8ème'!D21)+COUNTBLANK('9ème'!D21)+COUNTBLANK('10ème'!D21))))</f>
        <v>11</v>
      </c>
      <c r="F21" s="8" t="str">
        <f t="shared" si="0"/>
        <v/>
      </c>
      <c r="G21" t="str">
        <f>IF(OR('1ér_Tour'!D21="TERMINE",'2ème'!D21="TERMINE",'3ème'!D21="TERMINE",'4ème'!D21="TERMINE",'5ème'!D21="TERMINE",'6ème'!D21="TERMINE",'7ème'!D21="TERMINE",'8ème'!D21="TERMINE",'9ème'!D21="TERMINE",'9ème'!A21="TERMINE"),"TERMINE","")</f>
        <v/>
      </c>
      <c r="H21" s="8"/>
      <c r="I21" s="53"/>
      <c r="M21" s="154" t="str">
        <f>IF('1ér_Tour'!$D21="","",IF(AND(Engagés!$D21="M",'1ér_Tour'!$D21&gt;=$K$3),"TERMINE",""))</f>
        <v/>
      </c>
      <c r="N21" s="154" t="str">
        <f>IF('1ér_Tour'!$D21="","",IF(AND(Engagés!$D21="M",'1ér_Tour'!$D21&gt;=$K$3),"TERMINE",""))</f>
        <v/>
      </c>
      <c r="O21" s="154" t="str">
        <f>IF('2ème'!$D21="","",IF(AND(Engagés!$D21="M",'2ème'!$D21&gt;=$K$3),"TERMINE",""))</f>
        <v/>
      </c>
      <c r="P21" s="154" t="str">
        <f>IF('3ème'!$D21="","",IF(AND(Engagés!$D21="M",'3ème'!$D21&gt;=$K$3),"TERMINE",""))</f>
        <v/>
      </c>
      <c r="Q21" s="154" t="str">
        <f>IF('4ème'!$D21="","",IF(AND(Engagés!$D21="M",'4ème'!$D21&gt;=$K$3),"TERMINE",""))</f>
        <v/>
      </c>
      <c r="R21" s="154" t="str">
        <f>IF('5ème'!$D21="","",IF(AND(Engagés!$D21="M",'5ème'!$D21&gt;=$K$3),"TERMINE",""))</f>
        <v/>
      </c>
      <c r="S21" s="154" t="str">
        <f>IF('6ème'!D21="","",IF(AND(Engagés!$D21="M",'6ème'!D21&gt;=$K$3),"TERMINE",""))</f>
        <v/>
      </c>
      <c r="T21" s="154" t="str">
        <f>IF('7ème'!$D21="","",IF(AND(Engagés!$D21="M",'7ème'!$D21&gt;=$K$3),"TERMINE",""))</f>
        <v/>
      </c>
      <c r="U21" s="154" t="str">
        <f>IF('8ème'!$D21="","",IF(AND(Engagés!$D21="M",'8ème'!$D21&gt;=$K$3),"TERMINE",""))</f>
        <v/>
      </c>
      <c r="V21" s="154" t="str">
        <f>IF('9ème'!$D21="","",IF(AND(Engagés!$D21="M",'9ème'!$D21&gt;=$K$3),"TERMINE",""))</f>
        <v/>
      </c>
      <c r="W21" s="187"/>
      <c r="Y21" s="128" t="str">
        <f>IF('1ér_Tour'!$D21="","",IF(AND(Engagés!$D21="C",'1ér_Tour'!$D21&gt;=$J$3),"TERMINE",""))</f>
        <v/>
      </c>
      <c r="Z21" s="128" t="str">
        <f>IF('1ér_Tour'!$D21="","",IF(AND(Engagés!$D21="C",'1ér_Tour'!$D21&gt;=$J$3),"TERMINE",""))</f>
        <v/>
      </c>
      <c r="AA21" s="128" t="str">
        <f>IF('2ème'!$D21="","",IF(AND(Engagés!$D21="C",'2ème'!$D21&gt;=$J$3),"TERMINE",""))</f>
        <v/>
      </c>
      <c r="AB21" s="128" t="str">
        <f>IF('3ème'!$D21="","",IF(AND(Engagés!$D21="C",'3ème'!$D21&gt;=$J$3),"TERMINE",""))</f>
        <v/>
      </c>
      <c r="AC21" s="128" t="str">
        <f>IF('4ème'!$D21="","",IF(AND(Engagés!$D21="C",'4ème'!$D21&gt;=$J$3),"TERMINE",""))</f>
        <v/>
      </c>
      <c r="AD21" s="128" t="str">
        <f>IF('5ème'!$D21="","",IF(AND(Engagés!$D21="C",'5ème'!$D21&gt;=$J$3),"TERMINE",""))</f>
        <v/>
      </c>
      <c r="AE21" s="128" t="str">
        <f>IF('6ème'!D21="","",IF(AND(Engagés!$D21="C",'6ème'!D21&gt;=$J$3),"TERMINE",""))</f>
        <v/>
      </c>
      <c r="AF21" s="128" t="str">
        <f>IF('7ème'!$D21="","",IF(AND(Engagés!$D21="c",'7ème'!$D21&gt;=$J$3),"TERMINE",""))</f>
        <v/>
      </c>
      <c r="AG21" s="128" t="str">
        <f>IF('8ème'!$D21="","",IF(AND(Engagés!$D21="c",'8ème'!$D21&gt;=$J$3),"TERMINE",""))</f>
        <v/>
      </c>
      <c r="AH21" s="128" t="str">
        <f>IF('9ème'!$D21="","",IF(AND(Engagés!$D21="c",'9ème'!$D21&gt;=$J$3),"TERMINE",""))</f>
        <v/>
      </c>
      <c r="AJ21" s="128" t="str">
        <f>IF('1ér_Tour'!$D21="","",IF(AND(OR(Engagés!$D21="J",Engagés!$D21="F"),'1ér_Tour'!$D21&gt;=$I$3),"TERMINE",""))</f>
        <v/>
      </c>
      <c r="AK21" s="128" t="str">
        <f>IF('1ér_Tour'!$D21="","",IF(AND(OR(Engagés!$D21="J",Engagés!$D21="F"),'1ér_Tour'!$D21&gt;=$I$3),"TERMINE",""))</f>
        <v/>
      </c>
      <c r="AL21" s="128" t="str">
        <f>IF('2ème'!$D21="","",IF(AND(OR(Engagés!$D21="J",Engagés!$D21="F"),'2ème'!$D21&gt;=$I$3),"TERMINE",""))</f>
        <v/>
      </c>
      <c r="AM21" s="128" t="str">
        <f>IF('3ème'!$D21="","",IF(AND(OR(Engagés!$D21="J",Engagés!$D21="F"),'3ème'!$D21&gt;=$I$3),"TERMINE",""))</f>
        <v/>
      </c>
      <c r="AN21" s="128" t="str">
        <f>IF('4ème'!$D21="","",IF(AND(OR(Engagés!$D21="J",Engagés!$D21="F"),'4ème'!$D21&gt;=$I$3),"TERMINE",""))</f>
        <v/>
      </c>
      <c r="AO21" s="128" t="str">
        <f>IF('5ème'!$D21="","",IF(AND(OR(Engagés!$D21="J",Engagés!$D21="F"),'5ème'!$D21&gt;=$I$3),"TERMINE",""))</f>
        <v/>
      </c>
      <c r="AP21" s="128" t="str">
        <f>IF('6ème'!T21="","",IF(AND(OR(Engagés!$D21="J",Engagés!$D21="F"),'6ème'!T21&gt;=$I$3),"TERMINE",""))</f>
        <v/>
      </c>
      <c r="AQ21" s="128" t="str">
        <f>IF('7ème'!$D21="","",IF(AND(OR(Engagés!$D21="J",Engagés!$D21="F"),'7ème'!$D21&gt;=$I$3),"TERMINE",""))</f>
        <v/>
      </c>
      <c r="AR21" s="128" t="str">
        <f>IF('8ème'!$D21="","",IF(AND(OR(Engagés!$D21="J",Engagés!$D21="F"),'8ème'!$D21&gt;=$I$3),"TERMINE",""))</f>
        <v/>
      </c>
      <c r="AS21" s="128" t="str">
        <f>IF('9ème'!$D21="","",IF(AND(OR(Engagés!$D21="J",Engagés!$D21="F"),'9ème'!$D21&gt;=$I$3),"TERMINE",""))</f>
        <v/>
      </c>
      <c r="AU21" s="165" t="str">
        <f>IF('1ér_Tour'!$D21="","",IF(AND(OR(Engagés!$D21=1,Engagés!$D21=2,Engagés!$D21=3,Engagés!$D21="V"),'1ér_Tour'!$D21&gt;=$H$3),"TERMINE",""))</f>
        <v/>
      </c>
      <c r="AV21" s="165" t="str">
        <f>IF('1ér_Tour'!$D21="","",IF(AND(OR(Engagés!$D21=1,Engagés!$D21=2,Engagés!$D21=3,Engagés!$D21="V"),'1ér_Tour'!$D21&gt;=$H$3),"TERMINE",""))</f>
        <v/>
      </c>
      <c r="AW21" s="165" t="str">
        <f>IF('2ème'!$D21="","",IF(AND(OR(Engagés!$D21=1,Engagés!$D21=2,Engagés!$D21=3,Engagés!$D21="V"),'2ème'!$D21&gt;=$H$3),"TERMINE",""))</f>
        <v/>
      </c>
      <c r="AX21" s="165" t="str">
        <f>IF('3ème'!$D21="","",IF(AND(OR(Engagés!$D21=1,Engagés!$D21=2,Engagés!$D21=3,Engagés!$D21="V"),'3ème'!$D21&gt;=$H$3),"TERMINE",""))</f>
        <v/>
      </c>
      <c r="AY21" s="165" t="str">
        <f>IF('4ème'!$D21="","",IF(AND(OR(Engagés!$D21=1,Engagés!$D21=2,Engagés!$D21=3,Engagés!$D21="V"),'4ème'!$D21&gt;=$H$3),"TERMINE",""))</f>
        <v/>
      </c>
      <c r="AZ21" s="165" t="str">
        <f>IF('5ème'!$D21="","",IF(AND(OR(Engagés!$D21=1,Engagés!$D21=2,Engagés!$D21=3,Engagés!$D21="V"),'5ème'!$D21&gt;=$H$3),"TERMINE",""))</f>
        <v/>
      </c>
      <c r="BA21" s="165" t="str">
        <f>IF('6ème'!D21="","",IF(AND(OR(Engagés!$D21=1,Engagés!$D21=2,Engagés!$D21=3,Engagés!$D21="V"),'6ème'!D21&gt;=$H$3),"TERMINE",""))</f>
        <v/>
      </c>
      <c r="BB21" s="165" t="str">
        <f>IF('7ème'!$D21="","",IF(AND(OR(Engagés!$D21=1,Engagés!$D21=2,Engagés!$D21=3,Engagés!$D21="V"),'7ème'!$D21&gt;=$H$3),"TERMINE",""))</f>
        <v/>
      </c>
      <c r="BC21" s="165" t="str">
        <f>IF('8ème'!$D21="","",IF(AND(OR(Engagés!$D21=1,Engagés!$D21=2,Engagés!$D21=3,Engagés!$D21="V"),'8ème'!$D21&gt;=$H$3),"TERMINE",""))</f>
        <v/>
      </c>
      <c r="BD21" s="165" t="str">
        <f>IF('9ème'!$D21="","",IF(AND(OR(Engagés!$D21=1,Engagés!$D21=2,Engagés!$D21=3,Engagés!$D21="V"),'9ème'!$D21&gt;=$H$3),"TERMINE",""))</f>
        <v/>
      </c>
      <c r="BE21" s="165" t="str">
        <f>IF('10ème'!$D21="","",IF(AND(OR(Engagés!$D21=1,Engagés!$D21=2,Engagés!$D21=3,Engagés!$D21="V"),'10ème'!$D21&gt;=$H$3),"TERMINE",""))</f>
        <v/>
      </c>
    </row>
    <row r="22" spans="1:57" x14ac:dyDescent="0.2">
      <c r="A22" s="18">
        <f>IF(Dép_Arr!A22="","",Dép_Arr!A22)</f>
        <v>19</v>
      </c>
      <c r="B22" s="17">
        <f>IF(A22="","",INDEX(Engagés!A22:D121,MATCH(Récap!A22,Engagés!A22:A121,0),4))</f>
        <v>1</v>
      </c>
      <c r="C22" s="8">
        <f>Dép_Arr!E22+'1ér_Tour'!E22+'2ème'!E22+'3ème'!E22+'4ème'!E22+'5ème'!E22+'6ème'!E22+'7ème'!E22+'8ème'!E22+'9ème'!E22+'10ème'!E22</f>
        <v>0</v>
      </c>
      <c r="D22" s="6" t="str">
        <f>IF(E22=11,"",IF(Dép_Arr!A22="","",COUNTA(Dép_Arr!C22,'1ér_Tour'!C22,'2ème'!C22,'3ème'!C22,'4ème'!C22,'5ème'!C22,'6ème'!C22,'7ème'!C22,'8ème'!C22,'9ème'!C22,#REF!)))</f>
        <v/>
      </c>
      <c r="E22" s="6">
        <f>IF(A22=0,"",IF(Dép_Arr!A22="","",(COUNTBLANK(Dép_Arr!D22)+COUNTBLANK('1ér_Tour'!D22)+COUNTBLANK('2ème'!D22)+COUNTBLANK('3ème'!D22)+COUNTBLANK('4ème'!D22)+COUNTBLANK('5ème'!D22)+COUNTBLANK('6ème'!D22)+COUNTBLANK('7ème'!D22)+COUNTBLANK('8ème'!D22)+COUNTBLANK('9ème'!D22)+COUNTBLANK('10ème'!D22))))</f>
        <v>11</v>
      </c>
      <c r="F22" s="8" t="str">
        <f t="shared" si="0"/>
        <v/>
      </c>
      <c r="G22" t="str">
        <f>IF(OR('1ér_Tour'!D22="TERMINE",'2ème'!D22="TERMINE",'3ème'!D22="TERMINE",'4ème'!D22="TERMINE",'5ème'!D22="TERMINE",'6ème'!D22="TERMINE",'7ème'!D22="TERMINE",'8ème'!D22="TERMINE",'9ème'!D22="TERMINE",'9ème'!A22="TERMINE"),"TERMINE","")</f>
        <v/>
      </c>
      <c r="H22" s="8"/>
      <c r="I22" s="53"/>
      <c r="M22" s="154" t="str">
        <f>IF('1ér_Tour'!$D22="","",IF(AND(Engagés!$D22="M",'1ér_Tour'!$D22&gt;=$K$3),"TERMINE",""))</f>
        <v/>
      </c>
      <c r="N22" s="154" t="str">
        <f>IF('1ér_Tour'!$D22="","",IF(AND(Engagés!$D22="M",'1ér_Tour'!$D22&gt;=$K$3),"TERMINE",""))</f>
        <v/>
      </c>
      <c r="O22" s="154" t="str">
        <f>IF('2ème'!$D22="","",IF(AND(Engagés!$D22="M",'2ème'!$D22&gt;=$K$3),"TERMINE",""))</f>
        <v/>
      </c>
      <c r="P22" s="154" t="str">
        <f>IF('3ème'!$D22="","",IF(AND(Engagés!$D22="M",'3ème'!$D22&gt;=$K$3),"TERMINE",""))</f>
        <v/>
      </c>
      <c r="Q22" s="154" t="str">
        <f>IF('4ème'!$D22="","",IF(AND(Engagés!$D22="M",'4ème'!$D22&gt;=$K$3),"TERMINE",""))</f>
        <v/>
      </c>
      <c r="R22" s="154" t="str">
        <f>IF('5ème'!$D22="","",IF(AND(Engagés!$D22="M",'5ème'!$D22&gt;=$K$3),"TERMINE",""))</f>
        <v/>
      </c>
      <c r="S22" s="154" t="str">
        <f>IF('6ème'!D22="","",IF(AND(Engagés!$D22="M",'6ème'!D22&gt;=$K$3),"TERMINE",""))</f>
        <v/>
      </c>
      <c r="T22" s="154" t="str">
        <f>IF('7ème'!$D22="","",IF(AND(Engagés!$D22="M",'7ème'!$D22&gt;=$K$3),"TERMINE",""))</f>
        <v/>
      </c>
      <c r="U22" s="154" t="str">
        <f>IF('8ème'!$D22="","",IF(AND(Engagés!$D22="M",'8ème'!$D22&gt;=$K$3),"TERMINE",""))</f>
        <v/>
      </c>
      <c r="V22" s="154" t="str">
        <f>IF('9ème'!$D22="","",IF(AND(Engagés!$D22="M",'9ème'!$D22&gt;=$K$3),"TERMINE",""))</f>
        <v/>
      </c>
      <c r="W22" s="187"/>
      <c r="Y22" s="128" t="str">
        <f>IF('1ér_Tour'!$D22="","",IF(AND(Engagés!$D22="C",'1ér_Tour'!$D22&gt;=$J$3),"TERMINE",""))</f>
        <v/>
      </c>
      <c r="Z22" s="128" t="str">
        <f>IF('1ér_Tour'!$D22="","",IF(AND(Engagés!$D22="C",'1ér_Tour'!$D22&gt;=$J$3),"TERMINE",""))</f>
        <v/>
      </c>
      <c r="AA22" s="128" t="str">
        <f>IF('2ème'!$D22="","",IF(AND(Engagés!$D22="C",'2ème'!$D22&gt;=$J$3),"TERMINE",""))</f>
        <v/>
      </c>
      <c r="AB22" s="128" t="str">
        <f>IF('3ème'!$D22="","",IF(AND(Engagés!$D22="C",'3ème'!$D22&gt;=$J$3),"TERMINE",""))</f>
        <v/>
      </c>
      <c r="AC22" s="128" t="str">
        <f>IF('4ème'!$D22="","",IF(AND(Engagés!$D22="C",'4ème'!$D22&gt;=$J$3),"TERMINE",""))</f>
        <v/>
      </c>
      <c r="AD22" s="128" t="str">
        <f>IF('5ème'!$D22="","",IF(AND(Engagés!$D22="C",'5ème'!$D22&gt;=$J$3),"TERMINE",""))</f>
        <v/>
      </c>
      <c r="AE22" s="128" t="str">
        <f>IF('6ème'!D22="","",IF(AND(Engagés!$D22="C",'6ème'!D22&gt;=$J$3),"TERMINE",""))</f>
        <v/>
      </c>
      <c r="AF22" s="128" t="str">
        <f>IF('7ème'!$D22="","",IF(AND(Engagés!$D22="c",'7ème'!$D22&gt;=$J$3),"TERMINE",""))</f>
        <v/>
      </c>
      <c r="AG22" s="128" t="str">
        <f>IF('8ème'!$D22="","",IF(AND(Engagés!$D22="c",'8ème'!$D22&gt;=$J$3),"TERMINE",""))</f>
        <v/>
      </c>
      <c r="AH22" s="128" t="str">
        <f>IF('9ème'!$D22="","",IF(AND(Engagés!$D22="c",'9ème'!$D22&gt;=$J$3),"TERMINE",""))</f>
        <v/>
      </c>
      <c r="AJ22" s="128" t="str">
        <f>IF('1ér_Tour'!$D22="","",IF(AND(OR(Engagés!$D22="J",Engagés!$D22="F"),'1ér_Tour'!$D22&gt;=$I$3),"TERMINE",""))</f>
        <v/>
      </c>
      <c r="AK22" s="128" t="str">
        <f>IF('1ér_Tour'!$D22="","",IF(AND(OR(Engagés!$D22="J",Engagés!$D22="F"),'1ér_Tour'!$D22&gt;=$I$3),"TERMINE",""))</f>
        <v/>
      </c>
      <c r="AL22" s="128" t="str">
        <f>IF('2ème'!$D22="","",IF(AND(OR(Engagés!$D22="J",Engagés!$D22="F"),'2ème'!$D22&gt;=$I$3),"TERMINE",""))</f>
        <v/>
      </c>
      <c r="AM22" s="128" t="str">
        <f>IF('3ème'!$D22="","",IF(AND(OR(Engagés!$D22="J",Engagés!$D22="F"),'3ème'!$D22&gt;=$I$3),"TERMINE",""))</f>
        <v/>
      </c>
      <c r="AN22" s="128" t="str">
        <f>IF('4ème'!$D22="","",IF(AND(OR(Engagés!$D22="J",Engagés!$D22="F"),'4ème'!$D22&gt;=$I$3),"TERMINE",""))</f>
        <v/>
      </c>
      <c r="AO22" s="128" t="str">
        <f>IF('5ème'!$D22="","",IF(AND(OR(Engagés!$D22="J",Engagés!$D22="F"),'5ème'!$D22&gt;=$I$3),"TERMINE",""))</f>
        <v/>
      </c>
      <c r="AP22" s="128" t="str">
        <f>IF('6ème'!T22="","",IF(AND(OR(Engagés!$D22="J",Engagés!$D22="F"),'6ème'!T22&gt;=$I$3),"TERMINE",""))</f>
        <v/>
      </c>
      <c r="AQ22" s="128" t="str">
        <f>IF('7ème'!$D22="","",IF(AND(OR(Engagés!$D22="J",Engagés!$D22="F"),'7ème'!$D22&gt;=$I$3),"TERMINE",""))</f>
        <v/>
      </c>
      <c r="AR22" s="128" t="str">
        <f>IF('8ème'!$D22="","",IF(AND(OR(Engagés!$D22="J",Engagés!$D22="F"),'8ème'!$D22&gt;=$I$3),"TERMINE",""))</f>
        <v/>
      </c>
      <c r="AS22" s="128" t="str">
        <f>IF('9ème'!$D22="","",IF(AND(OR(Engagés!$D22="J",Engagés!$D22="F"),'9ème'!$D22&gt;=$I$3),"TERMINE",""))</f>
        <v/>
      </c>
      <c r="AU22" s="165" t="str">
        <f>IF('1ér_Tour'!$D22="","",IF(AND(OR(Engagés!$D22=1,Engagés!$D22=2,Engagés!$D22=3,Engagés!$D22="V"),'1ér_Tour'!$D22&gt;=$H$3),"TERMINE",""))</f>
        <v/>
      </c>
      <c r="AV22" s="165" t="str">
        <f>IF('1ér_Tour'!$D22="","",IF(AND(OR(Engagés!$D22=1,Engagés!$D22=2,Engagés!$D22=3,Engagés!$D22="V"),'1ér_Tour'!$D22&gt;=$H$3),"TERMINE",""))</f>
        <v/>
      </c>
      <c r="AW22" s="165" t="str">
        <f>IF('2ème'!$D22="","",IF(AND(OR(Engagés!$D22=1,Engagés!$D22=2,Engagés!$D22=3,Engagés!$D22="V"),'2ème'!$D22&gt;=$H$3),"TERMINE",""))</f>
        <v/>
      </c>
      <c r="AX22" s="165" t="str">
        <f>IF('3ème'!$D22="","",IF(AND(OR(Engagés!$D22=1,Engagés!$D22=2,Engagés!$D22=3,Engagés!$D22="V"),'3ème'!$D22&gt;=$H$3),"TERMINE",""))</f>
        <v/>
      </c>
      <c r="AY22" s="165" t="str">
        <f>IF('4ème'!$D22="","",IF(AND(OR(Engagés!$D22=1,Engagés!$D22=2,Engagés!$D22=3,Engagés!$D22="V"),'4ème'!$D22&gt;=$H$3),"TERMINE",""))</f>
        <v/>
      </c>
      <c r="AZ22" s="165" t="str">
        <f>IF('5ème'!$D22="","",IF(AND(OR(Engagés!$D22=1,Engagés!$D22=2,Engagés!$D22=3,Engagés!$D22="V"),'5ème'!$D22&gt;=$H$3),"TERMINE",""))</f>
        <v/>
      </c>
      <c r="BA22" s="165" t="str">
        <f>IF('6ème'!D22="","",IF(AND(OR(Engagés!$D22=1,Engagés!$D22=2,Engagés!$D22=3,Engagés!$D22="V"),'6ème'!D22&gt;=$H$3),"TERMINE",""))</f>
        <v/>
      </c>
      <c r="BB22" s="165" t="str">
        <f>IF('7ème'!$D22="","",IF(AND(OR(Engagés!$D22=1,Engagés!$D22=2,Engagés!$D22=3,Engagés!$D22="V"),'7ème'!$D22&gt;=$H$3),"TERMINE",""))</f>
        <v/>
      </c>
      <c r="BC22" s="165" t="str">
        <f>IF('8ème'!$D22="","",IF(AND(OR(Engagés!$D22=1,Engagés!$D22=2,Engagés!$D22=3,Engagés!$D22="V"),'8ème'!$D22&gt;=$H$3),"TERMINE",""))</f>
        <v/>
      </c>
      <c r="BD22" s="165" t="str">
        <f>IF('9ème'!$D22="","",IF(AND(OR(Engagés!$D22=1,Engagés!$D22=2,Engagés!$D22=3,Engagés!$D22="V"),'9ème'!$D22&gt;=$H$3),"TERMINE",""))</f>
        <v/>
      </c>
      <c r="BE22" s="165" t="str">
        <f>IF('10ème'!$D22="","",IF(AND(OR(Engagés!$D22=1,Engagés!$D22=2,Engagés!$D22=3,Engagés!$D22="V"),'10ème'!$D22&gt;=$H$3),"TERMINE",""))</f>
        <v/>
      </c>
    </row>
    <row r="23" spans="1:57" x14ac:dyDescent="0.2">
      <c r="A23" s="18">
        <f>IF(Dép_Arr!A23="","",Dép_Arr!A23)</f>
        <v>20</v>
      </c>
      <c r="B23" s="17">
        <f>IF(A23="","",INDEX(Engagés!A23:D122,MATCH(Récap!A23,Engagés!A23:A122,0),4))</f>
        <v>1</v>
      </c>
      <c r="C23" s="8">
        <f>Dép_Arr!E23+'1ér_Tour'!E23+'2ème'!E23+'3ème'!E23+'4ème'!E23+'5ème'!E23+'6ème'!E23+'7ème'!E23+'8ème'!E23+'9ème'!E23+'10ème'!E23</f>
        <v>0</v>
      </c>
      <c r="D23" s="6" t="str">
        <f>IF(E23=11,"",IF(Dép_Arr!A23="","",COUNTA(Dép_Arr!C23,'1ér_Tour'!C23,'2ème'!#REF!,'2ème'!C23,'4ème'!C23,'5ème'!C23,'6ème'!C23,'7ème'!C23,'8ème'!C23,'9ème'!C23,#REF!)))</f>
        <v/>
      </c>
      <c r="E23" s="6">
        <f>IF(A23=0,"",IF(Dép_Arr!A23="","",(COUNTBLANK(Dép_Arr!D23)+COUNTBLANK('1ér_Tour'!D23)+COUNTBLANK('2ème'!D23)+COUNTBLANK('3ème'!D23)+COUNTBLANK('4ème'!D23)+COUNTBLANK('5ème'!D23)+COUNTBLANK('6ème'!D23)+COUNTBLANK('7ème'!D23)+COUNTBLANK('8ème'!D23)+COUNTBLANK('9ème'!D23)+COUNTBLANK('10ème'!D23))))</f>
        <v>11</v>
      </c>
      <c r="F23" s="8" t="str">
        <f t="shared" si="0"/>
        <v/>
      </c>
      <c r="G23" t="str">
        <f>IF(OR('1ér_Tour'!D23="TERMINE",'2ème'!D23="TERMINE",'3ème'!D23="TERMINE",'4ème'!D23="TERMINE",'5ème'!D23="TERMINE",'6ème'!D23="TERMINE",'7ème'!D23="TERMINE",'8ème'!D23="TERMINE",'9ème'!D23="TERMINE",'9ème'!A23="TERMINE"),"TERMINE","")</f>
        <v/>
      </c>
      <c r="H23" s="8"/>
      <c r="I23" s="53"/>
      <c r="M23" s="154" t="str">
        <f>IF('1ér_Tour'!$D23="","",IF(AND(Engagés!$D23="M",'1ér_Tour'!$D23&gt;=$K$3),"TERMINE",""))</f>
        <v/>
      </c>
      <c r="N23" s="154" t="str">
        <f>IF('1ér_Tour'!$D23="","",IF(AND(Engagés!$D23="M",'1ér_Tour'!$D23&gt;=$K$3),"TERMINE",""))</f>
        <v/>
      </c>
      <c r="O23" s="154" t="str">
        <f>IF('2ème'!$D23="","",IF(AND(Engagés!$D23="M",'2ème'!$D23&gt;=$K$3),"TERMINE",""))</f>
        <v/>
      </c>
      <c r="P23" s="154" t="str">
        <f>IF('3ème'!$D23="","",IF(AND(Engagés!$D23="M",'3ème'!$D23&gt;=$K$3),"TERMINE",""))</f>
        <v/>
      </c>
      <c r="Q23" s="154" t="str">
        <f>IF('4ème'!$D23="","",IF(AND(Engagés!$D23="M",'4ème'!$D23&gt;=$K$3),"TERMINE",""))</f>
        <v/>
      </c>
      <c r="R23" s="154" t="str">
        <f>IF('5ème'!$D23="","",IF(AND(Engagés!$D23="M",'5ème'!$D23&gt;=$K$3),"TERMINE",""))</f>
        <v/>
      </c>
      <c r="S23" s="154" t="str">
        <f>IF('6ème'!D23="","",IF(AND(Engagés!$D23="M",'6ème'!D23&gt;=$K$3),"TERMINE",""))</f>
        <v/>
      </c>
      <c r="T23" s="154" t="str">
        <f>IF('7ème'!$D23="","",IF(AND(Engagés!$D23="M",'7ème'!$D23&gt;=$K$3),"TERMINE",""))</f>
        <v/>
      </c>
      <c r="U23" s="154" t="str">
        <f>IF('8ème'!$D23="","",IF(AND(Engagés!$D23="M",'8ème'!$D23&gt;=$K$3),"TERMINE",""))</f>
        <v/>
      </c>
      <c r="V23" s="154" t="str">
        <f>IF('9ème'!$D23="","",IF(AND(Engagés!$D23="M",'9ème'!$D23&gt;=$K$3),"TERMINE",""))</f>
        <v/>
      </c>
      <c r="W23" s="187"/>
      <c r="Y23" s="128" t="str">
        <f>IF('1ér_Tour'!$D23="","",IF(AND(Engagés!$D23="C",'1ér_Tour'!$D23&gt;=$J$3),"TERMINE",""))</f>
        <v/>
      </c>
      <c r="Z23" s="128" t="str">
        <f>IF('1ér_Tour'!$D23="","",IF(AND(Engagés!$D23="C",'1ér_Tour'!$D23&gt;=$J$3),"TERMINE",""))</f>
        <v/>
      </c>
      <c r="AA23" s="128" t="str">
        <f>IF('2ème'!$D23="","",IF(AND(Engagés!$D23="C",'2ème'!$D23&gt;=$J$3),"TERMINE",""))</f>
        <v/>
      </c>
      <c r="AB23" s="128" t="str">
        <f>IF('3ème'!$D23="","",IF(AND(Engagés!$D23="C",'3ème'!$D23&gt;=$J$3),"TERMINE",""))</f>
        <v/>
      </c>
      <c r="AC23" s="128" t="str">
        <f>IF('4ème'!$D23="","",IF(AND(Engagés!$D23="C",'4ème'!$D23&gt;=$J$3),"TERMINE",""))</f>
        <v/>
      </c>
      <c r="AD23" s="128" t="str">
        <f>IF('5ème'!$D23="","",IF(AND(Engagés!$D23="C",'5ème'!$D23&gt;=$J$3),"TERMINE",""))</f>
        <v/>
      </c>
      <c r="AE23" s="128" t="str">
        <f>IF('6ème'!D23="","",IF(AND(Engagés!$D23="C",'6ème'!D23&gt;=$J$3),"TERMINE",""))</f>
        <v/>
      </c>
      <c r="AF23" s="128" t="str">
        <f>IF('7ème'!$D23="","",IF(AND(Engagés!$D23="c",'7ème'!$D23&gt;=$J$3),"TERMINE",""))</f>
        <v/>
      </c>
      <c r="AG23" s="128" t="str">
        <f>IF('8ème'!$D23="","",IF(AND(Engagés!$D23="c",'8ème'!$D23&gt;=$J$3),"TERMINE",""))</f>
        <v/>
      </c>
      <c r="AH23" s="128" t="str">
        <f>IF('9ème'!$D23="","",IF(AND(Engagés!$D23="c",'9ème'!$D23&gt;=$J$3),"TERMINE",""))</f>
        <v/>
      </c>
      <c r="AJ23" s="128" t="str">
        <f>IF('1ér_Tour'!$D23="","",IF(AND(OR(Engagés!$D23="J",Engagés!$D23="F"),'1ér_Tour'!$D23&gt;=$I$3),"TERMINE",""))</f>
        <v/>
      </c>
      <c r="AK23" s="128" t="str">
        <f>IF('1ér_Tour'!$D23="","",IF(AND(OR(Engagés!$D23="J",Engagés!$D23="F"),'1ér_Tour'!$D23&gt;=$I$3),"TERMINE",""))</f>
        <v/>
      </c>
      <c r="AL23" s="128" t="str">
        <f>IF('2ème'!$D23="","",IF(AND(OR(Engagés!$D23="J",Engagés!$D23="F"),'2ème'!$D23&gt;=$I$3),"TERMINE",""))</f>
        <v/>
      </c>
      <c r="AM23" s="128" t="str">
        <f>IF('3ème'!$D23="","",IF(AND(OR(Engagés!$D23="J",Engagés!$D23="F"),'3ème'!$D23&gt;=$I$3),"TERMINE",""))</f>
        <v/>
      </c>
      <c r="AN23" s="128" t="str">
        <f>IF('4ème'!$D23="","",IF(AND(OR(Engagés!$D23="J",Engagés!$D23="F"),'4ème'!$D23&gt;=$I$3),"TERMINE",""))</f>
        <v/>
      </c>
      <c r="AO23" s="128" t="str">
        <f>IF('5ème'!$D23="","",IF(AND(OR(Engagés!$D23="J",Engagés!$D23="F"),'5ème'!$D23&gt;=$I$3),"TERMINE",""))</f>
        <v/>
      </c>
      <c r="AP23" s="128" t="str">
        <f>IF('6ème'!T23="","",IF(AND(OR(Engagés!$D23="J",Engagés!$D23="F"),'6ème'!T23&gt;=$I$3),"TERMINE",""))</f>
        <v/>
      </c>
      <c r="AQ23" s="128" t="str">
        <f>IF('7ème'!$D23="","",IF(AND(OR(Engagés!$D23="J",Engagés!$D23="F"),'7ème'!$D23&gt;=$I$3),"TERMINE",""))</f>
        <v/>
      </c>
      <c r="AR23" s="128" t="str">
        <f>IF('8ème'!$D23="","",IF(AND(OR(Engagés!$D23="J",Engagés!$D23="F"),'8ème'!$D23&gt;=$I$3),"TERMINE",""))</f>
        <v/>
      </c>
      <c r="AS23" s="128" t="str">
        <f>IF('9ème'!$D23="","",IF(AND(OR(Engagés!$D23="J",Engagés!$D23="F"),'9ème'!$D23&gt;=$I$3),"TERMINE",""))</f>
        <v/>
      </c>
      <c r="AU23" s="165" t="str">
        <f>IF('1ér_Tour'!$D23="","",IF(AND(OR(Engagés!$D23=1,Engagés!$D23=2,Engagés!$D23=3,Engagés!$D23="V"),'1ér_Tour'!$D23&gt;=$H$3),"TERMINE",""))</f>
        <v/>
      </c>
      <c r="AV23" s="165" t="str">
        <f>IF('1ér_Tour'!$D23="","",IF(AND(OR(Engagés!$D23=1,Engagés!$D23=2,Engagés!$D23=3,Engagés!$D23="V"),'1ér_Tour'!$D23&gt;=$H$3),"TERMINE",""))</f>
        <v/>
      </c>
      <c r="AW23" s="165" t="str">
        <f>IF('2ème'!$D23="","",IF(AND(OR(Engagés!$D23=1,Engagés!$D23=2,Engagés!$D23=3,Engagés!$D23="V"),'2ème'!$D23&gt;=$H$3),"TERMINE",""))</f>
        <v/>
      </c>
      <c r="AX23" s="165" t="str">
        <f>IF('3ème'!$D23="","",IF(AND(OR(Engagés!$D23=1,Engagés!$D23=2,Engagés!$D23=3,Engagés!$D23="V"),'3ème'!$D23&gt;=$H$3),"TERMINE",""))</f>
        <v/>
      </c>
      <c r="AY23" s="165" t="str">
        <f>IF('4ème'!$D23="","",IF(AND(OR(Engagés!$D23=1,Engagés!$D23=2,Engagés!$D23=3,Engagés!$D23="V"),'4ème'!$D23&gt;=$H$3),"TERMINE",""))</f>
        <v/>
      </c>
      <c r="AZ23" s="165" t="str">
        <f>IF('5ème'!$D23="","",IF(AND(OR(Engagés!$D23=1,Engagés!$D23=2,Engagés!$D23=3,Engagés!$D23="V"),'5ème'!$D23&gt;=$H$3),"TERMINE",""))</f>
        <v/>
      </c>
      <c r="BA23" s="165" t="str">
        <f>IF('6ème'!D23="","",IF(AND(OR(Engagés!$D23=1,Engagés!$D23=2,Engagés!$D23=3,Engagés!$D23="V"),'6ème'!D23&gt;=$H$3),"TERMINE",""))</f>
        <v/>
      </c>
      <c r="BB23" s="165" t="str">
        <f>IF('7ème'!$D23="","",IF(AND(OR(Engagés!$D23=1,Engagés!$D23=2,Engagés!$D23=3,Engagés!$D23="V"),'7ème'!$D23&gt;=$H$3),"TERMINE",""))</f>
        <v/>
      </c>
      <c r="BC23" s="165" t="str">
        <f>IF('8ème'!$D23="","",IF(AND(OR(Engagés!$D23=1,Engagés!$D23=2,Engagés!$D23=3,Engagés!$D23="V"),'8ème'!$D23&gt;=$H$3),"TERMINE",""))</f>
        <v/>
      </c>
      <c r="BD23" s="165" t="str">
        <f>IF('9ème'!$D23="","",IF(AND(OR(Engagés!$D23=1,Engagés!$D23=2,Engagés!$D23=3,Engagés!$D23="V"),'9ème'!$D23&gt;=$H$3),"TERMINE",""))</f>
        <v/>
      </c>
      <c r="BE23" s="165" t="str">
        <f>IF('10ème'!$D23="","",IF(AND(OR(Engagés!$D23=1,Engagés!$D23=2,Engagés!$D23=3,Engagés!$D23="V"),'10ème'!$D23&gt;=$H$3),"TERMINE",""))</f>
        <v/>
      </c>
    </row>
    <row r="24" spans="1:57" x14ac:dyDescent="0.2">
      <c r="A24" s="18">
        <f>IF(Dép_Arr!A24="","",Dép_Arr!A24)</f>
        <v>21</v>
      </c>
      <c r="B24" s="17" t="str">
        <f>IF(A24="","",INDEX(Engagés!A24:D123,MATCH(Récap!A24,Engagés!A24:A123,0),4))</f>
        <v>J</v>
      </c>
      <c r="C24" s="8">
        <f>Dép_Arr!E24+'1ér_Tour'!E24+'2ème'!E24+'3ème'!E24+'4ème'!E24+'5ème'!E24+'6ème'!E24+'7ème'!E24+'8ème'!E24+'9ème'!E24+'10ème'!E24</f>
        <v>0</v>
      </c>
      <c r="D24" s="6" t="str">
        <f>IF(E24=11,"",IF(Dép_Arr!A24="","",COUNTA(Dép_Arr!C24,'1ér_Tour'!C24,'2ème'!C24,'3ème'!C24,'4ème'!C24,'5ème'!C24,'6ème'!C24,'7ème'!C24,'8ème'!C24,'9ème'!C24,#REF!)))</f>
        <v/>
      </c>
      <c r="E24" s="6">
        <f>IF(A24=0,"",IF(Dép_Arr!A24="","",(COUNTBLANK(Dép_Arr!D24)+COUNTBLANK('1ér_Tour'!D24)+COUNTBLANK('2ème'!D24)+COUNTBLANK('3ème'!D24)+COUNTBLANK('4ème'!D24)+COUNTBLANK('5ème'!D24)+COUNTBLANK('6ème'!D24)+COUNTBLANK('7ème'!D24)+COUNTBLANK('8ème'!D24)+COUNTBLANK('9ème'!D24)+COUNTBLANK('10ème'!D24))))</f>
        <v>11</v>
      </c>
      <c r="F24" s="8" t="str">
        <f t="shared" ref="F24:F68" si="1">IF(D24="","",IF(MAX(D$4:D$103)=0,"",MAX(D$4:D$103)))</f>
        <v/>
      </c>
      <c r="G24" t="str">
        <f>IF(OR('1ér_Tour'!D24="TERMINE",'2ème'!D24="TERMINE",'3ème'!D24="TERMINE",'4ème'!D24="TERMINE",'5ème'!D24="TERMINE",'6ème'!D24="TERMINE",'7ème'!D24="TERMINE",'8ème'!D24="TERMINE",'9ème'!D24="TERMINE",'9ème'!A24="TERMINE"),"TERMINE","")</f>
        <v/>
      </c>
      <c r="H24" s="8"/>
      <c r="I24" s="53"/>
      <c r="M24" s="154" t="str">
        <f>IF('1ér_Tour'!$D24="","",IF(AND(Engagés!$D24="M",'1ér_Tour'!$D24&gt;=$K$3),"TERMINE",""))</f>
        <v/>
      </c>
      <c r="N24" s="154" t="str">
        <f>IF('1ér_Tour'!$D24="","",IF(AND(Engagés!$D24="M",'1ér_Tour'!$D24&gt;=$K$3),"TERMINE",""))</f>
        <v/>
      </c>
      <c r="O24" s="154" t="str">
        <f>IF('2ème'!$D24="","",IF(AND(Engagés!$D24="M",'2ème'!$D24&gt;=$K$3),"TERMINE",""))</f>
        <v/>
      </c>
      <c r="P24" s="154" t="str">
        <f>IF('3ème'!$D24="","",IF(AND(Engagés!$D24="M",'3ème'!$D24&gt;=$K$3),"TERMINE",""))</f>
        <v/>
      </c>
      <c r="Q24" s="154" t="str">
        <f>IF('4ème'!$D24="","",IF(AND(Engagés!$D24="M",'4ème'!$D24&gt;=$K$3),"TERMINE",""))</f>
        <v/>
      </c>
      <c r="R24" s="154" t="str">
        <f>IF('5ème'!$D24="","",IF(AND(Engagés!$D24="M",'5ème'!$D24&gt;=$K$3),"TERMINE",""))</f>
        <v/>
      </c>
      <c r="S24" s="154" t="str">
        <f>IF('6ème'!D24="","",IF(AND(Engagés!$D24="M",'6ème'!D24&gt;=$K$3),"TERMINE",""))</f>
        <v/>
      </c>
      <c r="T24" s="154" t="str">
        <f>IF('7ème'!$D24="","",IF(AND(Engagés!$D24="M",'7ème'!$D24&gt;=$K$3),"TERMINE",""))</f>
        <v/>
      </c>
      <c r="U24" s="154" t="str">
        <f>IF('8ème'!$D24="","",IF(AND(Engagés!$D24="M",'8ème'!$D24&gt;=$K$3),"TERMINE",""))</f>
        <v/>
      </c>
      <c r="V24" s="154" t="str">
        <f>IF('9ème'!$D24="","",IF(AND(Engagés!$D24="M",'9ème'!$D24&gt;=$K$3),"TERMINE",""))</f>
        <v/>
      </c>
      <c r="W24" s="187"/>
      <c r="Y24" s="128" t="str">
        <f>IF('1ér_Tour'!$D24="","",IF(AND(Engagés!$D24="C",'1ér_Tour'!$D24&gt;=$J$3),"TERMINE",""))</f>
        <v/>
      </c>
      <c r="Z24" s="128" t="str">
        <f>IF('1ér_Tour'!$D24="","",IF(AND(Engagés!$D24="C",'1ér_Tour'!$D24&gt;=$J$3),"TERMINE",""))</f>
        <v/>
      </c>
      <c r="AA24" s="128" t="str">
        <f>IF('2ème'!$D24="","",IF(AND(Engagés!$D24="C",'2ème'!$D24&gt;=$J$3),"TERMINE",""))</f>
        <v/>
      </c>
      <c r="AB24" s="128" t="str">
        <f>IF('3ème'!$D24="","",IF(AND(Engagés!$D24="C",'3ème'!$D24&gt;=$J$3),"TERMINE",""))</f>
        <v/>
      </c>
      <c r="AC24" s="128" t="str">
        <f>IF('4ème'!$D24="","",IF(AND(Engagés!$D24="C",'4ème'!$D24&gt;=$J$3),"TERMINE",""))</f>
        <v/>
      </c>
      <c r="AD24" s="128" t="str">
        <f>IF('5ème'!$D24="","",IF(AND(Engagés!$D24="C",'5ème'!$D24&gt;=$J$3),"TERMINE",""))</f>
        <v/>
      </c>
      <c r="AE24" s="128" t="str">
        <f>IF('6ème'!D24="","",IF(AND(Engagés!$D24="C",'6ème'!D24&gt;=$J$3),"TERMINE",""))</f>
        <v/>
      </c>
      <c r="AF24" s="128" t="str">
        <f>IF('7ème'!$D24="","",IF(AND(Engagés!$D24="c",'7ème'!$D24&gt;=$J$3),"TERMINE",""))</f>
        <v/>
      </c>
      <c r="AG24" s="128" t="str">
        <f>IF('8ème'!$D24="","",IF(AND(Engagés!$D24="c",'8ème'!$D24&gt;=$J$3),"TERMINE",""))</f>
        <v/>
      </c>
      <c r="AH24" s="128" t="str">
        <f>IF('9ème'!$D24="","",IF(AND(Engagés!$D24="c",'9ème'!$D24&gt;=$J$3),"TERMINE",""))</f>
        <v/>
      </c>
      <c r="AJ24" s="128" t="str">
        <f>IF('1ér_Tour'!$D24="","",IF(AND(OR(Engagés!$D24="J",Engagés!$D24="F"),'1ér_Tour'!$D24&gt;=$I$3),"TERMINE",""))</f>
        <v/>
      </c>
      <c r="AK24" s="128" t="str">
        <f>IF('1ér_Tour'!$D24="","",IF(AND(OR(Engagés!$D24="J",Engagés!$D24="F"),'1ér_Tour'!$D24&gt;=$I$3),"TERMINE",""))</f>
        <v/>
      </c>
      <c r="AL24" s="128" t="str">
        <f>IF('2ème'!$D24="","",IF(AND(OR(Engagés!$D24="J",Engagés!$D24="F"),'2ème'!$D24&gt;=$I$3),"TERMINE",""))</f>
        <v/>
      </c>
      <c r="AM24" s="128" t="str">
        <f>IF('3ème'!$D24="","",IF(AND(OR(Engagés!$D24="J",Engagés!$D24="F"),'3ème'!$D24&gt;=$I$3),"TERMINE",""))</f>
        <v/>
      </c>
      <c r="AN24" s="128" t="str">
        <f>IF('4ème'!$D24="","",IF(AND(OR(Engagés!$D24="J",Engagés!$D24="F"),'4ème'!$D24&gt;=$I$3),"TERMINE",""))</f>
        <v/>
      </c>
      <c r="AO24" s="128" t="str">
        <f>IF('5ème'!$D24="","",IF(AND(OR(Engagés!$D24="J",Engagés!$D24="F"),'5ème'!$D24&gt;=$I$3),"TERMINE",""))</f>
        <v/>
      </c>
      <c r="AP24" s="128" t="str">
        <f>IF('6ème'!T24="","",IF(AND(OR(Engagés!$D24="J",Engagés!$D24="F"),'6ème'!T24&gt;=$I$3),"TERMINE",""))</f>
        <v/>
      </c>
      <c r="AQ24" s="128" t="str">
        <f>IF('7ème'!$D24="","",IF(AND(OR(Engagés!$D24="J",Engagés!$D24="F"),'7ème'!$D24&gt;=$I$3),"TERMINE",""))</f>
        <v/>
      </c>
      <c r="AR24" s="128" t="str">
        <f>IF('8ème'!$D24="","",IF(AND(OR(Engagés!$D24="J",Engagés!$D24="F"),'8ème'!$D24&gt;=$I$3),"TERMINE",""))</f>
        <v/>
      </c>
      <c r="AS24" s="128" t="str">
        <f>IF('9ème'!$D24="","",IF(AND(OR(Engagés!$D24="J",Engagés!$D24="F"),'9ème'!$D24&gt;=$I$3),"TERMINE",""))</f>
        <v/>
      </c>
      <c r="AU24" s="165" t="str">
        <f>IF('1ér_Tour'!$D24="","",IF(AND(OR(Engagés!$D24=1,Engagés!$D24=2,Engagés!$D24=3,Engagés!$D24="V"),'1ér_Tour'!$D24&gt;=$H$3),"TERMINE",""))</f>
        <v/>
      </c>
      <c r="AV24" s="165" t="str">
        <f>IF('1ér_Tour'!$D24="","",IF(AND(OR(Engagés!$D24=1,Engagés!$D24=2,Engagés!$D24=3,Engagés!$D24="V"),'1ér_Tour'!$D24&gt;=$H$3),"TERMINE",""))</f>
        <v/>
      </c>
      <c r="AW24" s="165" t="str">
        <f>IF('2ème'!$D24="","",IF(AND(OR(Engagés!$D24=1,Engagés!$D24=2,Engagés!$D24=3,Engagés!$D24="V"),'2ème'!$D24&gt;=$H$3),"TERMINE",""))</f>
        <v/>
      </c>
      <c r="AX24" s="165" t="str">
        <f>IF('3ème'!$D24="","",IF(AND(OR(Engagés!$D24=1,Engagés!$D24=2,Engagés!$D24=3,Engagés!$D24="V"),'3ème'!$D24&gt;=$H$3),"TERMINE",""))</f>
        <v/>
      </c>
      <c r="AY24" s="165" t="str">
        <f>IF('4ème'!$D24="","",IF(AND(OR(Engagés!$D24=1,Engagés!$D24=2,Engagés!$D24=3,Engagés!$D24="V"),'4ème'!$D24&gt;=$H$3),"TERMINE",""))</f>
        <v/>
      </c>
      <c r="AZ24" s="165" t="str">
        <f>IF('5ème'!$D24="","",IF(AND(OR(Engagés!$D24=1,Engagés!$D24=2,Engagés!$D24=3,Engagés!$D24="V"),'5ème'!$D24&gt;=$H$3),"TERMINE",""))</f>
        <v/>
      </c>
      <c r="BA24" s="165" t="str">
        <f>IF('6ème'!D24="","",IF(AND(OR(Engagés!$D24=1,Engagés!$D24=2,Engagés!$D24=3,Engagés!$D24="V"),'6ème'!D24&gt;=$H$3),"TERMINE",""))</f>
        <v/>
      </c>
      <c r="BB24" s="165" t="str">
        <f>IF('7ème'!$D24="","",IF(AND(OR(Engagés!$D24=1,Engagés!$D24=2,Engagés!$D24=3,Engagés!$D24="V"),'7ème'!$D24&gt;=$H$3),"TERMINE",""))</f>
        <v/>
      </c>
      <c r="BC24" s="165" t="str">
        <f>IF('8ème'!$D24="","",IF(AND(OR(Engagés!$D24=1,Engagés!$D24=2,Engagés!$D24=3,Engagés!$D24="V"),'8ème'!$D24&gt;=$H$3),"TERMINE",""))</f>
        <v/>
      </c>
      <c r="BD24" s="165" t="str">
        <f>IF('9ème'!$D24="","",IF(AND(OR(Engagés!$D24=1,Engagés!$D24=2,Engagés!$D24=3,Engagés!$D24="V"),'9ème'!$D24&gt;=$H$3),"TERMINE",""))</f>
        <v/>
      </c>
      <c r="BE24" s="165" t="str">
        <f>IF('10ème'!$D24="","",IF(AND(OR(Engagés!$D24=1,Engagés!$D24=2,Engagés!$D24=3,Engagés!$D24="V"),'10ème'!$D24&gt;=$H$3),"TERMINE",""))</f>
        <v/>
      </c>
    </row>
    <row r="25" spans="1:57" x14ac:dyDescent="0.2">
      <c r="A25" s="18">
        <f>IF(Dép_Arr!A25="","",Dép_Arr!A25)</f>
        <v>22</v>
      </c>
      <c r="B25" s="17">
        <f>IF(A25="","",INDEX(Engagés!A25:D124,MATCH(Récap!A25,Engagés!A25:A124,0),4))</f>
        <v>1</v>
      </c>
      <c r="C25" s="8">
        <f>Dép_Arr!E25+'1ér_Tour'!E25+'2ème'!E25+'3ème'!E25+'4ème'!E25+'5ème'!E25+'6ème'!E25+'7ème'!E25+'8ème'!E25+'9ème'!E25+'10ème'!E25</f>
        <v>0</v>
      </c>
      <c r="D25" s="6" t="str">
        <f>IF(E25=11,"",IF(Dép_Arr!A25="","",COUNTA(Dép_Arr!C25,'1ér_Tour'!C25,'2ème'!C25,'3ème'!C25,'4ème'!C25,'5ème'!C25,'6ème'!C25,'7ème'!C25,'8ème'!C25,'9ème'!C25,#REF!)))</f>
        <v/>
      </c>
      <c r="E25" s="6">
        <f>IF(A25=0,"",IF(Dép_Arr!A25="","",(COUNTBLANK(Dép_Arr!D25)+COUNTBLANK('1ér_Tour'!D25)+COUNTBLANK('2ème'!D25)+COUNTBLANK('3ème'!D25)+COUNTBLANK('4ème'!D25)+COUNTBLANK('5ème'!D25)+COUNTBLANK('6ème'!D25)+COUNTBLANK('7ème'!D25)+COUNTBLANK('8ème'!D25)+COUNTBLANK('9ème'!D25)+COUNTBLANK('10ème'!D25))))</f>
        <v>11</v>
      </c>
      <c r="F25" s="8" t="str">
        <f t="shared" si="1"/>
        <v/>
      </c>
      <c r="G25" t="str">
        <f>IF(OR('1ér_Tour'!D25="TERMINE",'2ème'!D25="TERMINE",'3ème'!D25="TERMINE",'4ème'!D25="TERMINE",'5ème'!D25="TERMINE",'6ème'!D25="TERMINE",'7ème'!D25="TERMINE",'8ème'!D25="TERMINE",'9ème'!D25="TERMINE",'9ème'!A25="TERMINE"),"TERMINE","")</f>
        <v/>
      </c>
      <c r="H25" s="8"/>
      <c r="I25" s="53"/>
      <c r="M25" s="154" t="str">
        <f>IF('1ér_Tour'!$D25="","",IF(AND(Engagés!$D25="M",'1ér_Tour'!$D25&gt;=$K$3),"TERMINE",""))</f>
        <v/>
      </c>
      <c r="N25" s="154" t="str">
        <f>IF('1ér_Tour'!$D25="","",IF(AND(Engagés!$D25="M",'1ér_Tour'!$D25&gt;=$K$3),"TERMINE",""))</f>
        <v/>
      </c>
      <c r="O25" s="154" t="str">
        <f>IF('2ème'!$D25="","",IF(AND(Engagés!$D25="M",'2ème'!$D25&gt;=$K$3),"TERMINE",""))</f>
        <v/>
      </c>
      <c r="P25" s="154" t="str">
        <f>IF('3ème'!$D25="","",IF(AND(Engagés!$D25="M",'3ème'!$D25&gt;=$K$3),"TERMINE",""))</f>
        <v/>
      </c>
      <c r="Q25" s="154" t="str">
        <f>IF('4ème'!$D25="","",IF(AND(Engagés!$D25="M",'4ème'!$D25&gt;=$K$3),"TERMINE",""))</f>
        <v/>
      </c>
      <c r="R25" s="154" t="str">
        <f>IF('5ème'!$D25="","",IF(AND(Engagés!$D25="M",'5ème'!$D25&gt;=$K$3),"TERMINE",""))</f>
        <v/>
      </c>
      <c r="S25" s="154" t="str">
        <f>IF('6ème'!D25="","",IF(AND(Engagés!$D25="M",'6ème'!D25&gt;=$K$3),"TERMINE",""))</f>
        <v/>
      </c>
      <c r="T25" s="154" t="str">
        <f>IF('7ème'!$D25="","",IF(AND(Engagés!$D25="M",'7ème'!$D25&gt;=$K$3),"TERMINE",""))</f>
        <v/>
      </c>
      <c r="U25" s="154" t="str">
        <f>IF('8ème'!$D25="","",IF(AND(Engagés!$D25="M",'8ème'!$D25&gt;=$K$3),"TERMINE",""))</f>
        <v/>
      </c>
      <c r="V25" s="154" t="str">
        <f>IF('9ème'!$D25="","",IF(AND(Engagés!$D25="M",'9ème'!$D25&gt;=$K$3),"TERMINE",""))</f>
        <v/>
      </c>
      <c r="W25" s="187"/>
      <c r="Y25" s="128" t="str">
        <f>IF('1ér_Tour'!$D25="","",IF(AND(Engagés!$D25="C",'1ér_Tour'!$D25&gt;=$J$3),"TERMINE",""))</f>
        <v/>
      </c>
      <c r="Z25" s="128" t="str">
        <f>IF('1ér_Tour'!$D25="","",IF(AND(Engagés!$D25="C",'1ér_Tour'!$D25&gt;=$J$3),"TERMINE",""))</f>
        <v/>
      </c>
      <c r="AA25" s="128" t="str">
        <f>IF('2ème'!$D25="","",IF(AND(Engagés!$D25="C",'2ème'!$D25&gt;=$J$3),"TERMINE",""))</f>
        <v/>
      </c>
      <c r="AB25" s="128" t="str">
        <f>IF('3ème'!$D25="","",IF(AND(Engagés!$D25="C",'3ème'!$D25&gt;=$J$3),"TERMINE",""))</f>
        <v/>
      </c>
      <c r="AC25" s="128" t="str">
        <f>IF('4ème'!$D25="","",IF(AND(Engagés!$D25="C",'4ème'!$D25&gt;=$J$3),"TERMINE",""))</f>
        <v/>
      </c>
      <c r="AD25" s="128" t="str">
        <f>IF('5ème'!$D25="","",IF(AND(Engagés!$D25="C",'5ème'!$D25&gt;=$J$3),"TERMINE",""))</f>
        <v/>
      </c>
      <c r="AE25" s="128" t="str">
        <f>IF('6ème'!D25="","",IF(AND(Engagés!$D25="C",'6ème'!D25&gt;=$J$3),"TERMINE",""))</f>
        <v/>
      </c>
      <c r="AF25" s="128" t="str">
        <f>IF('7ème'!$D25="","",IF(AND(Engagés!$D25="c",'7ème'!$D25&gt;=$J$3),"TERMINE",""))</f>
        <v/>
      </c>
      <c r="AG25" s="128" t="str">
        <f>IF('8ème'!$D25="","",IF(AND(Engagés!$D25="c",'8ème'!$D25&gt;=$J$3),"TERMINE",""))</f>
        <v/>
      </c>
      <c r="AH25" s="128" t="str">
        <f>IF('9ème'!$D25="","",IF(AND(Engagés!$D25="c",'9ème'!$D25&gt;=$J$3),"TERMINE",""))</f>
        <v/>
      </c>
      <c r="AJ25" s="128" t="str">
        <f>IF('1ér_Tour'!$D25="","",IF(AND(OR(Engagés!$D25="J",Engagés!$D25="F"),'1ér_Tour'!$D25&gt;=$I$3),"TERMINE",""))</f>
        <v/>
      </c>
      <c r="AK25" s="128" t="str">
        <f>IF('1ér_Tour'!$D25="","",IF(AND(OR(Engagés!$D25="J",Engagés!$D25="F"),'1ér_Tour'!$D25&gt;=$I$3),"TERMINE",""))</f>
        <v/>
      </c>
      <c r="AL25" s="128" t="str">
        <f>IF('2ème'!$D25="","",IF(AND(OR(Engagés!$D25="J",Engagés!$D25="F"),'2ème'!$D25&gt;=$I$3),"TERMINE",""))</f>
        <v/>
      </c>
      <c r="AM25" s="128" t="str">
        <f>IF('3ème'!$D25="","",IF(AND(OR(Engagés!$D25="J",Engagés!$D25="F"),'3ème'!$D25&gt;=$I$3),"TERMINE",""))</f>
        <v/>
      </c>
      <c r="AN25" s="128" t="str">
        <f>IF('4ème'!$D25="","",IF(AND(OR(Engagés!$D25="J",Engagés!$D25="F"),'4ème'!$D25&gt;=$I$3),"TERMINE",""))</f>
        <v/>
      </c>
      <c r="AO25" s="128" t="str">
        <f>IF('5ème'!$D25="","",IF(AND(OR(Engagés!$D25="J",Engagés!$D25="F"),'5ème'!$D25&gt;=$I$3),"TERMINE",""))</f>
        <v/>
      </c>
      <c r="AP25" s="128" t="str">
        <f>IF('6ème'!T25="","",IF(AND(OR(Engagés!$D25="J",Engagés!$D25="F"),'6ème'!T25&gt;=$I$3),"TERMINE",""))</f>
        <v/>
      </c>
      <c r="AQ25" s="128" t="str">
        <f>IF('7ème'!$D25="","",IF(AND(OR(Engagés!$D25="J",Engagés!$D25="F"),'7ème'!$D25&gt;=$I$3),"TERMINE",""))</f>
        <v/>
      </c>
      <c r="AR25" s="128" t="str">
        <f>IF('8ème'!$D25="","",IF(AND(OR(Engagés!$D25="J",Engagés!$D25="F"),'8ème'!$D25&gt;=$I$3),"TERMINE",""))</f>
        <v/>
      </c>
      <c r="AS25" s="128" t="str">
        <f>IF('9ème'!$D25="","",IF(AND(OR(Engagés!$D25="J",Engagés!$D25="F"),'9ème'!$D25&gt;=$I$3),"TERMINE",""))</f>
        <v/>
      </c>
      <c r="AU25" s="165" t="str">
        <f>IF('1ér_Tour'!$D25="","",IF(AND(OR(Engagés!$D25=1,Engagés!$D25=2,Engagés!$D25=3,Engagés!$D25="V"),'1ér_Tour'!$D25&gt;=$H$3),"TERMINE",""))</f>
        <v/>
      </c>
      <c r="AV25" s="165" t="str">
        <f>IF('1ér_Tour'!$D25="","",IF(AND(OR(Engagés!$D25=1,Engagés!$D25=2,Engagés!$D25=3,Engagés!$D25="V"),'1ér_Tour'!$D25&gt;=$H$3),"TERMINE",""))</f>
        <v/>
      </c>
      <c r="AW25" s="165" t="str">
        <f>IF('2ème'!$D25="","",IF(AND(OR(Engagés!$D25=1,Engagés!$D25=2,Engagés!$D25=3,Engagés!$D25="V"),'2ème'!$D25&gt;=$H$3),"TERMINE",""))</f>
        <v/>
      </c>
      <c r="AX25" s="165" t="str">
        <f>IF('3ème'!$D25="","",IF(AND(OR(Engagés!$D25=1,Engagés!$D25=2,Engagés!$D25=3,Engagés!$D25="V"),'3ème'!$D25&gt;=$H$3),"TERMINE",""))</f>
        <v/>
      </c>
      <c r="AY25" s="165" t="str">
        <f>IF('4ème'!$D25="","",IF(AND(OR(Engagés!$D25=1,Engagés!$D25=2,Engagés!$D25=3,Engagés!$D25="V"),'4ème'!$D25&gt;=$H$3),"TERMINE",""))</f>
        <v/>
      </c>
      <c r="AZ25" s="165" t="str">
        <f>IF('5ème'!$D25="","",IF(AND(OR(Engagés!$D25=1,Engagés!$D25=2,Engagés!$D25=3,Engagés!$D25="V"),'5ème'!$D25&gt;=$H$3),"TERMINE",""))</f>
        <v/>
      </c>
      <c r="BA25" s="165" t="str">
        <f>IF('6ème'!D25="","",IF(AND(OR(Engagés!$D25=1,Engagés!$D25=2,Engagés!$D25=3,Engagés!$D25="V"),'6ème'!D25&gt;=$H$3),"TERMINE",""))</f>
        <v/>
      </c>
      <c r="BB25" s="165" t="str">
        <f>IF('7ème'!$D25="","",IF(AND(OR(Engagés!$D25=1,Engagés!$D25=2,Engagés!$D25=3,Engagés!$D25="V"),'7ème'!$D25&gt;=$H$3),"TERMINE",""))</f>
        <v/>
      </c>
      <c r="BC25" s="165" t="str">
        <f>IF('8ème'!$D25="","",IF(AND(OR(Engagés!$D25=1,Engagés!$D25=2,Engagés!$D25=3,Engagés!$D25="V"),'8ème'!$D25&gt;=$H$3),"TERMINE",""))</f>
        <v/>
      </c>
      <c r="BD25" s="165" t="str">
        <f>IF('9ème'!$D25="","",IF(AND(OR(Engagés!$D25=1,Engagés!$D25=2,Engagés!$D25=3,Engagés!$D25="V"),'9ème'!$D25&gt;=$H$3),"TERMINE",""))</f>
        <v/>
      </c>
      <c r="BE25" s="165" t="str">
        <f>IF('10ème'!$D25="","",IF(AND(OR(Engagés!$D25=1,Engagés!$D25=2,Engagés!$D25=3,Engagés!$D25="V"),'10ème'!$D25&gt;=$H$3),"TERMINE",""))</f>
        <v/>
      </c>
    </row>
    <row r="26" spans="1:57" x14ac:dyDescent="0.2">
      <c r="A26" s="18">
        <f>IF(Dép_Arr!A26="","",Dép_Arr!A26)</f>
        <v>23</v>
      </c>
      <c r="B26" s="17" t="str">
        <f>IF(A26="","",INDEX(Engagés!A26:D125,MATCH(Récap!A26,Engagés!A26:A125,0),4))</f>
        <v>F</v>
      </c>
      <c r="C26" s="8">
        <f>Dép_Arr!E26+'1ér_Tour'!E26+'2ème'!E26+'3ème'!E26+'4ème'!E26+'5ème'!E26+'6ème'!E26+'7ème'!E26+'8ème'!E26+'9ème'!E26+'10ème'!E26</f>
        <v>0</v>
      </c>
      <c r="D26" s="6" t="str">
        <f>IF(E26=11,"",IF(Dép_Arr!A26="","",COUNTA(Dép_Arr!C26,'1ér_Tour'!C26,'2ème'!C26,'3ème'!C26,'4ème'!C26,'5ème'!C26,'6ème'!C26,'7ème'!C26,'8ème'!C26,'9ème'!C26,#REF!)))</f>
        <v/>
      </c>
      <c r="E26" s="6">
        <f>IF(A26=0,"",IF(Dép_Arr!A26="","",(COUNTBLANK(Dép_Arr!D26)+COUNTBLANK('1ér_Tour'!D26)+COUNTBLANK('2ème'!D26)+COUNTBLANK('3ème'!D26)+COUNTBLANK('4ème'!D26)+COUNTBLANK('5ème'!D26)+COUNTBLANK('6ème'!D26)+COUNTBLANK('7ème'!D26)+COUNTBLANK('8ème'!D26)+COUNTBLANK('9ème'!D26)+COUNTBLANK('10ème'!D26))))</f>
        <v>11</v>
      </c>
      <c r="F26" s="8" t="str">
        <f t="shared" si="1"/>
        <v/>
      </c>
      <c r="G26" t="str">
        <f>IF(OR('1ér_Tour'!D26="TERMINE",'2ème'!D26="TERMINE",'3ème'!D26="TERMINE",'4ème'!D26="TERMINE",'5ème'!D26="TERMINE",'6ème'!D26="TERMINE",'7ème'!D26="TERMINE",'8ème'!D26="TERMINE",'9ème'!D26="TERMINE",'9ème'!A26="TERMINE"),"TERMINE","")</f>
        <v/>
      </c>
      <c r="H26" s="8"/>
      <c r="I26" s="53"/>
      <c r="M26" s="154" t="str">
        <f>IF('1ér_Tour'!$D26="","",IF(AND(Engagés!$D26="M",'1ér_Tour'!$D26&gt;=$K$3),"TERMINE",""))</f>
        <v/>
      </c>
      <c r="N26" s="154" t="str">
        <f>IF('1ér_Tour'!$D26="","",IF(AND(Engagés!$D26="M",'1ér_Tour'!$D26&gt;=$K$3),"TERMINE",""))</f>
        <v/>
      </c>
      <c r="O26" s="154" t="str">
        <f>IF('2ème'!$D26="","",IF(AND(Engagés!$D26="M",'2ème'!$D26&gt;=$K$3),"TERMINE",""))</f>
        <v/>
      </c>
      <c r="P26" s="154" t="str">
        <f>IF('3ème'!$D26="","",IF(AND(Engagés!$D26="M",'3ème'!$D26&gt;=$K$3),"TERMINE",""))</f>
        <v/>
      </c>
      <c r="Q26" s="154" t="str">
        <f>IF('4ème'!$D26="","",IF(AND(Engagés!$D26="M",'4ème'!$D26&gt;=$K$3),"TERMINE",""))</f>
        <v/>
      </c>
      <c r="R26" s="154" t="str">
        <f>IF('5ème'!$D26="","",IF(AND(Engagés!$D26="M",'5ème'!$D26&gt;=$K$3),"TERMINE",""))</f>
        <v/>
      </c>
      <c r="S26" s="154" t="str">
        <f>IF('6ème'!D26="","",IF(AND(Engagés!$D26="M",'6ème'!D26&gt;=$K$3),"TERMINE",""))</f>
        <v/>
      </c>
      <c r="T26" s="154" t="str">
        <f>IF('7ème'!$D26="","",IF(AND(Engagés!$D26="M",'7ème'!$D26&gt;=$K$3),"TERMINE",""))</f>
        <v/>
      </c>
      <c r="U26" s="154" t="str">
        <f>IF('8ème'!$D26="","",IF(AND(Engagés!$D26="M",'8ème'!$D26&gt;=$K$3),"TERMINE",""))</f>
        <v/>
      </c>
      <c r="V26" s="154" t="str">
        <f>IF('9ème'!$D26="","",IF(AND(Engagés!$D26="M",'9ème'!$D26&gt;=$K$3),"TERMINE",""))</f>
        <v/>
      </c>
      <c r="W26" s="187"/>
      <c r="Y26" s="128" t="str">
        <f>IF('1ér_Tour'!$D26="","",IF(AND(Engagés!$D26="C",'1ér_Tour'!$D26&gt;=$J$3),"TERMINE",""))</f>
        <v/>
      </c>
      <c r="Z26" s="128" t="str">
        <f>IF('1ér_Tour'!$D26="","",IF(AND(Engagés!$D26="C",'1ér_Tour'!$D26&gt;=$J$3),"TERMINE",""))</f>
        <v/>
      </c>
      <c r="AA26" s="128" t="str">
        <f>IF('2ème'!$D26="","",IF(AND(Engagés!$D26="C",'2ème'!$D26&gt;=$J$3),"TERMINE",""))</f>
        <v/>
      </c>
      <c r="AB26" s="128" t="str">
        <f>IF('3ème'!$D26="","",IF(AND(Engagés!$D26="C",'3ème'!$D26&gt;=$J$3),"TERMINE",""))</f>
        <v/>
      </c>
      <c r="AC26" s="128" t="str">
        <f>IF('4ème'!$D26="","",IF(AND(Engagés!$D26="C",'4ème'!$D26&gt;=$J$3),"TERMINE",""))</f>
        <v/>
      </c>
      <c r="AD26" s="128" t="str">
        <f>IF('5ème'!$D26="","",IF(AND(Engagés!$D26="C",'5ème'!$D26&gt;=$J$3),"TERMINE",""))</f>
        <v/>
      </c>
      <c r="AE26" s="128" t="str">
        <f>IF('6ème'!D26="","",IF(AND(Engagés!$D26="C",'6ème'!D26&gt;=$J$3),"TERMINE",""))</f>
        <v/>
      </c>
      <c r="AF26" s="128" t="str">
        <f>IF('7ème'!$D26="","",IF(AND(Engagés!$D26="c",'7ème'!$D26&gt;=$J$3),"TERMINE",""))</f>
        <v/>
      </c>
      <c r="AG26" s="128" t="str">
        <f>IF('8ème'!$D26="","",IF(AND(Engagés!$D26="c",'8ème'!$D26&gt;=$J$3),"TERMINE",""))</f>
        <v/>
      </c>
      <c r="AH26" s="128" t="str">
        <f>IF('9ème'!$D26="","",IF(AND(Engagés!$D26="c",'9ème'!$D26&gt;=$J$3),"TERMINE",""))</f>
        <v/>
      </c>
      <c r="AJ26" s="128" t="str">
        <f>IF('1ér_Tour'!$D26="","",IF(AND(OR(Engagés!$D26="J",Engagés!$D26="F"),'1ér_Tour'!$D26&gt;=$I$3),"TERMINE",""))</f>
        <v/>
      </c>
      <c r="AK26" s="128" t="str">
        <f>IF('1ér_Tour'!$D26="","",IF(AND(OR(Engagés!$D26="J",Engagés!$D26="F"),'1ér_Tour'!$D26&gt;=$I$3),"TERMINE",""))</f>
        <v/>
      </c>
      <c r="AL26" s="128" t="str">
        <f>IF('2ème'!$D26="","",IF(AND(OR(Engagés!$D26="J",Engagés!$D26="F"),'2ème'!$D26&gt;=$I$3),"TERMINE",""))</f>
        <v/>
      </c>
      <c r="AM26" s="128" t="str">
        <f>IF('3ème'!$D26="","",IF(AND(OR(Engagés!$D26="J",Engagés!$D26="F"),'3ème'!$D26&gt;=$I$3),"TERMINE",""))</f>
        <v/>
      </c>
      <c r="AN26" s="128" t="str">
        <f>IF('4ème'!$D26="","",IF(AND(OR(Engagés!$D26="J",Engagés!$D26="F"),'4ème'!$D26&gt;=$I$3),"TERMINE",""))</f>
        <v/>
      </c>
      <c r="AO26" s="128" t="str">
        <f>IF('5ème'!$D26="","",IF(AND(OR(Engagés!$D26="J",Engagés!$D26="F"),'5ème'!$D26&gt;=$I$3),"TERMINE",""))</f>
        <v/>
      </c>
      <c r="AP26" s="128" t="str">
        <f>IF('6ème'!T26="","",IF(AND(OR(Engagés!$D26="J",Engagés!$D26="F"),'6ème'!T26&gt;=$I$3),"TERMINE",""))</f>
        <v/>
      </c>
      <c r="AQ26" s="128" t="str">
        <f>IF('7ème'!$D26="","",IF(AND(OR(Engagés!$D26="J",Engagés!$D26="F"),'7ème'!$D26&gt;=$I$3),"TERMINE",""))</f>
        <v/>
      </c>
      <c r="AR26" s="128" t="str">
        <f>IF('8ème'!$D26="","",IF(AND(OR(Engagés!$D26="J",Engagés!$D26="F"),'8ème'!$D26&gt;=$I$3),"TERMINE",""))</f>
        <v/>
      </c>
      <c r="AS26" s="128" t="str">
        <f>IF('9ème'!$D26="","",IF(AND(OR(Engagés!$D26="J",Engagés!$D26="F"),'9ème'!$D26&gt;=$I$3),"TERMINE",""))</f>
        <v/>
      </c>
      <c r="AU26" s="165" t="str">
        <f>IF('1ér_Tour'!$D26="","",IF(AND(OR(Engagés!$D26=1,Engagés!$D26=2,Engagés!$D26=3,Engagés!$D26="V"),'1ér_Tour'!$D26&gt;=$H$3),"TERMINE",""))</f>
        <v/>
      </c>
      <c r="AV26" s="165" t="str">
        <f>IF('1ér_Tour'!$D26="","",IF(AND(OR(Engagés!$D26=1,Engagés!$D26=2,Engagés!$D26=3,Engagés!$D26="V"),'1ér_Tour'!$D26&gt;=$H$3),"TERMINE",""))</f>
        <v/>
      </c>
      <c r="AW26" s="165" t="str">
        <f>IF('2ème'!$D26="","",IF(AND(OR(Engagés!$D26=1,Engagés!$D26=2,Engagés!$D26=3,Engagés!$D26="V"),'2ème'!$D26&gt;=$H$3),"TERMINE",""))</f>
        <v/>
      </c>
      <c r="AX26" s="165" t="str">
        <f>IF('3ème'!$D26="","",IF(AND(OR(Engagés!$D26=1,Engagés!$D26=2,Engagés!$D26=3,Engagés!$D26="V"),'3ème'!$D26&gt;=$H$3),"TERMINE",""))</f>
        <v/>
      </c>
      <c r="AY26" s="165" t="str">
        <f>IF('4ème'!$D26="","",IF(AND(OR(Engagés!$D26=1,Engagés!$D26=2,Engagés!$D26=3,Engagés!$D26="V"),'4ème'!$D26&gt;=$H$3),"TERMINE",""))</f>
        <v/>
      </c>
      <c r="AZ26" s="165" t="str">
        <f>IF('5ème'!$D26="","",IF(AND(OR(Engagés!$D26=1,Engagés!$D26=2,Engagés!$D26=3,Engagés!$D26="V"),'5ème'!$D26&gt;=$H$3),"TERMINE",""))</f>
        <v/>
      </c>
      <c r="BA26" s="165" t="str">
        <f>IF('6ème'!D26="","",IF(AND(OR(Engagés!$D26=1,Engagés!$D26=2,Engagés!$D26=3,Engagés!$D26="V"),'6ème'!D26&gt;=$H$3),"TERMINE",""))</f>
        <v/>
      </c>
      <c r="BB26" s="165" t="str">
        <f>IF('7ème'!$D26="","",IF(AND(OR(Engagés!$D26=1,Engagés!$D26=2,Engagés!$D26=3,Engagés!$D26="V"),'7ème'!$D26&gt;=$H$3),"TERMINE",""))</f>
        <v/>
      </c>
      <c r="BC26" s="165" t="str">
        <f>IF('8ème'!$D26="","",IF(AND(OR(Engagés!$D26=1,Engagés!$D26=2,Engagés!$D26=3,Engagés!$D26="V"),'8ème'!$D26&gt;=$H$3),"TERMINE",""))</f>
        <v/>
      </c>
      <c r="BD26" s="165" t="str">
        <f>IF('9ème'!$D26="","",IF(AND(OR(Engagés!$D26=1,Engagés!$D26=2,Engagés!$D26=3,Engagés!$D26="V"),'9ème'!$D26&gt;=$H$3),"TERMINE",""))</f>
        <v/>
      </c>
      <c r="BE26" s="165" t="str">
        <f>IF('10ème'!$D26="","",IF(AND(OR(Engagés!$D26=1,Engagés!$D26=2,Engagés!$D26=3,Engagés!$D26="V"),'10ème'!$D26&gt;=$H$3),"TERMINE",""))</f>
        <v/>
      </c>
    </row>
    <row r="27" spans="1:57" x14ac:dyDescent="0.2">
      <c r="A27" s="18">
        <f>IF(Dép_Arr!A27="","",Dép_Arr!A27)</f>
        <v>24</v>
      </c>
      <c r="B27" s="17">
        <f>IF(A27="","",INDEX(Engagés!A27:D126,MATCH(Récap!A27,Engagés!A27:A126,0),4))</f>
        <v>2</v>
      </c>
      <c r="C27" s="8">
        <f>Dép_Arr!E27+'1ér_Tour'!E27+'2ème'!E27+'3ème'!E27+'4ème'!E27+'5ème'!E27+'6ème'!E27+'7ème'!E27+'8ème'!E27+'9ème'!E27+'10ème'!E27</f>
        <v>0</v>
      </c>
      <c r="D27" s="6" t="str">
        <f>IF(E27=11,"",IF(Dép_Arr!A27="","",COUNTA(Dép_Arr!C27,'1ér_Tour'!C27,'2ème'!C27,'3ème'!C27,'4ème'!C27,'5ème'!C27,'6ème'!C27,'7ème'!C27,'8ème'!C27,'9ème'!C27,#REF!)))</f>
        <v/>
      </c>
      <c r="E27" s="6">
        <f>IF(A27=0,"",IF(Dép_Arr!A27="","",(COUNTBLANK(Dép_Arr!D27)+COUNTBLANK('1ér_Tour'!D27)+COUNTBLANK('2ème'!D27)+COUNTBLANK('3ème'!D27)+COUNTBLANK('4ème'!D27)+COUNTBLANK('5ème'!D27)+COUNTBLANK('6ème'!D27)+COUNTBLANK('7ème'!D27)+COUNTBLANK('8ème'!D27)+COUNTBLANK('9ème'!D27)+COUNTBLANK('10ème'!D27))))</f>
        <v>11</v>
      </c>
      <c r="F27" s="8" t="str">
        <f t="shared" si="1"/>
        <v/>
      </c>
      <c r="G27" t="str">
        <f>IF(OR('1ér_Tour'!D27="TERMINE",'2ème'!D27="TERMINE",'3ème'!D27="TERMINE",'4ème'!D27="TERMINE",'5ème'!D27="TERMINE",'6ème'!D27="TERMINE",'7ème'!D27="TERMINE",'8ème'!D27="TERMINE",'9ème'!D27="TERMINE",'9ème'!A27="TERMINE"),"TERMINE","")</f>
        <v/>
      </c>
      <c r="H27" s="8"/>
      <c r="I27" s="53"/>
      <c r="M27" s="154" t="str">
        <f>IF('1ér_Tour'!$D27="","",IF(AND(Engagés!$D27="M",'1ér_Tour'!$D27&gt;=$K$3),"TERMINE",""))</f>
        <v/>
      </c>
      <c r="N27" s="154" t="str">
        <f>IF('1ér_Tour'!$D27="","",IF(AND(Engagés!$D27="M",'1ér_Tour'!$D27&gt;=$K$3),"TERMINE",""))</f>
        <v/>
      </c>
      <c r="O27" s="154" t="str">
        <f>IF('2ème'!$D27="","",IF(AND(Engagés!$D27="M",'2ème'!$D27&gt;=$K$3),"TERMINE",""))</f>
        <v/>
      </c>
      <c r="P27" s="154" t="str">
        <f>IF('3ème'!$D27="","",IF(AND(Engagés!$D27="M",'3ème'!$D27&gt;=$K$3),"TERMINE",""))</f>
        <v/>
      </c>
      <c r="Q27" s="154" t="str">
        <f>IF('4ème'!$D27="","",IF(AND(Engagés!$D27="M",'4ème'!$D27&gt;=$K$3),"TERMINE",""))</f>
        <v/>
      </c>
      <c r="R27" s="154" t="str">
        <f>IF('5ème'!$D27="","",IF(AND(Engagés!$D27="M",'5ème'!$D27&gt;=$K$3),"TERMINE",""))</f>
        <v/>
      </c>
      <c r="S27" s="154" t="str">
        <f>IF('6ème'!D27="","",IF(AND(Engagés!$D27="M",'6ème'!D27&gt;=$K$3),"TERMINE",""))</f>
        <v/>
      </c>
      <c r="T27" s="154" t="str">
        <f>IF('7ème'!$D27="","",IF(AND(Engagés!$D27="M",'7ème'!$D27&gt;=$K$3),"TERMINE",""))</f>
        <v/>
      </c>
      <c r="U27" s="154" t="str">
        <f>IF('8ème'!$D27="","",IF(AND(Engagés!$D27="M",'8ème'!$D27&gt;=$K$3),"TERMINE",""))</f>
        <v/>
      </c>
      <c r="V27" s="154" t="str">
        <f>IF('9ème'!$D27="","",IF(AND(Engagés!$D27="M",'9ème'!$D27&gt;=$K$3),"TERMINE",""))</f>
        <v/>
      </c>
      <c r="W27" s="187"/>
      <c r="Y27" s="128" t="str">
        <f>IF('1ér_Tour'!$D27="","",IF(AND(Engagés!$D27="C",'1ér_Tour'!$D27&gt;=$J$3),"TERMINE",""))</f>
        <v/>
      </c>
      <c r="Z27" s="128" t="str">
        <f>IF('1ér_Tour'!$D27="","",IF(AND(Engagés!$D27="C",'1ér_Tour'!$D27&gt;=$J$3),"TERMINE",""))</f>
        <v/>
      </c>
      <c r="AA27" s="128" t="str">
        <f>IF('2ème'!$D27="","",IF(AND(Engagés!$D27="C",'2ème'!$D27&gt;=$J$3),"TERMINE",""))</f>
        <v/>
      </c>
      <c r="AB27" s="128" t="str">
        <f>IF('3ème'!$D27="","",IF(AND(Engagés!$D27="C",'3ème'!$D27&gt;=$J$3),"TERMINE",""))</f>
        <v/>
      </c>
      <c r="AC27" s="128" t="str">
        <f>IF('4ème'!$D27="","",IF(AND(Engagés!$D27="C",'4ème'!$D27&gt;=$J$3),"TERMINE",""))</f>
        <v/>
      </c>
      <c r="AD27" s="128" t="str">
        <f>IF('5ème'!$D27="","",IF(AND(Engagés!$D27="C",'5ème'!$D27&gt;=$J$3),"TERMINE",""))</f>
        <v/>
      </c>
      <c r="AE27" s="128" t="str">
        <f>IF('6ème'!D27="","",IF(AND(Engagés!$D27="C",'6ème'!D27&gt;=$J$3),"TERMINE",""))</f>
        <v/>
      </c>
      <c r="AF27" s="128" t="str">
        <f>IF('7ème'!$D27="","",IF(AND(Engagés!$D27="c",'7ème'!$D27&gt;=$J$3),"TERMINE",""))</f>
        <v/>
      </c>
      <c r="AG27" s="128" t="str">
        <f>IF('8ème'!$D27="","",IF(AND(Engagés!$D27="c",'8ème'!$D27&gt;=$J$3),"TERMINE",""))</f>
        <v/>
      </c>
      <c r="AH27" s="128" t="str">
        <f>IF('9ème'!$D27="","",IF(AND(Engagés!$D27="c",'9ème'!$D27&gt;=$J$3),"TERMINE",""))</f>
        <v/>
      </c>
      <c r="AJ27" s="128" t="str">
        <f>IF('1ér_Tour'!$D27="","",IF(AND(OR(Engagés!$D27="J",Engagés!$D27="F"),'1ér_Tour'!$D27&gt;=$I$3),"TERMINE",""))</f>
        <v/>
      </c>
      <c r="AK27" s="128" t="str">
        <f>IF('1ér_Tour'!$D27="","",IF(AND(OR(Engagés!$D27="J",Engagés!$D27="F"),'1ér_Tour'!$D27&gt;=$I$3),"TERMINE",""))</f>
        <v/>
      </c>
      <c r="AL27" s="128" t="str">
        <f>IF('2ème'!$D27="","",IF(AND(OR(Engagés!$D27="J",Engagés!$D27="F"),'2ème'!$D27&gt;=$I$3),"TERMINE",""))</f>
        <v/>
      </c>
      <c r="AM27" s="128" t="str">
        <f>IF('3ème'!$D27="","",IF(AND(OR(Engagés!$D27="J",Engagés!$D27="F"),'3ème'!$D27&gt;=$I$3),"TERMINE",""))</f>
        <v/>
      </c>
      <c r="AN27" s="128" t="str">
        <f>IF('4ème'!$D27="","",IF(AND(OR(Engagés!$D27="J",Engagés!$D27="F"),'4ème'!$D27&gt;=$I$3),"TERMINE",""))</f>
        <v/>
      </c>
      <c r="AO27" s="128" t="str">
        <f>IF('5ème'!$D27="","",IF(AND(OR(Engagés!$D27="J",Engagés!$D27="F"),'5ème'!$D27&gt;=$I$3),"TERMINE",""))</f>
        <v/>
      </c>
      <c r="AP27" s="128" t="str">
        <f>IF('6ème'!T27="","",IF(AND(OR(Engagés!$D27="J",Engagés!$D27="F"),'6ème'!T27&gt;=$I$3),"TERMINE",""))</f>
        <v/>
      </c>
      <c r="AQ27" s="128" t="str">
        <f>IF('7ème'!$D27="","",IF(AND(OR(Engagés!$D27="J",Engagés!$D27="F"),'7ème'!$D27&gt;=$I$3),"TERMINE",""))</f>
        <v/>
      </c>
      <c r="AR27" s="128" t="str">
        <f>IF('8ème'!$D27="","",IF(AND(OR(Engagés!$D27="J",Engagés!$D27="F"),'8ème'!$D27&gt;=$I$3),"TERMINE",""))</f>
        <v/>
      </c>
      <c r="AS27" s="128" t="str">
        <f>IF('9ème'!$D27="","",IF(AND(OR(Engagés!$D27="J",Engagés!$D27="F"),'9ème'!$D27&gt;=$I$3),"TERMINE",""))</f>
        <v/>
      </c>
      <c r="AU27" s="165" t="str">
        <f>IF('1ér_Tour'!$D27="","",IF(AND(OR(Engagés!$D27=1,Engagés!$D27=2,Engagés!$D27=3,Engagés!$D27="V"),'1ér_Tour'!$D27&gt;=$H$3),"TERMINE",""))</f>
        <v/>
      </c>
      <c r="AV27" s="165" t="str">
        <f>IF('1ér_Tour'!$D27="","",IF(AND(OR(Engagés!$D27=1,Engagés!$D27=2,Engagés!$D27=3,Engagés!$D27="V"),'1ér_Tour'!$D27&gt;=$H$3),"TERMINE",""))</f>
        <v/>
      </c>
      <c r="AW27" s="165" t="str">
        <f>IF('2ème'!$D27="","",IF(AND(OR(Engagés!$D27=1,Engagés!$D27=2,Engagés!$D27=3,Engagés!$D27="V"),'2ème'!$D27&gt;=$H$3),"TERMINE",""))</f>
        <v/>
      </c>
      <c r="AX27" s="165" t="str">
        <f>IF('3ème'!$D27="","",IF(AND(OR(Engagés!$D27=1,Engagés!$D27=2,Engagés!$D27=3,Engagés!$D27="V"),'3ème'!$D27&gt;=$H$3),"TERMINE",""))</f>
        <v/>
      </c>
      <c r="AY27" s="165" t="str">
        <f>IF('4ème'!$D27="","",IF(AND(OR(Engagés!$D27=1,Engagés!$D27=2,Engagés!$D27=3,Engagés!$D27="V"),'4ème'!$D27&gt;=$H$3),"TERMINE",""))</f>
        <v/>
      </c>
      <c r="AZ27" s="165" t="str">
        <f>IF('5ème'!$D27="","",IF(AND(OR(Engagés!$D27=1,Engagés!$D27=2,Engagés!$D27=3,Engagés!$D27="V"),'5ème'!$D27&gt;=$H$3),"TERMINE",""))</f>
        <v/>
      </c>
      <c r="BA27" s="165" t="str">
        <f>IF('6ème'!D27="","",IF(AND(OR(Engagés!$D27=1,Engagés!$D27=2,Engagés!$D27=3,Engagés!$D27="V"),'6ème'!D27&gt;=$H$3),"TERMINE",""))</f>
        <v/>
      </c>
      <c r="BB27" s="165" t="str">
        <f>IF('7ème'!$D27="","",IF(AND(OR(Engagés!$D27=1,Engagés!$D27=2,Engagés!$D27=3,Engagés!$D27="V"),'7ème'!$D27&gt;=$H$3),"TERMINE",""))</f>
        <v/>
      </c>
      <c r="BC27" s="165" t="str">
        <f>IF('8ème'!$D27="","",IF(AND(OR(Engagés!$D27=1,Engagés!$D27=2,Engagés!$D27=3,Engagés!$D27="V"),'8ème'!$D27&gt;=$H$3),"TERMINE",""))</f>
        <v/>
      </c>
      <c r="BD27" s="165" t="str">
        <f>IF('9ème'!$D27="","",IF(AND(OR(Engagés!$D27=1,Engagés!$D27=2,Engagés!$D27=3,Engagés!$D27="V"),'9ème'!$D27&gt;=$H$3),"TERMINE",""))</f>
        <v/>
      </c>
      <c r="BE27" s="165" t="str">
        <f>IF('10ème'!$D27="","",IF(AND(OR(Engagés!$D27=1,Engagés!$D27=2,Engagés!$D27=3,Engagés!$D27="V"),'10ème'!$D27&gt;=$H$3),"TERMINE",""))</f>
        <v/>
      </c>
    </row>
    <row r="28" spans="1:57" x14ac:dyDescent="0.2">
      <c r="A28" s="18">
        <f>IF(Dép_Arr!A28="","",Dép_Arr!A28)</f>
        <v>25</v>
      </c>
      <c r="B28" s="17" t="str">
        <f>IF(A28="","",INDEX(Engagés!A28:D127,MATCH(Récap!A28,Engagés!A28:A127,0),4))</f>
        <v>M</v>
      </c>
      <c r="C28" s="8">
        <f>Dép_Arr!E28+'1ér_Tour'!E28+'2ème'!E28+'3ème'!E28+'4ème'!E28+'5ème'!E28+'6ème'!E28+'7ème'!E28+'8ème'!E28+'9ème'!E28+'10ème'!E28</f>
        <v>0</v>
      </c>
      <c r="D28" s="6" t="str">
        <f>IF(E28=11,"",IF(Dép_Arr!A28="","",COUNTA(Dép_Arr!C28,'1ér_Tour'!C28,'2ème'!C28,'3ème'!C28,'4ème'!C28,'5ème'!C28,'6ème'!C28,'7ème'!C28,'8ème'!C28,'9ème'!C28,#REF!)))</f>
        <v/>
      </c>
      <c r="E28" s="6">
        <f>IF(A28=0,"",IF(Dép_Arr!A28="","",(COUNTBLANK(Dép_Arr!D28)+COUNTBLANK('1ér_Tour'!D28)+COUNTBLANK('2ème'!D28)+COUNTBLANK('3ème'!D28)+COUNTBLANK('4ème'!D28)+COUNTBLANK('5ème'!D28)+COUNTBLANK('6ème'!D28)+COUNTBLANK('7ème'!D28)+COUNTBLANK('8ème'!D28)+COUNTBLANK('9ème'!D28)+COUNTBLANK('10ème'!D28))))</f>
        <v>11</v>
      </c>
      <c r="F28" s="8" t="str">
        <f t="shared" si="1"/>
        <v/>
      </c>
      <c r="G28" t="str">
        <f>IF(OR('1ér_Tour'!D28="TERMINE",'2ème'!D28="TERMINE",'3ème'!D28="TERMINE",'4ème'!D28="TERMINE",'5ème'!D28="TERMINE",'6ème'!D28="TERMINE",'7ème'!D28="TERMINE",'8ème'!D28="TERMINE",'9ème'!D28="TERMINE",'9ème'!A28="TERMINE"),"TERMINE","")</f>
        <v/>
      </c>
      <c r="H28" s="8"/>
      <c r="I28" s="53"/>
      <c r="M28" s="154" t="str">
        <f>IF('1ér_Tour'!$D28="","",IF(AND(Engagés!$D28="M",'1ér_Tour'!$D28&gt;=$K$3),"TERMINE",""))</f>
        <v/>
      </c>
      <c r="N28" s="154" t="str">
        <f>IF('1ér_Tour'!$D28="","",IF(AND(Engagés!$D28="M",'1ér_Tour'!$D28&gt;=$K$3),"TERMINE",""))</f>
        <v/>
      </c>
      <c r="O28" s="154" t="str">
        <f>IF('2ème'!$D28="","",IF(AND(Engagés!$D28="M",'2ème'!$D28&gt;=$K$3),"TERMINE",""))</f>
        <v/>
      </c>
      <c r="P28" s="154" t="str">
        <f>IF('3ème'!$D28="","",IF(AND(Engagés!$D28="M",'3ème'!$D28&gt;=$K$3),"TERMINE",""))</f>
        <v/>
      </c>
      <c r="Q28" s="154" t="str">
        <f>IF('4ème'!$D28="","",IF(AND(Engagés!$D28="M",'4ème'!$D28&gt;=$K$3),"TERMINE",""))</f>
        <v/>
      </c>
      <c r="R28" s="154" t="str">
        <f>IF('5ème'!$D28="","",IF(AND(Engagés!$D28="M",'5ème'!$D28&gt;=$K$3),"TERMINE",""))</f>
        <v/>
      </c>
      <c r="S28" s="154" t="str">
        <f>IF('6ème'!D28="","",IF(AND(Engagés!$D28="M",'6ème'!D28&gt;=$K$3),"TERMINE",""))</f>
        <v/>
      </c>
      <c r="T28" s="154" t="str">
        <f>IF('7ème'!$D28="","",IF(AND(Engagés!$D28="M",'7ème'!$D28&gt;=$K$3),"TERMINE",""))</f>
        <v/>
      </c>
      <c r="U28" s="154" t="str">
        <f>IF('8ème'!$D28="","",IF(AND(Engagés!$D28="M",'8ème'!$D28&gt;=$K$3),"TERMINE",""))</f>
        <v/>
      </c>
      <c r="V28" s="154" t="str">
        <f>IF('9ème'!$D28="","",IF(AND(Engagés!$D28="M",'9ème'!$D28&gt;=$K$3),"TERMINE",""))</f>
        <v/>
      </c>
      <c r="W28" s="187"/>
      <c r="Y28" s="128" t="str">
        <f>IF('1ér_Tour'!$D28="","",IF(AND(Engagés!$D28="C",'1ér_Tour'!$D28&gt;=$J$3),"TERMINE",""))</f>
        <v/>
      </c>
      <c r="Z28" s="128" t="str">
        <f>IF('1ér_Tour'!$D28="","",IF(AND(Engagés!$D28="C",'1ér_Tour'!$D28&gt;=$J$3),"TERMINE",""))</f>
        <v/>
      </c>
      <c r="AA28" s="128" t="str">
        <f>IF('2ème'!$D28="","",IF(AND(Engagés!$D28="C",'2ème'!$D28&gt;=$J$3),"TERMINE",""))</f>
        <v/>
      </c>
      <c r="AB28" s="128" t="str">
        <f>IF('3ème'!$D28="","",IF(AND(Engagés!$D28="C",'3ème'!$D28&gt;=$J$3),"TERMINE",""))</f>
        <v/>
      </c>
      <c r="AC28" s="128" t="str">
        <f>IF('4ème'!$D28="","",IF(AND(Engagés!$D28="C",'4ème'!$D28&gt;=$J$3),"TERMINE",""))</f>
        <v/>
      </c>
      <c r="AD28" s="128" t="str">
        <f>IF('5ème'!$D28="","",IF(AND(Engagés!$D28="C",'5ème'!$D28&gt;=$J$3),"TERMINE",""))</f>
        <v/>
      </c>
      <c r="AE28" s="128" t="str">
        <f>IF('6ème'!D28="","",IF(AND(Engagés!$D28="C",'6ème'!D28&gt;=$J$3),"TERMINE",""))</f>
        <v/>
      </c>
      <c r="AF28" s="128" t="str">
        <f>IF('7ème'!$D28="","",IF(AND(Engagés!$D28="c",'7ème'!$D28&gt;=$J$3),"TERMINE",""))</f>
        <v/>
      </c>
      <c r="AG28" s="128" t="str">
        <f>IF('8ème'!$D28="","",IF(AND(Engagés!$D28="c",'8ème'!$D28&gt;=$J$3),"TERMINE",""))</f>
        <v/>
      </c>
      <c r="AH28" s="128" t="str">
        <f>IF('9ème'!$D28="","",IF(AND(Engagés!$D28="c",'9ème'!$D28&gt;=$J$3),"TERMINE",""))</f>
        <v/>
      </c>
      <c r="AJ28" s="128" t="str">
        <f>IF('1ér_Tour'!$D28="","",IF(AND(OR(Engagés!$D28="J",Engagés!$D28="F"),'1ér_Tour'!$D28&gt;=$I$3),"TERMINE",""))</f>
        <v/>
      </c>
      <c r="AK28" s="128" t="str">
        <f>IF('1ér_Tour'!$D28="","",IF(AND(OR(Engagés!$D28="J",Engagés!$D28="F"),'1ér_Tour'!$D28&gt;=$I$3),"TERMINE",""))</f>
        <v/>
      </c>
      <c r="AL28" s="128" t="str">
        <f>IF('2ème'!$D28="","",IF(AND(OR(Engagés!$D28="J",Engagés!$D28="F"),'2ème'!$D28&gt;=$I$3),"TERMINE",""))</f>
        <v/>
      </c>
      <c r="AM28" s="128" t="str">
        <f>IF('3ème'!$D28="","",IF(AND(OR(Engagés!$D28="J",Engagés!$D28="F"),'3ème'!$D28&gt;=$I$3),"TERMINE",""))</f>
        <v/>
      </c>
      <c r="AN28" s="128" t="str">
        <f>IF('4ème'!$D28="","",IF(AND(OR(Engagés!$D28="J",Engagés!$D28="F"),'4ème'!$D28&gt;=$I$3),"TERMINE",""))</f>
        <v/>
      </c>
      <c r="AO28" s="128" t="str">
        <f>IF('5ème'!$D28="","",IF(AND(OR(Engagés!$D28="J",Engagés!$D28="F"),'5ème'!$D28&gt;=$I$3),"TERMINE",""))</f>
        <v/>
      </c>
      <c r="AP28" s="128" t="str">
        <f>IF('6ème'!T28="","",IF(AND(OR(Engagés!$D28="J",Engagés!$D28="F"),'6ème'!T28&gt;=$I$3),"TERMINE",""))</f>
        <v/>
      </c>
      <c r="AQ28" s="128" t="str">
        <f>IF('7ème'!$D28="","",IF(AND(OR(Engagés!$D28="J",Engagés!$D28="F"),'7ème'!$D28&gt;=$I$3),"TERMINE",""))</f>
        <v/>
      </c>
      <c r="AR28" s="128" t="str">
        <f>IF('8ème'!$D28="","",IF(AND(OR(Engagés!$D28="J",Engagés!$D28="F"),'8ème'!$D28&gt;=$I$3),"TERMINE",""))</f>
        <v/>
      </c>
      <c r="AS28" s="128" t="str">
        <f>IF('9ème'!$D28="","",IF(AND(OR(Engagés!$D28="J",Engagés!$D28="F"),'9ème'!$D28&gt;=$I$3),"TERMINE",""))</f>
        <v/>
      </c>
      <c r="AU28" s="165" t="str">
        <f>IF('1ér_Tour'!$D28="","",IF(AND(OR(Engagés!$D28=1,Engagés!$D28=2,Engagés!$D28=3,Engagés!$D28="V"),'1ér_Tour'!$D28&gt;=$H$3),"TERMINE",""))</f>
        <v/>
      </c>
      <c r="AV28" s="165" t="str">
        <f>IF('1ér_Tour'!$D28="","",IF(AND(OR(Engagés!$D28=1,Engagés!$D28=2,Engagés!$D28=3,Engagés!$D28="V"),'1ér_Tour'!$D28&gt;=$H$3),"TERMINE",""))</f>
        <v/>
      </c>
      <c r="AW28" s="165" t="str">
        <f>IF('2ème'!$D28="","",IF(AND(OR(Engagés!$D28=1,Engagés!$D28=2,Engagés!$D28=3,Engagés!$D28="V"),'2ème'!$D28&gt;=$H$3),"TERMINE",""))</f>
        <v/>
      </c>
      <c r="AX28" s="165" t="str">
        <f>IF('3ème'!$D28="","",IF(AND(OR(Engagés!$D28=1,Engagés!$D28=2,Engagés!$D28=3,Engagés!$D28="V"),'3ème'!$D28&gt;=$H$3),"TERMINE",""))</f>
        <v/>
      </c>
      <c r="AY28" s="165" t="str">
        <f>IF('4ème'!$D28="","",IF(AND(OR(Engagés!$D28=1,Engagés!$D28=2,Engagés!$D28=3,Engagés!$D28="V"),'4ème'!$D28&gt;=$H$3),"TERMINE",""))</f>
        <v/>
      </c>
      <c r="AZ28" s="165" t="str">
        <f>IF('5ème'!$D28="","",IF(AND(OR(Engagés!$D28=1,Engagés!$D28=2,Engagés!$D28=3,Engagés!$D28="V"),'5ème'!$D28&gt;=$H$3),"TERMINE",""))</f>
        <v/>
      </c>
      <c r="BA28" s="165" t="str">
        <f>IF('6ème'!D28="","",IF(AND(OR(Engagés!$D28=1,Engagés!$D28=2,Engagés!$D28=3,Engagés!$D28="V"),'6ème'!D28&gt;=$H$3),"TERMINE",""))</f>
        <v/>
      </c>
      <c r="BB28" s="165" t="str">
        <f>IF('7ème'!$D28="","",IF(AND(OR(Engagés!$D28=1,Engagés!$D28=2,Engagés!$D28=3,Engagés!$D28="V"),'7ème'!$D28&gt;=$H$3),"TERMINE",""))</f>
        <v/>
      </c>
      <c r="BC28" s="165" t="str">
        <f>IF('8ème'!$D28="","",IF(AND(OR(Engagés!$D28=1,Engagés!$D28=2,Engagés!$D28=3,Engagés!$D28="V"),'8ème'!$D28&gt;=$H$3),"TERMINE",""))</f>
        <v/>
      </c>
      <c r="BD28" s="165" t="str">
        <f>IF('9ème'!$D28="","",IF(AND(OR(Engagés!$D28=1,Engagés!$D28=2,Engagés!$D28=3,Engagés!$D28="V"),'9ème'!$D28&gt;=$H$3),"TERMINE",""))</f>
        <v/>
      </c>
      <c r="BE28" s="165" t="str">
        <f>IF('10ème'!$D28="","",IF(AND(OR(Engagés!$D28=1,Engagés!$D28=2,Engagés!$D28=3,Engagés!$D28="V"),'10ème'!$D28&gt;=$H$3),"TERMINE",""))</f>
        <v/>
      </c>
    </row>
    <row r="29" spans="1:57" x14ac:dyDescent="0.2">
      <c r="A29" s="18">
        <f>IF(Dép_Arr!A29="","",Dép_Arr!A29)</f>
        <v>26</v>
      </c>
      <c r="B29" s="17">
        <f>IF(A29="","",INDEX(Engagés!A29:D128,MATCH(Récap!A29,Engagés!A29:A128,0),4))</f>
        <v>3</v>
      </c>
      <c r="C29" s="8">
        <f>Dép_Arr!E29+'1ér_Tour'!E29+'2ème'!E29+'3ème'!E29+'4ème'!E29+'5ème'!E29+'6ème'!E29+'7ème'!E29+'8ème'!E29+'9ème'!E29+'10ème'!E29</f>
        <v>0</v>
      </c>
      <c r="D29" s="6" t="str">
        <f>IF(E29=11,"",IF(Dép_Arr!A29="","",COUNTA(Dép_Arr!C29,'1ér_Tour'!C29,'2ème'!C29,'3ème'!C29,'4ème'!C29,'5ème'!C29,'6ème'!C29,'7ème'!C29,'8ème'!C29,'9ème'!C29,#REF!)))</f>
        <v/>
      </c>
      <c r="E29" s="6">
        <f>IF(A29=0,"",IF(Dép_Arr!A29="","",(COUNTBLANK(Dép_Arr!D29)+COUNTBLANK('1ér_Tour'!D29)+COUNTBLANK('2ème'!D29)+COUNTBLANK('3ème'!D29)+COUNTBLANK('4ème'!D29)+COUNTBLANK('5ème'!D29)+COUNTBLANK('6ème'!D29)+COUNTBLANK('7ème'!D29)+COUNTBLANK('8ème'!D29)+COUNTBLANK('9ème'!D29)+COUNTBLANK('10ème'!D29))))</f>
        <v>11</v>
      </c>
      <c r="F29" s="8" t="str">
        <f t="shared" si="1"/>
        <v/>
      </c>
      <c r="G29" t="str">
        <f>IF(OR('1ér_Tour'!D29="TERMINE",'2ème'!D29="TERMINE",'3ème'!D29="TERMINE",'4ème'!D29="TERMINE",'5ème'!D29="TERMINE",'6ème'!D29="TERMINE",'7ème'!D29="TERMINE",'8ème'!D29="TERMINE",'9ème'!D29="TERMINE",'9ème'!A29="TERMINE"),"TERMINE","")</f>
        <v/>
      </c>
      <c r="H29" s="8"/>
      <c r="I29" s="53"/>
      <c r="M29" s="154" t="str">
        <f>IF('1ér_Tour'!$D29="","",IF(AND(Engagés!$D29="M",'1ér_Tour'!$D29&gt;=$K$3),"TERMINE",""))</f>
        <v/>
      </c>
      <c r="N29" s="154" t="str">
        <f>IF('1ér_Tour'!$D29="","",IF(AND(Engagés!$D29="M",'1ér_Tour'!$D29&gt;=$K$3),"TERMINE",""))</f>
        <v/>
      </c>
      <c r="O29" s="154" t="str">
        <f>IF('2ème'!$D29="","",IF(AND(Engagés!$D29="M",'2ème'!$D29&gt;=$K$3),"TERMINE",""))</f>
        <v/>
      </c>
      <c r="P29" s="154" t="str">
        <f>IF('3ème'!$D29="","",IF(AND(Engagés!$D29="M",'3ème'!$D29&gt;=$K$3),"TERMINE",""))</f>
        <v/>
      </c>
      <c r="Q29" s="154" t="str">
        <f>IF('4ème'!$D29="","",IF(AND(Engagés!$D29="M",'4ème'!$D29&gt;=$K$3),"TERMINE",""))</f>
        <v/>
      </c>
      <c r="R29" s="154" t="str">
        <f>IF('5ème'!$D29="","",IF(AND(Engagés!$D29="M",'5ème'!$D29&gt;=$K$3),"TERMINE",""))</f>
        <v/>
      </c>
      <c r="S29" s="154" t="str">
        <f>IF('6ème'!D29="","",IF(AND(Engagés!$D29="M",'6ème'!D29&gt;=$K$3),"TERMINE",""))</f>
        <v/>
      </c>
      <c r="T29" s="154" t="str">
        <f>IF('7ème'!$D29="","",IF(AND(Engagés!$D29="M",'7ème'!$D29&gt;=$K$3),"TERMINE",""))</f>
        <v/>
      </c>
      <c r="U29" s="154" t="str">
        <f>IF('8ème'!$D29="","",IF(AND(Engagés!$D29="M",'8ème'!$D29&gt;=$K$3),"TERMINE",""))</f>
        <v/>
      </c>
      <c r="V29" s="154" t="str">
        <f>IF('9ème'!$D29="","",IF(AND(Engagés!$D29="M",'9ème'!$D29&gt;=$K$3),"TERMINE",""))</f>
        <v/>
      </c>
      <c r="W29" s="187"/>
      <c r="Y29" s="128" t="str">
        <f>IF('1ér_Tour'!$D29="","",IF(AND(Engagés!$D29="C",'1ér_Tour'!$D29&gt;=$J$3),"TERMINE",""))</f>
        <v/>
      </c>
      <c r="Z29" s="128" t="str">
        <f>IF('1ér_Tour'!$D29="","",IF(AND(Engagés!$D29="C",'1ér_Tour'!$D29&gt;=$J$3),"TERMINE",""))</f>
        <v/>
      </c>
      <c r="AA29" s="128" t="str">
        <f>IF('2ème'!$D29="","",IF(AND(Engagés!$D29="C",'2ème'!$D29&gt;=$J$3),"TERMINE",""))</f>
        <v/>
      </c>
      <c r="AB29" s="128" t="str">
        <f>IF('3ème'!$D29="","",IF(AND(Engagés!$D29="C",'3ème'!$D29&gt;=$J$3),"TERMINE",""))</f>
        <v/>
      </c>
      <c r="AC29" s="128" t="str">
        <f>IF('4ème'!$D29="","",IF(AND(Engagés!$D29="C",'4ème'!$D29&gt;=$J$3),"TERMINE",""))</f>
        <v/>
      </c>
      <c r="AD29" s="128" t="str">
        <f>IF('5ème'!$D29="","",IF(AND(Engagés!$D29="C",'5ème'!$D29&gt;=$J$3),"TERMINE",""))</f>
        <v/>
      </c>
      <c r="AE29" s="128" t="str">
        <f>IF('6ème'!D29="","",IF(AND(Engagés!$D29="C",'6ème'!D29&gt;=$J$3),"TERMINE",""))</f>
        <v/>
      </c>
      <c r="AF29" s="128" t="str">
        <f>IF('7ème'!$D29="","",IF(AND(Engagés!$D29="c",'7ème'!$D29&gt;=$J$3),"TERMINE",""))</f>
        <v/>
      </c>
      <c r="AG29" s="128" t="str">
        <f>IF('8ème'!$D29="","",IF(AND(Engagés!$D29="c",'8ème'!$D29&gt;=$J$3),"TERMINE",""))</f>
        <v/>
      </c>
      <c r="AH29" s="128" t="str">
        <f>IF('9ème'!$D29="","",IF(AND(Engagés!$D29="c",'9ème'!$D29&gt;=$J$3),"TERMINE",""))</f>
        <v/>
      </c>
      <c r="AJ29" s="128" t="str">
        <f>IF('1ér_Tour'!$D29="","",IF(AND(OR(Engagés!$D29="J",Engagés!$D29="F"),'1ér_Tour'!$D29&gt;=$I$3),"TERMINE",""))</f>
        <v/>
      </c>
      <c r="AK29" s="128" t="str">
        <f>IF('1ér_Tour'!$D29="","",IF(AND(OR(Engagés!$D29="J",Engagés!$D29="F"),'1ér_Tour'!$D29&gt;=$I$3),"TERMINE",""))</f>
        <v/>
      </c>
      <c r="AL29" s="128" t="str">
        <f>IF('2ème'!$D29="","",IF(AND(OR(Engagés!$D29="J",Engagés!$D29="F"),'2ème'!$D29&gt;=$I$3),"TERMINE",""))</f>
        <v/>
      </c>
      <c r="AM29" s="128" t="str">
        <f>IF('3ème'!$D29="","",IF(AND(OR(Engagés!$D29="J",Engagés!$D29="F"),'3ème'!$D29&gt;=$I$3),"TERMINE",""))</f>
        <v/>
      </c>
      <c r="AN29" s="128" t="str">
        <f>IF('4ème'!$D29="","",IF(AND(OR(Engagés!$D29="J",Engagés!$D29="F"),'4ème'!$D29&gt;=$I$3),"TERMINE",""))</f>
        <v/>
      </c>
      <c r="AO29" s="128" t="str">
        <f>IF('5ème'!$D29="","",IF(AND(OR(Engagés!$D29="J",Engagés!$D29="F"),'5ème'!$D29&gt;=$I$3),"TERMINE",""))</f>
        <v/>
      </c>
      <c r="AP29" s="128" t="str">
        <f>IF('6ème'!T29="","",IF(AND(OR(Engagés!$D29="J",Engagés!$D29="F"),'6ème'!T29&gt;=$I$3),"TERMINE",""))</f>
        <v/>
      </c>
      <c r="AQ29" s="128" t="str">
        <f>IF('7ème'!$D29="","",IF(AND(OR(Engagés!$D29="J",Engagés!$D29="F"),'7ème'!$D29&gt;=$I$3),"TERMINE",""))</f>
        <v/>
      </c>
      <c r="AR29" s="128" t="str">
        <f>IF('8ème'!$D29="","",IF(AND(OR(Engagés!$D29="J",Engagés!$D29="F"),'8ème'!$D29&gt;=$I$3),"TERMINE",""))</f>
        <v/>
      </c>
      <c r="AS29" s="128" t="str">
        <f>IF('9ème'!$D29="","",IF(AND(OR(Engagés!$D29="J",Engagés!$D29="F"),'9ème'!$D29&gt;=$I$3),"TERMINE",""))</f>
        <v/>
      </c>
      <c r="AU29" s="165" t="str">
        <f>IF('1ér_Tour'!$D29="","",IF(AND(OR(Engagés!$D29=1,Engagés!$D29=2,Engagés!$D29=3,Engagés!$D29="V"),'1ér_Tour'!$D29&gt;=$H$3),"TERMINE",""))</f>
        <v/>
      </c>
      <c r="AV29" s="165" t="str">
        <f>IF('1ér_Tour'!$D29="","",IF(AND(OR(Engagés!$D29=1,Engagés!$D29=2,Engagés!$D29=3,Engagés!$D29="V"),'1ér_Tour'!$D29&gt;=$H$3),"TERMINE",""))</f>
        <v/>
      </c>
      <c r="AW29" s="165" t="str">
        <f>IF('2ème'!$D29="","",IF(AND(OR(Engagés!$D29=1,Engagés!$D29=2,Engagés!$D29=3,Engagés!$D29="V"),'2ème'!$D29&gt;=$H$3),"TERMINE",""))</f>
        <v/>
      </c>
      <c r="AX29" s="165" t="str">
        <f>IF('3ème'!$D29="","",IF(AND(OR(Engagés!$D29=1,Engagés!$D29=2,Engagés!$D29=3,Engagés!$D29="V"),'3ème'!$D29&gt;=$H$3),"TERMINE",""))</f>
        <v/>
      </c>
      <c r="AY29" s="165" t="str">
        <f>IF('4ème'!$D29="","",IF(AND(OR(Engagés!$D29=1,Engagés!$D29=2,Engagés!$D29=3,Engagés!$D29="V"),'4ème'!$D29&gt;=$H$3),"TERMINE",""))</f>
        <v/>
      </c>
      <c r="AZ29" s="165" t="str">
        <f>IF('5ème'!$D29="","",IF(AND(OR(Engagés!$D29=1,Engagés!$D29=2,Engagés!$D29=3,Engagés!$D29="V"),'5ème'!$D29&gt;=$H$3),"TERMINE",""))</f>
        <v/>
      </c>
      <c r="BA29" s="165" t="str">
        <f>IF('6ème'!D29="","",IF(AND(OR(Engagés!$D29=1,Engagés!$D29=2,Engagés!$D29=3,Engagés!$D29="V"),'6ème'!D29&gt;=$H$3),"TERMINE",""))</f>
        <v/>
      </c>
      <c r="BB29" s="165" t="str">
        <f>IF('7ème'!$D29="","",IF(AND(OR(Engagés!$D29=1,Engagés!$D29=2,Engagés!$D29=3,Engagés!$D29="V"),'7ème'!$D29&gt;=$H$3),"TERMINE",""))</f>
        <v/>
      </c>
      <c r="BC29" s="165" t="str">
        <f>IF('8ème'!$D29="","",IF(AND(OR(Engagés!$D29=1,Engagés!$D29=2,Engagés!$D29=3,Engagés!$D29="V"),'8ème'!$D29&gt;=$H$3),"TERMINE",""))</f>
        <v/>
      </c>
      <c r="BD29" s="165" t="str">
        <f>IF('9ème'!$D29="","",IF(AND(OR(Engagés!$D29=1,Engagés!$D29=2,Engagés!$D29=3,Engagés!$D29="V"),'9ème'!$D29&gt;=$H$3),"TERMINE",""))</f>
        <v/>
      </c>
      <c r="BE29" s="165" t="str">
        <f>IF('10ème'!$D29="","",IF(AND(OR(Engagés!$D29=1,Engagés!$D29=2,Engagés!$D29=3,Engagés!$D29="V"),'10ème'!$D29&gt;=$H$3),"TERMINE",""))</f>
        <v/>
      </c>
    </row>
    <row r="30" spans="1:57" x14ac:dyDescent="0.2">
      <c r="A30" s="18">
        <f>IF(Dép_Arr!A30="","",Dép_Arr!A30)</f>
        <v>27</v>
      </c>
      <c r="B30" s="17" t="str">
        <f>IF(A30="","",INDEX(Engagés!A30:D129,MATCH(Récap!A30,Engagés!A30:A129,0),4))</f>
        <v>M</v>
      </c>
      <c r="C30" s="8">
        <f>Dép_Arr!E30+'1ér_Tour'!E30+'2ème'!E30+'3ème'!E30+'4ème'!E30+'5ème'!E30+'6ème'!E30+'7ème'!E30+'8ème'!E30+'9ème'!E30+'10ème'!E30</f>
        <v>0</v>
      </c>
      <c r="D30" s="6" t="str">
        <f>IF(E30=11,"",IF(Dép_Arr!A30="","",COUNTA(Dép_Arr!C30,'1ér_Tour'!C30,'2ème'!C30,'3ème'!C30,'4ème'!C30,'5ème'!C30,'6ème'!C30,'7ème'!C30,'8ème'!C30,'9ème'!C30,#REF!)))</f>
        <v/>
      </c>
      <c r="E30" s="6">
        <f>IF(A30=0,"",IF(Dép_Arr!A30="","",(COUNTBLANK(Dép_Arr!D30)+COUNTBLANK('1ér_Tour'!D30)+COUNTBLANK('2ème'!D30)+COUNTBLANK('3ème'!D30)+COUNTBLANK('4ème'!D30)+COUNTBLANK('5ème'!D30)+COUNTBLANK('6ème'!D30)+COUNTBLANK('7ème'!D30)+COUNTBLANK('8ème'!D30)+COUNTBLANK('9ème'!D30)+COUNTBLANK('10ème'!D30))))</f>
        <v>11</v>
      </c>
      <c r="F30" s="8" t="str">
        <f t="shared" si="1"/>
        <v/>
      </c>
      <c r="G30" t="str">
        <f>IF(OR('1ér_Tour'!D30="TERMINE",'2ème'!D30="TERMINE",'3ème'!D30="TERMINE",'4ème'!D30="TERMINE",'5ème'!D30="TERMINE",'6ème'!D30="TERMINE",'7ème'!D30="TERMINE",'8ème'!D30="TERMINE",'9ème'!D30="TERMINE",'9ème'!A30="TERMINE"),"TERMINE","")</f>
        <v/>
      </c>
      <c r="H30" s="8"/>
      <c r="I30" s="53"/>
      <c r="M30" s="154" t="str">
        <f>IF('1ér_Tour'!$D30="","",IF(AND(Engagés!$D30="M",'1ér_Tour'!$D30&gt;=$K$3),"TERMINE",""))</f>
        <v/>
      </c>
      <c r="N30" s="154" t="str">
        <f>IF('1ér_Tour'!$D30="","",IF(AND(Engagés!$D30="M",'1ér_Tour'!$D30&gt;=$K$3),"TERMINE",""))</f>
        <v/>
      </c>
      <c r="O30" s="154" t="str">
        <f>IF('2ème'!$D30="","",IF(AND(Engagés!$D30="M",'2ème'!$D30&gt;=$K$3),"TERMINE",""))</f>
        <v/>
      </c>
      <c r="P30" s="154" t="str">
        <f>IF('3ème'!$D30="","",IF(AND(Engagés!$D30="M",'3ème'!$D30&gt;=$K$3),"TERMINE",""))</f>
        <v/>
      </c>
      <c r="Q30" s="154" t="str">
        <f>IF('4ème'!$D30="","",IF(AND(Engagés!$D30="M",'4ème'!$D30&gt;=$K$3),"TERMINE",""))</f>
        <v/>
      </c>
      <c r="R30" s="154" t="str">
        <f>IF('5ème'!$D30="","",IF(AND(Engagés!$D30="M",'5ème'!$D30&gt;=$K$3),"TERMINE",""))</f>
        <v/>
      </c>
      <c r="S30" s="154" t="str">
        <f>IF('6ème'!D30="","",IF(AND(Engagés!$D30="M",'6ème'!D30&gt;=$K$3),"TERMINE",""))</f>
        <v/>
      </c>
      <c r="T30" s="154" t="str">
        <f>IF('7ème'!$D30="","",IF(AND(Engagés!$D30="M",'7ème'!$D30&gt;=$K$3),"TERMINE",""))</f>
        <v/>
      </c>
      <c r="U30" s="154" t="str">
        <f>IF('8ème'!$D30="","",IF(AND(Engagés!$D30="M",'8ème'!$D30&gt;=$K$3),"TERMINE",""))</f>
        <v/>
      </c>
      <c r="V30" s="154" t="str">
        <f>IF('9ème'!$D30="","",IF(AND(Engagés!$D30="M",'9ème'!$D30&gt;=$K$3),"TERMINE",""))</f>
        <v/>
      </c>
      <c r="W30" s="187"/>
      <c r="Y30" s="128" t="str">
        <f>IF('1ér_Tour'!$D30="","",IF(AND(Engagés!$D30="C",'1ér_Tour'!$D30&gt;=$J$3),"TERMINE",""))</f>
        <v/>
      </c>
      <c r="Z30" s="128" t="str">
        <f>IF('1ér_Tour'!$D30="","",IF(AND(Engagés!$D30="C",'1ér_Tour'!$D30&gt;=$J$3),"TERMINE",""))</f>
        <v/>
      </c>
      <c r="AA30" s="128" t="str">
        <f>IF('2ème'!$D30="","",IF(AND(Engagés!$D30="C",'2ème'!$D30&gt;=$J$3),"TERMINE",""))</f>
        <v/>
      </c>
      <c r="AB30" s="128" t="str">
        <f>IF('3ème'!$D30="","",IF(AND(Engagés!$D30="C",'3ème'!$D30&gt;=$J$3),"TERMINE",""))</f>
        <v/>
      </c>
      <c r="AC30" s="128" t="str">
        <f>IF('4ème'!$D30="","",IF(AND(Engagés!$D30="C",'4ème'!$D30&gt;=$J$3),"TERMINE",""))</f>
        <v/>
      </c>
      <c r="AD30" s="128" t="str">
        <f>IF('5ème'!$D30="","",IF(AND(Engagés!$D30="C",'5ème'!$D30&gt;=$J$3),"TERMINE",""))</f>
        <v/>
      </c>
      <c r="AE30" s="128" t="str">
        <f>IF('6ème'!D30="","",IF(AND(Engagés!$D30="C",'6ème'!D30&gt;=$J$3),"TERMINE",""))</f>
        <v/>
      </c>
      <c r="AF30" s="128" t="str">
        <f>IF('7ème'!$D30="","",IF(AND(Engagés!$D30="c",'7ème'!$D30&gt;=$J$3),"TERMINE",""))</f>
        <v/>
      </c>
      <c r="AG30" s="128" t="str">
        <f>IF('8ème'!$D30="","",IF(AND(Engagés!$D30="c",'8ème'!$D30&gt;=$J$3),"TERMINE",""))</f>
        <v/>
      </c>
      <c r="AH30" s="128" t="str">
        <f>IF('9ème'!$D30="","",IF(AND(Engagés!$D30="c",'9ème'!$D30&gt;=$J$3),"TERMINE",""))</f>
        <v/>
      </c>
      <c r="AJ30" s="128" t="str">
        <f>IF('1ér_Tour'!$D30="","",IF(AND(OR(Engagés!$D30="J",Engagés!$D30="F"),'1ér_Tour'!$D30&gt;=$I$3),"TERMINE",""))</f>
        <v/>
      </c>
      <c r="AK30" s="128" t="str">
        <f>IF('1ér_Tour'!$D30="","",IF(AND(OR(Engagés!$D30="J",Engagés!$D30="F"),'1ér_Tour'!$D30&gt;=$I$3),"TERMINE",""))</f>
        <v/>
      </c>
      <c r="AL30" s="128" t="str">
        <f>IF('2ème'!$D30="","",IF(AND(OR(Engagés!$D30="J",Engagés!$D30="F"),'2ème'!$D30&gt;=$I$3),"TERMINE",""))</f>
        <v/>
      </c>
      <c r="AM30" s="128" t="str">
        <f>IF('3ème'!$D30="","",IF(AND(OR(Engagés!$D30="J",Engagés!$D30="F"),'3ème'!$D30&gt;=$I$3),"TERMINE",""))</f>
        <v/>
      </c>
      <c r="AN30" s="128" t="str">
        <f>IF('4ème'!$D30="","",IF(AND(OR(Engagés!$D30="J",Engagés!$D30="F"),'4ème'!$D30&gt;=$I$3),"TERMINE",""))</f>
        <v/>
      </c>
      <c r="AO30" s="128" t="str">
        <f>IF('5ème'!$D30="","",IF(AND(OR(Engagés!$D30="J",Engagés!$D30="F"),'5ème'!$D30&gt;=$I$3),"TERMINE",""))</f>
        <v/>
      </c>
      <c r="AP30" s="128" t="str">
        <f>IF('6ème'!T30="","",IF(AND(OR(Engagés!$D30="J",Engagés!$D30="F"),'6ème'!T30&gt;=$I$3),"TERMINE",""))</f>
        <v/>
      </c>
      <c r="AQ30" s="128" t="str">
        <f>IF('7ème'!$D30="","",IF(AND(OR(Engagés!$D30="J",Engagés!$D30="F"),'7ème'!$D30&gt;=$I$3),"TERMINE",""))</f>
        <v/>
      </c>
      <c r="AR30" s="128" t="str">
        <f>IF('8ème'!$D30="","",IF(AND(OR(Engagés!$D30="J",Engagés!$D30="F"),'8ème'!$D30&gt;=$I$3),"TERMINE",""))</f>
        <v/>
      </c>
      <c r="AS30" s="128" t="str">
        <f>IF('9ème'!$D30="","",IF(AND(OR(Engagés!$D30="J",Engagés!$D30="F"),'9ème'!$D30&gt;=$I$3),"TERMINE",""))</f>
        <v/>
      </c>
      <c r="AU30" s="165" t="str">
        <f>IF('1ér_Tour'!$D30="","",IF(AND(OR(Engagés!$D30=1,Engagés!$D30=2,Engagés!$D30=3,Engagés!$D30="V"),'1ér_Tour'!$D30&gt;=$H$3),"TERMINE",""))</f>
        <v/>
      </c>
      <c r="AV30" s="165" t="str">
        <f>IF('1ér_Tour'!$D30="","",IF(AND(OR(Engagés!$D30=1,Engagés!$D30=2,Engagés!$D30=3,Engagés!$D30="V"),'1ér_Tour'!$D30&gt;=$H$3),"TERMINE",""))</f>
        <v/>
      </c>
      <c r="AW30" s="165" t="str">
        <f>IF('2ème'!$D30="","",IF(AND(OR(Engagés!$D30=1,Engagés!$D30=2,Engagés!$D30=3,Engagés!$D30="V"),'2ème'!$D30&gt;=$H$3),"TERMINE",""))</f>
        <v/>
      </c>
      <c r="AX30" s="165" t="str">
        <f>IF('3ème'!$D30="","",IF(AND(OR(Engagés!$D30=1,Engagés!$D30=2,Engagés!$D30=3,Engagés!$D30="V"),'3ème'!$D30&gt;=$H$3),"TERMINE",""))</f>
        <v/>
      </c>
      <c r="AY30" s="165" t="str">
        <f>IF('4ème'!$D30="","",IF(AND(OR(Engagés!$D30=1,Engagés!$D30=2,Engagés!$D30=3,Engagés!$D30="V"),'4ème'!$D30&gt;=$H$3),"TERMINE",""))</f>
        <v/>
      </c>
      <c r="AZ30" s="165" t="str">
        <f>IF('5ème'!$D30="","",IF(AND(OR(Engagés!$D30=1,Engagés!$D30=2,Engagés!$D30=3,Engagés!$D30="V"),'5ème'!$D30&gt;=$H$3),"TERMINE",""))</f>
        <v/>
      </c>
      <c r="BA30" s="165" t="str">
        <f>IF('6ème'!D30="","",IF(AND(OR(Engagés!$D30=1,Engagés!$D30=2,Engagés!$D30=3,Engagés!$D30="V"),'6ème'!D30&gt;=$H$3),"TERMINE",""))</f>
        <v/>
      </c>
      <c r="BB30" s="165" t="str">
        <f>IF('7ème'!$D30="","",IF(AND(OR(Engagés!$D30=1,Engagés!$D30=2,Engagés!$D30=3,Engagés!$D30="V"),'7ème'!$D30&gt;=$H$3),"TERMINE",""))</f>
        <v/>
      </c>
      <c r="BC30" s="165" t="str">
        <f>IF('8ème'!$D30="","",IF(AND(OR(Engagés!$D30=1,Engagés!$D30=2,Engagés!$D30=3,Engagés!$D30="V"),'8ème'!$D30&gt;=$H$3),"TERMINE",""))</f>
        <v/>
      </c>
      <c r="BD30" s="165" t="str">
        <f>IF('9ème'!$D30="","",IF(AND(OR(Engagés!$D30=1,Engagés!$D30=2,Engagés!$D30=3,Engagés!$D30="V"),'9ème'!$D30&gt;=$H$3),"TERMINE",""))</f>
        <v/>
      </c>
      <c r="BE30" s="165" t="str">
        <f>IF('10ème'!$D30="","",IF(AND(OR(Engagés!$D30=1,Engagés!$D30=2,Engagés!$D30=3,Engagés!$D30="V"),'10ème'!$D30&gt;=$H$3),"TERMINE",""))</f>
        <v/>
      </c>
    </row>
    <row r="31" spans="1:57" x14ac:dyDescent="0.2">
      <c r="A31" s="18">
        <f>IF(Dép_Arr!A31="","",Dép_Arr!A31)</f>
        <v>28</v>
      </c>
      <c r="B31" s="17" t="str">
        <f>IF(A31="","",INDEX(Engagés!A31:D130,MATCH(Récap!A31,Engagés!A31:A130,0),4))</f>
        <v>F</v>
      </c>
      <c r="C31" s="8">
        <f>Dép_Arr!E31+'1ér_Tour'!E31+'2ème'!E31+'3ème'!E31+'4ème'!E31+'5ème'!E31+'6ème'!E31+'7ème'!E31+'8ème'!E31+'9ème'!E31+'10ème'!E31</f>
        <v>0</v>
      </c>
      <c r="D31" s="6" t="str">
        <f>IF(E31=11,"",IF(Dép_Arr!A31="","",COUNTA(Dép_Arr!C31,'1ér_Tour'!C31,'2ème'!C31,'3ème'!C31,'4ème'!C31,'5ème'!C31,'6ème'!C31,'7ème'!C31,'8ème'!C31,'9ème'!C31,#REF!)))</f>
        <v/>
      </c>
      <c r="E31" s="6">
        <f>IF(A31=0,"",IF(Dép_Arr!A31="","",(COUNTBLANK(Dép_Arr!D31)+COUNTBLANK('1ér_Tour'!D31)+COUNTBLANK('2ème'!D31)+COUNTBLANK('3ème'!D31)+COUNTBLANK('4ème'!D31)+COUNTBLANK('5ème'!D31)+COUNTBLANK('6ème'!D31)+COUNTBLANK('7ème'!D31)+COUNTBLANK('8ème'!D31)+COUNTBLANK('9ème'!D31)+COUNTBLANK('10ème'!D31))))</f>
        <v>11</v>
      </c>
      <c r="F31" s="8" t="str">
        <f t="shared" si="1"/>
        <v/>
      </c>
      <c r="G31" t="str">
        <f>IF(OR('1ér_Tour'!D31="TERMINE",'2ème'!D31="TERMINE",'3ème'!D31="TERMINE",'4ème'!D31="TERMINE",'5ème'!D31="TERMINE",'6ème'!D31="TERMINE",'7ème'!D31="TERMINE",'8ème'!D31="TERMINE",'9ème'!D31="TERMINE",'9ème'!A31="TERMINE"),"TERMINE","")</f>
        <v/>
      </c>
      <c r="H31" s="8"/>
      <c r="I31" s="53"/>
      <c r="M31" s="154" t="str">
        <f>IF('1ér_Tour'!$D31="","",IF(AND(Engagés!$D31="M",'1ér_Tour'!$D31&gt;=$K$3),"TERMINE",""))</f>
        <v/>
      </c>
      <c r="N31" s="154" t="str">
        <f>IF('1ér_Tour'!$D31="","",IF(AND(Engagés!$D31="M",'1ér_Tour'!$D31&gt;=$K$3),"TERMINE",""))</f>
        <v/>
      </c>
      <c r="O31" s="154" t="str">
        <f>IF('2ème'!$D31="","",IF(AND(Engagés!$D31="M",'2ème'!$D31&gt;=$K$3),"TERMINE",""))</f>
        <v/>
      </c>
      <c r="P31" s="154" t="str">
        <f>IF('3ème'!$D31="","",IF(AND(Engagés!$D31="M",'3ème'!$D31&gt;=$K$3),"TERMINE",""))</f>
        <v/>
      </c>
      <c r="Q31" s="154" t="str">
        <f>IF('4ème'!$D31="","",IF(AND(Engagés!$D31="M",'4ème'!$D31&gt;=$K$3),"TERMINE",""))</f>
        <v/>
      </c>
      <c r="R31" s="154" t="str">
        <f>IF('5ème'!$D31="","",IF(AND(Engagés!$D31="M",'5ème'!$D31&gt;=$K$3),"TERMINE",""))</f>
        <v/>
      </c>
      <c r="S31" s="154" t="str">
        <f>IF('6ème'!D31="","",IF(AND(Engagés!$D31="M",'6ème'!D31&gt;=$K$3),"TERMINE",""))</f>
        <v/>
      </c>
      <c r="T31" s="154" t="str">
        <f>IF('7ème'!$D31="","",IF(AND(Engagés!$D31="M",'7ème'!$D31&gt;=$K$3),"TERMINE",""))</f>
        <v/>
      </c>
      <c r="U31" s="154" t="str">
        <f>IF('8ème'!$D31="","",IF(AND(Engagés!$D31="M",'8ème'!$D31&gt;=$K$3),"TERMINE",""))</f>
        <v/>
      </c>
      <c r="V31" s="154" t="str">
        <f>IF('9ème'!$D31="","",IF(AND(Engagés!$D31="M",'9ème'!$D31&gt;=$K$3),"TERMINE",""))</f>
        <v/>
      </c>
      <c r="W31" s="187"/>
      <c r="Y31" s="128" t="str">
        <f>IF('1ér_Tour'!$D31="","",IF(AND(Engagés!$D31="C",'1ér_Tour'!$D31&gt;=$J$3),"TERMINE",""))</f>
        <v/>
      </c>
      <c r="Z31" s="128" t="str">
        <f>IF('1ér_Tour'!$D31="","",IF(AND(Engagés!$D31="C",'1ér_Tour'!$D31&gt;=$J$3),"TERMINE",""))</f>
        <v/>
      </c>
      <c r="AA31" s="128" t="str">
        <f>IF('2ème'!$D31="","",IF(AND(Engagés!$D31="C",'2ème'!$D31&gt;=$J$3),"TERMINE",""))</f>
        <v/>
      </c>
      <c r="AB31" s="128" t="str">
        <f>IF('3ème'!$D31="","",IF(AND(Engagés!$D31="C",'3ème'!$D31&gt;=$J$3),"TERMINE",""))</f>
        <v/>
      </c>
      <c r="AC31" s="128" t="str">
        <f>IF('4ème'!$D31="","",IF(AND(Engagés!$D31="C",'4ème'!$D31&gt;=$J$3),"TERMINE",""))</f>
        <v/>
      </c>
      <c r="AD31" s="128" t="str">
        <f>IF('5ème'!$D31="","",IF(AND(Engagés!$D31="C",'5ème'!$D31&gt;=$J$3),"TERMINE",""))</f>
        <v/>
      </c>
      <c r="AE31" s="128" t="str">
        <f>IF('6ème'!D31="","",IF(AND(Engagés!$D31="C",'6ème'!D31&gt;=$J$3),"TERMINE",""))</f>
        <v/>
      </c>
      <c r="AF31" s="128" t="str">
        <f>IF('7ème'!$D31="","",IF(AND(Engagés!$D31="c",'7ème'!$D31&gt;=$J$3),"TERMINE",""))</f>
        <v/>
      </c>
      <c r="AG31" s="128" t="str">
        <f>IF('8ème'!$D31="","",IF(AND(Engagés!$D31="c",'8ème'!$D31&gt;=$J$3),"TERMINE",""))</f>
        <v/>
      </c>
      <c r="AH31" s="128" t="str">
        <f>IF('9ème'!$D31="","",IF(AND(Engagés!$D31="c",'9ème'!$D31&gt;=$J$3),"TERMINE",""))</f>
        <v/>
      </c>
      <c r="AJ31" s="128" t="str">
        <f>IF('1ér_Tour'!$D31="","",IF(AND(OR(Engagés!$D31="J",Engagés!$D31="F"),'1ér_Tour'!$D31&gt;=$I$3),"TERMINE",""))</f>
        <v/>
      </c>
      <c r="AK31" s="128" t="str">
        <f>IF('1ér_Tour'!$D31="","",IF(AND(OR(Engagés!$D31="J",Engagés!$D31="F"),'1ér_Tour'!$D31&gt;=$I$3),"TERMINE",""))</f>
        <v/>
      </c>
      <c r="AL31" s="128" t="str">
        <f>IF('2ème'!$D31="","",IF(AND(OR(Engagés!$D31="J",Engagés!$D31="F"),'2ème'!$D31&gt;=$I$3),"TERMINE",""))</f>
        <v/>
      </c>
      <c r="AM31" s="128" t="str">
        <f>IF('3ème'!$D31="","",IF(AND(OR(Engagés!$D31="J",Engagés!$D31="F"),'3ème'!$D31&gt;=$I$3),"TERMINE",""))</f>
        <v/>
      </c>
      <c r="AN31" s="128" t="str">
        <f>IF('4ème'!$D31="","",IF(AND(OR(Engagés!$D31="J",Engagés!$D31="F"),'4ème'!$D31&gt;=$I$3),"TERMINE",""))</f>
        <v/>
      </c>
      <c r="AO31" s="128" t="str">
        <f>IF('5ème'!$D31="","",IF(AND(OR(Engagés!$D31="J",Engagés!$D31="F"),'5ème'!$D31&gt;=$I$3),"TERMINE",""))</f>
        <v/>
      </c>
      <c r="AP31" s="128" t="str">
        <f>IF('6ème'!T31="","",IF(AND(OR(Engagés!$D31="J",Engagés!$D31="F"),'6ème'!T31&gt;=$I$3),"TERMINE",""))</f>
        <v/>
      </c>
      <c r="AQ31" s="128" t="str">
        <f>IF('7ème'!$D31="","",IF(AND(OR(Engagés!$D31="J",Engagés!$D31="F"),'7ème'!$D31&gt;=$I$3),"TERMINE",""))</f>
        <v/>
      </c>
      <c r="AR31" s="128" t="str">
        <f>IF('8ème'!$D31="","",IF(AND(OR(Engagés!$D31="J",Engagés!$D31="F"),'8ème'!$D31&gt;=$I$3),"TERMINE",""))</f>
        <v/>
      </c>
      <c r="AS31" s="128" t="str">
        <f>IF('9ème'!$D31="","",IF(AND(OR(Engagés!$D31="J",Engagés!$D31="F"),'9ème'!$D31&gt;=$I$3),"TERMINE",""))</f>
        <v/>
      </c>
      <c r="AU31" s="165" t="str">
        <f>IF('1ér_Tour'!$D31="","",IF(AND(OR(Engagés!$D31=1,Engagés!$D31=2,Engagés!$D31=3,Engagés!$D31="V"),'1ér_Tour'!$D31&gt;=$H$3),"TERMINE",""))</f>
        <v/>
      </c>
      <c r="AV31" s="165" t="str">
        <f>IF('1ér_Tour'!$D31="","",IF(AND(OR(Engagés!$D31=1,Engagés!$D31=2,Engagés!$D31=3,Engagés!$D31="V"),'1ér_Tour'!$D31&gt;=$H$3),"TERMINE",""))</f>
        <v/>
      </c>
      <c r="AW31" s="165" t="str">
        <f>IF('2ème'!$D31="","",IF(AND(OR(Engagés!$D31=1,Engagés!$D31=2,Engagés!$D31=3,Engagés!$D31="V"),'2ème'!$D31&gt;=$H$3),"TERMINE",""))</f>
        <v/>
      </c>
      <c r="AX31" s="165" t="str">
        <f>IF('3ème'!$D31="","",IF(AND(OR(Engagés!$D31=1,Engagés!$D31=2,Engagés!$D31=3,Engagés!$D31="V"),'3ème'!$D31&gt;=$H$3),"TERMINE",""))</f>
        <v/>
      </c>
      <c r="AY31" s="165" t="str">
        <f>IF('4ème'!$D31="","",IF(AND(OR(Engagés!$D31=1,Engagés!$D31=2,Engagés!$D31=3,Engagés!$D31="V"),'4ème'!$D31&gt;=$H$3),"TERMINE",""))</f>
        <v/>
      </c>
      <c r="AZ31" s="165" t="str">
        <f>IF('5ème'!$D31="","",IF(AND(OR(Engagés!$D31=1,Engagés!$D31=2,Engagés!$D31=3,Engagés!$D31="V"),'5ème'!$D31&gt;=$H$3),"TERMINE",""))</f>
        <v/>
      </c>
      <c r="BA31" s="165" t="str">
        <f>IF('6ème'!D31="","",IF(AND(OR(Engagés!$D31=1,Engagés!$D31=2,Engagés!$D31=3,Engagés!$D31="V"),'6ème'!D31&gt;=$H$3),"TERMINE",""))</f>
        <v/>
      </c>
      <c r="BB31" s="165" t="str">
        <f>IF('7ème'!$D31="","",IF(AND(OR(Engagés!$D31=1,Engagés!$D31=2,Engagés!$D31=3,Engagés!$D31="V"),'7ème'!$D31&gt;=$H$3),"TERMINE",""))</f>
        <v/>
      </c>
      <c r="BC31" s="165" t="str">
        <f>IF('8ème'!$D31="","",IF(AND(OR(Engagés!$D31=1,Engagés!$D31=2,Engagés!$D31=3,Engagés!$D31="V"),'8ème'!$D31&gt;=$H$3),"TERMINE",""))</f>
        <v/>
      </c>
      <c r="BD31" s="165" t="str">
        <f>IF('9ème'!$D31="","",IF(AND(OR(Engagés!$D31=1,Engagés!$D31=2,Engagés!$D31=3,Engagés!$D31="V"),'9ème'!$D31&gt;=$H$3),"TERMINE",""))</f>
        <v/>
      </c>
      <c r="BE31" s="165" t="str">
        <f>IF('10ème'!$D31="","",IF(AND(OR(Engagés!$D31=1,Engagés!$D31=2,Engagés!$D31=3,Engagés!$D31="V"),'10ème'!$D31&gt;=$H$3),"TERMINE",""))</f>
        <v/>
      </c>
    </row>
    <row r="32" spans="1:57" x14ac:dyDescent="0.2">
      <c r="A32" s="18">
        <f>IF(Dép_Arr!A32="","",Dép_Arr!A32)</f>
        <v>29</v>
      </c>
      <c r="B32" s="17">
        <f>IF(A32="","",INDEX(Engagés!A32:D131,MATCH(Récap!A32,Engagés!A32:A131,0),4))</f>
        <v>3</v>
      </c>
      <c r="C32" s="8">
        <f>Dép_Arr!E32+'1ér_Tour'!E32+'2ème'!E32+'3ème'!E32+'4ème'!E32+'5ème'!E32+'6ème'!E32+'7ème'!E32+'8ème'!E32+'9ème'!E32+'10ème'!E32</f>
        <v>0</v>
      </c>
      <c r="D32" s="6" t="str">
        <f>IF(E32=11,"",IF(Dép_Arr!A32="","",COUNTA(Dép_Arr!C32,'1ér_Tour'!C32,'2ème'!C32,'3ème'!C32,'4ème'!C32,'5ème'!C32,'6ème'!C32,'7ème'!C32,'8ème'!C32,'9ème'!C32,#REF!)))</f>
        <v/>
      </c>
      <c r="E32" s="6">
        <f>IF(A32=0,"",IF(Dép_Arr!A32="","",(COUNTBLANK(Dép_Arr!D32)+COUNTBLANK('1ér_Tour'!D32)+COUNTBLANK('2ème'!D32)+COUNTBLANK('3ème'!D32)+COUNTBLANK('4ème'!D32)+COUNTBLANK('5ème'!D32)+COUNTBLANK('6ème'!D32)+COUNTBLANK('7ème'!D32)+COUNTBLANK('8ème'!D32)+COUNTBLANK('9ème'!D32)+COUNTBLANK('10ème'!D32))))</f>
        <v>11</v>
      </c>
      <c r="F32" s="8" t="str">
        <f t="shared" si="1"/>
        <v/>
      </c>
      <c r="G32" t="str">
        <f>IF(OR('1ér_Tour'!D32="TERMINE",'2ème'!D32="TERMINE",'3ème'!D32="TERMINE",'4ème'!D32="TERMINE",'5ème'!D32="TERMINE",'6ème'!D32="TERMINE",'7ème'!D32="TERMINE",'8ème'!D32="TERMINE",'9ème'!D32="TERMINE",'9ème'!A32="TERMINE"),"TERMINE","")</f>
        <v/>
      </c>
      <c r="H32" s="8"/>
      <c r="I32" s="53"/>
      <c r="M32" s="154" t="str">
        <f>IF('1ér_Tour'!$D32="","",IF(AND(Engagés!$D32="M",'1ér_Tour'!$D32&gt;=$K$3),"TERMINE",""))</f>
        <v/>
      </c>
      <c r="N32" s="154" t="str">
        <f>IF('1ér_Tour'!$D32="","",IF(AND(Engagés!$D32="M",'1ér_Tour'!$D32&gt;=$K$3),"TERMINE",""))</f>
        <v/>
      </c>
      <c r="O32" s="154" t="str">
        <f>IF('2ème'!$D32="","",IF(AND(Engagés!$D32="M",'2ème'!$D32&gt;=$K$3),"TERMINE",""))</f>
        <v/>
      </c>
      <c r="P32" s="154" t="str">
        <f>IF('3ème'!$D32="","",IF(AND(Engagés!$D32="M",'3ème'!$D32&gt;=$K$3),"TERMINE",""))</f>
        <v/>
      </c>
      <c r="Q32" s="154" t="str">
        <f>IF('4ème'!$D32="","",IF(AND(Engagés!$D32="M",'4ème'!$D32&gt;=$K$3),"TERMINE",""))</f>
        <v/>
      </c>
      <c r="R32" s="154" t="str">
        <f>IF('5ème'!$D32="","",IF(AND(Engagés!$D32="M",'5ème'!$D32&gt;=$K$3),"TERMINE",""))</f>
        <v/>
      </c>
      <c r="S32" s="154" t="str">
        <f>IF('6ème'!D32="","",IF(AND(Engagés!$D32="M",'6ème'!D32&gt;=$K$3),"TERMINE",""))</f>
        <v/>
      </c>
      <c r="T32" s="154" t="str">
        <f>IF('7ème'!$D32="","",IF(AND(Engagés!$D32="M",'7ème'!$D32&gt;=$K$3),"TERMINE",""))</f>
        <v/>
      </c>
      <c r="U32" s="154" t="str">
        <f>IF('8ème'!$D32="","",IF(AND(Engagés!$D32="M",'8ème'!$D32&gt;=$K$3),"TERMINE",""))</f>
        <v/>
      </c>
      <c r="V32" s="154" t="str">
        <f>IF('9ème'!$D32="","",IF(AND(Engagés!$D32="M",'9ème'!$D32&gt;=$K$3),"TERMINE",""))</f>
        <v/>
      </c>
      <c r="W32" s="187"/>
      <c r="Y32" s="128" t="str">
        <f>IF('1ér_Tour'!$D32="","",IF(AND(Engagés!$D32="C",'1ér_Tour'!$D32&gt;=$J$3),"TERMINE",""))</f>
        <v/>
      </c>
      <c r="Z32" s="128" t="str">
        <f>IF('1ér_Tour'!$D32="","",IF(AND(Engagés!$D32="C",'1ér_Tour'!$D32&gt;=$J$3),"TERMINE",""))</f>
        <v/>
      </c>
      <c r="AA32" s="128" t="str">
        <f>IF('2ème'!$D32="","",IF(AND(Engagés!$D32="C",'2ème'!$D32&gt;=$J$3),"TERMINE",""))</f>
        <v/>
      </c>
      <c r="AB32" s="128" t="str">
        <f>IF('3ème'!$D32="","",IF(AND(Engagés!$D32="C",'3ème'!$D32&gt;=$J$3),"TERMINE",""))</f>
        <v/>
      </c>
      <c r="AC32" s="128" t="str">
        <f>IF('4ème'!$D32="","",IF(AND(Engagés!$D32="C",'4ème'!$D32&gt;=$J$3),"TERMINE",""))</f>
        <v/>
      </c>
      <c r="AD32" s="128" t="str">
        <f>IF('5ème'!$D32="","",IF(AND(Engagés!$D32="C",'5ème'!$D32&gt;=$J$3),"TERMINE",""))</f>
        <v/>
      </c>
      <c r="AE32" s="128" t="str">
        <f>IF('6ème'!D32="","",IF(AND(Engagés!$D32="C",'6ème'!D32&gt;=$J$3),"TERMINE",""))</f>
        <v/>
      </c>
      <c r="AF32" s="128" t="str">
        <f>IF('7ème'!$D32="","",IF(AND(Engagés!$D32="c",'7ème'!$D32&gt;=$J$3),"TERMINE",""))</f>
        <v/>
      </c>
      <c r="AG32" s="128" t="str">
        <f>IF('8ème'!$D32="","",IF(AND(Engagés!$D32="c",'8ème'!$D32&gt;=$J$3),"TERMINE",""))</f>
        <v/>
      </c>
      <c r="AH32" s="128" t="str">
        <f>IF('9ème'!$D32="","",IF(AND(Engagés!$D32="c",'9ème'!$D32&gt;=$J$3),"TERMINE",""))</f>
        <v/>
      </c>
      <c r="AJ32" s="128" t="str">
        <f>IF('1ér_Tour'!$D32="","",IF(AND(OR(Engagés!$D32="J",Engagés!$D32="F"),'1ér_Tour'!$D32&gt;=$I$3),"TERMINE",""))</f>
        <v/>
      </c>
      <c r="AK32" s="128" t="str">
        <f>IF('1ér_Tour'!$D32="","",IF(AND(OR(Engagés!$D32="J",Engagés!$D32="F"),'1ér_Tour'!$D32&gt;=$I$3),"TERMINE",""))</f>
        <v/>
      </c>
      <c r="AL32" s="128" t="str">
        <f>IF('2ème'!$D32="","",IF(AND(OR(Engagés!$D32="J",Engagés!$D32="F"),'2ème'!$D32&gt;=$I$3),"TERMINE",""))</f>
        <v/>
      </c>
      <c r="AM32" s="128" t="str">
        <f>IF('3ème'!$D32="","",IF(AND(OR(Engagés!$D32="J",Engagés!$D32="F"),'3ème'!$D32&gt;=$I$3),"TERMINE",""))</f>
        <v/>
      </c>
      <c r="AN32" s="128" t="str">
        <f>IF('4ème'!$D32="","",IF(AND(OR(Engagés!$D32="J",Engagés!$D32="F"),'4ème'!$D32&gt;=$I$3),"TERMINE",""))</f>
        <v/>
      </c>
      <c r="AO32" s="128" t="str">
        <f>IF('5ème'!$D32="","",IF(AND(OR(Engagés!$D32="J",Engagés!$D32="F"),'5ème'!$D32&gt;=$I$3),"TERMINE",""))</f>
        <v/>
      </c>
      <c r="AP32" s="128" t="str">
        <f>IF('6ème'!T32="","",IF(AND(OR(Engagés!$D32="J",Engagés!$D32="F"),'6ème'!T32&gt;=$I$3),"TERMINE",""))</f>
        <v/>
      </c>
      <c r="AQ32" s="128" t="str">
        <f>IF('7ème'!$D32="","",IF(AND(OR(Engagés!$D32="J",Engagés!$D32="F"),'7ème'!$D32&gt;=$I$3),"TERMINE",""))</f>
        <v/>
      </c>
      <c r="AR32" s="128" t="str">
        <f>IF('8ème'!$D32="","",IF(AND(OR(Engagés!$D32="J",Engagés!$D32="F"),'8ème'!$D32&gt;=$I$3),"TERMINE",""))</f>
        <v/>
      </c>
      <c r="AS32" s="128" t="str">
        <f>IF('9ème'!$D32="","",IF(AND(OR(Engagés!$D32="J",Engagés!$D32="F"),'9ème'!$D32&gt;=$I$3),"TERMINE",""))</f>
        <v/>
      </c>
      <c r="AU32" s="165" t="str">
        <f>IF('1ér_Tour'!$D32="","",IF(AND(OR(Engagés!$D32=1,Engagés!$D32=2,Engagés!$D32=3,Engagés!$D32="V"),'1ér_Tour'!$D32&gt;=$H$3),"TERMINE",""))</f>
        <v/>
      </c>
      <c r="AV32" s="165" t="str">
        <f>IF('1ér_Tour'!$D32="","",IF(AND(OR(Engagés!$D32=1,Engagés!$D32=2,Engagés!$D32=3,Engagés!$D32="V"),'1ér_Tour'!$D32&gt;=$H$3),"TERMINE",""))</f>
        <v/>
      </c>
      <c r="AW32" s="165" t="str">
        <f>IF('2ème'!$D32="","",IF(AND(OR(Engagés!$D32=1,Engagés!$D32=2,Engagés!$D32=3,Engagés!$D32="V"),'2ème'!$D32&gt;=$H$3),"TERMINE",""))</f>
        <v/>
      </c>
      <c r="AX32" s="165" t="str">
        <f>IF('3ème'!$D32="","",IF(AND(OR(Engagés!$D32=1,Engagés!$D32=2,Engagés!$D32=3,Engagés!$D32="V"),'3ème'!$D32&gt;=$H$3),"TERMINE",""))</f>
        <v/>
      </c>
      <c r="AY32" s="165" t="str">
        <f>IF('4ème'!$D32="","",IF(AND(OR(Engagés!$D32=1,Engagés!$D32=2,Engagés!$D32=3,Engagés!$D32="V"),'4ème'!$D32&gt;=$H$3),"TERMINE",""))</f>
        <v/>
      </c>
      <c r="AZ32" s="165" t="str">
        <f>IF('5ème'!$D32="","",IF(AND(OR(Engagés!$D32=1,Engagés!$D32=2,Engagés!$D32=3,Engagés!$D32="V"),'5ème'!$D32&gt;=$H$3),"TERMINE",""))</f>
        <v/>
      </c>
      <c r="BA32" s="165" t="str">
        <f>IF('6ème'!D32="","",IF(AND(OR(Engagés!$D32=1,Engagés!$D32=2,Engagés!$D32=3,Engagés!$D32="V"),'6ème'!D32&gt;=$H$3),"TERMINE",""))</f>
        <v/>
      </c>
      <c r="BB32" s="165" t="str">
        <f>IF('7ème'!$D32="","",IF(AND(OR(Engagés!$D32=1,Engagés!$D32=2,Engagés!$D32=3,Engagés!$D32="V"),'7ème'!$D32&gt;=$H$3),"TERMINE",""))</f>
        <v/>
      </c>
      <c r="BC32" s="165" t="str">
        <f>IF('8ème'!$D32="","",IF(AND(OR(Engagés!$D32=1,Engagés!$D32=2,Engagés!$D32=3,Engagés!$D32="V"),'8ème'!$D32&gt;=$H$3),"TERMINE",""))</f>
        <v/>
      </c>
      <c r="BD32" s="165" t="str">
        <f>IF('9ème'!$D32="","",IF(AND(OR(Engagés!$D32=1,Engagés!$D32=2,Engagés!$D32=3,Engagés!$D32="V"),'9ème'!$D32&gt;=$H$3),"TERMINE",""))</f>
        <v/>
      </c>
      <c r="BE32" s="165" t="str">
        <f>IF('10ème'!$D32="","",IF(AND(OR(Engagés!$D32=1,Engagés!$D32=2,Engagés!$D32=3,Engagés!$D32="V"),'10ème'!$D32&gt;=$H$3),"TERMINE",""))</f>
        <v/>
      </c>
    </row>
    <row r="33" spans="1:57" x14ac:dyDescent="0.2">
      <c r="A33" s="18">
        <f>IF(Dép_Arr!A33="","",Dép_Arr!A33)</f>
        <v>30</v>
      </c>
      <c r="B33" s="17" t="str">
        <f>IF(A33="","",INDEX(Engagés!A33:D132,MATCH(Récap!A33,Engagés!A33:A132,0),4))</f>
        <v>V</v>
      </c>
      <c r="C33" s="8">
        <f>Dép_Arr!E33+'1ér_Tour'!E33+'2ème'!E33+'3ème'!E33+'4ème'!E33+'5ème'!E33+'6ème'!E33+'7ème'!E33+'8ème'!E33+'9ème'!E33+'10ème'!E33</f>
        <v>0</v>
      </c>
      <c r="D33" s="6" t="str">
        <f>IF(E33=11,"",IF(Dép_Arr!A33="","",COUNTA(Dép_Arr!C33,'1ér_Tour'!C33,'2ème'!C33,'3ème'!C33,'4ème'!C33,'5ème'!C33,'6ème'!C33,'7ème'!C33,'8ème'!C33,'9ème'!C33,#REF!)))</f>
        <v/>
      </c>
      <c r="E33" s="6">
        <f>IF(A33=0,"",IF(Dép_Arr!A33="","",(COUNTBLANK(Dép_Arr!D33)+COUNTBLANK('1ér_Tour'!D33)+COUNTBLANK('2ème'!D33)+COUNTBLANK('3ème'!D33)+COUNTBLANK('4ème'!D33)+COUNTBLANK('5ème'!D33)+COUNTBLANK('6ème'!D33)+COUNTBLANK('7ème'!D33)+COUNTBLANK('8ème'!D33)+COUNTBLANK('9ème'!D33)+COUNTBLANK('10ème'!D33))))</f>
        <v>11</v>
      </c>
      <c r="F33" s="8" t="str">
        <f t="shared" si="1"/>
        <v/>
      </c>
      <c r="G33" t="str">
        <f>IF(OR('1ér_Tour'!D33="TERMINE",'2ème'!D33="TERMINE",'3ème'!D33="TERMINE",'4ème'!D33="TERMINE",'5ème'!D33="TERMINE",'6ème'!D33="TERMINE",'7ème'!D33="TERMINE",'8ème'!D33="TERMINE",'9ème'!D33="TERMINE",'9ème'!A33="TERMINE"),"TERMINE","")</f>
        <v/>
      </c>
      <c r="H33" s="8"/>
      <c r="I33" s="53"/>
      <c r="M33" s="154" t="str">
        <f>IF('1ér_Tour'!$D33="","",IF(AND(Engagés!$D33="M",'1ér_Tour'!$D33&gt;=$K$3),"TERMINE",""))</f>
        <v/>
      </c>
      <c r="N33" s="154" t="str">
        <f>IF('1ér_Tour'!$D33="","",IF(AND(Engagés!$D33="M",'1ér_Tour'!$D33&gt;=$K$3),"TERMINE",""))</f>
        <v/>
      </c>
      <c r="O33" s="154" t="str">
        <f>IF('2ème'!$D33="","",IF(AND(Engagés!$D33="M",'2ème'!$D33&gt;=$K$3),"TERMINE",""))</f>
        <v/>
      </c>
      <c r="P33" s="154" t="str">
        <f>IF('3ème'!$D33="","",IF(AND(Engagés!$D33="M",'3ème'!$D33&gt;=$K$3),"TERMINE",""))</f>
        <v/>
      </c>
      <c r="Q33" s="154" t="str">
        <f>IF('4ème'!$D33="","",IF(AND(Engagés!$D33="M",'4ème'!$D33&gt;=$K$3),"TERMINE",""))</f>
        <v/>
      </c>
      <c r="R33" s="154" t="str">
        <f>IF('5ème'!$D33="","",IF(AND(Engagés!$D33="M",'5ème'!$D33&gt;=$K$3),"TERMINE",""))</f>
        <v/>
      </c>
      <c r="S33" s="154" t="str">
        <f>IF('6ème'!D33="","",IF(AND(Engagés!$D33="M",'6ème'!D33&gt;=$K$3),"TERMINE",""))</f>
        <v/>
      </c>
      <c r="T33" s="154" t="str">
        <f>IF('7ème'!$D33="","",IF(AND(Engagés!$D33="M",'7ème'!$D33&gt;=$K$3),"TERMINE",""))</f>
        <v/>
      </c>
      <c r="U33" s="154" t="str">
        <f>IF('8ème'!$D33="","",IF(AND(Engagés!$D33="M",'8ème'!$D33&gt;=$K$3),"TERMINE",""))</f>
        <v/>
      </c>
      <c r="V33" s="154" t="str">
        <f>IF('9ème'!$D33="","",IF(AND(Engagés!$D33="M",'9ème'!$D33&gt;=$K$3),"TERMINE",""))</f>
        <v/>
      </c>
      <c r="W33" s="187"/>
      <c r="Y33" s="128" t="str">
        <f>IF('1ér_Tour'!$D33="","",IF(AND(Engagés!$D33="C",'1ér_Tour'!$D33&gt;=$J$3),"TERMINE",""))</f>
        <v/>
      </c>
      <c r="Z33" s="128" t="str">
        <f>IF('1ér_Tour'!$D33="","",IF(AND(Engagés!$D33="C",'1ér_Tour'!$D33&gt;=$J$3),"TERMINE",""))</f>
        <v/>
      </c>
      <c r="AA33" s="128" t="str">
        <f>IF('2ème'!$D33="","",IF(AND(Engagés!$D33="C",'2ème'!$D33&gt;=$J$3),"TERMINE",""))</f>
        <v/>
      </c>
      <c r="AB33" s="128" t="str">
        <f>IF('3ème'!$D33="","",IF(AND(Engagés!$D33="C",'3ème'!$D33&gt;=$J$3),"TERMINE",""))</f>
        <v/>
      </c>
      <c r="AC33" s="128" t="str">
        <f>IF('4ème'!$D33="","",IF(AND(Engagés!$D33="C",'4ème'!$D33&gt;=$J$3),"TERMINE",""))</f>
        <v/>
      </c>
      <c r="AD33" s="128" t="str">
        <f>IF('5ème'!$D33="","",IF(AND(Engagés!$D33="C",'5ème'!$D33&gt;=$J$3),"TERMINE",""))</f>
        <v/>
      </c>
      <c r="AE33" s="128" t="str">
        <f>IF('6ème'!D33="","",IF(AND(Engagés!$D33="C",'6ème'!D33&gt;=$J$3),"TERMINE",""))</f>
        <v/>
      </c>
      <c r="AF33" s="128" t="str">
        <f>IF('7ème'!$D33="","",IF(AND(Engagés!$D33="c",'7ème'!$D33&gt;=$J$3),"TERMINE",""))</f>
        <v/>
      </c>
      <c r="AG33" s="128" t="str">
        <f>IF('8ème'!$D33="","",IF(AND(Engagés!$D33="c",'8ème'!$D33&gt;=$J$3),"TERMINE",""))</f>
        <v/>
      </c>
      <c r="AH33" s="128" t="str">
        <f>IF('9ème'!$D33="","",IF(AND(Engagés!$D33="c",'9ème'!$D33&gt;=$J$3),"TERMINE",""))</f>
        <v/>
      </c>
      <c r="AJ33" s="128" t="str">
        <f>IF('1ér_Tour'!$D33="","",IF(AND(OR(Engagés!$D33="J",Engagés!$D33="F"),'1ér_Tour'!$D33&gt;=$I$3),"TERMINE",""))</f>
        <v/>
      </c>
      <c r="AK33" s="128" t="str">
        <f>IF('1ér_Tour'!$D33="","",IF(AND(OR(Engagés!$D33="J",Engagés!$D33="F"),'1ér_Tour'!$D33&gt;=$I$3),"TERMINE",""))</f>
        <v/>
      </c>
      <c r="AL33" s="128" t="str">
        <f>IF('2ème'!$D33="","",IF(AND(OR(Engagés!$D33="J",Engagés!$D33="F"),'2ème'!$D33&gt;=$I$3),"TERMINE",""))</f>
        <v/>
      </c>
      <c r="AM33" s="128" t="str">
        <f>IF('3ème'!$D33="","",IF(AND(OR(Engagés!$D33="J",Engagés!$D33="F"),'3ème'!$D33&gt;=$I$3),"TERMINE",""))</f>
        <v/>
      </c>
      <c r="AN33" s="128" t="str">
        <f>IF('4ème'!$D33="","",IF(AND(OR(Engagés!$D33="J",Engagés!$D33="F"),'4ème'!$D33&gt;=$I$3),"TERMINE",""))</f>
        <v/>
      </c>
      <c r="AO33" s="128" t="str">
        <f>IF('5ème'!$D33="","",IF(AND(OR(Engagés!$D33="J",Engagés!$D33="F"),'5ème'!$D33&gt;=$I$3),"TERMINE",""))</f>
        <v/>
      </c>
      <c r="AP33" s="128" t="str">
        <f>IF('6ème'!T33="","",IF(AND(OR(Engagés!$D33="J",Engagés!$D33="F"),'6ème'!T33&gt;=$I$3),"TERMINE",""))</f>
        <v/>
      </c>
      <c r="AQ33" s="128" t="str">
        <f>IF('7ème'!$D33="","",IF(AND(OR(Engagés!$D33="J",Engagés!$D33="F"),'7ème'!$D33&gt;=$I$3),"TERMINE",""))</f>
        <v/>
      </c>
      <c r="AR33" s="128" t="str">
        <f>IF('8ème'!$D33="","",IF(AND(OR(Engagés!$D33="J",Engagés!$D33="F"),'8ème'!$D33&gt;=$I$3),"TERMINE",""))</f>
        <v/>
      </c>
      <c r="AS33" s="128" t="str">
        <f>IF('9ème'!$D33="","",IF(AND(OR(Engagés!$D33="J",Engagés!$D33="F"),'9ème'!$D33&gt;=$I$3),"TERMINE",""))</f>
        <v/>
      </c>
      <c r="AU33" s="165" t="str">
        <f>IF('1ér_Tour'!$D33="","",IF(AND(OR(Engagés!$D33=1,Engagés!$D33=2,Engagés!$D33=3,Engagés!$D33="V"),'1ér_Tour'!$D33&gt;=$H$3),"TERMINE",""))</f>
        <v/>
      </c>
      <c r="AV33" s="165" t="str">
        <f>IF('1ér_Tour'!$D33="","",IF(AND(OR(Engagés!$D33=1,Engagés!$D33=2,Engagés!$D33=3,Engagés!$D33="V"),'1ér_Tour'!$D33&gt;=$H$3),"TERMINE",""))</f>
        <v/>
      </c>
      <c r="AW33" s="165" t="str">
        <f>IF('2ème'!$D33="","",IF(AND(OR(Engagés!$D33=1,Engagés!$D33=2,Engagés!$D33=3,Engagés!$D33="V"),'2ème'!$D33&gt;=$H$3),"TERMINE",""))</f>
        <v/>
      </c>
      <c r="AX33" s="165" t="str">
        <f>IF('3ème'!$D33="","",IF(AND(OR(Engagés!$D33=1,Engagés!$D33=2,Engagés!$D33=3,Engagés!$D33="V"),'3ème'!$D33&gt;=$H$3),"TERMINE",""))</f>
        <v/>
      </c>
      <c r="AY33" s="165" t="str">
        <f>IF('4ème'!$D33="","",IF(AND(OR(Engagés!$D33=1,Engagés!$D33=2,Engagés!$D33=3,Engagés!$D33="V"),'4ème'!$D33&gt;=$H$3),"TERMINE",""))</f>
        <v/>
      </c>
      <c r="AZ33" s="165" t="str">
        <f>IF('5ème'!$D33="","",IF(AND(OR(Engagés!$D33=1,Engagés!$D33=2,Engagés!$D33=3,Engagés!$D33="V"),'5ème'!$D33&gt;=$H$3),"TERMINE",""))</f>
        <v/>
      </c>
      <c r="BA33" s="165" t="str">
        <f>IF('6ème'!D33="","",IF(AND(OR(Engagés!$D33=1,Engagés!$D33=2,Engagés!$D33=3,Engagés!$D33="V"),'6ème'!D33&gt;=$H$3),"TERMINE",""))</f>
        <v/>
      </c>
      <c r="BB33" s="165" t="str">
        <f>IF('7ème'!$D33="","",IF(AND(OR(Engagés!$D33=1,Engagés!$D33=2,Engagés!$D33=3,Engagés!$D33="V"),'7ème'!$D33&gt;=$H$3),"TERMINE",""))</f>
        <v/>
      </c>
      <c r="BC33" s="165" t="str">
        <f>IF('8ème'!$D33="","",IF(AND(OR(Engagés!$D33=1,Engagés!$D33=2,Engagés!$D33=3,Engagés!$D33="V"),'8ème'!$D33&gt;=$H$3),"TERMINE",""))</f>
        <v/>
      </c>
      <c r="BD33" s="165" t="str">
        <f>IF('9ème'!$D33="","",IF(AND(OR(Engagés!$D33=1,Engagés!$D33=2,Engagés!$D33=3,Engagés!$D33="V"),'9ème'!$D33&gt;=$H$3),"TERMINE",""))</f>
        <v/>
      </c>
      <c r="BE33" s="165" t="str">
        <f>IF('10ème'!$D33="","",IF(AND(OR(Engagés!$D33=1,Engagés!$D33=2,Engagés!$D33=3,Engagés!$D33="V"),'10ème'!$D33&gt;=$H$3),"TERMINE",""))</f>
        <v/>
      </c>
    </row>
    <row r="34" spans="1:57" x14ac:dyDescent="0.2">
      <c r="A34" s="18">
        <f>IF(Dép_Arr!A34="","",Dép_Arr!A34)</f>
        <v>31</v>
      </c>
      <c r="B34" s="17">
        <f>IF(A34="","",INDEX(Engagés!A34:D133,MATCH(Récap!A34,Engagés!A34:A133,0),4))</f>
        <v>1</v>
      </c>
      <c r="C34" s="8">
        <f>Dép_Arr!E34+'1ér_Tour'!E34+'2ème'!E34+'3ème'!E34+'4ème'!E34+'5ème'!E34+'6ème'!E34+'7ème'!E34+'8ème'!E34+'9ème'!E34+'10ème'!E34</f>
        <v>0</v>
      </c>
      <c r="D34" s="6" t="str">
        <f>IF(E34=11,"",IF(Dép_Arr!A34="","",COUNTA(Dép_Arr!C34,'1ér_Tour'!C34,'2ème'!C34,'3ème'!C34,'4ème'!C34,'5ème'!C34,'6ème'!C34,'7ème'!C34,'8ème'!C34,'9ème'!C34,#REF!)))</f>
        <v/>
      </c>
      <c r="E34" s="6">
        <f>IF(A34=0,"",IF(Dép_Arr!A34="","",(COUNTBLANK(Dép_Arr!D34)+COUNTBLANK('1ér_Tour'!D34)+COUNTBLANK('2ème'!D34)+COUNTBLANK('3ème'!D34)+COUNTBLANK('4ème'!D34)+COUNTBLANK('5ème'!D34)+COUNTBLANK('6ème'!D34)+COUNTBLANK('7ème'!D34)+COUNTBLANK('8ème'!D34)+COUNTBLANK('9ème'!D34)+COUNTBLANK('10ème'!D34))))</f>
        <v>11</v>
      </c>
      <c r="F34" s="8" t="str">
        <f t="shared" si="1"/>
        <v/>
      </c>
      <c r="G34" t="str">
        <f>IF(OR('1ér_Tour'!D34="TERMINE",'2ème'!D34="TERMINE",'3ème'!D34="TERMINE",'4ème'!D34="TERMINE",'5ème'!D34="TERMINE",'6ème'!D34="TERMINE",'7ème'!D34="TERMINE",'8ème'!D34="TERMINE",'9ème'!D34="TERMINE",'9ème'!A34="TERMINE"),"TERMINE","")</f>
        <v/>
      </c>
      <c r="H34" s="8"/>
      <c r="I34" s="53"/>
      <c r="M34" s="154" t="str">
        <f>IF('1ér_Tour'!$D34="","",IF(AND(Engagés!$D34="M",'1ér_Tour'!$D34&gt;=$K$3),"TERMINE",""))</f>
        <v/>
      </c>
      <c r="N34" s="154" t="str">
        <f>IF('1ér_Tour'!$D34="","",IF(AND(Engagés!$D34="M",'1ér_Tour'!$D34&gt;=$K$3),"TERMINE",""))</f>
        <v/>
      </c>
      <c r="O34" s="154" t="str">
        <f>IF('2ème'!$D34="","",IF(AND(Engagés!$D34="M",'2ème'!$D34&gt;=$K$3),"TERMINE",""))</f>
        <v/>
      </c>
      <c r="P34" s="154" t="str">
        <f>IF('3ème'!$D34="","",IF(AND(Engagés!$D34="M",'3ème'!$D34&gt;=$K$3),"TERMINE",""))</f>
        <v/>
      </c>
      <c r="Q34" s="154" t="str">
        <f>IF('4ème'!$D34="","",IF(AND(Engagés!$D34="M",'4ème'!$D34&gt;=$K$3),"TERMINE",""))</f>
        <v/>
      </c>
      <c r="R34" s="154" t="str">
        <f>IF('5ème'!$D34="","",IF(AND(Engagés!$D34="M",'5ème'!$D34&gt;=$K$3),"TERMINE",""))</f>
        <v/>
      </c>
      <c r="S34" s="154" t="str">
        <f>IF('6ème'!D34="","",IF(AND(Engagés!$D34="M",'6ème'!D34&gt;=$K$3),"TERMINE",""))</f>
        <v/>
      </c>
      <c r="T34" s="154" t="str">
        <f>IF('7ème'!$D34="","",IF(AND(Engagés!$D34="M",'7ème'!$D34&gt;=$K$3),"TERMINE",""))</f>
        <v/>
      </c>
      <c r="U34" s="154" t="str">
        <f>IF('8ème'!$D34="","",IF(AND(Engagés!$D34="M",'8ème'!$D34&gt;=$K$3),"TERMINE",""))</f>
        <v/>
      </c>
      <c r="V34" s="154" t="str">
        <f>IF('9ème'!$D34="","",IF(AND(Engagés!$D34="M",'9ème'!$D34&gt;=$K$3),"TERMINE",""))</f>
        <v/>
      </c>
      <c r="W34" s="187"/>
      <c r="Y34" s="128" t="str">
        <f>IF('1ér_Tour'!$D34="","",IF(AND(Engagés!$D34="C",'1ér_Tour'!$D34&gt;=$J$3),"TERMINE",""))</f>
        <v/>
      </c>
      <c r="Z34" s="128" t="str">
        <f>IF('1ér_Tour'!$D34="","",IF(AND(Engagés!$D34="C",'1ér_Tour'!$D34&gt;=$J$3),"TERMINE",""))</f>
        <v/>
      </c>
      <c r="AA34" s="128" t="str">
        <f>IF('2ème'!$D34="","",IF(AND(Engagés!$D34="C",'2ème'!$D34&gt;=$J$3),"TERMINE",""))</f>
        <v/>
      </c>
      <c r="AB34" s="128" t="str">
        <f>IF('3ème'!$D34="","",IF(AND(Engagés!$D34="C",'3ème'!$D34&gt;=$J$3),"TERMINE",""))</f>
        <v/>
      </c>
      <c r="AC34" s="128" t="str">
        <f>IF('4ème'!$D34="","",IF(AND(Engagés!$D34="C",'4ème'!$D34&gt;=$J$3),"TERMINE",""))</f>
        <v/>
      </c>
      <c r="AD34" s="128" t="str">
        <f>IF('5ème'!$D34="","",IF(AND(Engagés!$D34="C",'5ème'!$D34&gt;=$J$3),"TERMINE",""))</f>
        <v/>
      </c>
      <c r="AE34" s="128" t="str">
        <f>IF('6ème'!D34="","",IF(AND(Engagés!$D34="C",'6ème'!D34&gt;=$J$3),"TERMINE",""))</f>
        <v/>
      </c>
      <c r="AF34" s="128" t="str">
        <f>IF('7ème'!$D34="","",IF(AND(Engagés!$D34="c",'7ème'!$D34&gt;=$J$3),"TERMINE",""))</f>
        <v/>
      </c>
      <c r="AG34" s="128" t="str">
        <f>IF('8ème'!$D34="","",IF(AND(Engagés!$D34="c",'8ème'!$D34&gt;=$J$3),"TERMINE",""))</f>
        <v/>
      </c>
      <c r="AH34" s="128" t="str">
        <f>IF('9ème'!$D34="","",IF(AND(Engagés!$D34="c",'9ème'!$D34&gt;=$J$3),"TERMINE",""))</f>
        <v/>
      </c>
      <c r="AJ34" s="128" t="str">
        <f>IF('1ér_Tour'!$D34="","",IF(AND(OR(Engagés!$D34="J",Engagés!$D34="F"),'1ér_Tour'!$D34&gt;=$I$3),"TERMINE",""))</f>
        <v/>
      </c>
      <c r="AK34" s="128" t="str">
        <f>IF('1ér_Tour'!$D34="","",IF(AND(OR(Engagés!$D34="J",Engagés!$D34="F"),'1ér_Tour'!$D34&gt;=$I$3),"TERMINE",""))</f>
        <v/>
      </c>
      <c r="AL34" s="128" t="str">
        <f>IF('2ème'!$D34="","",IF(AND(OR(Engagés!$D34="J",Engagés!$D34="F"),'2ème'!$D34&gt;=$I$3),"TERMINE",""))</f>
        <v/>
      </c>
      <c r="AM34" s="128" t="str">
        <f>IF('3ème'!$D34="","",IF(AND(OR(Engagés!$D34="J",Engagés!$D34="F"),'3ème'!$D34&gt;=$I$3),"TERMINE",""))</f>
        <v/>
      </c>
      <c r="AN34" s="128" t="str">
        <f>IF('4ème'!$D34="","",IF(AND(OR(Engagés!$D34="J",Engagés!$D34="F"),'4ème'!$D34&gt;=$I$3),"TERMINE",""))</f>
        <v/>
      </c>
      <c r="AO34" s="128" t="str">
        <f>IF('5ème'!$D34="","",IF(AND(OR(Engagés!$D34="J",Engagés!$D34="F"),'5ème'!$D34&gt;=$I$3),"TERMINE",""))</f>
        <v/>
      </c>
      <c r="AP34" s="128" t="str">
        <f>IF('6ème'!T34="","",IF(AND(OR(Engagés!$D34="J",Engagés!$D34="F"),'6ème'!T34&gt;=$I$3),"TERMINE",""))</f>
        <v/>
      </c>
      <c r="AQ34" s="128" t="str">
        <f>IF('7ème'!$D34="","",IF(AND(OR(Engagés!$D34="J",Engagés!$D34="F"),'7ème'!$D34&gt;=$I$3),"TERMINE",""))</f>
        <v/>
      </c>
      <c r="AR34" s="128" t="str">
        <f>IF('8ème'!$D34="","",IF(AND(OR(Engagés!$D34="J",Engagés!$D34="F"),'8ème'!$D34&gt;=$I$3),"TERMINE",""))</f>
        <v/>
      </c>
      <c r="AS34" s="128" t="str">
        <f>IF('9ème'!$D34="","",IF(AND(OR(Engagés!$D34="J",Engagés!$D34="F"),'9ème'!$D34&gt;=$I$3),"TERMINE",""))</f>
        <v/>
      </c>
      <c r="AU34" s="165" t="str">
        <f>IF('1ér_Tour'!$D34="","",IF(AND(OR(Engagés!$D34=1,Engagés!$D34=2,Engagés!$D34=3,Engagés!$D34="V"),'1ér_Tour'!$D34&gt;=$H$3),"TERMINE",""))</f>
        <v/>
      </c>
      <c r="AV34" s="165" t="str">
        <f>IF('1ér_Tour'!$D34="","",IF(AND(OR(Engagés!$D34=1,Engagés!$D34=2,Engagés!$D34=3,Engagés!$D34="V"),'1ér_Tour'!$D34&gt;=$H$3),"TERMINE",""))</f>
        <v/>
      </c>
      <c r="AW34" s="165" t="str">
        <f>IF('2ème'!$D34="","",IF(AND(OR(Engagés!$D34=1,Engagés!$D34=2,Engagés!$D34=3,Engagés!$D34="V"),'2ème'!$D34&gt;=$H$3),"TERMINE",""))</f>
        <v/>
      </c>
      <c r="AX34" s="165" t="str">
        <f>IF('3ème'!$D34="","",IF(AND(OR(Engagés!$D34=1,Engagés!$D34=2,Engagés!$D34=3,Engagés!$D34="V"),'3ème'!$D34&gt;=$H$3),"TERMINE",""))</f>
        <v/>
      </c>
      <c r="AY34" s="165" t="str">
        <f>IF('4ème'!$D34="","",IF(AND(OR(Engagés!$D34=1,Engagés!$D34=2,Engagés!$D34=3,Engagés!$D34="V"),'4ème'!$D34&gt;=$H$3),"TERMINE",""))</f>
        <v/>
      </c>
      <c r="AZ34" s="165" t="str">
        <f>IF('5ème'!$D34="","",IF(AND(OR(Engagés!$D34=1,Engagés!$D34=2,Engagés!$D34=3,Engagés!$D34="V"),'5ème'!$D34&gt;=$H$3),"TERMINE",""))</f>
        <v/>
      </c>
      <c r="BA34" s="165" t="str">
        <f>IF('6ème'!D34="","",IF(AND(OR(Engagés!$D34=1,Engagés!$D34=2,Engagés!$D34=3,Engagés!$D34="V"),'6ème'!D34&gt;=$H$3),"TERMINE",""))</f>
        <v/>
      </c>
      <c r="BB34" s="165" t="str">
        <f>IF('7ème'!$D34="","",IF(AND(OR(Engagés!$D34=1,Engagés!$D34=2,Engagés!$D34=3,Engagés!$D34="V"),'7ème'!$D34&gt;=$H$3),"TERMINE",""))</f>
        <v/>
      </c>
      <c r="BC34" s="165" t="str">
        <f>IF('8ème'!$D34="","",IF(AND(OR(Engagés!$D34=1,Engagés!$D34=2,Engagés!$D34=3,Engagés!$D34="V"),'8ème'!$D34&gt;=$H$3),"TERMINE",""))</f>
        <v/>
      </c>
      <c r="BD34" s="165" t="str">
        <f>IF('9ème'!$D34="","",IF(AND(OR(Engagés!$D34=1,Engagés!$D34=2,Engagés!$D34=3,Engagés!$D34="V"),'9ème'!$D34&gt;=$H$3),"TERMINE",""))</f>
        <v/>
      </c>
      <c r="BE34" s="165" t="str">
        <f>IF('10ème'!$D34="","",IF(AND(OR(Engagés!$D34=1,Engagés!$D34=2,Engagés!$D34=3,Engagés!$D34="V"),'10ème'!$D34&gt;=$H$3),"TERMINE",""))</f>
        <v/>
      </c>
    </row>
    <row r="35" spans="1:57" x14ac:dyDescent="0.2">
      <c r="A35" s="18">
        <f>IF(Dép_Arr!A35="","",Dép_Arr!A35)</f>
        <v>32</v>
      </c>
      <c r="B35" s="17">
        <f>IF(A35="","",INDEX(Engagés!A35:D134,MATCH(Récap!A35,Engagés!A35:A134,0),4))</f>
        <v>1</v>
      </c>
      <c r="C35" s="8">
        <f>Dép_Arr!E35+'1ér_Tour'!E35+'2ème'!E35+'3ème'!E35+'4ème'!E35+'5ème'!E35+'6ème'!E35+'7ème'!E35+'8ème'!E35+'9ème'!E35+'10ème'!E35</f>
        <v>0</v>
      </c>
      <c r="D35" s="6" t="str">
        <f>IF(E35=11,"",IF(Dép_Arr!A35="","",COUNTA(Dép_Arr!C35,'1ér_Tour'!C35,'2ème'!C35,'3ème'!C35,'4ème'!C35,'5ème'!C35,'6ème'!C35,'7ème'!C35,'8ème'!C35,'9ème'!C35,#REF!)))</f>
        <v/>
      </c>
      <c r="E35" s="6">
        <f>IF(A35=0,"",IF(Dép_Arr!A35="","",(COUNTBLANK(Dép_Arr!D35)+COUNTBLANK('1ér_Tour'!D35)+COUNTBLANK('2ème'!D35)+COUNTBLANK('3ème'!D35)+COUNTBLANK('4ème'!D35)+COUNTBLANK('5ème'!D35)+COUNTBLANK('6ème'!D35)+COUNTBLANK('7ème'!D35)+COUNTBLANK('8ème'!D35)+COUNTBLANK('9ème'!D35)+COUNTBLANK('10ème'!D35))))</f>
        <v>11</v>
      </c>
      <c r="F35" s="8" t="str">
        <f t="shared" si="1"/>
        <v/>
      </c>
      <c r="G35" t="str">
        <f>IF(OR('1ér_Tour'!D35="TERMINE",'2ème'!D35="TERMINE",'3ème'!D35="TERMINE",'4ème'!D35="TERMINE",'5ème'!D35="TERMINE",'6ème'!D35="TERMINE",'7ème'!D35="TERMINE",'8ème'!D35="TERMINE",'9ème'!D35="TERMINE",'9ème'!A35="TERMINE"),"TERMINE","")</f>
        <v/>
      </c>
      <c r="H35" s="8"/>
      <c r="I35" s="53"/>
      <c r="M35" s="154" t="str">
        <f>IF('1ér_Tour'!$D35="","",IF(AND(Engagés!$D35="M",'1ér_Tour'!$D35&gt;=$K$3),"TERMINE",""))</f>
        <v/>
      </c>
      <c r="N35" s="154" t="str">
        <f>IF('1ér_Tour'!$D35="","",IF(AND(Engagés!$D35="M",'1ér_Tour'!$D35&gt;=$K$3),"TERMINE",""))</f>
        <v/>
      </c>
      <c r="O35" s="154" t="str">
        <f>IF('2ème'!$D35="","",IF(AND(Engagés!$D35="M",'2ème'!$D35&gt;=$K$3),"TERMINE",""))</f>
        <v/>
      </c>
      <c r="P35" s="154" t="str">
        <f>IF('3ème'!$D35="","",IF(AND(Engagés!$D35="M",'3ème'!$D35&gt;=$K$3),"TERMINE",""))</f>
        <v/>
      </c>
      <c r="Q35" s="154" t="str">
        <f>IF('4ème'!$D35="","",IF(AND(Engagés!$D35="M",'4ème'!$D35&gt;=$K$3),"TERMINE",""))</f>
        <v/>
      </c>
      <c r="R35" s="154" t="str">
        <f>IF('5ème'!$D35="","",IF(AND(Engagés!$D35="M",'5ème'!$D35&gt;=$K$3),"TERMINE",""))</f>
        <v/>
      </c>
      <c r="S35" s="154" t="str">
        <f>IF('6ème'!D35="","",IF(AND(Engagés!$D35="M",'6ème'!D35&gt;=$K$3),"TERMINE",""))</f>
        <v/>
      </c>
      <c r="T35" s="154" t="str">
        <f>IF('7ème'!$D35="","",IF(AND(Engagés!$D35="M",'7ème'!$D35&gt;=$K$3),"TERMINE",""))</f>
        <v/>
      </c>
      <c r="U35" s="154" t="str">
        <f>IF('8ème'!$D35="","",IF(AND(Engagés!$D35="M",'8ème'!$D35&gt;=$K$3),"TERMINE",""))</f>
        <v/>
      </c>
      <c r="V35" s="154" t="str">
        <f>IF('9ème'!$D35="","",IF(AND(Engagés!$D35="M",'9ème'!$D35&gt;=$K$3),"TERMINE",""))</f>
        <v/>
      </c>
      <c r="W35" s="187"/>
      <c r="Y35" s="128" t="str">
        <f>IF('1ér_Tour'!$D35="","",IF(AND(Engagés!$D35="C",'1ér_Tour'!$D35&gt;=$J$3),"TERMINE",""))</f>
        <v/>
      </c>
      <c r="Z35" s="128" t="str">
        <f>IF('1ér_Tour'!$D35="","",IF(AND(Engagés!$D35="C",'1ér_Tour'!$D35&gt;=$J$3),"TERMINE",""))</f>
        <v/>
      </c>
      <c r="AA35" s="128" t="str">
        <f>IF('2ème'!$D35="","",IF(AND(Engagés!$D35="C",'2ème'!$D35&gt;=$J$3),"TERMINE",""))</f>
        <v/>
      </c>
      <c r="AB35" s="128" t="str">
        <f>IF('3ème'!$D35="","",IF(AND(Engagés!$D35="C",'3ème'!$D35&gt;=$J$3),"TERMINE",""))</f>
        <v/>
      </c>
      <c r="AC35" s="128" t="str">
        <f>IF('4ème'!$D35="","",IF(AND(Engagés!$D35="C",'4ème'!$D35&gt;=$J$3),"TERMINE",""))</f>
        <v/>
      </c>
      <c r="AD35" s="128" t="str">
        <f>IF('5ème'!$D35="","",IF(AND(Engagés!$D35="C",'5ème'!$D35&gt;=$J$3),"TERMINE",""))</f>
        <v/>
      </c>
      <c r="AE35" s="128" t="str">
        <f>IF('6ème'!D35="","",IF(AND(Engagés!$D35="C",'6ème'!D35&gt;=$J$3),"TERMINE",""))</f>
        <v/>
      </c>
      <c r="AF35" s="128" t="str">
        <f>IF('7ème'!$D35="","",IF(AND(Engagés!$D35="c",'7ème'!$D35&gt;=$J$3),"TERMINE",""))</f>
        <v/>
      </c>
      <c r="AG35" s="128" t="str">
        <f>IF('8ème'!$D35="","",IF(AND(Engagés!$D35="c",'8ème'!$D35&gt;=$J$3),"TERMINE",""))</f>
        <v/>
      </c>
      <c r="AH35" s="128" t="str">
        <f>IF('9ème'!$D35="","",IF(AND(Engagés!$D35="c",'9ème'!$D35&gt;=$J$3),"TERMINE",""))</f>
        <v/>
      </c>
      <c r="AJ35" s="128" t="str">
        <f>IF('1ér_Tour'!$D35="","",IF(AND(OR(Engagés!$D35="J",Engagés!$D35="F"),'1ér_Tour'!$D35&gt;=$I$3),"TERMINE",""))</f>
        <v/>
      </c>
      <c r="AK35" s="128" t="str">
        <f>IF('1ér_Tour'!$D35="","",IF(AND(OR(Engagés!$D35="J",Engagés!$D35="F"),'1ér_Tour'!$D35&gt;=$I$3),"TERMINE",""))</f>
        <v/>
      </c>
      <c r="AL35" s="128" t="str">
        <f>IF('2ème'!$D35="","",IF(AND(OR(Engagés!$D35="J",Engagés!$D35="F"),'2ème'!$D35&gt;=$I$3),"TERMINE",""))</f>
        <v/>
      </c>
      <c r="AM35" s="128" t="str">
        <f>IF('3ème'!$D35="","",IF(AND(OR(Engagés!$D35="J",Engagés!$D35="F"),'3ème'!$D35&gt;=$I$3),"TERMINE",""))</f>
        <v/>
      </c>
      <c r="AN35" s="128" t="str">
        <f>IF('4ème'!$D35="","",IF(AND(OR(Engagés!$D35="J",Engagés!$D35="F"),'4ème'!$D35&gt;=$I$3),"TERMINE",""))</f>
        <v/>
      </c>
      <c r="AO35" s="128" t="str">
        <f>IF('5ème'!$D35="","",IF(AND(OR(Engagés!$D35="J",Engagés!$D35="F"),'5ème'!$D35&gt;=$I$3),"TERMINE",""))</f>
        <v/>
      </c>
      <c r="AP35" s="128" t="str">
        <f>IF('6ème'!T35="","",IF(AND(OR(Engagés!$D35="J",Engagés!$D35="F"),'6ème'!T35&gt;=$I$3),"TERMINE",""))</f>
        <v/>
      </c>
      <c r="AQ35" s="128" t="str">
        <f>IF('7ème'!$D35="","",IF(AND(OR(Engagés!$D35="J",Engagés!$D35="F"),'7ème'!$D35&gt;=$I$3),"TERMINE",""))</f>
        <v/>
      </c>
      <c r="AR35" s="128" t="str">
        <f>IF('8ème'!$D35="","",IF(AND(OR(Engagés!$D35="J",Engagés!$D35="F"),'8ème'!$D35&gt;=$I$3),"TERMINE",""))</f>
        <v/>
      </c>
      <c r="AS35" s="128" t="str">
        <f>IF('9ème'!$D35="","",IF(AND(OR(Engagés!$D35="J",Engagés!$D35="F"),'9ème'!$D35&gt;=$I$3),"TERMINE",""))</f>
        <v/>
      </c>
      <c r="AU35" s="165" t="str">
        <f>IF('1ér_Tour'!$D35="","",IF(AND(OR(Engagés!$D35=1,Engagés!$D35=2,Engagés!$D35=3,Engagés!$D35="V"),'1ér_Tour'!$D35&gt;=$H$3),"TERMINE",""))</f>
        <v/>
      </c>
      <c r="AV35" s="165" t="str">
        <f>IF('1ér_Tour'!$D35="","",IF(AND(OR(Engagés!$D35=1,Engagés!$D35=2,Engagés!$D35=3,Engagés!$D35="V"),'1ér_Tour'!$D35&gt;=$H$3),"TERMINE",""))</f>
        <v/>
      </c>
      <c r="AW35" s="165" t="str">
        <f>IF('2ème'!$D35="","",IF(AND(OR(Engagés!$D35=1,Engagés!$D35=2,Engagés!$D35=3,Engagés!$D35="V"),'2ème'!$D35&gt;=$H$3),"TERMINE",""))</f>
        <v/>
      </c>
      <c r="AX35" s="165" t="str">
        <f>IF('3ème'!$D35="","",IF(AND(OR(Engagés!$D35=1,Engagés!$D35=2,Engagés!$D35=3,Engagés!$D35="V"),'3ème'!$D35&gt;=$H$3),"TERMINE",""))</f>
        <v/>
      </c>
      <c r="AY35" s="165" t="str">
        <f>IF('4ème'!$D35="","",IF(AND(OR(Engagés!$D35=1,Engagés!$D35=2,Engagés!$D35=3,Engagés!$D35="V"),'4ème'!$D35&gt;=$H$3),"TERMINE",""))</f>
        <v/>
      </c>
      <c r="AZ35" s="165" t="str">
        <f>IF('5ème'!$D35="","",IF(AND(OR(Engagés!$D35=1,Engagés!$D35=2,Engagés!$D35=3,Engagés!$D35="V"),'5ème'!$D35&gt;=$H$3),"TERMINE",""))</f>
        <v/>
      </c>
      <c r="BA35" s="165" t="str">
        <f>IF('6ème'!D35="","",IF(AND(OR(Engagés!$D35=1,Engagés!$D35=2,Engagés!$D35=3,Engagés!$D35="V"),'6ème'!D35&gt;=$H$3),"TERMINE",""))</f>
        <v/>
      </c>
      <c r="BB35" s="165" t="str">
        <f>IF('7ème'!$D35="","",IF(AND(OR(Engagés!$D35=1,Engagés!$D35=2,Engagés!$D35=3,Engagés!$D35="V"),'7ème'!$D35&gt;=$H$3),"TERMINE",""))</f>
        <v/>
      </c>
      <c r="BC35" s="165" t="str">
        <f>IF('8ème'!$D35="","",IF(AND(OR(Engagés!$D35=1,Engagés!$D35=2,Engagés!$D35=3,Engagés!$D35="V"),'8ème'!$D35&gt;=$H$3),"TERMINE",""))</f>
        <v/>
      </c>
      <c r="BD35" s="165" t="str">
        <f>IF('9ème'!$D35="","",IF(AND(OR(Engagés!$D35=1,Engagés!$D35=2,Engagés!$D35=3,Engagés!$D35="V"),'9ème'!$D35&gt;=$H$3),"TERMINE",""))</f>
        <v/>
      </c>
      <c r="BE35" s="165" t="str">
        <f>IF('10ème'!$D35="","",IF(AND(OR(Engagés!$D35=1,Engagés!$D35=2,Engagés!$D35=3,Engagés!$D35="V"),'10ème'!$D35&gt;=$H$3),"TERMINE",""))</f>
        <v/>
      </c>
    </row>
    <row r="36" spans="1:57" x14ac:dyDescent="0.2">
      <c r="A36" s="18">
        <f>IF(Dép_Arr!A36="","",Dép_Arr!A36)</f>
        <v>33</v>
      </c>
      <c r="B36" s="17" t="str">
        <f>IF(A36="","",INDEX(Engagés!A36:D135,MATCH(Récap!A36,Engagés!A36:A135,0),4))</f>
        <v>C</v>
      </c>
      <c r="C36" s="8">
        <f>Dép_Arr!E36+'1ér_Tour'!E36+'2ème'!E36+'3ème'!E36+'4ème'!E36+'5ème'!E36+'6ème'!E36+'7ème'!E36+'8ème'!E36+'9ème'!E36+'10ème'!E36</f>
        <v>0</v>
      </c>
      <c r="D36" s="6" t="str">
        <f>IF(E36=11,"",IF(Dép_Arr!A36="","",COUNTA(Dép_Arr!C36,'1ér_Tour'!C36,'2ème'!C36,'3ème'!C36,'4ème'!C36,'5ème'!C36,'6ème'!C36,'7ème'!C36,'8ème'!C36,'9ème'!C36,#REF!)))</f>
        <v/>
      </c>
      <c r="E36" s="6">
        <f>IF(A36=0,"",IF(Dép_Arr!A36="","",(COUNTBLANK(Dép_Arr!D36)+COUNTBLANK('1ér_Tour'!D36)+COUNTBLANK('2ème'!D36)+COUNTBLANK('3ème'!D36)+COUNTBLANK('4ème'!D36)+COUNTBLANK('5ème'!D36)+COUNTBLANK('6ème'!D36)+COUNTBLANK('7ème'!D36)+COUNTBLANK('8ème'!D36)+COUNTBLANK('9ème'!D36)+COUNTBLANK('10ème'!D36))))</f>
        <v>11</v>
      </c>
      <c r="F36" s="8" t="str">
        <f t="shared" si="1"/>
        <v/>
      </c>
      <c r="G36" t="str">
        <f>IF(OR('1ér_Tour'!D36="TERMINE",'2ème'!D36="TERMINE",'3ème'!D36="TERMINE",'4ème'!D36="TERMINE",'5ème'!D36="TERMINE",'6ème'!D36="TERMINE",'7ème'!D36="TERMINE",'8ème'!D36="TERMINE",'9ème'!D36="TERMINE",'9ème'!A36="TERMINE"),"TERMINE","")</f>
        <v/>
      </c>
      <c r="H36" s="8"/>
      <c r="I36" s="53"/>
      <c r="M36" s="154" t="str">
        <f>IF('1ér_Tour'!$D36="","",IF(AND(Engagés!$D36="M",'1ér_Tour'!$D36&gt;=$K$3),"TERMINE",""))</f>
        <v/>
      </c>
      <c r="N36" s="154" t="str">
        <f>IF('1ér_Tour'!$D36="","",IF(AND(Engagés!$D36="M",'1ér_Tour'!$D36&gt;=$K$3),"TERMINE",""))</f>
        <v/>
      </c>
      <c r="O36" s="154" t="str">
        <f>IF('2ème'!$D36="","",IF(AND(Engagés!$D36="M",'2ème'!$D36&gt;=$K$3),"TERMINE",""))</f>
        <v/>
      </c>
      <c r="P36" s="154" t="str">
        <f>IF('3ème'!$D36="","",IF(AND(Engagés!$D36="M",'3ème'!$D36&gt;=$K$3),"TERMINE",""))</f>
        <v/>
      </c>
      <c r="Q36" s="154" t="str">
        <f>IF('4ème'!$D36="","",IF(AND(Engagés!$D36="M",'4ème'!$D36&gt;=$K$3),"TERMINE",""))</f>
        <v/>
      </c>
      <c r="R36" s="154" t="str">
        <f>IF('5ème'!$D36="","",IF(AND(Engagés!$D36="M",'5ème'!$D36&gt;=$K$3),"TERMINE",""))</f>
        <v/>
      </c>
      <c r="S36" s="154" t="str">
        <f>IF('6ème'!D36="","",IF(AND(Engagés!$D36="M",'6ème'!D36&gt;=$K$3),"TERMINE",""))</f>
        <v/>
      </c>
      <c r="T36" s="154" t="str">
        <f>IF('7ème'!$D36="","",IF(AND(Engagés!$D36="M",'7ème'!$D36&gt;=$K$3),"TERMINE",""))</f>
        <v/>
      </c>
      <c r="U36" s="154" t="str">
        <f>IF('8ème'!$D36="","",IF(AND(Engagés!$D36="M",'8ème'!$D36&gt;=$K$3),"TERMINE",""))</f>
        <v/>
      </c>
      <c r="V36" s="154" t="str">
        <f>IF('9ème'!$D36="","",IF(AND(Engagés!$D36="M",'9ème'!$D36&gt;=$K$3),"TERMINE",""))</f>
        <v/>
      </c>
      <c r="W36" s="187"/>
      <c r="Y36" s="128" t="str">
        <f>IF('1ér_Tour'!$D36="","",IF(AND(Engagés!$D36="C",'1ér_Tour'!$D36&gt;=$J$3),"TERMINE",""))</f>
        <v/>
      </c>
      <c r="Z36" s="128" t="str">
        <f>IF('1ér_Tour'!$D36="","",IF(AND(Engagés!$D36="C",'1ér_Tour'!$D36&gt;=$J$3),"TERMINE",""))</f>
        <v/>
      </c>
      <c r="AA36" s="128" t="str">
        <f>IF('2ème'!$D36="","",IF(AND(Engagés!$D36="C",'2ème'!$D36&gt;=$J$3),"TERMINE",""))</f>
        <v/>
      </c>
      <c r="AB36" s="128" t="str">
        <f>IF('3ème'!$D36="","",IF(AND(Engagés!$D36="C",'3ème'!$D36&gt;=$J$3),"TERMINE",""))</f>
        <v/>
      </c>
      <c r="AC36" s="128" t="str">
        <f>IF('4ème'!$D36="","",IF(AND(Engagés!$D36="C",'4ème'!$D36&gt;=$J$3),"TERMINE",""))</f>
        <v/>
      </c>
      <c r="AD36" s="128" t="str">
        <f>IF('5ème'!$D36="","",IF(AND(Engagés!$D36="C",'5ème'!$D36&gt;=$J$3),"TERMINE",""))</f>
        <v/>
      </c>
      <c r="AE36" s="128" t="str">
        <f>IF('6ème'!D36="","",IF(AND(Engagés!$D36="C",'6ème'!D36&gt;=$J$3),"TERMINE",""))</f>
        <v/>
      </c>
      <c r="AF36" s="128" t="str">
        <f>IF('7ème'!$D36="","",IF(AND(Engagés!$D36="c",'7ème'!$D36&gt;=$J$3),"TERMINE",""))</f>
        <v/>
      </c>
      <c r="AG36" s="128" t="str">
        <f>IF('8ème'!$D36="","",IF(AND(Engagés!$D36="c",'8ème'!$D36&gt;=$J$3),"TERMINE",""))</f>
        <v/>
      </c>
      <c r="AH36" s="128" t="str">
        <f>IF('9ème'!$D36="","",IF(AND(Engagés!$D36="c",'9ème'!$D36&gt;=$J$3),"TERMINE",""))</f>
        <v/>
      </c>
      <c r="AJ36" s="128" t="str">
        <f>IF('1ér_Tour'!$D36="","",IF(AND(OR(Engagés!$D36="J",Engagés!$D36="F"),'1ér_Tour'!$D36&gt;=$I$3),"TERMINE",""))</f>
        <v/>
      </c>
      <c r="AK36" s="128" t="str">
        <f>IF('1ér_Tour'!$D36="","",IF(AND(OR(Engagés!$D36="J",Engagés!$D36="F"),'1ér_Tour'!$D36&gt;=$I$3),"TERMINE",""))</f>
        <v/>
      </c>
      <c r="AL36" s="128" t="str">
        <f>IF('2ème'!$D36="","",IF(AND(OR(Engagés!$D36="J",Engagés!$D36="F"),'2ème'!$D36&gt;=$I$3),"TERMINE",""))</f>
        <v/>
      </c>
      <c r="AM36" s="128" t="str">
        <f>IF('3ème'!$D36="","",IF(AND(OR(Engagés!$D36="J",Engagés!$D36="F"),'3ème'!$D36&gt;=$I$3),"TERMINE",""))</f>
        <v/>
      </c>
      <c r="AN36" s="128" t="str">
        <f>IF('4ème'!$D36="","",IF(AND(OR(Engagés!$D36="J",Engagés!$D36="F"),'4ème'!$D36&gt;=$I$3),"TERMINE",""))</f>
        <v/>
      </c>
      <c r="AO36" s="128" t="str">
        <f>IF('5ème'!$D36="","",IF(AND(OR(Engagés!$D36="J",Engagés!$D36="F"),'5ème'!$D36&gt;=$I$3),"TERMINE",""))</f>
        <v/>
      </c>
      <c r="AP36" s="128" t="str">
        <f>IF('6ème'!T36="","",IF(AND(OR(Engagés!$D36="J",Engagés!$D36="F"),'6ème'!T36&gt;=$I$3),"TERMINE",""))</f>
        <v/>
      </c>
      <c r="AQ36" s="128" t="str">
        <f>IF('7ème'!$D36="","",IF(AND(OR(Engagés!$D36="J",Engagés!$D36="F"),'7ème'!$D36&gt;=$I$3),"TERMINE",""))</f>
        <v/>
      </c>
      <c r="AR36" s="128" t="str">
        <f>IF('8ème'!$D36="","",IF(AND(OR(Engagés!$D36="J",Engagés!$D36="F"),'8ème'!$D36&gt;=$I$3),"TERMINE",""))</f>
        <v/>
      </c>
      <c r="AS36" s="128" t="str">
        <f>IF('9ème'!$D36="","",IF(AND(OR(Engagés!$D36="J",Engagés!$D36="F"),'9ème'!$D36&gt;=$I$3),"TERMINE",""))</f>
        <v/>
      </c>
      <c r="AU36" s="165" t="str">
        <f>IF('1ér_Tour'!$D36="","",IF(AND(OR(Engagés!$D36=1,Engagés!$D36=2,Engagés!$D36=3,Engagés!$D36="V"),'1ér_Tour'!$D36&gt;=$H$3),"TERMINE",""))</f>
        <v/>
      </c>
      <c r="AV36" s="165" t="str">
        <f>IF('1ér_Tour'!$D36="","",IF(AND(OR(Engagés!$D36=1,Engagés!$D36=2,Engagés!$D36=3,Engagés!$D36="V"),'1ér_Tour'!$D36&gt;=$H$3),"TERMINE",""))</f>
        <v/>
      </c>
      <c r="AW36" s="165" t="str">
        <f>IF('2ème'!$D36="","",IF(AND(OR(Engagés!$D36=1,Engagés!$D36=2,Engagés!$D36=3,Engagés!$D36="V"),'2ème'!$D36&gt;=$H$3),"TERMINE",""))</f>
        <v/>
      </c>
      <c r="AX36" s="165" t="str">
        <f>IF('3ème'!$D36="","",IF(AND(OR(Engagés!$D36=1,Engagés!$D36=2,Engagés!$D36=3,Engagés!$D36="V"),'3ème'!$D36&gt;=$H$3),"TERMINE",""))</f>
        <v/>
      </c>
      <c r="AY36" s="165" t="str">
        <f>IF('4ème'!$D36="","",IF(AND(OR(Engagés!$D36=1,Engagés!$D36=2,Engagés!$D36=3,Engagés!$D36="V"),'4ème'!$D36&gt;=$H$3),"TERMINE",""))</f>
        <v/>
      </c>
      <c r="AZ36" s="165" t="str">
        <f>IF('5ème'!$D36="","",IF(AND(OR(Engagés!$D36=1,Engagés!$D36=2,Engagés!$D36=3,Engagés!$D36="V"),'5ème'!$D36&gt;=$H$3),"TERMINE",""))</f>
        <v/>
      </c>
      <c r="BA36" s="165" t="str">
        <f>IF('6ème'!D36="","",IF(AND(OR(Engagés!$D36=1,Engagés!$D36=2,Engagés!$D36=3,Engagés!$D36="V"),'6ème'!D36&gt;=$H$3),"TERMINE",""))</f>
        <v/>
      </c>
      <c r="BB36" s="165" t="str">
        <f>IF('7ème'!$D36="","",IF(AND(OR(Engagés!$D36=1,Engagés!$D36=2,Engagés!$D36=3,Engagés!$D36="V"),'7ème'!$D36&gt;=$H$3),"TERMINE",""))</f>
        <v/>
      </c>
      <c r="BC36" s="165" t="str">
        <f>IF('8ème'!$D36="","",IF(AND(OR(Engagés!$D36=1,Engagés!$D36=2,Engagés!$D36=3,Engagés!$D36="V"),'8ème'!$D36&gt;=$H$3),"TERMINE",""))</f>
        <v/>
      </c>
      <c r="BD36" s="165" t="str">
        <f>IF('9ème'!$D36="","",IF(AND(OR(Engagés!$D36=1,Engagés!$D36=2,Engagés!$D36=3,Engagés!$D36="V"),'9ème'!$D36&gt;=$H$3),"TERMINE",""))</f>
        <v/>
      </c>
      <c r="BE36" s="165" t="str">
        <f>IF('10ème'!$D36="","",IF(AND(OR(Engagés!$D36=1,Engagés!$D36=2,Engagés!$D36=3,Engagés!$D36="V"),'10ème'!$D36&gt;=$H$3),"TERMINE",""))</f>
        <v/>
      </c>
    </row>
    <row r="37" spans="1:57" x14ac:dyDescent="0.2">
      <c r="A37" s="18">
        <f>IF(Dép_Arr!A37="","",Dép_Arr!A37)</f>
        <v>34</v>
      </c>
      <c r="B37" s="17">
        <f>IF(A37="","",INDEX(Engagés!A37:D136,MATCH(Récap!A37,Engagés!A37:A136,0),4))</f>
        <v>1</v>
      </c>
      <c r="C37" s="8">
        <f>Dép_Arr!E37+'1ér_Tour'!E37+'2ème'!E37+'3ème'!E37+'4ème'!E37+'5ème'!E37+'6ème'!E37+'7ème'!E37+'8ème'!E37+'9ème'!E37+'10ème'!E37</f>
        <v>0</v>
      </c>
      <c r="D37" s="6" t="str">
        <f>IF(E37=11,"",IF(Dép_Arr!A37="","",COUNTA(Dép_Arr!C37,'1ér_Tour'!C37,'2ème'!C37,'3ème'!C37,'4ème'!C37,'5ème'!C37,'6ème'!C37,'7ème'!C37,'8ème'!C37,'9ème'!C37,#REF!)))</f>
        <v/>
      </c>
      <c r="E37" s="6">
        <f>IF(A37=0,"",IF(Dép_Arr!A37="","",(COUNTBLANK(Dép_Arr!D37)+COUNTBLANK('1ér_Tour'!D37)+COUNTBLANK('2ème'!D37)+COUNTBLANK('3ème'!D37)+COUNTBLANK('4ème'!D37)+COUNTBLANK('5ème'!D37)+COUNTBLANK('6ème'!D37)+COUNTBLANK('7ème'!D37)+COUNTBLANK('8ème'!D37)+COUNTBLANK('9ème'!D37)+COUNTBLANK('10ème'!D37))))</f>
        <v>11</v>
      </c>
      <c r="F37" s="8" t="str">
        <f t="shared" si="1"/>
        <v/>
      </c>
      <c r="G37" t="str">
        <f>IF(OR('1ér_Tour'!D37="TERMINE",'2ème'!D37="TERMINE",'3ème'!D37="TERMINE",'4ème'!D37="TERMINE",'5ème'!D37="TERMINE",'6ème'!D37="TERMINE",'7ème'!D37="TERMINE",'8ème'!D37="TERMINE",'9ème'!D37="TERMINE",'9ème'!A37="TERMINE"),"TERMINE","")</f>
        <v/>
      </c>
      <c r="H37" s="8"/>
      <c r="I37" s="53"/>
      <c r="M37" s="154" t="str">
        <f>IF('1ér_Tour'!$D37="","",IF(AND(Engagés!$D37="M",'1ér_Tour'!$D37&gt;=$K$3),"TERMINE",""))</f>
        <v/>
      </c>
      <c r="N37" s="154" t="str">
        <f>IF('1ér_Tour'!$D37="","",IF(AND(Engagés!$D37="M",'1ér_Tour'!$D37&gt;=$K$3),"TERMINE",""))</f>
        <v/>
      </c>
      <c r="O37" s="154" t="str">
        <f>IF('2ème'!$D37="","",IF(AND(Engagés!$D37="M",'2ème'!$D37&gt;=$K$3),"TERMINE",""))</f>
        <v/>
      </c>
      <c r="P37" s="154" t="str">
        <f>IF('3ème'!$D37="","",IF(AND(Engagés!$D37="M",'3ème'!$D37&gt;=$K$3),"TERMINE",""))</f>
        <v/>
      </c>
      <c r="Q37" s="154" t="str">
        <f>IF('4ème'!$D37="","",IF(AND(Engagés!$D37="M",'4ème'!$D37&gt;=$K$3),"TERMINE",""))</f>
        <v/>
      </c>
      <c r="R37" s="154" t="str">
        <f>IF('5ème'!$D37="","",IF(AND(Engagés!$D37="M",'5ème'!$D37&gt;=$K$3),"TERMINE",""))</f>
        <v/>
      </c>
      <c r="S37" s="154" t="str">
        <f>IF('6ème'!D37="","",IF(AND(Engagés!$D37="M",'6ème'!D37&gt;=$K$3),"TERMINE",""))</f>
        <v/>
      </c>
      <c r="T37" s="154" t="str">
        <f>IF('7ème'!$D37="","",IF(AND(Engagés!$D37="M",'7ème'!$D37&gt;=$K$3),"TERMINE",""))</f>
        <v/>
      </c>
      <c r="U37" s="154" t="str">
        <f>IF('8ème'!$D37="","",IF(AND(Engagés!$D37="M",'8ème'!$D37&gt;=$K$3),"TERMINE",""))</f>
        <v/>
      </c>
      <c r="V37" s="154" t="str">
        <f>IF('9ème'!$D37="","",IF(AND(Engagés!$D37="M",'9ème'!$D37&gt;=$K$3),"TERMINE",""))</f>
        <v/>
      </c>
      <c r="W37" s="187"/>
      <c r="Y37" s="128" t="str">
        <f>IF('1ér_Tour'!$D37="","",IF(AND(Engagés!$D37="C",'1ér_Tour'!$D37&gt;=$J$3),"TERMINE",""))</f>
        <v/>
      </c>
      <c r="Z37" s="128" t="str">
        <f>IF('1ér_Tour'!$D37="","",IF(AND(Engagés!$D37="C",'1ér_Tour'!$D37&gt;=$J$3),"TERMINE",""))</f>
        <v/>
      </c>
      <c r="AA37" s="128" t="str">
        <f>IF('2ème'!$D37="","",IF(AND(Engagés!$D37="C",'2ème'!$D37&gt;=$J$3),"TERMINE",""))</f>
        <v/>
      </c>
      <c r="AB37" s="128" t="str">
        <f>IF('3ème'!$D37="","",IF(AND(Engagés!$D37="C",'3ème'!$D37&gt;=$J$3),"TERMINE",""))</f>
        <v/>
      </c>
      <c r="AC37" s="128" t="str">
        <f>IF('4ème'!$D37="","",IF(AND(Engagés!$D37="C",'4ème'!$D37&gt;=$J$3),"TERMINE",""))</f>
        <v/>
      </c>
      <c r="AD37" s="128" t="str">
        <f>IF('5ème'!$D37="","",IF(AND(Engagés!$D37="C",'5ème'!$D37&gt;=$J$3),"TERMINE",""))</f>
        <v/>
      </c>
      <c r="AE37" s="128" t="str">
        <f>IF('6ème'!D37="","",IF(AND(Engagés!$D37="C",'6ème'!D37&gt;=$J$3),"TERMINE",""))</f>
        <v/>
      </c>
      <c r="AF37" s="128" t="str">
        <f>IF('7ème'!$D37="","",IF(AND(Engagés!$D37="c",'7ème'!$D37&gt;=$J$3),"TERMINE",""))</f>
        <v/>
      </c>
      <c r="AG37" s="128" t="str">
        <f>IF('8ème'!$D37="","",IF(AND(Engagés!$D37="c",'8ème'!$D37&gt;=$J$3),"TERMINE",""))</f>
        <v/>
      </c>
      <c r="AH37" s="128" t="str">
        <f>IF('9ème'!$D37="","",IF(AND(Engagés!$D37="c",'9ème'!$D37&gt;=$J$3),"TERMINE",""))</f>
        <v/>
      </c>
      <c r="AJ37" s="128" t="str">
        <f>IF('1ér_Tour'!$D37="","",IF(AND(OR(Engagés!$D37="J",Engagés!$D37="F"),'1ér_Tour'!$D37&gt;=$I$3),"TERMINE",""))</f>
        <v/>
      </c>
      <c r="AK37" s="128" t="str">
        <f>IF('1ér_Tour'!$D37="","",IF(AND(OR(Engagés!$D37="J",Engagés!$D37="F"),'1ér_Tour'!$D37&gt;=$I$3),"TERMINE",""))</f>
        <v/>
      </c>
      <c r="AL37" s="128" t="str">
        <f>IF('2ème'!$D37="","",IF(AND(OR(Engagés!$D37="J",Engagés!$D37="F"),'2ème'!$D37&gt;=$I$3),"TERMINE",""))</f>
        <v/>
      </c>
      <c r="AM37" s="128" t="str">
        <f>IF('3ème'!$D37="","",IF(AND(OR(Engagés!$D37="J",Engagés!$D37="F"),'3ème'!$D37&gt;=$I$3),"TERMINE",""))</f>
        <v/>
      </c>
      <c r="AN37" s="128" t="str">
        <f>IF('4ème'!$D37="","",IF(AND(OR(Engagés!$D37="J",Engagés!$D37="F"),'4ème'!$D37&gt;=$I$3),"TERMINE",""))</f>
        <v/>
      </c>
      <c r="AO37" s="128" t="str">
        <f>IF('5ème'!$D37="","",IF(AND(OR(Engagés!$D37="J",Engagés!$D37="F"),'5ème'!$D37&gt;=$I$3),"TERMINE",""))</f>
        <v/>
      </c>
      <c r="AP37" s="128" t="str">
        <f>IF('6ème'!T37="","",IF(AND(OR(Engagés!$D37="J",Engagés!$D37="F"),'6ème'!T37&gt;=$I$3),"TERMINE",""))</f>
        <v/>
      </c>
      <c r="AQ37" s="128" t="str">
        <f>IF('7ème'!$D37="","",IF(AND(OR(Engagés!$D37="J",Engagés!$D37="F"),'7ème'!$D37&gt;=$I$3),"TERMINE",""))</f>
        <v/>
      </c>
      <c r="AR37" s="128" t="str">
        <f>IF('8ème'!$D37="","",IF(AND(OR(Engagés!$D37="J",Engagés!$D37="F"),'8ème'!$D37&gt;=$I$3),"TERMINE",""))</f>
        <v/>
      </c>
      <c r="AS37" s="128" t="str">
        <f>IF('9ème'!$D37="","",IF(AND(OR(Engagés!$D37="J",Engagés!$D37="F"),'9ème'!$D37&gt;=$I$3),"TERMINE",""))</f>
        <v/>
      </c>
      <c r="AU37" s="165" t="str">
        <f>IF('1ér_Tour'!$D37="","",IF(AND(OR(Engagés!$D37=1,Engagés!$D37=2,Engagés!$D37=3,Engagés!$D37="V"),'1ér_Tour'!$D37&gt;=$H$3),"TERMINE",""))</f>
        <v/>
      </c>
      <c r="AV37" s="165" t="str">
        <f>IF('1ér_Tour'!$D37="","",IF(AND(OR(Engagés!$D37=1,Engagés!$D37=2,Engagés!$D37=3,Engagés!$D37="V"),'1ér_Tour'!$D37&gt;=$H$3),"TERMINE",""))</f>
        <v/>
      </c>
      <c r="AW37" s="165" t="str">
        <f>IF('2ème'!$D37="","",IF(AND(OR(Engagés!$D37=1,Engagés!$D37=2,Engagés!$D37=3,Engagés!$D37="V"),'2ème'!$D37&gt;=$H$3),"TERMINE",""))</f>
        <v/>
      </c>
      <c r="AX37" s="165" t="str">
        <f>IF('3ème'!$D37="","",IF(AND(OR(Engagés!$D37=1,Engagés!$D37=2,Engagés!$D37=3,Engagés!$D37="V"),'3ème'!$D37&gt;=$H$3),"TERMINE",""))</f>
        <v/>
      </c>
      <c r="AY37" s="165" t="str">
        <f>IF('4ème'!$D37="","",IF(AND(OR(Engagés!$D37=1,Engagés!$D37=2,Engagés!$D37=3,Engagés!$D37="V"),'4ème'!$D37&gt;=$H$3),"TERMINE",""))</f>
        <v/>
      </c>
      <c r="AZ37" s="165" t="str">
        <f>IF('5ème'!$D37="","",IF(AND(OR(Engagés!$D37=1,Engagés!$D37=2,Engagés!$D37=3,Engagés!$D37="V"),'5ème'!$D37&gt;=$H$3),"TERMINE",""))</f>
        <v/>
      </c>
      <c r="BA37" s="165" t="str">
        <f>IF('6ème'!D37="","",IF(AND(OR(Engagés!$D37=1,Engagés!$D37=2,Engagés!$D37=3,Engagés!$D37="V"),'6ème'!D37&gt;=$H$3),"TERMINE",""))</f>
        <v/>
      </c>
      <c r="BB37" s="165" t="str">
        <f>IF('7ème'!$D37="","",IF(AND(OR(Engagés!$D37=1,Engagés!$D37=2,Engagés!$D37=3,Engagés!$D37="V"),'7ème'!$D37&gt;=$H$3),"TERMINE",""))</f>
        <v/>
      </c>
      <c r="BC37" s="165" t="str">
        <f>IF('8ème'!$D37="","",IF(AND(OR(Engagés!$D37=1,Engagés!$D37=2,Engagés!$D37=3,Engagés!$D37="V"),'8ème'!$D37&gt;=$H$3),"TERMINE",""))</f>
        <v/>
      </c>
      <c r="BD37" s="165" t="str">
        <f>IF('9ème'!$D37="","",IF(AND(OR(Engagés!$D37=1,Engagés!$D37=2,Engagés!$D37=3,Engagés!$D37="V"),'9ème'!$D37&gt;=$H$3),"TERMINE",""))</f>
        <v/>
      </c>
      <c r="BE37" s="165" t="str">
        <f>IF('10ème'!$D37="","",IF(AND(OR(Engagés!$D37=1,Engagés!$D37=2,Engagés!$D37=3,Engagés!$D37="V"),'10ème'!$D37&gt;=$H$3),"TERMINE",""))</f>
        <v/>
      </c>
    </row>
    <row r="38" spans="1:57" x14ac:dyDescent="0.2">
      <c r="A38" s="18">
        <f>IF(Dép_Arr!A38="","",Dép_Arr!A38)</f>
        <v>35</v>
      </c>
      <c r="B38" s="17">
        <f>IF(A38="","",INDEX(Engagés!A38:D137,MATCH(Récap!A38,Engagés!A38:A137,0),4))</f>
        <v>2</v>
      </c>
      <c r="C38" s="8">
        <f>Dép_Arr!E38+'1ér_Tour'!E38+'2ème'!E38+'3ème'!E38+'4ème'!E38+'5ème'!E38+'6ème'!E38+'7ème'!E38+'8ème'!E38+'9ème'!E38+'10ème'!E38</f>
        <v>0</v>
      </c>
      <c r="D38" s="6" t="str">
        <f>IF(E38=11,"",IF(Dép_Arr!A38="","",COUNTA(Dép_Arr!C38,'1ér_Tour'!C38,'2ème'!C38,'3ème'!C38,'4ème'!C38,'5ème'!C38,'6ème'!C38,'7ème'!C38,'8ème'!C38,'9ème'!C38,#REF!)))</f>
        <v/>
      </c>
      <c r="E38" s="6">
        <f>IF(A38=0,"",IF(Dép_Arr!A38="","",(COUNTBLANK(Dép_Arr!D38)+COUNTBLANK('1ér_Tour'!D38)+COUNTBLANK('2ème'!D38)+COUNTBLANK('3ème'!D38)+COUNTBLANK('4ème'!D38)+COUNTBLANK('5ème'!D38)+COUNTBLANK('6ème'!D38)+COUNTBLANK('7ème'!D38)+COUNTBLANK('8ème'!D38)+COUNTBLANK('9ème'!D38)+COUNTBLANK('10ème'!D38))))</f>
        <v>11</v>
      </c>
      <c r="F38" s="8" t="str">
        <f t="shared" si="1"/>
        <v/>
      </c>
      <c r="G38" t="str">
        <f>IF(OR('1ér_Tour'!D38="TERMINE",'2ème'!D38="TERMINE",'3ème'!D38="TERMINE",'4ème'!D38="TERMINE",'5ème'!D38="TERMINE",'6ème'!D38="TERMINE",'7ème'!D38="TERMINE",'8ème'!D38="TERMINE",'9ème'!D38="TERMINE",'9ème'!A38="TERMINE"),"TERMINE","")</f>
        <v/>
      </c>
      <c r="H38" s="8"/>
      <c r="I38" s="53"/>
      <c r="M38" s="154" t="str">
        <f>IF('1ér_Tour'!$D38="","",IF(AND(Engagés!$D38="M",'1ér_Tour'!$D38&gt;=$K$3),"TERMINE",""))</f>
        <v/>
      </c>
      <c r="N38" s="154" t="str">
        <f>IF('1ér_Tour'!$D38="","",IF(AND(Engagés!$D38="M",'1ér_Tour'!$D38&gt;=$K$3),"TERMINE",""))</f>
        <v/>
      </c>
      <c r="O38" s="154" t="str">
        <f>IF('2ème'!$D38="","",IF(AND(Engagés!$D38="M",'2ème'!$D38&gt;=$K$3),"TERMINE",""))</f>
        <v/>
      </c>
      <c r="P38" s="154" t="str">
        <f>IF('3ème'!$D38="","",IF(AND(Engagés!$D38="M",'3ème'!$D38&gt;=$K$3),"TERMINE",""))</f>
        <v/>
      </c>
      <c r="Q38" s="154" t="str">
        <f>IF('4ème'!$D38="","",IF(AND(Engagés!$D38="M",'4ème'!$D38&gt;=$K$3),"TERMINE",""))</f>
        <v/>
      </c>
      <c r="R38" s="154" t="str">
        <f>IF('5ème'!$D38="","",IF(AND(Engagés!$D38="M",'5ème'!$D38&gt;=$K$3),"TERMINE",""))</f>
        <v/>
      </c>
      <c r="S38" s="154" t="str">
        <f>IF('6ème'!D38="","",IF(AND(Engagés!$D38="M",'6ème'!D38&gt;=$K$3),"TERMINE",""))</f>
        <v/>
      </c>
      <c r="T38" s="154" t="str">
        <f>IF('7ème'!$D38="","",IF(AND(Engagés!$D38="M",'7ème'!$D38&gt;=$K$3),"TERMINE",""))</f>
        <v/>
      </c>
      <c r="U38" s="154" t="str">
        <f>IF('8ème'!$D38="","",IF(AND(Engagés!$D38="M",'8ème'!$D38&gt;=$K$3),"TERMINE",""))</f>
        <v/>
      </c>
      <c r="V38" s="154" t="str">
        <f>IF('9ème'!$D38="","",IF(AND(Engagés!$D38="M",'9ème'!$D38&gt;=$K$3),"TERMINE",""))</f>
        <v/>
      </c>
      <c r="W38" s="187"/>
      <c r="Y38" s="128" t="str">
        <f>IF('1ér_Tour'!$D38="","",IF(AND(Engagés!$D38="C",'1ér_Tour'!$D38&gt;=$J$3),"TERMINE",""))</f>
        <v/>
      </c>
      <c r="Z38" s="128" t="str">
        <f>IF('1ér_Tour'!$D38="","",IF(AND(Engagés!$D38="C",'1ér_Tour'!$D38&gt;=$J$3),"TERMINE",""))</f>
        <v/>
      </c>
      <c r="AA38" s="128" t="str">
        <f>IF('2ème'!$D38="","",IF(AND(Engagés!$D38="C",'2ème'!$D38&gt;=$J$3),"TERMINE",""))</f>
        <v/>
      </c>
      <c r="AB38" s="128" t="str">
        <f>IF('3ème'!$D38="","",IF(AND(Engagés!$D38="C",'3ème'!$D38&gt;=$J$3),"TERMINE",""))</f>
        <v/>
      </c>
      <c r="AC38" s="128" t="str">
        <f>IF('4ème'!$D38="","",IF(AND(Engagés!$D38="C",'4ème'!$D38&gt;=$J$3),"TERMINE",""))</f>
        <v/>
      </c>
      <c r="AD38" s="128" t="str">
        <f>IF('5ème'!$D38="","",IF(AND(Engagés!$D38="C",'5ème'!$D38&gt;=$J$3),"TERMINE",""))</f>
        <v/>
      </c>
      <c r="AE38" s="128" t="str">
        <f>IF('6ème'!D38="","",IF(AND(Engagés!$D38="C",'6ème'!D38&gt;=$J$3),"TERMINE",""))</f>
        <v/>
      </c>
      <c r="AF38" s="128" t="str">
        <f>IF('7ème'!$D38="","",IF(AND(Engagés!$D38="c",'7ème'!$D38&gt;=$J$3),"TERMINE",""))</f>
        <v/>
      </c>
      <c r="AG38" s="128" t="str">
        <f>IF('8ème'!$D38="","",IF(AND(Engagés!$D38="c",'8ème'!$D38&gt;=$J$3),"TERMINE",""))</f>
        <v/>
      </c>
      <c r="AH38" s="128" t="str">
        <f>IF('9ème'!$D38="","",IF(AND(Engagés!$D38="c",'9ème'!$D38&gt;=$J$3),"TERMINE",""))</f>
        <v/>
      </c>
      <c r="AJ38" s="128" t="str">
        <f>IF('1ér_Tour'!$D38="","",IF(AND(OR(Engagés!$D38="J",Engagés!$D38="F"),'1ér_Tour'!$D38&gt;=$I$3),"TERMINE",""))</f>
        <v/>
      </c>
      <c r="AK38" s="128" t="str">
        <f>IF('1ér_Tour'!$D38="","",IF(AND(OR(Engagés!$D38="J",Engagés!$D38="F"),'1ér_Tour'!$D38&gt;=$I$3),"TERMINE",""))</f>
        <v/>
      </c>
      <c r="AL38" s="128" t="str">
        <f>IF('2ème'!$D38="","",IF(AND(OR(Engagés!$D38="J",Engagés!$D38="F"),'2ème'!$D38&gt;=$I$3),"TERMINE",""))</f>
        <v/>
      </c>
      <c r="AM38" s="128" t="str">
        <f>IF('3ème'!$D38="","",IF(AND(OR(Engagés!$D38="J",Engagés!$D38="F"),'3ème'!$D38&gt;=$I$3),"TERMINE",""))</f>
        <v/>
      </c>
      <c r="AN38" s="128" t="str">
        <f>IF('4ème'!$D38="","",IF(AND(OR(Engagés!$D38="J",Engagés!$D38="F"),'4ème'!$D38&gt;=$I$3),"TERMINE",""))</f>
        <v/>
      </c>
      <c r="AO38" s="128" t="str">
        <f>IF('5ème'!$D38="","",IF(AND(OR(Engagés!$D38="J",Engagés!$D38="F"),'5ème'!$D38&gt;=$I$3),"TERMINE",""))</f>
        <v/>
      </c>
      <c r="AP38" s="128" t="str">
        <f>IF('6ème'!T38="","",IF(AND(OR(Engagés!$D38="J",Engagés!$D38="F"),'6ème'!T38&gt;=$I$3),"TERMINE",""))</f>
        <v/>
      </c>
      <c r="AQ38" s="128" t="str">
        <f>IF('7ème'!$D38="","",IF(AND(OR(Engagés!$D38="J",Engagés!$D38="F"),'7ème'!$D38&gt;=$I$3),"TERMINE",""))</f>
        <v/>
      </c>
      <c r="AR38" s="128" t="str">
        <f>IF('8ème'!$D38="","",IF(AND(OR(Engagés!$D38="J",Engagés!$D38="F"),'8ème'!$D38&gt;=$I$3),"TERMINE",""))</f>
        <v/>
      </c>
      <c r="AS38" s="128" t="str">
        <f>IF('9ème'!$D38="","",IF(AND(OR(Engagés!$D38="J",Engagés!$D38="F"),'9ème'!$D38&gt;=$I$3),"TERMINE",""))</f>
        <v/>
      </c>
      <c r="AU38" s="165" t="str">
        <f>IF('1ér_Tour'!$D38="","",IF(AND(OR(Engagés!$D38=1,Engagés!$D38=2,Engagés!$D38=3,Engagés!$D38="V"),'1ér_Tour'!$D38&gt;=$H$3),"TERMINE",""))</f>
        <v/>
      </c>
      <c r="AV38" s="165" t="str">
        <f>IF('1ér_Tour'!$D38="","",IF(AND(OR(Engagés!$D38=1,Engagés!$D38=2,Engagés!$D38=3,Engagés!$D38="V"),'1ér_Tour'!$D38&gt;=$H$3),"TERMINE",""))</f>
        <v/>
      </c>
      <c r="AW38" s="165" t="str">
        <f>IF('2ème'!$D38="","",IF(AND(OR(Engagés!$D38=1,Engagés!$D38=2,Engagés!$D38=3,Engagés!$D38="V"),'2ème'!$D38&gt;=$H$3),"TERMINE",""))</f>
        <v/>
      </c>
      <c r="AX38" s="165" t="str">
        <f>IF('3ème'!$D38="","",IF(AND(OR(Engagés!$D38=1,Engagés!$D38=2,Engagés!$D38=3,Engagés!$D38="V"),'3ème'!$D38&gt;=$H$3),"TERMINE",""))</f>
        <v/>
      </c>
      <c r="AY38" s="165" t="str">
        <f>IF('4ème'!$D38="","",IF(AND(OR(Engagés!$D38=1,Engagés!$D38=2,Engagés!$D38=3,Engagés!$D38="V"),'4ème'!$D38&gt;=$H$3),"TERMINE",""))</f>
        <v/>
      </c>
      <c r="AZ38" s="165" t="str">
        <f>IF('5ème'!$D38="","",IF(AND(OR(Engagés!$D38=1,Engagés!$D38=2,Engagés!$D38=3,Engagés!$D38="V"),'5ème'!$D38&gt;=$H$3),"TERMINE",""))</f>
        <v/>
      </c>
      <c r="BA38" s="165" t="str">
        <f>IF('6ème'!D38="","",IF(AND(OR(Engagés!$D38=1,Engagés!$D38=2,Engagés!$D38=3,Engagés!$D38="V"),'6ème'!D38&gt;=$H$3),"TERMINE",""))</f>
        <v/>
      </c>
      <c r="BB38" s="165" t="str">
        <f>IF('7ème'!$D38="","",IF(AND(OR(Engagés!$D38=1,Engagés!$D38=2,Engagés!$D38=3,Engagés!$D38="V"),'7ème'!$D38&gt;=$H$3),"TERMINE",""))</f>
        <v/>
      </c>
      <c r="BC38" s="165" t="str">
        <f>IF('8ème'!$D38="","",IF(AND(OR(Engagés!$D38=1,Engagés!$D38=2,Engagés!$D38=3,Engagés!$D38="V"),'8ème'!$D38&gt;=$H$3),"TERMINE",""))</f>
        <v/>
      </c>
      <c r="BD38" s="165" t="str">
        <f>IF('9ème'!$D38="","",IF(AND(OR(Engagés!$D38=1,Engagés!$D38=2,Engagés!$D38=3,Engagés!$D38="V"),'9ème'!$D38&gt;=$H$3),"TERMINE",""))</f>
        <v/>
      </c>
      <c r="BE38" s="165" t="str">
        <f>IF('10ème'!$D38="","",IF(AND(OR(Engagés!$D38=1,Engagés!$D38=2,Engagés!$D38=3,Engagés!$D38="V"),'10ème'!$D38&gt;=$H$3),"TERMINE",""))</f>
        <v/>
      </c>
    </row>
    <row r="39" spans="1:57" x14ac:dyDescent="0.2">
      <c r="A39" s="18">
        <f>IF(Dép_Arr!A39="","",Dép_Arr!A39)</f>
        <v>36</v>
      </c>
      <c r="B39" s="17" t="str">
        <f>IF(A39="","",INDEX(Engagés!A39:D138,MATCH(Récap!A39,Engagés!A39:A138,0),4))</f>
        <v>F</v>
      </c>
      <c r="C39" s="8">
        <f>Dép_Arr!E39+'1ér_Tour'!E39+'2ème'!E39+'3ème'!E39+'4ème'!E39+'5ème'!E39+'6ème'!E39+'7ème'!E39+'8ème'!E39+'9ème'!E39+'10ème'!E39</f>
        <v>0</v>
      </c>
      <c r="D39" s="6" t="str">
        <f>IF(E39=11,"",IF(Dép_Arr!A39="","",COUNTA(Dép_Arr!C39,'1ér_Tour'!C39,'2ème'!C39,'3ème'!C39,'4ème'!C39,'5ème'!C39,'6ème'!C39,'7ème'!C39,'8ème'!C39,'9ème'!C39,#REF!)))</f>
        <v/>
      </c>
      <c r="E39" s="6">
        <f>IF(A39=0,"",IF(Dép_Arr!A39="","",(COUNTBLANK(Dép_Arr!D39)+COUNTBLANK('1ér_Tour'!D39)+COUNTBLANK('2ème'!D39)+COUNTBLANK('3ème'!D39)+COUNTBLANK('4ème'!D39)+COUNTBLANK('5ème'!D39)+COUNTBLANK('6ème'!D39)+COUNTBLANK('7ème'!D39)+COUNTBLANK('8ème'!D39)+COUNTBLANK('9ème'!D39)+COUNTBLANK('10ème'!D39))))</f>
        <v>11</v>
      </c>
      <c r="F39" s="8" t="str">
        <f t="shared" si="1"/>
        <v/>
      </c>
      <c r="G39" t="str">
        <f>IF(OR('1ér_Tour'!D39="TERMINE",'2ème'!D39="TERMINE",'3ème'!D39="TERMINE",'4ème'!D39="TERMINE",'5ème'!D39="TERMINE",'6ème'!D39="TERMINE",'7ème'!D39="TERMINE",'8ème'!D39="TERMINE",'9ème'!D39="TERMINE",'9ème'!A39="TERMINE"),"TERMINE","")</f>
        <v/>
      </c>
      <c r="H39" s="8"/>
      <c r="I39" s="53"/>
      <c r="M39" s="154" t="str">
        <f>IF('1ér_Tour'!$D39="","",IF(AND(Engagés!$D39="M",'1ér_Tour'!$D39&gt;=$K$3),"TERMINE",""))</f>
        <v/>
      </c>
      <c r="N39" s="154" t="str">
        <f>IF('1ér_Tour'!$D39="","",IF(AND(Engagés!$D39="M",'1ér_Tour'!$D39&gt;=$K$3),"TERMINE",""))</f>
        <v/>
      </c>
      <c r="O39" s="154" t="str">
        <f>IF('2ème'!$D39="","",IF(AND(Engagés!$D39="M",'2ème'!$D39&gt;=$K$3),"TERMINE",""))</f>
        <v/>
      </c>
      <c r="P39" s="154" t="str">
        <f>IF('3ème'!$D39="","",IF(AND(Engagés!$D39="M",'3ème'!$D39&gt;=$K$3),"TERMINE",""))</f>
        <v/>
      </c>
      <c r="Q39" s="154" t="str">
        <f>IF('4ème'!$D39="","",IF(AND(Engagés!$D39="M",'4ème'!$D39&gt;=$K$3),"TERMINE",""))</f>
        <v/>
      </c>
      <c r="R39" s="154" t="str">
        <f>IF('5ème'!$D39="","",IF(AND(Engagés!$D39="M",'5ème'!$D39&gt;=$K$3),"TERMINE",""))</f>
        <v/>
      </c>
      <c r="S39" s="154" t="str">
        <f>IF('6ème'!D39="","",IF(AND(Engagés!$D39="M",'6ème'!D39&gt;=$K$3),"TERMINE",""))</f>
        <v/>
      </c>
      <c r="T39" s="154" t="str">
        <f>IF('7ème'!$D39="","",IF(AND(Engagés!$D39="M",'7ème'!$D39&gt;=$K$3),"TERMINE",""))</f>
        <v/>
      </c>
      <c r="U39" s="154" t="str">
        <f>IF('8ème'!$D39="","",IF(AND(Engagés!$D39="M",'8ème'!$D39&gt;=$K$3),"TERMINE",""))</f>
        <v/>
      </c>
      <c r="V39" s="154" t="str">
        <f>IF('9ème'!$D39="","",IF(AND(Engagés!$D39="M",'9ème'!$D39&gt;=$K$3),"TERMINE",""))</f>
        <v/>
      </c>
      <c r="W39" s="187"/>
      <c r="Y39" s="128" t="str">
        <f>IF('1ér_Tour'!$D39="","",IF(AND(Engagés!$D39="C",'1ér_Tour'!$D39&gt;=$J$3),"TERMINE",""))</f>
        <v/>
      </c>
      <c r="Z39" s="128" t="str">
        <f>IF('1ér_Tour'!$D39="","",IF(AND(Engagés!$D39="C",'1ér_Tour'!$D39&gt;=$J$3),"TERMINE",""))</f>
        <v/>
      </c>
      <c r="AA39" s="128" t="str">
        <f>IF('2ème'!$D39="","",IF(AND(Engagés!$D39="C",'2ème'!$D39&gt;=$J$3),"TERMINE",""))</f>
        <v/>
      </c>
      <c r="AB39" s="128" t="str">
        <f>IF('3ème'!$D39="","",IF(AND(Engagés!$D39="C",'3ème'!$D39&gt;=$J$3),"TERMINE",""))</f>
        <v/>
      </c>
      <c r="AC39" s="128" t="str">
        <f>IF('4ème'!$D39="","",IF(AND(Engagés!$D39="C",'4ème'!$D39&gt;=$J$3),"TERMINE",""))</f>
        <v/>
      </c>
      <c r="AD39" s="128" t="str">
        <f>IF('5ème'!$D39="","",IF(AND(Engagés!$D39="C",'5ème'!$D39&gt;=$J$3),"TERMINE",""))</f>
        <v/>
      </c>
      <c r="AE39" s="128" t="str">
        <f>IF('6ème'!D39="","",IF(AND(Engagés!$D39="C",'6ème'!D39&gt;=$J$3),"TERMINE",""))</f>
        <v/>
      </c>
      <c r="AF39" s="128" t="str">
        <f>IF('7ème'!$D39="","",IF(AND(Engagés!$D39="c",'7ème'!$D39&gt;=$J$3),"TERMINE",""))</f>
        <v/>
      </c>
      <c r="AG39" s="128" t="str">
        <f>IF('8ème'!$D39="","",IF(AND(Engagés!$D39="c",'8ème'!$D39&gt;=$J$3),"TERMINE",""))</f>
        <v/>
      </c>
      <c r="AH39" s="128" t="str">
        <f>IF('9ème'!$D39="","",IF(AND(Engagés!$D39="c",'9ème'!$D39&gt;=$J$3),"TERMINE",""))</f>
        <v/>
      </c>
      <c r="AJ39" s="128" t="str">
        <f>IF('1ér_Tour'!$D39="","",IF(AND(OR(Engagés!$D39="J",Engagés!$D39="F"),'1ér_Tour'!$D39&gt;=$I$3),"TERMINE",""))</f>
        <v/>
      </c>
      <c r="AK39" s="128" t="str">
        <f>IF('1ér_Tour'!$D39="","",IF(AND(OR(Engagés!$D39="J",Engagés!$D39="F"),'1ér_Tour'!$D39&gt;=$I$3),"TERMINE",""))</f>
        <v/>
      </c>
      <c r="AL39" s="128" t="str">
        <f>IF('2ème'!$D39="","",IF(AND(OR(Engagés!$D39="J",Engagés!$D39="F"),'2ème'!$D39&gt;=$I$3),"TERMINE",""))</f>
        <v/>
      </c>
      <c r="AM39" s="128" t="str">
        <f>IF('3ème'!$D39="","",IF(AND(OR(Engagés!$D39="J",Engagés!$D39="F"),'3ème'!$D39&gt;=$I$3),"TERMINE",""))</f>
        <v/>
      </c>
      <c r="AN39" s="128" t="str">
        <f>IF('4ème'!$D39="","",IF(AND(OR(Engagés!$D39="J",Engagés!$D39="F"),'4ème'!$D39&gt;=$I$3),"TERMINE",""))</f>
        <v/>
      </c>
      <c r="AO39" s="128" t="str">
        <f>IF('5ème'!$D39="","",IF(AND(OR(Engagés!$D39="J",Engagés!$D39="F"),'5ème'!$D39&gt;=$I$3),"TERMINE",""))</f>
        <v/>
      </c>
      <c r="AP39" s="128" t="str">
        <f>IF('6ème'!T39="","",IF(AND(OR(Engagés!$D39="J",Engagés!$D39="F"),'6ème'!T39&gt;=$I$3),"TERMINE",""))</f>
        <v/>
      </c>
      <c r="AQ39" s="128" t="str">
        <f>IF('7ème'!$D39="","",IF(AND(OR(Engagés!$D39="J",Engagés!$D39="F"),'7ème'!$D39&gt;=$I$3),"TERMINE",""))</f>
        <v/>
      </c>
      <c r="AR39" s="128" t="str">
        <f>IF('8ème'!$D39="","",IF(AND(OR(Engagés!$D39="J",Engagés!$D39="F"),'8ème'!$D39&gt;=$I$3),"TERMINE",""))</f>
        <v/>
      </c>
      <c r="AS39" s="128" t="str">
        <f>IF('9ème'!$D39="","",IF(AND(OR(Engagés!$D39="J",Engagés!$D39="F"),'9ème'!$D39&gt;=$I$3),"TERMINE",""))</f>
        <v/>
      </c>
      <c r="AU39" s="165" t="str">
        <f>IF('1ér_Tour'!$D39="","",IF(AND(OR(Engagés!$D39=1,Engagés!$D39=2,Engagés!$D39=3,Engagés!$D39="V"),'1ér_Tour'!$D39&gt;=$H$3),"TERMINE",""))</f>
        <v/>
      </c>
      <c r="AV39" s="165" t="str">
        <f>IF('1ér_Tour'!$D39="","",IF(AND(OR(Engagés!$D39=1,Engagés!$D39=2,Engagés!$D39=3,Engagés!$D39="V"),'1ér_Tour'!$D39&gt;=$H$3),"TERMINE",""))</f>
        <v/>
      </c>
      <c r="AW39" s="165" t="str">
        <f>IF('2ème'!$D39="","",IF(AND(OR(Engagés!$D39=1,Engagés!$D39=2,Engagés!$D39=3,Engagés!$D39="V"),'2ème'!$D39&gt;=$H$3),"TERMINE",""))</f>
        <v/>
      </c>
      <c r="AX39" s="165" t="str">
        <f>IF('3ème'!$D39="","",IF(AND(OR(Engagés!$D39=1,Engagés!$D39=2,Engagés!$D39=3,Engagés!$D39="V"),'3ème'!$D39&gt;=$H$3),"TERMINE",""))</f>
        <v/>
      </c>
      <c r="AY39" s="165" t="str">
        <f>IF('4ème'!$D39="","",IF(AND(OR(Engagés!$D39=1,Engagés!$D39=2,Engagés!$D39=3,Engagés!$D39="V"),'4ème'!$D39&gt;=$H$3),"TERMINE",""))</f>
        <v/>
      </c>
      <c r="AZ39" s="165" t="str">
        <f>IF('5ème'!$D39="","",IF(AND(OR(Engagés!$D39=1,Engagés!$D39=2,Engagés!$D39=3,Engagés!$D39="V"),'5ème'!$D39&gt;=$H$3),"TERMINE",""))</f>
        <v/>
      </c>
      <c r="BA39" s="165" t="str">
        <f>IF('6ème'!D39="","",IF(AND(OR(Engagés!$D39=1,Engagés!$D39=2,Engagés!$D39=3,Engagés!$D39="V"),'6ème'!D39&gt;=$H$3),"TERMINE",""))</f>
        <v/>
      </c>
      <c r="BB39" s="165" t="str">
        <f>IF('7ème'!$D39="","",IF(AND(OR(Engagés!$D39=1,Engagés!$D39=2,Engagés!$D39=3,Engagés!$D39="V"),'7ème'!$D39&gt;=$H$3),"TERMINE",""))</f>
        <v/>
      </c>
      <c r="BC39" s="165" t="str">
        <f>IF('8ème'!$D39="","",IF(AND(OR(Engagés!$D39=1,Engagés!$D39=2,Engagés!$D39=3,Engagés!$D39="V"),'8ème'!$D39&gt;=$H$3),"TERMINE",""))</f>
        <v/>
      </c>
      <c r="BD39" s="165" t="str">
        <f>IF('9ème'!$D39="","",IF(AND(OR(Engagés!$D39=1,Engagés!$D39=2,Engagés!$D39=3,Engagés!$D39="V"),'9ème'!$D39&gt;=$H$3),"TERMINE",""))</f>
        <v/>
      </c>
      <c r="BE39" s="165" t="str">
        <f>IF('10ème'!$D39="","",IF(AND(OR(Engagés!$D39=1,Engagés!$D39=2,Engagés!$D39=3,Engagés!$D39="V"),'10ème'!$D39&gt;=$H$3),"TERMINE",""))</f>
        <v/>
      </c>
    </row>
    <row r="40" spans="1:57" x14ac:dyDescent="0.2">
      <c r="A40" s="18">
        <f>IF(Dép_Arr!A40="","",Dép_Arr!A40)</f>
        <v>37</v>
      </c>
      <c r="B40" s="17" t="str">
        <f>IF(A40="","",INDEX(Engagés!A40:D139,MATCH(Récap!A40,Engagés!A40:A139,0),4))</f>
        <v>C</v>
      </c>
      <c r="C40" s="8">
        <f>Dép_Arr!E40+'1ér_Tour'!E40+'2ème'!E40+'3ème'!E40+'4ème'!E40+'5ème'!E40+'6ème'!E40+'7ème'!E40+'8ème'!E40+'9ème'!E40+'10ème'!E40</f>
        <v>0</v>
      </c>
      <c r="D40" s="6" t="str">
        <f>IF(E40=11,"",IF(Dép_Arr!A40="","",COUNTA(Dép_Arr!C40,'1ér_Tour'!C40,'2ème'!C40,'3ème'!C40,'4ème'!C40,'5ème'!C40,'6ème'!C40,'7ème'!C40,'8ème'!C40,'9ème'!C40,#REF!)))</f>
        <v/>
      </c>
      <c r="E40" s="6">
        <f>IF(A40=0,"",IF(Dép_Arr!A40="","",(COUNTBLANK(Dép_Arr!D40)+COUNTBLANK('1ér_Tour'!D40)+COUNTBLANK('2ème'!D40)+COUNTBLANK('3ème'!D40)+COUNTBLANK('4ème'!D40)+COUNTBLANK('5ème'!D40)+COUNTBLANK('6ème'!D40)+COUNTBLANK('7ème'!D40)+COUNTBLANK('8ème'!D40)+COUNTBLANK('9ème'!D40)+COUNTBLANK('10ème'!D40))))</f>
        <v>11</v>
      </c>
      <c r="F40" s="8" t="str">
        <f t="shared" si="1"/>
        <v/>
      </c>
      <c r="G40" t="str">
        <f>IF(OR('1ér_Tour'!D40="TERMINE",'2ème'!D40="TERMINE",'3ème'!D40="TERMINE",'4ème'!D40="TERMINE",'5ème'!D40="TERMINE",'6ème'!D40="TERMINE",'7ème'!D40="TERMINE",'8ème'!D40="TERMINE",'9ème'!D40="TERMINE",'9ème'!A40="TERMINE"),"TERMINE","")</f>
        <v/>
      </c>
      <c r="H40" s="8"/>
      <c r="I40" s="53"/>
      <c r="M40" s="154" t="str">
        <f>IF('1ér_Tour'!$D40="","",IF(AND(Engagés!$D40="M",'1ér_Tour'!$D40&gt;=$K$3),"TERMINE",""))</f>
        <v/>
      </c>
      <c r="N40" s="154" t="str">
        <f>IF('1ér_Tour'!$D40="","",IF(AND(Engagés!$D40="M",'1ér_Tour'!$D40&gt;=$K$3),"TERMINE",""))</f>
        <v/>
      </c>
      <c r="O40" s="154" t="str">
        <f>IF('2ème'!$D40="","",IF(AND(Engagés!$D40="M",'2ème'!$D40&gt;=$K$3),"TERMINE",""))</f>
        <v/>
      </c>
      <c r="P40" s="154" t="str">
        <f>IF('3ème'!$D40="","",IF(AND(Engagés!$D40="M",'3ème'!$D40&gt;=$K$3),"TERMINE",""))</f>
        <v/>
      </c>
      <c r="Q40" s="154" t="str">
        <f>IF('4ème'!$D40="","",IF(AND(Engagés!$D40="M",'4ème'!$D40&gt;=$K$3),"TERMINE",""))</f>
        <v/>
      </c>
      <c r="R40" s="154" t="str">
        <f>IF('5ème'!$D40="","",IF(AND(Engagés!$D40="M",'5ème'!$D40&gt;=$K$3),"TERMINE",""))</f>
        <v/>
      </c>
      <c r="S40" s="154" t="str">
        <f>IF('6ème'!D40="","",IF(AND(Engagés!$D40="M",'6ème'!D40&gt;=$K$3),"TERMINE",""))</f>
        <v/>
      </c>
      <c r="T40" s="154" t="str">
        <f>IF('7ème'!$D40="","",IF(AND(Engagés!$D40="M",'7ème'!$D40&gt;=$K$3),"TERMINE",""))</f>
        <v/>
      </c>
      <c r="U40" s="154" t="str">
        <f>IF('8ème'!$D40="","",IF(AND(Engagés!$D40="M",'8ème'!$D40&gt;=$K$3),"TERMINE",""))</f>
        <v/>
      </c>
      <c r="V40" s="154" t="str">
        <f>IF('9ème'!$D40="","",IF(AND(Engagés!$D40="M",'9ème'!$D40&gt;=$K$3),"TERMINE",""))</f>
        <v/>
      </c>
      <c r="W40" s="187"/>
      <c r="Y40" s="128" t="str">
        <f>IF('1ér_Tour'!$D40="","",IF(AND(Engagés!$D40="C",'1ér_Tour'!$D40&gt;=$J$3),"TERMINE",""))</f>
        <v/>
      </c>
      <c r="Z40" s="128" t="str">
        <f>IF('1ér_Tour'!$D40="","",IF(AND(Engagés!$D40="C",'1ér_Tour'!$D40&gt;=$J$3),"TERMINE",""))</f>
        <v/>
      </c>
      <c r="AA40" s="128" t="str">
        <f>IF('2ème'!$D40="","",IF(AND(Engagés!$D40="C",'2ème'!$D40&gt;=$J$3),"TERMINE",""))</f>
        <v/>
      </c>
      <c r="AB40" s="128" t="str">
        <f>IF('3ème'!$D40="","",IF(AND(Engagés!$D40="C",'3ème'!$D40&gt;=$J$3),"TERMINE",""))</f>
        <v/>
      </c>
      <c r="AC40" s="128" t="str">
        <f>IF('4ème'!$D40="","",IF(AND(Engagés!$D40="C",'4ème'!$D40&gt;=$J$3),"TERMINE",""))</f>
        <v/>
      </c>
      <c r="AD40" s="128" t="str">
        <f>IF('5ème'!$D40="","",IF(AND(Engagés!$D40="C",'5ème'!$D40&gt;=$J$3),"TERMINE",""))</f>
        <v/>
      </c>
      <c r="AE40" s="128" t="str">
        <f>IF('6ème'!D40="","",IF(AND(Engagés!$D40="C",'6ème'!D40&gt;=$J$3),"TERMINE",""))</f>
        <v/>
      </c>
      <c r="AF40" s="128" t="str">
        <f>IF('7ème'!$D40="","",IF(AND(Engagés!$D40="c",'7ème'!$D40&gt;=$J$3),"TERMINE",""))</f>
        <v/>
      </c>
      <c r="AG40" s="128" t="str">
        <f>IF('8ème'!$D40="","",IF(AND(Engagés!$D40="c",'8ème'!$D40&gt;=$J$3),"TERMINE",""))</f>
        <v/>
      </c>
      <c r="AH40" s="128" t="str">
        <f>IF('9ème'!$D40="","",IF(AND(Engagés!$D40="c",'9ème'!$D40&gt;=$J$3),"TERMINE",""))</f>
        <v/>
      </c>
      <c r="AJ40" s="128" t="str">
        <f>IF('1ér_Tour'!$D40="","",IF(AND(OR(Engagés!$D40="J",Engagés!$D40="F"),'1ér_Tour'!$D40&gt;=$I$3),"TERMINE",""))</f>
        <v/>
      </c>
      <c r="AK40" s="128" t="str">
        <f>IF('1ér_Tour'!$D40="","",IF(AND(OR(Engagés!$D40="J",Engagés!$D40="F"),'1ér_Tour'!$D40&gt;=$I$3),"TERMINE",""))</f>
        <v/>
      </c>
      <c r="AL40" s="128" t="str">
        <f>IF('2ème'!$D40="","",IF(AND(OR(Engagés!$D40="J",Engagés!$D40="F"),'2ème'!$D40&gt;=$I$3),"TERMINE",""))</f>
        <v/>
      </c>
      <c r="AM40" s="128" t="str">
        <f>IF('3ème'!$D40="","",IF(AND(OR(Engagés!$D40="J",Engagés!$D40="F"),'3ème'!$D40&gt;=$I$3),"TERMINE",""))</f>
        <v/>
      </c>
      <c r="AN40" s="128" t="str">
        <f>IF('4ème'!$D40="","",IF(AND(OR(Engagés!$D40="J",Engagés!$D40="F"),'4ème'!$D40&gt;=$I$3),"TERMINE",""))</f>
        <v/>
      </c>
      <c r="AO40" s="128" t="str">
        <f>IF('5ème'!$D40="","",IF(AND(OR(Engagés!$D40="J",Engagés!$D40="F"),'5ème'!$D40&gt;=$I$3),"TERMINE",""))</f>
        <v/>
      </c>
      <c r="AP40" s="128" t="str">
        <f>IF('6ème'!T40="","",IF(AND(OR(Engagés!$D40="J",Engagés!$D40="F"),'6ème'!T40&gt;=$I$3),"TERMINE",""))</f>
        <v/>
      </c>
      <c r="AQ40" s="128" t="str">
        <f>IF('7ème'!$D40="","",IF(AND(OR(Engagés!$D40="J",Engagés!$D40="F"),'7ème'!$D40&gt;=$I$3),"TERMINE",""))</f>
        <v/>
      </c>
      <c r="AR40" s="128" t="str">
        <f>IF('8ème'!$D40="","",IF(AND(OR(Engagés!$D40="J",Engagés!$D40="F"),'8ème'!$D40&gt;=$I$3),"TERMINE",""))</f>
        <v/>
      </c>
      <c r="AS40" s="128" t="str">
        <f>IF('9ème'!$D40="","",IF(AND(OR(Engagés!$D40="J",Engagés!$D40="F"),'9ème'!$D40&gt;=$I$3),"TERMINE",""))</f>
        <v/>
      </c>
      <c r="AU40" s="165" t="str">
        <f>IF('1ér_Tour'!$D40="","",IF(AND(OR(Engagés!$D40=1,Engagés!$D40=2,Engagés!$D40=3,Engagés!$D40="V"),'1ér_Tour'!$D40&gt;=$H$3),"TERMINE",""))</f>
        <v/>
      </c>
      <c r="AV40" s="165" t="str">
        <f>IF('1ér_Tour'!$D40="","",IF(AND(OR(Engagés!$D40=1,Engagés!$D40=2,Engagés!$D40=3,Engagés!$D40="V"),'1ér_Tour'!$D40&gt;=$H$3),"TERMINE",""))</f>
        <v/>
      </c>
      <c r="AW40" s="165" t="str">
        <f>IF('2ème'!$D40="","",IF(AND(OR(Engagés!$D40=1,Engagés!$D40=2,Engagés!$D40=3,Engagés!$D40="V"),'2ème'!$D40&gt;=$H$3),"TERMINE",""))</f>
        <v/>
      </c>
      <c r="AX40" s="165" t="str">
        <f>IF('3ème'!$D40="","",IF(AND(OR(Engagés!$D40=1,Engagés!$D40=2,Engagés!$D40=3,Engagés!$D40="V"),'3ème'!$D40&gt;=$H$3),"TERMINE",""))</f>
        <v/>
      </c>
      <c r="AY40" s="165" t="str">
        <f>IF('4ème'!$D40="","",IF(AND(OR(Engagés!$D40=1,Engagés!$D40=2,Engagés!$D40=3,Engagés!$D40="V"),'4ème'!$D40&gt;=$H$3),"TERMINE",""))</f>
        <v/>
      </c>
      <c r="AZ40" s="165" t="str">
        <f>IF('5ème'!$D40="","",IF(AND(OR(Engagés!$D40=1,Engagés!$D40=2,Engagés!$D40=3,Engagés!$D40="V"),'5ème'!$D40&gt;=$H$3),"TERMINE",""))</f>
        <v/>
      </c>
      <c r="BA40" s="165" t="str">
        <f>IF('6ème'!D40="","",IF(AND(OR(Engagés!$D40=1,Engagés!$D40=2,Engagés!$D40=3,Engagés!$D40="V"),'6ème'!D40&gt;=$H$3),"TERMINE",""))</f>
        <v/>
      </c>
      <c r="BB40" s="165" t="str">
        <f>IF('7ème'!$D40="","",IF(AND(OR(Engagés!$D40=1,Engagés!$D40=2,Engagés!$D40=3,Engagés!$D40="V"),'7ème'!$D40&gt;=$H$3),"TERMINE",""))</f>
        <v/>
      </c>
      <c r="BC40" s="165" t="str">
        <f>IF('8ème'!$D40="","",IF(AND(OR(Engagés!$D40=1,Engagés!$D40=2,Engagés!$D40=3,Engagés!$D40="V"),'8ème'!$D40&gt;=$H$3),"TERMINE",""))</f>
        <v/>
      </c>
      <c r="BD40" s="165" t="str">
        <f>IF('9ème'!$D40="","",IF(AND(OR(Engagés!$D40=1,Engagés!$D40=2,Engagés!$D40=3,Engagés!$D40="V"),'9ème'!$D40&gt;=$H$3),"TERMINE",""))</f>
        <v/>
      </c>
      <c r="BE40" s="165" t="str">
        <f>IF('10ème'!$D40="","",IF(AND(OR(Engagés!$D40=1,Engagés!$D40=2,Engagés!$D40=3,Engagés!$D40="V"),'10ème'!$D40&gt;=$H$3),"TERMINE",""))</f>
        <v/>
      </c>
    </row>
    <row r="41" spans="1:57" x14ac:dyDescent="0.2">
      <c r="A41" s="18">
        <f>IF(Dép_Arr!A41="","",Dép_Arr!A41)</f>
        <v>38</v>
      </c>
      <c r="B41" s="17" t="str">
        <f>IF(A41="","",INDEX(Engagés!A41:D140,MATCH(Récap!A41,Engagés!A41:A140,0),4))</f>
        <v>V</v>
      </c>
      <c r="C41" s="8">
        <f>Dép_Arr!E41+'1ér_Tour'!E41+'2ème'!E41+'3ème'!E41+'4ème'!E41+'5ème'!E41+'6ème'!E41+'7ème'!E41+'8ème'!E41+'9ème'!E41+'10ème'!E41</f>
        <v>0</v>
      </c>
      <c r="D41" s="6" t="str">
        <f>IF(E41=11,"",IF(Dép_Arr!A41="","",COUNTA(Dép_Arr!C41,'1ér_Tour'!C41,'2ème'!C41,'3ème'!C41,'4ème'!C41,'5ème'!C41,'6ème'!C41,'7ème'!C41,'8ème'!C41,'9ème'!C41,#REF!)))</f>
        <v/>
      </c>
      <c r="E41" s="6">
        <f>IF(A41=0,"",IF(Dép_Arr!A41="","",(COUNTBLANK(Dép_Arr!D41)+COUNTBLANK('1ér_Tour'!D41)+COUNTBLANK('2ème'!D41)+COUNTBLANK('3ème'!D41)+COUNTBLANK('4ème'!D41)+COUNTBLANK('5ème'!D41)+COUNTBLANK('6ème'!D41)+COUNTBLANK('7ème'!D41)+COUNTBLANK('8ème'!D41)+COUNTBLANK('9ème'!D41)+COUNTBLANK('10ème'!D41))))</f>
        <v>11</v>
      </c>
      <c r="F41" s="8" t="str">
        <f t="shared" si="1"/>
        <v/>
      </c>
      <c r="G41" t="str">
        <f>IF(OR('1ér_Tour'!D41="TERMINE",'2ème'!D41="TERMINE",'3ème'!D41="TERMINE",'4ème'!D41="TERMINE",'5ème'!D41="TERMINE",'6ème'!D41="TERMINE",'7ème'!D41="TERMINE",'8ème'!D41="TERMINE",'9ème'!D41="TERMINE",'9ème'!A41="TERMINE"),"TERMINE","")</f>
        <v/>
      </c>
      <c r="H41" s="8"/>
      <c r="I41" s="53"/>
      <c r="M41" s="154" t="str">
        <f>IF('1ér_Tour'!$D41="","",IF(AND(Engagés!$D41="M",'1ér_Tour'!$D41&gt;=$K$3),"TERMINE",""))</f>
        <v/>
      </c>
      <c r="N41" s="154" t="str">
        <f>IF('1ér_Tour'!$D41="","",IF(AND(Engagés!$D41="M",'1ér_Tour'!$D41&gt;=$K$3),"TERMINE",""))</f>
        <v/>
      </c>
      <c r="O41" s="154" t="str">
        <f>IF('2ème'!$D41="","",IF(AND(Engagés!$D41="M",'2ème'!$D41&gt;=$K$3),"TERMINE",""))</f>
        <v/>
      </c>
      <c r="P41" s="154" t="str">
        <f>IF('3ème'!$D41="","",IF(AND(Engagés!$D41="M",'3ème'!$D41&gt;=$K$3),"TERMINE",""))</f>
        <v/>
      </c>
      <c r="Q41" s="154" t="str">
        <f>IF('4ème'!$D41="","",IF(AND(Engagés!$D41="M",'4ème'!$D41&gt;=$K$3),"TERMINE",""))</f>
        <v/>
      </c>
      <c r="R41" s="154" t="str">
        <f>IF('5ème'!$D41="","",IF(AND(Engagés!$D41="M",'5ème'!$D41&gt;=$K$3),"TERMINE",""))</f>
        <v/>
      </c>
      <c r="S41" s="154" t="str">
        <f>IF('6ème'!D41="","",IF(AND(Engagés!$D41="M",'6ème'!D41&gt;=$K$3),"TERMINE",""))</f>
        <v/>
      </c>
      <c r="T41" s="154" t="str">
        <f>IF('7ème'!$D41="","",IF(AND(Engagés!$D41="M",'7ème'!$D41&gt;=$K$3),"TERMINE",""))</f>
        <v/>
      </c>
      <c r="U41" s="154" t="str">
        <f>IF('8ème'!$D41="","",IF(AND(Engagés!$D41="M",'8ème'!$D41&gt;=$K$3),"TERMINE",""))</f>
        <v/>
      </c>
      <c r="V41" s="154" t="str">
        <f>IF('9ème'!$D41="","",IF(AND(Engagés!$D41="M",'9ème'!$D41&gt;=$K$3),"TERMINE",""))</f>
        <v/>
      </c>
      <c r="W41" s="187"/>
      <c r="Y41" s="128" t="str">
        <f>IF('1ér_Tour'!$D41="","",IF(AND(Engagés!$D41="C",'1ér_Tour'!$D41&gt;=$J$3),"TERMINE",""))</f>
        <v/>
      </c>
      <c r="Z41" s="128" t="str">
        <f>IF('1ér_Tour'!$D41="","",IF(AND(Engagés!$D41="C",'1ér_Tour'!$D41&gt;=$J$3),"TERMINE",""))</f>
        <v/>
      </c>
      <c r="AA41" s="128" t="str">
        <f>IF('2ème'!$D41="","",IF(AND(Engagés!$D41="C",'2ème'!$D41&gt;=$J$3),"TERMINE",""))</f>
        <v/>
      </c>
      <c r="AB41" s="128" t="str">
        <f>IF('3ème'!$D41="","",IF(AND(Engagés!$D41="C",'3ème'!$D41&gt;=$J$3),"TERMINE",""))</f>
        <v/>
      </c>
      <c r="AC41" s="128" t="str">
        <f>IF('4ème'!$D41="","",IF(AND(Engagés!$D41="C",'4ème'!$D41&gt;=$J$3),"TERMINE",""))</f>
        <v/>
      </c>
      <c r="AD41" s="128" t="str">
        <f>IF('5ème'!$D41="","",IF(AND(Engagés!$D41="C",'5ème'!$D41&gt;=$J$3),"TERMINE",""))</f>
        <v/>
      </c>
      <c r="AE41" s="128" t="str">
        <f>IF('6ème'!D41="","",IF(AND(Engagés!$D41="C",'6ème'!D41&gt;=$J$3),"TERMINE",""))</f>
        <v/>
      </c>
      <c r="AF41" s="128" t="str">
        <f>IF('7ème'!$D41="","",IF(AND(Engagés!$D41="c",'7ème'!$D41&gt;=$J$3),"TERMINE",""))</f>
        <v/>
      </c>
      <c r="AG41" s="128" t="str">
        <f>IF('8ème'!$D41="","",IF(AND(Engagés!$D41="c",'8ème'!$D41&gt;=$J$3),"TERMINE",""))</f>
        <v/>
      </c>
      <c r="AH41" s="128" t="str">
        <f>IF('9ème'!$D41="","",IF(AND(Engagés!$D41="c",'9ème'!$D41&gt;=$J$3),"TERMINE",""))</f>
        <v/>
      </c>
      <c r="AJ41" s="128" t="str">
        <f>IF('1ér_Tour'!$D41="","",IF(AND(OR(Engagés!$D41="J",Engagés!$D41="F"),'1ér_Tour'!$D41&gt;=$I$3),"TERMINE",""))</f>
        <v/>
      </c>
      <c r="AK41" s="128" t="str">
        <f>IF('1ér_Tour'!$D41="","",IF(AND(OR(Engagés!$D41="J",Engagés!$D41="F"),'1ér_Tour'!$D41&gt;=$I$3),"TERMINE",""))</f>
        <v/>
      </c>
      <c r="AL41" s="128" t="str">
        <f>IF('2ème'!$D41="","",IF(AND(OR(Engagés!$D41="J",Engagés!$D41="F"),'2ème'!$D41&gt;=$I$3),"TERMINE",""))</f>
        <v/>
      </c>
      <c r="AM41" s="128" t="str">
        <f>IF('3ème'!$D41="","",IF(AND(OR(Engagés!$D41="J",Engagés!$D41="F"),'3ème'!$D41&gt;=$I$3),"TERMINE",""))</f>
        <v/>
      </c>
      <c r="AN41" s="128" t="str">
        <f>IF('4ème'!$D41="","",IF(AND(OR(Engagés!$D41="J",Engagés!$D41="F"),'4ème'!$D41&gt;=$I$3),"TERMINE",""))</f>
        <v/>
      </c>
      <c r="AO41" s="128" t="str">
        <f>IF('5ème'!$D41="","",IF(AND(OR(Engagés!$D41="J",Engagés!$D41="F"),'5ème'!$D41&gt;=$I$3),"TERMINE",""))</f>
        <v/>
      </c>
      <c r="AP41" s="128" t="str">
        <f>IF('6ème'!T41="","",IF(AND(OR(Engagés!$D41="J",Engagés!$D41="F"),'6ème'!T41&gt;=$I$3),"TERMINE",""))</f>
        <v/>
      </c>
      <c r="AQ41" s="128" t="str">
        <f>IF('7ème'!$D41="","",IF(AND(OR(Engagés!$D41="J",Engagés!$D41="F"),'7ème'!$D41&gt;=$I$3),"TERMINE",""))</f>
        <v/>
      </c>
      <c r="AR41" s="128" t="str">
        <f>IF('8ème'!$D41="","",IF(AND(OR(Engagés!$D41="J",Engagés!$D41="F"),'8ème'!$D41&gt;=$I$3),"TERMINE",""))</f>
        <v/>
      </c>
      <c r="AS41" s="128" t="str">
        <f>IF('9ème'!$D41="","",IF(AND(OR(Engagés!$D41="J",Engagés!$D41="F"),'9ème'!$D41&gt;=$I$3),"TERMINE",""))</f>
        <v/>
      </c>
      <c r="AU41" s="165" t="str">
        <f>IF('1ér_Tour'!$D41="","",IF(AND(OR(Engagés!$D41=1,Engagés!$D41=2,Engagés!$D41=3,Engagés!$D41="V"),'1ér_Tour'!$D41&gt;=$H$3),"TERMINE",""))</f>
        <v/>
      </c>
      <c r="AV41" s="165" t="str">
        <f>IF('1ér_Tour'!$D41="","",IF(AND(OR(Engagés!$D41=1,Engagés!$D41=2,Engagés!$D41=3,Engagés!$D41="V"),'1ér_Tour'!$D41&gt;=$H$3),"TERMINE",""))</f>
        <v/>
      </c>
      <c r="AW41" s="165" t="str">
        <f>IF('2ème'!$D41="","",IF(AND(OR(Engagés!$D41=1,Engagés!$D41=2,Engagés!$D41=3,Engagés!$D41="V"),'2ème'!$D41&gt;=$H$3),"TERMINE",""))</f>
        <v/>
      </c>
      <c r="AX41" s="165" t="str">
        <f>IF('3ème'!$D41="","",IF(AND(OR(Engagés!$D41=1,Engagés!$D41=2,Engagés!$D41=3,Engagés!$D41="V"),'3ème'!$D41&gt;=$H$3),"TERMINE",""))</f>
        <v/>
      </c>
      <c r="AY41" s="165" t="str">
        <f>IF('4ème'!$D41="","",IF(AND(OR(Engagés!$D41=1,Engagés!$D41=2,Engagés!$D41=3,Engagés!$D41="V"),'4ème'!$D41&gt;=$H$3),"TERMINE",""))</f>
        <v/>
      </c>
      <c r="AZ41" s="165" t="str">
        <f>IF('5ème'!$D41="","",IF(AND(OR(Engagés!$D41=1,Engagés!$D41=2,Engagés!$D41=3,Engagés!$D41="V"),'5ème'!$D41&gt;=$H$3),"TERMINE",""))</f>
        <v/>
      </c>
      <c r="BA41" s="165" t="str">
        <f>IF('6ème'!D41="","",IF(AND(OR(Engagés!$D41=1,Engagés!$D41=2,Engagés!$D41=3,Engagés!$D41="V"),'6ème'!D41&gt;=$H$3),"TERMINE",""))</f>
        <v/>
      </c>
      <c r="BB41" s="165" t="str">
        <f>IF('7ème'!$D41="","",IF(AND(OR(Engagés!$D41=1,Engagés!$D41=2,Engagés!$D41=3,Engagés!$D41="V"),'7ème'!$D41&gt;=$H$3),"TERMINE",""))</f>
        <v/>
      </c>
      <c r="BC41" s="165" t="str">
        <f>IF('8ème'!$D41="","",IF(AND(OR(Engagés!$D41=1,Engagés!$D41=2,Engagés!$D41=3,Engagés!$D41="V"),'8ème'!$D41&gt;=$H$3),"TERMINE",""))</f>
        <v/>
      </c>
      <c r="BD41" s="165" t="str">
        <f>IF('9ème'!$D41="","",IF(AND(OR(Engagés!$D41=1,Engagés!$D41=2,Engagés!$D41=3,Engagés!$D41="V"),'9ème'!$D41&gt;=$H$3),"TERMINE",""))</f>
        <v/>
      </c>
      <c r="BE41" s="165" t="str">
        <f>IF('10ème'!$D41="","",IF(AND(OR(Engagés!$D41=1,Engagés!$D41=2,Engagés!$D41=3,Engagés!$D41="V"),'10ème'!$D41&gt;=$H$3),"TERMINE",""))</f>
        <v/>
      </c>
    </row>
    <row r="42" spans="1:57" x14ac:dyDescent="0.2">
      <c r="A42" s="18">
        <f>IF(Dép_Arr!A42="","",Dép_Arr!A42)</f>
        <v>39</v>
      </c>
      <c r="B42" s="17">
        <f>IF(A42="","",INDEX(Engagés!A42:D141,MATCH(Récap!A42,Engagés!A42:A141,0),4))</f>
        <v>1</v>
      </c>
      <c r="C42" s="8">
        <f>Dép_Arr!E42+'1ér_Tour'!E42+'2ème'!E42+'3ème'!E42+'4ème'!E42+'5ème'!E42+'6ème'!E42+'7ème'!E42+'8ème'!E42+'9ème'!E42+'10ème'!E42</f>
        <v>0</v>
      </c>
      <c r="D42" s="6" t="str">
        <f>IF(E42=11,"",IF(Dép_Arr!A42="","",COUNTA(Dép_Arr!C42,'1ér_Tour'!C42,'2ème'!C42,'3ème'!C42,'4ème'!C42,'5ème'!C42,'6ème'!C42,'7ème'!C42,'8ème'!C42,'9ème'!C42,#REF!)))</f>
        <v/>
      </c>
      <c r="E42" s="6">
        <f>IF(A42=0,"",IF(Dép_Arr!A42="","",(COUNTBLANK(Dép_Arr!D42)+COUNTBLANK('1ér_Tour'!D42)+COUNTBLANK('2ème'!D42)+COUNTBLANK('3ème'!D42)+COUNTBLANK('4ème'!D42)+COUNTBLANK('5ème'!D42)+COUNTBLANK('6ème'!D42)+COUNTBLANK('7ème'!D42)+COUNTBLANK('8ème'!D42)+COUNTBLANK('9ème'!D42)+COUNTBLANK('10ème'!D42))))</f>
        <v>11</v>
      </c>
      <c r="F42" s="8" t="str">
        <f t="shared" si="1"/>
        <v/>
      </c>
      <c r="G42" t="str">
        <f>IF(OR('1ér_Tour'!D42="TERMINE",'2ème'!D42="TERMINE",'3ème'!D42="TERMINE",'4ème'!D42="TERMINE",'5ème'!D42="TERMINE",'6ème'!D42="TERMINE",'7ème'!D42="TERMINE",'8ème'!D42="TERMINE",'9ème'!D42="TERMINE",'9ème'!A42="TERMINE"),"TERMINE","")</f>
        <v/>
      </c>
      <c r="H42" s="8"/>
      <c r="I42" s="53"/>
      <c r="M42" s="154" t="str">
        <f>IF('1ér_Tour'!$D42="","",IF(AND(Engagés!$D42="M",'1ér_Tour'!$D42&gt;=$K$3),"TERMINE",""))</f>
        <v/>
      </c>
      <c r="N42" s="154" t="str">
        <f>IF('1ér_Tour'!$D42="","",IF(AND(Engagés!$D42="M",'1ér_Tour'!$D42&gt;=$K$3),"TERMINE",""))</f>
        <v/>
      </c>
      <c r="O42" s="154" t="str">
        <f>IF('2ème'!$D42="","",IF(AND(Engagés!$D42="M",'2ème'!$D42&gt;=$K$3),"TERMINE",""))</f>
        <v/>
      </c>
      <c r="P42" s="154" t="str">
        <f>IF('3ème'!$D42="","",IF(AND(Engagés!$D42="M",'3ème'!$D42&gt;=$K$3),"TERMINE",""))</f>
        <v/>
      </c>
      <c r="Q42" s="154" t="str">
        <f>IF('4ème'!$D42="","",IF(AND(Engagés!$D42="M",'4ème'!$D42&gt;=$K$3),"TERMINE",""))</f>
        <v/>
      </c>
      <c r="R42" s="154" t="str">
        <f>IF('5ème'!$D42="","",IF(AND(Engagés!$D42="M",'5ème'!$D42&gt;=$K$3),"TERMINE",""))</f>
        <v/>
      </c>
      <c r="S42" s="154" t="str">
        <f>IF('6ème'!D42="","",IF(AND(Engagés!$D42="M",'6ème'!D42&gt;=$K$3),"TERMINE",""))</f>
        <v/>
      </c>
      <c r="T42" s="154" t="str">
        <f>IF('7ème'!$D42="","",IF(AND(Engagés!$D42="M",'7ème'!$D42&gt;=$K$3),"TERMINE",""))</f>
        <v/>
      </c>
      <c r="U42" s="154" t="str">
        <f>IF('8ème'!$D42="","",IF(AND(Engagés!$D42="M",'8ème'!$D42&gt;=$K$3),"TERMINE",""))</f>
        <v/>
      </c>
      <c r="V42" s="154" t="str">
        <f>IF('9ème'!$D42="","",IF(AND(Engagés!$D42="M",'9ème'!$D42&gt;=$K$3),"TERMINE",""))</f>
        <v/>
      </c>
      <c r="W42" s="187"/>
      <c r="Y42" s="128" t="str">
        <f>IF('1ér_Tour'!$D42="","",IF(AND(Engagés!$D42="C",'1ér_Tour'!$D42&gt;=$J$3),"TERMINE",""))</f>
        <v/>
      </c>
      <c r="Z42" s="128" t="str">
        <f>IF('1ér_Tour'!$D42="","",IF(AND(Engagés!$D42="C",'1ér_Tour'!$D42&gt;=$J$3),"TERMINE",""))</f>
        <v/>
      </c>
      <c r="AA42" s="128" t="str">
        <f>IF('2ème'!$D42="","",IF(AND(Engagés!$D42="C",'2ème'!$D42&gt;=$J$3),"TERMINE",""))</f>
        <v/>
      </c>
      <c r="AB42" s="128" t="str">
        <f>IF('3ème'!$D42="","",IF(AND(Engagés!$D42="C",'3ème'!$D42&gt;=$J$3),"TERMINE",""))</f>
        <v/>
      </c>
      <c r="AC42" s="128" t="str">
        <f>IF('4ème'!$D42="","",IF(AND(Engagés!$D42="C",'4ème'!$D42&gt;=$J$3),"TERMINE",""))</f>
        <v/>
      </c>
      <c r="AD42" s="128" t="str">
        <f>IF('5ème'!$D42="","",IF(AND(Engagés!$D42="C",'5ème'!$D42&gt;=$J$3),"TERMINE",""))</f>
        <v/>
      </c>
      <c r="AE42" s="128" t="str">
        <f>IF('6ème'!D42="","",IF(AND(Engagés!$D42="C",'6ème'!D42&gt;=$J$3),"TERMINE",""))</f>
        <v/>
      </c>
      <c r="AF42" s="128" t="str">
        <f>IF('7ème'!$D42="","",IF(AND(Engagés!$D42="c",'7ème'!$D42&gt;=$J$3),"TERMINE",""))</f>
        <v/>
      </c>
      <c r="AG42" s="128" t="str">
        <f>IF('8ème'!$D42="","",IF(AND(Engagés!$D42="c",'8ème'!$D42&gt;=$J$3),"TERMINE",""))</f>
        <v/>
      </c>
      <c r="AH42" s="128" t="str">
        <f>IF('9ème'!$D42="","",IF(AND(Engagés!$D42="c",'9ème'!$D42&gt;=$J$3),"TERMINE",""))</f>
        <v/>
      </c>
      <c r="AJ42" s="128" t="str">
        <f>IF('1ér_Tour'!$D42="","",IF(AND(OR(Engagés!$D42="J",Engagés!$D42="F"),'1ér_Tour'!$D42&gt;=$I$3),"TERMINE",""))</f>
        <v/>
      </c>
      <c r="AK42" s="128" t="str">
        <f>IF('1ér_Tour'!$D42="","",IF(AND(OR(Engagés!$D42="J",Engagés!$D42="F"),'1ér_Tour'!$D42&gt;=$I$3),"TERMINE",""))</f>
        <v/>
      </c>
      <c r="AL42" s="128" t="str">
        <f>IF('2ème'!$D42="","",IF(AND(OR(Engagés!$D42="J",Engagés!$D42="F"),'2ème'!$D42&gt;=$I$3),"TERMINE",""))</f>
        <v/>
      </c>
      <c r="AM42" s="128" t="str">
        <f>IF('3ème'!$D42="","",IF(AND(OR(Engagés!$D42="J",Engagés!$D42="F"),'3ème'!$D42&gt;=$I$3),"TERMINE",""))</f>
        <v/>
      </c>
      <c r="AN42" s="128" t="str">
        <f>IF('4ème'!$D42="","",IF(AND(OR(Engagés!$D42="J",Engagés!$D42="F"),'4ème'!$D42&gt;=$I$3),"TERMINE",""))</f>
        <v/>
      </c>
      <c r="AO42" s="128" t="str">
        <f>IF('5ème'!$D42="","",IF(AND(OR(Engagés!$D42="J",Engagés!$D42="F"),'5ème'!$D42&gt;=$I$3),"TERMINE",""))</f>
        <v/>
      </c>
      <c r="AP42" s="128" t="str">
        <f>IF('6ème'!T42="","",IF(AND(OR(Engagés!$D42="J",Engagés!$D42="F"),'6ème'!T42&gt;=$I$3),"TERMINE",""))</f>
        <v/>
      </c>
      <c r="AQ42" s="128" t="str">
        <f>IF('7ème'!$D42="","",IF(AND(OR(Engagés!$D42="J",Engagés!$D42="F"),'7ème'!$D42&gt;=$I$3),"TERMINE",""))</f>
        <v/>
      </c>
      <c r="AR42" s="128" t="str">
        <f>IF('8ème'!$D42="","",IF(AND(OR(Engagés!$D42="J",Engagés!$D42="F"),'8ème'!$D42&gt;=$I$3),"TERMINE",""))</f>
        <v/>
      </c>
      <c r="AS42" s="128" t="str">
        <f>IF('9ème'!$D42="","",IF(AND(OR(Engagés!$D42="J",Engagés!$D42="F"),'9ème'!$D42&gt;=$I$3),"TERMINE",""))</f>
        <v/>
      </c>
      <c r="AU42" s="165" t="str">
        <f>IF('1ér_Tour'!$D42="","",IF(AND(OR(Engagés!$D42=1,Engagés!$D42=2,Engagés!$D42=3,Engagés!$D42="V"),'1ér_Tour'!$D42&gt;=$H$3),"TERMINE",""))</f>
        <v/>
      </c>
      <c r="AV42" s="165" t="str">
        <f>IF('1ér_Tour'!$D42="","",IF(AND(OR(Engagés!$D42=1,Engagés!$D42=2,Engagés!$D42=3,Engagés!$D42="V"),'1ér_Tour'!$D42&gt;=$H$3),"TERMINE",""))</f>
        <v/>
      </c>
      <c r="AW42" s="165" t="str">
        <f>IF('2ème'!$D42="","",IF(AND(OR(Engagés!$D42=1,Engagés!$D42=2,Engagés!$D42=3,Engagés!$D42="V"),'2ème'!$D42&gt;=$H$3),"TERMINE",""))</f>
        <v/>
      </c>
      <c r="AX42" s="165" t="str">
        <f>IF('3ème'!$D42="","",IF(AND(OR(Engagés!$D42=1,Engagés!$D42=2,Engagés!$D42=3,Engagés!$D42="V"),'3ème'!$D42&gt;=$H$3),"TERMINE",""))</f>
        <v/>
      </c>
      <c r="AY42" s="165" t="str">
        <f>IF('4ème'!$D42="","",IF(AND(OR(Engagés!$D42=1,Engagés!$D42=2,Engagés!$D42=3,Engagés!$D42="V"),'4ème'!$D42&gt;=$H$3),"TERMINE",""))</f>
        <v/>
      </c>
      <c r="AZ42" s="165" t="str">
        <f>IF('5ème'!$D42="","",IF(AND(OR(Engagés!$D42=1,Engagés!$D42=2,Engagés!$D42=3,Engagés!$D42="V"),'5ème'!$D42&gt;=$H$3),"TERMINE",""))</f>
        <v/>
      </c>
      <c r="BA42" s="165" t="str">
        <f>IF('6ème'!D42="","",IF(AND(OR(Engagés!$D42=1,Engagés!$D42=2,Engagés!$D42=3,Engagés!$D42="V"),'6ème'!D42&gt;=$H$3),"TERMINE",""))</f>
        <v/>
      </c>
      <c r="BB42" s="165" t="str">
        <f>IF('7ème'!$D42="","",IF(AND(OR(Engagés!$D42=1,Engagés!$D42=2,Engagés!$D42=3,Engagés!$D42="V"),'7ème'!$D42&gt;=$H$3),"TERMINE",""))</f>
        <v/>
      </c>
      <c r="BC42" s="165" t="str">
        <f>IF('8ème'!$D42="","",IF(AND(OR(Engagés!$D42=1,Engagés!$D42=2,Engagés!$D42=3,Engagés!$D42="V"),'8ème'!$D42&gt;=$H$3),"TERMINE",""))</f>
        <v/>
      </c>
      <c r="BD42" s="165" t="str">
        <f>IF('9ème'!$D42="","",IF(AND(OR(Engagés!$D42=1,Engagés!$D42=2,Engagés!$D42=3,Engagés!$D42="V"),'9ème'!$D42&gt;=$H$3),"TERMINE",""))</f>
        <v/>
      </c>
      <c r="BE42" s="165" t="str">
        <f>IF('10ème'!$D42="","",IF(AND(OR(Engagés!$D42=1,Engagés!$D42=2,Engagés!$D42=3,Engagés!$D42="V"),'10ème'!$D42&gt;=$H$3),"TERMINE",""))</f>
        <v/>
      </c>
    </row>
    <row r="43" spans="1:57" x14ac:dyDescent="0.2">
      <c r="A43" s="18">
        <f>IF(Dép_Arr!A43="","",Dép_Arr!A43)</f>
        <v>40</v>
      </c>
      <c r="B43" s="17" t="str">
        <f>IF(A43="","",INDEX(Engagés!A43:D142,MATCH(Récap!A43,Engagés!A43:A142,0),4))</f>
        <v>F</v>
      </c>
      <c r="C43" s="8">
        <f>Dép_Arr!E43+'1ér_Tour'!E43+'2ème'!E43+'3ème'!E43+'4ème'!E43+'5ème'!E43+'6ème'!E43+'7ème'!E43+'8ème'!E43+'9ème'!E43+'10ème'!E43</f>
        <v>0</v>
      </c>
      <c r="D43" s="6" t="str">
        <f>IF(E43=11,"",IF(Dép_Arr!A43="","",COUNTA(Dép_Arr!C43,'1ér_Tour'!C43,'2ème'!C43,'3ème'!C43,'4ème'!C43,'5ème'!C43,'6ème'!C43,'7ème'!C43,'8ème'!C43,'9ème'!C43,#REF!)))</f>
        <v/>
      </c>
      <c r="E43" s="6">
        <f>IF(A43=0,"",IF(Dép_Arr!A43="","",(COUNTBLANK(Dép_Arr!D43)+COUNTBLANK('1ér_Tour'!D43)+COUNTBLANK('2ème'!D43)+COUNTBLANK('3ème'!D43)+COUNTBLANK('4ème'!D43)+COUNTBLANK('5ème'!D43)+COUNTBLANK('6ème'!D43)+COUNTBLANK('7ème'!D43)+COUNTBLANK('8ème'!D43)+COUNTBLANK('9ème'!D43)+COUNTBLANK('10ème'!D43))))</f>
        <v>11</v>
      </c>
      <c r="F43" s="8" t="str">
        <f t="shared" si="1"/>
        <v/>
      </c>
      <c r="G43" t="str">
        <f>IF(OR('1ér_Tour'!D43="TERMINE",'2ème'!D43="TERMINE",'3ème'!D43="TERMINE",'4ème'!D43="TERMINE",'5ème'!D43="TERMINE",'6ème'!D43="TERMINE",'7ème'!D43="TERMINE",'8ème'!D43="TERMINE",'9ème'!D43="TERMINE",'9ème'!A43="TERMINE"),"TERMINE","")</f>
        <v/>
      </c>
      <c r="H43" s="8"/>
      <c r="I43" s="53"/>
      <c r="M43" s="154" t="str">
        <f>IF('1ér_Tour'!$D43="","",IF(AND(Engagés!$D43="M",'1ér_Tour'!$D43&gt;=$K$3),"TERMINE",""))</f>
        <v/>
      </c>
      <c r="N43" s="154" t="str">
        <f>IF('1ér_Tour'!$D43="","",IF(AND(Engagés!$D43="M",'1ér_Tour'!$D43&gt;=$K$3),"TERMINE",""))</f>
        <v/>
      </c>
      <c r="O43" s="154" t="str">
        <f>IF('2ème'!$D43="","",IF(AND(Engagés!$D43="M",'2ème'!$D43&gt;=$K$3),"TERMINE",""))</f>
        <v/>
      </c>
      <c r="P43" s="154" t="str">
        <f>IF('3ème'!$D43="","",IF(AND(Engagés!$D43="M",'3ème'!$D43&gt;=$K$3),"TERMINE",""))</f>
        <v/>
      </c>
      <c r="Q43" s="154" t="str">
        <f>IF('4ème'!$D43="","",IF(AND(Engagés!$D43="M",'4ème'!$D43&gt;=$K$3),"TERMINE",""))</f>
        <v/>
      </c>
      <c r="R43" s="154" t="str">
        <f>IF('5ème'!$D43="","",IF(AND(Engagés!$D43="M",'5ème'!$D43&gt;=$K$3),"TERMINE",""))</f>
        <v/>
      </c>
      <c r="S43" s="154" t="str">
        <f>IF('6ème'!D43="","",IF(AND(Engagés!$D43="M",'6ème'!D43&gt;=$K$3),"TERMINE",""))</f>
        <v/>
      </c>
      <c r="T43" s="154" t="str">
        <f>IF('7ème'!$D43="","",IF(AND(Engagés!$D43="M",'7ème'!$D43&gt;=$K$3),"TERMINE",""))</f>
        <v/>
      </c>
      <c r="U43" s="154" t="str">
        <f>IF('8ème'!$D43="","",IF(AND(Engagés!$D43="M",'8ème'!$D43&gt;=$K$3),"TERMINE",""))</f>
        <v/>
      </c>
      <c r="V43" s="154" t="str">
        <f>IF('9ème'!$D43="","",IF(AND(Engagés!$D43="M",'9ème'!$D43&gt;=$K$3),"TERMINE",""))</f>
        <v/>
      </c>
      <c r="W43" s="187"/>
      <c r="Y43" s="128" t="str">
        <f>IF('1ér_Tour'!$D43="","",IF(AND(Engagés!$D43="C",'1ér_Tour'!$D43&gt;=$J$3),"TERMINE",""))</f>
        <v/>
      </c>
      <c r="Z43" s="128" t="str">
        <f>IF('1ér_Tour'!$D43="","",IF(AND(Engagés!$D43="C",'1ér_Tour'!$D43&gt;=$J$3),"TERMINE",""))</f>
        <v/>
      </c>
      <c r="AA43" s="128" t="str">
        <f>IF('2ème'!$D43="","",IF(AND(Engagés!$D43="C",'2ème'!$D43&gt;=$J$3),"TERMINE",""))</f>
        <v/>
      </c>
      <c r="AB43" s="128" t="str">
        <f>IF('3ème'!$D43="","",IF(AND(Engagés!$D43="C",'3ème'!$D43&gt;=$J$3),"TERMINE",""))</f>
        <v/>
      </c>
      <c r="AC43" s="128" t="str">
        <f>IF('4ème'!$D43="","",IF(AND(Engagés!$D43="C",'4ème'!$D43&gt;=$J$3),"TERMINE",""))</f>
        <v/>
      </c>
      <c r="AD43" s="128" t="str">
        <f>IF('5ème'!$D43="","",IF(AND(Engagés!$D43="C",'5ème'!$D43&gt;=$J$3),"TERMINE",""))</f>
        <v/>
      </c>
      <c r="AE43" s="128" t="str">
        <f>IF('6ème'!D43="","",IF(AND(Engagés!$D43="C",'6ème'!D43&gt;=$J$3),"TERMINE",""))</f>
        <v/>
      </c>
      <c r="AF43" s="128" t="str">
        <f>IF('7ème'!$D43="","",IF(AND(Engagés!$D43="c",'7ème'!$D43&gt;=$J$3),"TERMINE",""))</f>
        <v/>
      </c>
      <c r="AG43" s="128" t="str">
        <f>IF('8ème'!$D43="","",IF(AND(Engagés!$D43="c",'8ème'!$D43&gt;=$J$3),"TERMINE",""))</f>
        <v/>
      </c>
      <c r="AH43" s="128" t="str">
        <f>IF('9ème'!$D43="","",IF(AND(Engagés!$D43="c",'9ème'!$D43&gt;=$J$3),"TERMINE",""))</f>
        <v/>
      </c>
      <c r="AJ43" s="128" t="str">
        <f>IF('1ér_Tour'!$D43="","",IF(AND(OR(Engagés!$D43="J",Engagés!$D43="F"),'1ér_Tour'!$D43&gt;=$I$3),"TERMINE",""))</f>
        <v/>
      </c>
      <c r="AK43" s="128" t="str">
        <f>IF('1ér_Tour'!$D43="","",IF(AND(OR(Engagés!$D43="J",Engagés!$D43="F"),'1ér_Tour'!$D43&gt;=$I$3),"TERMINE",""))</f>
        <v/>
      </c>
      <c r="AL43" s="128" t="str">
        <f>IF('2ème'!$D43="","",IF(AND(OR(Engagés!$D43="J",Engagés!$D43="F"),'2ème'!$D43&gt;=$I$3),"TERMINE",""))</f>
        <v/>
      </c>
      <c r="AM43" s="128" t="str">
        <f>IF('3ème'!$D43="","",IF(AND(OR(Engagés!$D43="J",Engagés!$D43="F"),'3ème'!$D43&gt;=$I$3),"TERMINE",""))</f>
        <v/>
      </c>
      <c r="AN43" s="128" t="str">
        <f>IF('4ème'!$D43="","",IF(AND(OR(Engagés!$D43="J",Engagés!$D43="F"),'4ème'!$D43&gt;=$I$3),"TERMINE",""))</f>
        <v/>
      </c>
      <c r="AO43" s="128" t="str">
        <f>IF('5ème'!$D43="","",IF(AND(OR(Engagés!$D43="J",Engagés!$D43="F"),'5ème'!$D43&gt;=$I$3),"TERMINE",""))</f>
        <v/>
      </c>
      <c r="AP43" s="128" t="str">
        <f>IF('6ème'!T43="","",IF(AND(OR(Engagés!$D43="J",Engagés!$D43="F"),'6ème'!T43&gt;=$I$3),"TERMINE",""))</f>
        <v/>
      </c>
      <c r="AQ43" s="128" t="str">
        <f>IF('7ème'!$D43="","",IF(AND(OR(Engagés!$D43="J",Engagés!$D43="F"),'7ème'!$D43&gt;=$I$3),"TERMINE",""))</f>
        <v/>
      </c>
      <c r="AR43" s="128" t="str">
        <f>IF('8ème'!$D43="","",IF(AND(OR(Engagés!$D43="J",Engagés!$D43="F"),'8ème'!$D43&gt;=$I$3),"TERMINE",""))</f>
        <v/>
      </c>
      <c r="AS43" s="128" t="str">
        <f>IF('9ème'!$D43="","",IF(AND(OR(Engagés!$D43="J",Engagés!$D43="F"),'9ème'!$D43&gt;=$I$3),"TERMINE",""))</f>
        <v/>
      </c>
      <c r="AU43" s="165" t="str">
        <f>IF('1ér_Tour'!$D43="","",IF(AND(OR(Engagés!$D43=1,Engagés!$D43=2,Engagés!$D43=3,Engagés!$D43="V"),'1ér_Tour'!$D43&gt;=$H$3),"TERMINE",""))</f>
        <v/>
      </c>
      <c r="AV43" s="165" t="str">
        <f>IF('1ér_Tour'!$D43="","",IF(AND(OR(Engagés!$D43=1,Engagés!$D43=2,Engagés!$D43=3,Engagés!$D43="V"),'1ér_Tour'!$D43&gt;=$H$3),"TERMINE",""))</f>
        <v/>
      </c>
      <c r="AW43" s="165" t="str">
        <f>IF('2ème'!$D43="","",IF(AND(OR(Engagés!$D43=1,Engagés!$D43=2,Engagés!$D43=3,Engagés!$D43="V"),'2ème'!$D43&gt;=$H$3),"TERMINE",""))</f>
        <v/>
      </c>
      <c r="AX43" s="165" t="str">
        <f>IF('3ème'!$D43="","",IF(AND(OR(Engagés!$D43=1,Engagés!$D43=2,Engagés!$D43=3,Engagés!$D43="V"),'3ème'!$D43&gt;=$H$3),"TERMINE",""))</f>
        <v/>
      </c>
      <c r="AY43" s="165" t="str">
        <f>IF('4ème'!$D43="","",IF(AND(OR(Engagés!$D43=1,Engagés!$D43=2,Engagés!$D43=3,Engagés!$D43="V"),'4ème'!$D43&gt;=$H$3),"TERMINE",""))</f>
        <v/>
      </c>
      <c r="AZ43" s="165" t="str">
        <f>IF('5ème'!$D43="","",IF(AND(OR(Engagés!$D43=1,Engagés!$D43=2,Engagés!$D43=3,Engagés!$D43="V"),'5ème'!$D43&gt;=$H$3),"TERMINE",""))</f>
        <v/>
      </c>
      <c r="BA43" s="165" t="str">
        <f>IF('6ème'!D43="","",IF(AND(OR(Engagés!$D43=1,Engagés!$D43=2,Engagés!$D43=3,Engagés!$D43="V"),'6ème'!D43&gt;=$H$3),"TERMINE",""))</f>
        <v/>
      </c>
      <c r="BB43" s="165" t="str">
        <f>IF('7ème'!$D43="","",IF(AND(OR(Engagés!$D43=1,Engagés!$D43=2,Engagés!$D43=3,Engagés!$D43="V"),'7ème'!$D43&gt;=$H$3),"TERMINE",""))</f>
        <v/>
      </c>
      <c r="BC43" s="165" t="str">
        <f>IF('8ème'!$D43="","",IF(AND(OR(Engagés!$D43=1,Engagés!$D43=2,Engagés!$D43=3,Engagés!$D43="V"),'8ème'!$D43&gt;=$H$3),"TERMINE",""))</f>
        <v/>
      </c>
      <c r="BD43" s="165" t="str">
        <f>IF('9ème'!$D43="","",IF(AND(OR(Engagés!$D43=1,Engagés!$D43=2,Engagés!$D43=3,Engagés!$D43="V"),'9ème'!$D43&gt;=$H$3),"TERMINE",""))</f>
        <v/>
      </c>
      <c r="BE43" s="165" t="str">
        <f>IF('10ème'!$D43="","",IF(AND(OR(Engagés!$D43=1,Engagés!$D43=2,Engagés!$D43=3,Engagés!$D43="V"),'10ème'!$D43&gt;=$H$3),"TERMINE",""))</f>
        <v/>
      </c>
    </row>
    <row r="44" spans="1:57" x14ac:dyDescent="0.2">
      <c r="A44" s="18">
        <f>IF(Dép_Arr!A44="","",Dép_Arr!A44)</f>
        <v>41</v>
      </c>
      <c r="B44" s="17" t="str">
        <f>IF(A44="","",INDEX(Engagés!A44:D143,MATCH(Récap!A44,Engagés!A44:A143,0),4))</f>
        <v>F</v>
      </c>
      <c r="C44" s="8">
        <f>Dép_Arr!E44+'1ér_Tour'!E44+'2ème'!E44+'3ème'!E44+'4ème'!E44+'5ème'!E44+'6ème'!E44+'7ème'!E44+'8ème'!E44+'9ème'!E44+'10ème'!E44</f>
        <v>0</v>
      </c>
      <c r="D44" s="6" t="str">
        <f>IF(E44=11,"",IF(Dép_Arr!A44="","",COUNTA(Dép_Arr!C44,'1ér_Tour'!C44,'2ème'!C44,'3ème'!C44,'4ème'!C44,'5ème'!C44,'6ème'!C44,'7ème'!C44,'8ème'!C44,'9ème'!C44,#REF!)))</f>
        <v/>
      </c>
      <c r="E44" s="6">
        <f>IF(A44=0,"",IF(Dép_Arr!A44="","",(COUNTBLANK(Dép_Arr!D44)+COUNTBLANK('1ér_Tour'!D44)+COUNTBLANK('2ème'!D44)+COUNTBLANK('3ème'!D44)+COUNTBLANK('4ème'!D44)+COUNTBLANK('5ème'!D44)+COUNTBLANK('6ème'!D44)+COUNTBLANK('7ème'!D44)+COUNTBLANK('8ème'!D44)+COUNTBLANK('9ème'!D44)+COUNTBLANK('10ème'!D44))))</f>
        <v>11</v>
      </c>
      <c r="F44" s="8" t="str">
        <f t="shared" si="1"/>
        <v/>
      </c>
      <c r="G44" t="str">
        <f>IF(OR('1ér_Tour'!D44="TERMINE",'2ème'!D44="TERMINE",'3ème'!D44="TERMINE",'4ème'!D44="TERMINE",'5ème'!D44="TERMINE",'6ème'!D44="TERMINE",'7ème'!D44="TERMINE",'8ème'!D44="TERMINE",'9ème'!D44="TERMINE",'9ème'!A44="TERMINE"),"TERMINE","")</f>
        <v/>
      </c>
      <c r="H44" s="8"/>
      <c r="I44" s="53"/>
      <c r="M44" s="154" t="str">
        <f>IF('1ér_Tour'!$D44="","",IF(AND(Engagés!$D44="M",'1ér_Tour'!$D44&gt;=$K$3),"TERMINE",""))</f>
        <v/>
      </c>
      <c r="N44" s="154" t="str">
        <f>IF('1ér_Tour'!$D44="","",IF(AND(Engagés!$D44="M",'1ér_Tour'!$D44&gt;=$K$3),"TERMINE",""))</f>
        <v/>
      </c>
      <c r="O44" s="154" t="str">
        <f>IF('2ème'!$D44="","",IF(AND(Engagés!$D44="M",'2ème'!$D44&gt;=$K$3),"TERMINE",""))</f>
        <v/>
      </c>
      <c r="P44" s="154" t="str">
        <f>IF('3ème'!$D44="","",IF(AND(Engagés!$D44="M",'3ème'!$D44&gt;=$K$3),"TERMINE",""))</f>
        <v/>
      </c>
      <c r="Q44" s="154" t="str">
        <f>IF('4ème'!$D44="","",IF(AND(Engagés!$D44="M",'4ème'!$D44&gt;=$K$3),"TERMINE",""))</f>
        <v/>
      </c>
      <c r="R44" s="154" t="str">
        <f>IF('5ème'!$D44="","",IF(AND(Engagés!$D44="M",'5ème'!$D44&gt;=$K$3),"TERMINE",""))</f>
        <v/>
      </c>
      <c r="S44" s="154" t="str">
        <f>IF('6ème'!D44="","",IF(AND(Engagés!$D44="M",'6ème'!D44&gt;=$K$3),"TERMINE",""))</f>
        <v/>
      </c>
      <c r="T44" s="154" t="str">
        <f>IF('7ème'!$D44="","",IF(AND(Engagés!$D44="M",'7ème'!$D44&gt;=$K$3),"TERMINE",""))</f>
        <v/>
      </c>
      <c r="U44" s="154" t="str">
        <f>IF('8ème'!$D44="","",IF(AND(Engagés!$D44="M",'8ème'!$D44&gt;=$K$3),"TERMINE",""))</f>
        <v/>
      </c>
      <c r="V44" s="154" t="str">
        <f>IF('9ème'!$D44="","",IF(AND(Engagés!$D44="M",'9ème'!$D44&gt;=$K$3),"TERMINE",""))</f>
        <v/>
      </c>
      <c r="W44" s="187"/>
      <c r="Y44" s="128" t="str">
        <f>IF('1ér_Tour'!$D44="","",IF(AND(Engagés!$D44="C",'1ér_Tour'!$D44&gt;=$J$3),"TERMINE",""))</f>
        <v/>
      </c>
      <c r="Z44" s="128" t="str">
        <f>IF('1ér_Tour'!$D44="","",IF(AND(Engagés!$D44="C",'1ér_Tour'!$D44&gt;=$J$3),"TERMINE",""))</f>
        <v/>
      </c>
      <c r="AA44" s="128" t="str">
        <f>IF('2ème'!$D44="","",IF(AND(Engagés!$D44="C",'2ème'!$D44&gt;=$J$3),"TERMINE",""))</f>
        <v/>
      </c>
      <c r="AB44" s="128" t="str">
        <f>IF('3ème'!$D44="","",IF(AND(Engagés!$D44="C",'3ème'!$D44&gt;=$J$3),"TERMINE",""))</f>
        <v/>
      </c>
      <c r="AC44" s="128" t="str">
        <f>IF('4ème'!$D44="","",IF(AND(Engagés!$D44="C",'4ème'!$D44&gt;=$J$3),"TERMINE",""))</f>
        <v/>
      </c>
      <c r="AD44" s="128" t="str">
        <f>IF('5ème'!$D44="","",IF(AND(Engagés!$D44="C",'5ème'!$D44&gt;=$J$3),"TERMINE",""))</f>
        <v/>
      </c>
      <c r="AE44" s="128" t="str">
        <f>IF('6ème'!D44="","",IF(AND(Engagés!$D44="C",'6ème'!D44&gt;=$J$3),"TERMINE",""))</f>
        <v/>
      </c>
      <c r="AF44" s="128" t="str">
        <f>IF('7ème'!$D44="","",IF(AND(Engagés!$D44="c",'7ème'!$D44&gt;=$J$3),"TERMINE",""))</f>
        <v/>
      </c>
      <c r="AG44" s="128" t="str">
        <f>IF('8ème'!$D44="","",IF(AND(Engagés!$D44="c",'8ème'!$D44&gt;=$J$3),"TERMINE",""))</f>
        <v/>
      </c>
      <c r="AH44" s="128" t="str">
        <f>IF('9ème'!$D44="","",IF(AND(Engagés!$D44="c",'9ème'!$D44&gt;=$J$3),"TERMINE",""))</f>
        <v/>
      </c>
      <c r="AJ44" s="128" t="str">
        <f>IF('1ér_Tour'!$D44="","",IF(AND(OR(Engagés!$D44="J",Engagés!$D44="F"),'1ér_Tour'!$D44&gt;=$I$3),"TERMINE",""))</f>
        <v/>
      </c>
      <c r="AK44" s="128" t="str">
        <f>IF('1ér_Tour'!$D44="","",IF(AND(OR(Engagés!$D44="J",Engagés!$D44="F"),'1ér_Tour'!$D44&gt;=$I$3),"TERMINE",""))</f>
        <v/>
      </c>
      <c r="AL44" s="128" t="str">
        <f>IF('2ème'!$D44="","",IF(AND(OR(Engagés!$D44="J",Engagés!$D44="F"),'2ème'!$D44&gt;=$I$3),"TERMINE",""))</f>
        <v/>
      </c>
      <c r="AM44" s="128" t="str">
        <f>IF('3ème'!$D44="","",IF(AND(OR(Engagés!$D44="J",Engagés!$D44="F"),'3ème'!$D44&gt;=$I$3),"TERMINE",""))</f>
        <v/>
      </c>
      <c r="AN44" s="128" t="str">
        <f>IF('4ème'!$D44="","",IF(AND(OR(Engagés!$D44="J",Engagés!$D44="F"),'4ème'!$D44&gt;=$I$3),"TERMINE",""))</f>
        <v/>
      </c>
      <c r="AO44" s="128" t="str">
        <f>IF('5ème'!$D44="","",IF(AND(OR(Engagés!$D44="J",Engagés!$D44="F"),'5ème'!$D44&gt;=$I$3),"TERMINE",""))</f>
        <v/>
      </c>
      <c r="AP44" s="128" t="str">
        <f>IF('6ème'!T44="","",IF(AND(OR(Engagés!$D44="J",Engagés!$D44="F"),'6ème'!T44&gt;=$I$3),"TERMINE",""))</f>
        <v/>
      </c>
      <c r="AQ44" s="128" t="str">
        <f>IF('7ème'!$D44="","",IF(AND(OR(Engagés!$D44="J",Engagés!$D44="F"),'7ème'!$D44&gt;=$I$3),"TERMINE",""))</f>
        <v/>
      </c>
      <c r="AR44" s="128" t="str">
        <f>IF('8ème'!$D44="","",IF(AND(OR(Engagés!$D44="J",Engagés!$D44="F"),'8ème'!$D44&gt;=$I$3),"TERMINE",""))</f>
        <v/>
      </c>
      <c r="AS44" s="128" t="str">
        <f>IF('9ème'!$D44="","",IF(AND(OR(Engagés!$D44="J",Engagés!$D44="F"),'9ème'!$D44&gt;=$I$3),"TERMINE",""))</f>
        <v/>
      </c>
      <c r="AU44" s="165" t="str">
        <f>IF('1ér_Tour'!$D44="","",IF(AND(OR(Engagés!$D44=1,Engagés!$D44=2,Engagés!$D44=3,Engagés!$D44="V"),'1ér_Tour'!$D44&gt;=$H$3),"TERMINE",""))</f>
        <v/>
      </c>
      <c r="AV44" s="165" t="str">
        <f>IF('1ér_Tour'!$D44="","",IF(AND(OR(Engagés!$D44=1,Engagés!$D44=2,Engagés!$D44=3,Engagés!$D44="V"),'1ér_Tour'!$D44&gt;=$H$3),"TERMINE",""))</f>
        <v/>
      </c>
      <c r="AW44" s="165" t="str">
        <f>IF('2ème'!$D44="","",IF(AND(OR(Engagés!$D44=1,Engagés!$D44=2,Engagés!$D44=3,Engagés!$D44="V"),'2ème'!$D44&gt;=$H$3),"TERMINE",""))</f>
        <v/>
      </c>
      <c r="AX44" s="165" t="str">
        <f>IF('3ème'!$D44="","",IF(AND(OR(Engagés!$D44=1,Engagés!$D44=2,Engagés!$D44=3,Engagés!$D44="V"),'3ème'!$D44&gt;=$H$3),"TERMINE",""))</f>
        <v/>
      </c>
      <c r="AY44" s="165" t="str">
        <f>IF('4ème'!$D44="","",IF(AND(OR(Engagés!$D44=1,Engagés!$D44=2,Engagés!$D44=3,Engagés!$D44="V"),'4ème'!$D44&gt;=$H$3),"TERMINE",""))</f>
        <v/>
      </c>
      <c r="AZ44" s="165" t="str">
        <f>IF('5ème'!$D44="","",IF(AND(OR(Engagés!$D44=1,Engagés!$D44=2,Engagés!$D44=3,Engagés!$D44="V"),'5ème'!$D44&gt;=$H$3),"TERMINE",""))</f>
        <v/>
      </c>
      <c r="BA44" s="165" t="str">
        <f>IF('6ème'!D44="","",IF(AND(OR(Engagés!$D44=1,Engagés!$D44=2,Engagés!$D44=3,Engagés!$D44="V"),'6ème'!D44&gt;=$H$3),"TERMINE",""))</f>
        <v/>
      </c>
      <c r="BB44" s="165" t="str">
        <f>IF('7ème'!$D44="","",IF(AND(OR(Engagés!$D44=1,Engagés!$D44=2,Engagés!$D44=3,Engagés!$D44="V"),'7ème'!$D44&gt;=$H$3),"TERMINE",""))</f>
        <v/>
      </c>
      <c r="BC44" s="165" t="str">
        <f>IF('8ème'!$D44="","",IF(AND(OR(Engagés!$D44=1,Engagés!$D44=2,Engagés!$D44=3,Engagés!$D44="V"),'8ème'!$D44&gt;=$H$3),"TERMINE",""))</f>
        <v/>
      </c>
      <c r="BD44" s="165" t="str">
        <f>IF('9ème'!$D44="","",IF(AND(OR(Engagés!$D44=1,Engagés!$D44=2,Engagés!$D44=3,Engagés!$D44="V"),'9ème'!$D44&gt;=$H$3),"TERMINE",""))</f>
        <v/>
      </c>
      <c r="BE44" s="165" t="str">
        <f>IF('10ème'!$D44="","",IF(AND(OR(Engagés!$D44=1,Engagés!$D44=2,Engagés!$D44=3,Engagés!$D44="V"),'10ème'!$D44&gt;=$H$3),"TERMINE",""))</f>
        <v/>
      </c>
    </row>
    <row r="45" spans="1:57" x14ac:dyDescent="0.2">
      <c r="A45" s="18">
        <f>IF(Dép_Arr!A45="","",Dép_Arr!A45)</f>
        <v>42</v>
      </c>
      <c r="B45" s="17" t="str">
        <f>IF(A45="","",INDEX(Engagés!A45:D144,MATCH(Récap!A45,Engagés!A45:A144,0),4))</f>
        <v>F</v>
      </c>
      <c r="C45" s="8">
        <f>Dép_Arr!E45+'1ér_Tour'!E45+'2ème'!E45+'3ème'!E45+'4ème'!E45+'5ème'!E45+'6ème'!E45+'7ème'!E45+'8ème'!E45+'9ème'!E45+'10ème'!E45</f>
        <v>0</v>
      </c>
      <c r="D45" s="6" t="str">
        <f>IF(E45=11,"",IF(Dép_Arr!A45="","",COUNTA(Dép_Arr!C45,'1ér_Tour'!C45,'2ème'!C45,'3ème'!C45,'4ème'!C45,'5ème'!C45,'6ème'!C45,'7ème'!C45,'8ème'!C45,'9ème'!C45,#REF!)))</f>
        <v/>
      </c>
      <c r="E45" s="6">
        <f>IF(A45=0,"",IF(Dép_Arr!A45="","",(COUNTBLANK(Dép_Arr!D45)+COUNTBLANK('1ér_Tour'!D45)+COUNTBLANK('2ème'!D45)+COUNTBLANK('3ème'!D45)+COUNTBLANK('4ème'!D45)+COUNTBLANK('5ème'!D45)+COUNTBLANK('6ème'!D45)+COUNTBLANK('7ème'!D45)+COUNTBLANK('8ème'!D45)+COUNTBLANK('9ème'!D45)+COUNTBLANK('10ème'!D45))))</f>
        <v>11</v>
      </c>
      <c r="F45" s="8" t="str">
        <f t="shared" si="1"/>
        <v/>
      </c>
      <c r="G45" t="str">
        <f>IF(OR('1ér_Tour'!D45="TERMINE",'2ème'!D45="TERMINE",'3ème'!D45="TERMINE",'4ème'!D45="TERMINE",'5ème'!D45="TERMINE",'6ème'!D45="TERMINE",'7ème'!D45="TERMINE",'8ème'!D45="TERMINE",'9ème'!D45="TERMINE",'9ème'!A45="TERMINE"),"TERMINE","")</f>
        <v/>
      </c>
      <c r="H45" s="8"/>
      <c r="I45" s="53"/>
      <c r="M45" s="154" t="str">
        <f>IF('1ér_Tour'!$D45="","",IF(AND(Engagés!$D45="M",'1ér_Tour'!$D45&gt;=$K$3),"TERMINE",""))</f>
        <v/>
      </c>
      <c r="N45" s="154" t="str">
        <f>IF('1ér_Tour'!$D45="","",IF(AND(Engagés!$D45="M",'1ér_Tour'!$D45&gt;=$K$3),"TERMINE",""))</f>
        <v/>
      </c>
      <c r="O45" s="154" t="str">
        <f>IF('2ème'!$D45="","",IF(AND(Engagés!$D45="M",'2ème'!$D45&gt;=$K$3),"TERMINE",""))</f>
        <v/>
      </c>
      <c r="P45" s="154" t="str">
        <f>IF('3ème'!$D45="","",IF(AND(Engagés!$D45="M",'3ème'!$D45&gt;=$K$3),"TERMINE",""))</f>
        <v/>
      </c>
      <c r="Q45" s="154" t="str">
        <f>IF('4ème'!$D45="","",IF(AND(Engagés!$D45="M",'4ème'!$D45&gt;=$K$3),"TERMINE",""))</f>
        <v/>
      </c>
      <c r="R45" s="154" t="str">
        <f>IF('5ème'!$D45="","",IF(AND(Engagés!$D45="M",'5ème'!$D45&gt;=$K$3),"TERMINE",""))</f>
        <v/>
      </c>
      <c r="S45" s="154" t="str">
        <f>IF('6ème'!D45="","",IF(AND(Engagés!$D45="M",'6ème'!D45&gt;=$K$3),"TERMINE",""))</f>
        <v/>
      </c>
      <c r="T45" s="154" t="str">
        <f>IF('7ème'!$D45="","",IF(AND(Engagés!$D45="M",'7ème'!$D45&gt;=$K$3),"TERMINE",""))</f>
        <v/>
      </c>
      <c r="U45" s="154" t="str">
        <f>IF('8ème'!$D45="","",IF(AND(Engagés!$D45="M",'8ème'!$D45&gt;=$K$3),"TERMINE",""))</f>
        <v/>
      </c>
      <c r="V45" s="154" t="str">
        <f>IF('9ème'!$D45="","",IF(AND(Engagés!$D45="M",'9ème'!$D45&gt;=$K$3),"TERMINE",""))</f>
        <v/>
      </c>
      <c r="W45" s="187"/>
      <c r="Y45" s="128" t="str">
        <f>IF('1ér_Tour'!$D45="","",IF(AND(Engagés!$D45="C",'1ér_Tour'!$D45&gt;=$J$3),"TERMINE",""))</f>
        <v/>
      </c>
      <c r="Z45" s="128" t="str">
        <f>IF('1ér_Tour'!$D45="","",IF(AND(Engagés!$D45="C",'1ér_Tour'!$D45&gt;=$J$3),"TERMINE",""))</f>
        <v/>
      </c>
      <c r="AA45" s="128" t="str">
        <f>IF('2ème'!$D45="","",IF(AND(Engagés!$D45="C",'2ème'!$D45&gt;=$J$3),"TERMINE",""))</f>
        <v/>
      </c>
      <c r="AB45" s="128" t="str">
        <f>IF('3ème'!$D45="","",IF(AND(Engagés!$D45="C",'3ème'!$D45&gt;=$J$3),"TERMINE",""))</f>
        <v/>
      </c>
      <c r="AC45" s="128" t="str">
        <f>IF('4ème'!$D45="","",IF(AND(Engagés!$D45="C",'4ème'!$D45&gt;=$J$3),"TERMINE",""))</f>
        <v/>
      </c>
      <c r="AD45" s="128" t="str">
        <f>IF('5ème'!$D45="","",IF(AND(Engagés!$D45="C",'5ème'!$D45&gt;=$J$3),"TERMINE",""))</f>
        <v/>
      </c>
      <c r="AE45" s="128" t="str">
        <f>IF('6ème'!D45="","",IF(AND(Engagés!$D45="C",'6ème'!D45&gt;=$J$3),"TERMINE",""))</f>
        <v/>
      </c>
      <c r="AF45" s="128" t="str">
        <f>IF('7ème'!$D45="","",IF(AND(Engagés!$D45="c",'7ème'!$D45&gt;=$J$3),"TERMINE",""))</f>
        <v/>
      </c>
      <c r="AG45" s="128" t="str">
        <f>IF('8ème'!$D45="","",IF(AND(Engagés!$D45="c",'8ème'!$D45&gt;=$J$3),"TERMINE",""))</f>
        <v/>
      </c>
      <c r="AH45" s="128" t="str">
        <f>IF('9ème'!$D45="","",IF(AND(Engagés!$D45="c",'9ème'!$D45&gt;=$J$3),"TERMINE",""))</f>
        <v/>
      </c>
      <c r="AJ45" s="128" t="str">
        <f>IF('1ér_Tour'!$D45="","",IF(AND(OR(Engagés!$D45="J",Engagés!$D45="F"),'1ér_Tour'!$D45&gt;=$I$3),"TERMINE",""))</f>
        <v/>
      </c>
      <c r="AK45" s="128" t="str">
        <f>IF('1ér_Tour'!$D45="","",IF(AND(OR(Engagés!$D45="J",Engagés!$D45="F"),'1ér_Tour'!$D45&gt;=$I$3),"TERMINE",""))</f>
        <v/>
      </c>
      <c r="AL45" s="128" t="str">
        <f>IF('2ème'!$D45="","",IF(AND(OR(Engagés!$D45="J",Engagés!$D45="F"),'2ème'!$D45&gt;=$I$3),"TERMINE",""))</f>
        <v/>
      </c>
      <c r="AM45" s="128" t="str">
        <f>IF('3ème'!$D45="","",IF(AND(OR(Engagés!$D45="J",Engagés!$D45="F"),'3ème'!$D45&gt;=$I$3),"TERMINE",""))</f>
        <v/>
      </c>
      <c r="AN45" s="128" t="str">
        <f>IF('4ème'!$D45="","",IF(AND(OR(Engagés!$D45="J",Engagés!$D45="F"),'4ème'!$D45&gt;=$I$3),"TERMINE",""))</f>
        <v/>
      </c>
      <c r="AO45" s="128" t="str">
        <f>IF('5ème'!$D45="","",IF(AND(OR(Engagés!$D45="J",Engagés!$D45="F"),'5ème'!$D45&gt;=$I$3),"TERMINE",""))</f>
        <v/>
      </c>
      <c r="AP45" s="128" t="str">
        <f>IF('6ème'!T45="","",IF(AND(OR(Engagés!$D45="J",Engagés!$D45="F"),'6ème'!T45&gt;=$I$3),"TERMINE",""))</f>
        <v/>
      </c>
      <c r="AQ45" s="128" t="str">
        <f>IF('7ème'!$D45="","",IF(AND(OR(Engagés!$D45="J",Engagés!$D45="F"),'7ème'!$D45&gt;=$I$3),"TERMINE",""))</f>
        <v/>
      </c>
      <c r="AR45" s="128" t="str">
        <f>IF('8ème'!$D45="","",IF(AND(OR(Engagés!$D45="J",Engagés!$D45="F"),'8ème'!$D45&gt;=$I$3),"TERMINE",""))</f>
        <v/>
      </c>
      <c r="AS45" s="128" t="str">
        <f>IF('9ème'!$D45="","",IF(AND(OR(Engagés!$D45="J",Engagés!$D45="F"),'9ème'!$D45&gt;=$I$3),"TERMINE",""))</f>
        <v/>
      </c>
      <c r="AU45" s="165" t="str">
        <f>IF('1ér_Tour'!$D45="","",IF(AND(OR(Engagés!$D45=1,Engagés!$D45=2,Engagés!$D45=3,Engagés!$D45="V"),'1ér_Tour'!$D45&gt;=$H$3),"TERMINE",""))</f>
        <v/>
      </c>
      <c r="AV45" s="165" t="str">
        <f>IF('1ér_Tour'!$D45="","",IF(AND(OR(Engagés!$D45=1,Engagés!$D45=2,Engagés!$D45=3,Engagés!$D45="V"),'1ér_Tour'!$D45&gt;=$H$3),"TERMINE",""))</f>
        <v/>
      </c>
      <c r="AW45" s="165" t="str">
        <f>IF('2ème'!$D45="","",IF(AND(OR(Engagés!$D45=1,Engagés!$D45=2,Engagés!$D45=3,Engagés!$D45="V"),'2ème'!$D45&gt;=$H$3),"TERMINE",""))</f>
        <v/>
      </c>
      <c r="AX45" s="165" t="str">
        <f>IF('3ème'!$D45="","",IF(AND(OR(Engagés!$D45=1,Engagés!$D45=2,Engagés!$D45=3,Engagés!$D45="V"),'3ème'!$D45&gt;=$H$3),"TERMINE",""))</f>
        <v/>
      </c>
      <c r="AY45" s="165" t="str">
        <f>IF('4ème'!$D45="","",IF(AND(OR(Engagés!$D45=1,Engagés!$D45=2,Engagés!$D45=3,Engagés!$D45="V"),'4ème'!$D45&gt;=$H$3),"TERMINE",""))</f>
        <v/>
      </c>
      <c r="AZ45" s="165" t="str">
        <f>IF('5ème'!$D45="","",IF(AND(OR(Engagés!$D45=1,Engagés!$D45=2,Engagés!$D45=3,Engagés!$D45="V"),'5ème'!$D45&gt;=$H$3),"TERMINE",""))</f>
        <v/>
      </c>
      <c r="BA45" s="165" t="str">
        <f>IF('6ème'!D45="","",IF(AND(OR(Engagés!$D45=1,Engagés!$D45=2,Engagés!$D45=3,Engagés!$D45="V"),'6ème'!D45&gt;=$H$3),"TERMINE",""))</f>
        <v/>
      </c>
      <c r="BB45" s="165" t="str">
        <f>IF('7ème'!$D45="","",IF(AND(OR(Engagés!$D45=1,Engagés!$D45=2,Engagés!$D45=3,Engagés!$D45="V"),'7ème'!$D45&gt;=$H$3),"TERMINE",""))</f>
        <v/>
      </c>
      <c r="BC45" s="165" t="str">
        <f>IF('8ème'!$D45="","",IF(AND(OR(Engagés!$D45=1,Engagés!$D45=2,Engagés!$D45=3,Engagés!$D45="V"),'8ème'!$D45&gt;=$H$3),"TERMINE",""))</f>
        <v/>
      </c>
      <c r="BD45" s="165" t="str">
        <f>IF('9ème'!$D45="","",IF(AND(OR(Engagés!$D45=1,Engagés!$D45=2,Engagés!$D45=3,Engagés!$D45="V"),'9ème'!$D45&gt;=$H$3),"TERMINE",""))</f>
        <v/>
      </c>
      <c r="BE45" s="165" t="str">
        <f>IF('10ème'!$D45="","",IF(AND(OR(Engagés!$D45=1,Engagés!$D45=2,Engagés!$D45=3,Engagés!$D45="V"),'10ème'!$D45&gt;=$H$3),"TERMINE",""))</f>
        <v/>
      </c>
    </row>
    <row r="46" spans="1:57" x14ac:dyDescent="0.2">
      <c r="A46" s="18">
        <f>IF(Dép_Arr!A46="","",Dép_Arr!A46)</f>
        <v>43</v>
      </c>
      <c r="B46" s="17">
        <f>IF(A46="","",INDEX(Engagés!A46:D145,MATCH(Récap!A46,Engagés!A46:A145,0),4))</f>
        <v>3</v>
      </c>
      <c r="C46" s="8">
        <f>Dép_Arr!E46+'1ér_Tour'!E46+'2ème'!E46+'3ème'!E46+'4ème'!E46+'5ème'!E46+'6ème'!E46+'7ème'!E46+'8ème'!E46+'9ème'!E46+'10ème'!E46</f>
        <v>0</v>
      </c>
      <c r="D46" s="6" t="str">
        <f>IF(E46=11,"",IF(Dép_Arr!A46="","",COUNTA(Dép_Arr!C46,'1ér_Tour'!C46,'2ème'!C46,'3ème'!C46,'4ème'!C46,'5ème'!C46,'6ème'!C46,'7ème'!C46,'8ème'!C46,'9ème'!C46,#REF!)))</f>
        <v/>
      </c>
      <c r="E46" s="6">
        <f>IF(A46=0,"",IF(Dép_Arr!A46="","",(COUNTBLANK(Dép_Arr!D46)+COUNTBLANK('1ér_Tour'!D46)+COUNTBLANK('2ème'!D46)+COUNTBLANK('3ème'!D46)+COUNTBLANK('4ème'!D46)+COUNTBLANK('5ème'!D46)+COUNTBLANK('6ème'!D46)+COUNTBLANK('7ème'!D46)+COUNTBLANK('8ème'!D46)+COUNTBLANK('9ème'!D46)+COUNTBLANK('10ème'!D46))))</f>
        <v>11</v>
      </c>
      <c r="F46" s="8" t="str">
        <f t="shared" si="1"/>
        <v/>
      </c>
      <c r="G46" t="str">
        <f>IF(OR('1ér_Tour'!D46="TERMINE",'2ème'!D46="TERMINE",'3ème'!D46="TERMINE",'4ème'!D46="TERMINE",'5ème'!D46="TERMINE",'6ème'!D46="TERMINE",'7ème'!D46="TERMINE",'8ème'!D46="TERMINE",'9ème'!D46="TERMINE",'9ème'!A46="TERMINE"),"TERMINE","")</f>
        <v/>
      </c>
      <c r="H46" s="8"/>
      <c r="I46" s="53"/>
      <c r="M46" s="154" t="str">
        <f>IF('1ér_Tour'!$D46="","",IF(AND(Engagés!$D46="M",'1ér_Tour'!$D46&gt;=$K$3),"TERMINE",""))</f>
        <v/>
      </c>
      <c r="N46" s="154" t="str">
        <f>IF('1ér_Tour'!$D46="","",IF(AND(Engagés!$D46="M",'1ér_Tour'!$D46&gt;=$K$3),"TERMINE",""))</f>
        <v/>
      </c>
      <c r="O46" s="154" t="str">
        <f>IF('2ème'!$D46="","",IF(AND(Engagés!$D46="M",'2ème'!$D46&gt;=$K$3),"TERMINE",""))</f>
        <v/>
      </c>
      <c r="P46" s="154" t="str">
        <f>IF('3ème'!$D46="","",IF(AND(Engagés!$D46="M",'3ème'!$D46&gt;=$K$3),"TERMINE",""))</f>
        <v/>
      </c>
      <c r="Q46" s="154" t="str">
        <f>IF('4ème'!$D46="","",IF(AND(Engagés!$D46="M",'4ème'!$D46&gt;=$K$3),"TERMINE",""))</f>
        <v/>
      </c>
      <c r="R46" s="154" t="str">
        <f>IF('5ème'!$D46="","",IF(AND(Engagés!$D46="M",'5ème'!$D46&gt;=$K$3),"TERMINE",""))</f>
        <v/>
      </c>
      <c r="S46" s="154" t="str">
        <f>IF('6ème'!D46="","",IF(AND(Engagés!$D46="M",'6ème'!D46&gt;=$K$3),"TERMINE",""))</f>
        <v/>
      </c>
      <c r="T46" s="154" t="str">
        <f>IF('7ème'!$D46="","",IF(AND(Engagés!$D46="M",'7ème'!$D46&gt;=$K$3),"TERMINE",""))</f>
        <v/>
      </c>
      <c r="U46" s="154" t="str">
        <f>IF('8ème'!$D46="","",IF(AND(Engagés!$D46="M",'8ème'!$D46&gt;=$K$3),"TERMINE",""))</f>
        <v/>
      </c>
      <c r="V46" s="154" t="str">
        <f>IF('9ème'!$D46="","",IF(AND(Engagés!$D46="M",'9ème'!$D46&gt;=$K$3),"TERMINE",""))</f>
        <v/>
      </c>
      <c r="W46" s="187"/>
      <c r="Y46" s="128" t="str">
        <f>IF('1ér_Tour'!$D46="","",IF(AND(Engagés!$D46="C",'1ér_Tour'!$D46&gt;=$J$3),"TERMINE",""))</f>
        <v/>
      </c>
      <c r="Z46" s="128" t="str">
        <f>IF('1ér_Tour'!$D46="","",IF(AND(Engagés!$D46="C",'1ér_Tour'!$D46&gt;=$J$3),"TERMINE",""))</f>
        <v/>
      </c>
      <c r="AA46" s="128" t="str">
        <f>IF('2ème'!$D46="","",IF(AND(Engagés!$D46="C",'2ème'!$D46&gt;=$J$3),"TERMINE",""))</f>
        <v/>
      </c>
      <c r="AB46" s="128" t="str">
        <f>IF('3ème'!$D46="","",IF(AND(Engagés!$D46="C",'3ème'!$D46&gt;=$J$3),"TERMINE",""))</f>
        <v/>
      </c>
      <c r="AC46" s="128" t="str">
        <f>IF('4ème'!$D46="","",IF(AND(Engagés!$D46="C",'4ème'!$D46&gt;=$J$3),"TERMINE",""))</f>
        <v/>
      </c>
      <c r="AD46" s="128" t="str">
        <f>IF('5ème'!$D46="","",IF(AND(Engagés!$D46="C",'5ème'!$D46&gt;=$J$3),"TERMINE",""))</f>
        <v/>
      </c>
      <c r="AE46" s="128" t="str">
        <f>IF('6ème'!D46="","",IF(AND(Engagés!$D46="C",'6ème'!D46&gt;=$J$3),"TERMINE",""))</f>
        <v/>
      </c>
      <c r="AF46" s="128" t="str">
        <f>IF('7ème'!$D46="","",IF(AND(Engagés!$D46="c",'7ème'!$D46&gt;=$J$3),"TERMINE",""))</f>
        <v/>
      </c>
      <c r="AG46" s="128" t="str">
        <f>IF('8ème'!$D46="","",IF(AND(Engagés!$D46="c",'8ème'!$D46&gt;=$J$3),"TERMINE",""))</f>
        <v/>
      </c>
      <c r="AH46" s="128" t="str">
        <f>IF('9ème'!$D46="","",IF(AND(Engagés!$D46="c",'9ème'!$D46&gt;=$J$3),"TERMINE",""))</f>
        <v/>
      </c>
      <c r="AJ46" s="128" t="str">
        <f>IF('1ér_Tour'!$D46="","",IF(AND(OR(Engagés!$D46="J",Engagés!$D46="F"),'1ér_Tour'!$D46&gt;=$I$3),"TERMINE",""))</f>
        <v/>
      </c>
      <c r="AK46" s="128" t="str">
        <f>IF('1ér_Tour'!$D46="","",IF(AND(OR(Engagés!$D46="J",Engagés!$D46="F"),'1ér_Tour'!$D46&gt;=$I$3),"TERMINE",""))</f>
        <v/>
      </c>
      <c r="AL46" s="128" t="str">
        <f>IF('2ème'!$D46="","",IF(AND(OR(Engagés!$D46="J",Engagés!$D46="F"),'2ème'!$D46&gt;=$I$3),"TERMINE",""))</f>
        <v/>
      </c>
      <c r="AM46" s="128" t="str">
        <f>IF('3ème'!$D46="","",IF(AND(OR(Engagés!$D46="J",Engagés!$D46="F"),'3ème'!$D46&gt;=$I$3),"TERMINE",""))</f>
        <v/>
      </c>
      <c r="AN46" s="128" t="str">
        <f>IF('4ème'!$D46="","",IF(AND(OR(Engagés!$D46="J",Engagés!$D46="F"),'4ème'!$D46&gt;=$I$3),"TERMINE",""))</f>
        <v/>
      </c>
      <c r="AO46" s="128" t="str">
        <f>IF('5ème'!$D46="","",IF(AND(OR(Engagés!$D46="J",Engagés!$D46="F"),'5ème'!$D46&gt;=$I$3),"TERMINE",""))</f>
        <v/>
      </c>
      <c r="AP46" s="128" t="str">
        <f>IF('6ème'!T46="","",IF(AND(OR(Engagés!$D46="J",Engagés!$D46="F"),'6ème'!T46&gt;=$I$3),"TERMINE",""))</f>
        <v/>
      </c>
      <c r="AQ46" s="128" t="str">
        <f>IF('7ème'!$D46="","",IF(AND(OR(Engagés!$D46="J",Engagés!$D46="F"),'7ème'!$D46&gt;=$I$3),"TERMINE",""))</f>
        <v/>
      </c>
      <c r="AR46" s="128" t="str">
        <f>IF('8ème'!$D46="","",IF(AND(OR(Engagés!$D46="J",Engagés!$D46="F"),'8ème'!$D46&gt;=$I$3),"TERMINE",""))</f>
        <v/>
      </c>
      <c r="AS46" s="128" t="str">
        <f>IF('9ème'!$D46="","",IF(AND(OR(Engagés!$D46="J",Engagés!$D46="F"),'9ème'!$D46&gt;=$I$3),"TERMINE",""))</f>
        <v/>
      </c>
      <c r="AU46" s="165" t="str">
        <f>IF('1ér_Tour'!$D46="","",IF(AND(OR(Engagés!$D46=1,Engagés!$D46=2,Engagés!$D46=3,Engagés!$D46="V"),'1ér_Tour'!$D46&gt;=$H$3),"TERMINE",""))</f>
        <v/>
      </c>
      <c r="AV46" s="165" t="str">
        <f>IF('1ér_Tour'!$D46="","",IF(AND(OR(Engagés!$D46=1,Engagés!$D46=2,Engagés!$D46=3,Engagés!$D46="V"),'1ér_Tour'!$D46&gt;=$H$3),"TERMINE",""))</f>
        <v/>
      </c>
      <c r="AW46" s="165" t="str">
        <f>IF('2ème'!$D46="","",IF(AND(OR(Engagés!$D46=1,Engagés!$D46=2,Engagés!$D46=3,Engagés!$D46="V"),'2ème'!$D46&gt;=$H$3),"TERMINE",""))</f>
        <v/>
      </c>
      <c r="AX46" s="165" t="str">
        <f>IF('3ème'!$D46="","",IF(AND(OR(Engagés!$D46=1,Engagés!$D46=2,Engagés!$D46=3,Engagés!$D46="V"),'3ème'!$D46&gt;=$H$3),"TERMINE",""))</f>
        <v/>
      </c>
      <c r="AY46" s="165" t="str">
        <f>IF('4ème'!$D46="","",IF(AND(OR(Engagés!$D46=1,Engagés!$D46=2,Engagés!$D46=3,Engagés!$D46="V"),'4ème'!$D46&gt;=$H$3),"TERMINE",""))</f>
        <v/>
      </c>
      <c r="AZ46" s="165" t="str">
        <f>IF('5ème'!$D46="","",IF(AND(OR(Engagés!$D46=1,Engagés!$D46=2,Engagés!$D46=3,Engagés!$D46="V"),'5ème'!$D46&gt;=$H$3),"TERMINE",""))</f>
        <v/>
      </c>
      <c r="BA46" s="165" t="str">
        <f>IF('6ème'!D46="","",IF(AND(OR(Engagés!$D46=1,Engagés!$D46=2,Engagés!$D46=3,Engagés!$D46="V"),'6ème'!D46&gt;=$H$3),"TERMINE",""))</f>
        <v/>
      </c>
      <c r="BB46" s="165" t="str">
        <f>IF('7ème'!$D46="","",IF(AND(OR(Engagés!$D46=1,Engagés!$D46=2,Engagés!$D46=3,Engagés!$D46="V"),'7ème'!$D46&gt;=$H$3),"TERMINE",""))</f>
        <v/>
      </c>
      <c r="BC46" s="165" t="str">
        <f>IF('8ème'!$D46="","",IF(AND(OR(Engagés!$D46=1,Engagés!$D46=2,Engagés!$D46=3,Engagés!$D46="V"),'8ème'!$D46&gt;=$H$3),"TERMINE",""))</f>
        <v/>
      </c>
      <c r="BD46" s="165" t="str">
        <f>IF('9ème'!$D46="","",IF(AND(OR(Engagés!$D46=1,Engagés!$D46=2,Engagés!$D46=3,Engagés!$D46="V"),'9ème'!$D46&gt;=$H$3),"TERMINE",""))</f>
        <v/>
      </c>
      <c r="BE46" s="165" t="str">
        <f>IF('10ème'!$D46="","",IF(AND(OR(Engagés!$D46=1,Engagés!$D46=2,Engagés!$D46=3,Engagés!$D46="V"),'10ème'!$D46&gt;=$H$3),"TERMINE",""))</f>
        <v/>
      </c>
    </row>
    <row r="47" spans="1:57" x14ac:dyDescent="0.2">
      <c r="A47" s="18">
        <f>IF(Dép_Arr!A47="","",Dép_Arr!A47)</f>
        <v>44</v>
      </c>
      <c r="B47" s="17">
        <f>IF(A47="","",INDEX(Engagés!A47:D146,MATCH(Récap!A47,Engagés!A47:A146,0),4))</f>
        <v>2</v>
      </c>
      <c r="C47" s="8">
        <f>Dép_Arr!E47+'1ér_Tour'!E47+'2ème'!E47+'3ème'!E47+'4ème'!E47+'5ème'!E47+'6ème'!E47+'7ème'!E47+'8ème'!E47+'9ème'!E47+'10ème'!E47</f>
        <v>0</v>
      </c>
      <c r="D47" s="6" t="str">
        <f>IF(E47=11,"",IF(Dép_Arr!A47="","",COUNTA(Dép_Arr!C47,'1ér_Tour'!C47,'2ème'!C47,'3ème'!C47,'4ème'!C47,'5ème'!C47,'6ème'!C47,'7ème'!C47,'8ème'!C47,'9ème'!C47,#REF!)))</f>
        <v/>
      </c>
      <c r="E47" s="6">
        <f>IF(A47=0,"",IF(Dép_Arr!A47="","",(COUNTBLANK(Dép_Arr!D47)+COUNTBLANK('1ér_Tour'!D47)+COUNTBLANK('2ème'!D47)+COUNTBLANK('3ème'!D47)+COUNTBLANK('4ème'!D47)+COUNTBLANK('5ème'!D47)+COUNTBLANK('6ème'!D47)+COUNTBLANK('7ème'!D47)+COUNTBLANK('8ème'!D47)+COUNTBLANK('9ème'!D47)+COUNTBLANK('10ème'!D47))))</f>
        <v>11</v>
      </c>
      <c r="F47" s="8" t="str">
        <f t="shared" si="1"/>
        <v/>
      </c>
      <c r="G47" t="str">
        <f>IF(OR('1ér_Tour'!D47="TERMINE",'2ème'!D47="TERMINE",'3ème'!D47="TERMINE",'4ème'!D47="TERMINE",'5ème'!D47="TERMINE",'6ème'!D47="TERMINE",'7ème'!D47="TERMINE",'8ème'!D47="TERMINE",'9ème'!D47="TERMINE",'9ème'!A47="TERMINE"),"TERMINE","")</f>
        <v/>
      </c>
      <c r="H47" s="8"/>
      <c r="I47" s="53"/>
      <c r="M47" s="154" t="str">
        <f>IF('1ér_Tour'!$D47="","",IF(AND(Engagés!$D47="M",'1ér_Tour'!$D47&gt;=$K$3),"TERMINE",""))</f>
        <v/>
      </c>
      <c r="N47" s="154" t="str">
        <f>IF('1ér_Tour'!$D47="","",IF(AND(Engagés!$D47="M",'1ér_Tour'!$D47&gt;=$K$3),"TERMINE",""))</f>
        <v/>
      </c>
      <c r="O47" s="154" t="str">
        <f>IF('2ème'!$D47="","",IF(AND(Engagés!$D47="M",'2ème'!$D47&gt;=$K$3),"TERMINE",""))</f>
        <v/>
      </c>
      <c r="P47" s="154" t="str">
        <f>IF('3ème'!$D47="","",IF(AND(Engagés!$D47="M",'3ème'!$D47&gt;=$K$3),"TERMINE",""))</f>
        <v/>
      </c>
      <c r="Q47" s="154" t="str">
        <f>IF('4ème'!$D47="","",IF(AND(Engagés!$D47="M",'4ème'!$D47&gt;=$K$3),"TERMINE",""))</f>
        <v/>
      </c>
      <c r="R47" s="154" t="str">
        <f>IF('5ème'!$D47="","",IF(AND(Engagés!$D47="M",'5ème'!$D47&gt;=$K$3),"TERMINE",""))</f>
        <v/>
      </c>
      <c r="S47" s="154" t="str">
        <f>IF('6ème'!D47="","",IF(AND(Engagés!$D47="M",'6ème'!D47&gt;=$K$3),"TERMINE",""))</f>
        <v/>
      </c>
      <c r="T47" s="154" t="str">
        <f>IF('7ème'!$D47="","",IF(AND(Engagés!$D47="M",'7ème'!$D47&gt;=$K$3),"TERMINE",""))</f>
        <v/>
      </c>
      <c r="U47" s="154" t="str">
        <f>IF('8ème'!$D47="","",IF(AND(Engagés!$D47="M",'8ème'!$D47&gt;=$K$3),"TERMINE",""))</f>
        <v/>
      </c>
      <c r="V47" s="154" t="str">
        <f>IF('9ème'!$D47="","",IF(AND(Engagés!$D47="M",'9ème'!$D47&gt;=$K$3),"TERMINE",""))</f>
        <v/>
      </c>
      <c r="W47" s="187"/>
      <c r="Y47" s="128" t="str">
        <f>IF('1ér_Tour'!$D47="","",IF(AND(Engagés!$D47="C",'1ér_Tour'!$D47&gt;=$J$3),"TERMINE",""))</f>
        <v/>
      </c>
      <c r="Z47" s="128" t="str">
        <f>IF('1ér_Tour'!$D47="","",IF(AND(Engagés!$D47="C",'1ér_Tour'!$D47&gt;=$J$3),"TERMINE",""))</f>
        <v/>
      </c>
      <c r="AA47" s="128" t="str">
        <f>IF('2ème'!$D47="","",IF(AND(Engagés!$D47="C",'2ème'!$D47&gt;=$J$3),"TERMINE",""))</f>
        <v/>
      </c>
      <c r="AB47" s="128" t="str">
        <f>IF('3ème'!$D47="","",IF(AND(Engagés!$D47="C",'3ème'!$D47&gt;=$J$3),"TERMINE",""))</f>
        <v/>
      </c>
      <c r="AC47" s="128" t="str">
        <f>IF('4ème'!$D47="","",IF(AND(Engagés!$D47="C",'4ème'!$D47&gt;=$J$3),"TERMINE",""))</f>
        <v/>
      </c>
      <c r="AD47" s="128" t="str">
        <f>IF('5ème'!$D47="","",IF(AND(Engagés!$D47="C",'5ème'!$D47&gt;=$J$3),"TERMINE",""))</f>
        <v/>
      </c>
      <c r="AE47" s="128" t="str">
        <f>IF('6ème'!D47="","",IF(AND(Engagés!$D47="C",'6ème'!D47&gt;=$J$3),"TERMINE",""))</f>
        <v/>
      </c>
      <c r="AF47" s="128" t="str">
        <f>IF('7ème'!$D47="","",IF(AND(Engagés!$D47="c",'7ème'!$D47&gt;=$J$3),"TERMINE",""))</f>
        <v/>
      </c>
      <c r="AG47" s="128" t="str">
        <f>IF('8ème'!$D47="","",IF(AND(Engagés!$D47="c",'8ème'!$D47&gt;=$J$3),"TERMINE",""))</f>
        <v/>
      </c>
      <c r="AH47" s="128" t="str">
        <f>IF('9ème'!$D47="","",IF(AND(Engagés!$D47="c",'9ème'!$D47&gt;=$J$3),"TERMINE",""))</f>
        <v/>
      </c>
      <c r="AJ47" s="128" t="str">
        <f>IF('1ér_Tour'!$D47="","",IF(AND(OR(Engagés!$D47="J",Engagés!$D47="F"),'1ér_Tour'!$D47&gt;=$I$3),"TERMINE",""))</f>
        <v/>
      </c>
      <c r="AK47" s="128" t="str">
        <f>IF('1ér_Tour'!$D47="","",IF(AND(OR(Engagés!$D47="J",Engagés!$D47="F"),'1ér_Tour'!$D47&gt;=$I$3),"TERMINE",""))</f>
        <v/>
      </c>
      <c r="AL47" s="128" t="str">
        <f>IF('2ème'!$D47="","",IF(AND(OR(Engagés!$D47="J",Engagés!$D47="F"),'2ème'!$D47&gt;=$I$3),"TERMINE",""))</f>
        <v/>
      </c>
      <c r="AM47" s="128" t="str">
        <f>IF('3ème'!$D47="","",IF(AND(OR(Engagés!$D47="J",Engagés!$D47="F"),'3ème'!$D47&gt;=$I$3),"TERMINE",""))</f>
        <v/>
      </c>
      <c r="AN47" s="128" t="str">
        <f>IF('4ème'!$D47="","",IF(AND(OR(Engagés!$D47="J",Engagés!$D47="F"),'4ème'!$D47&gt;=$I$3),"TERMINE",""))</f>
        <v/>
      </c>
      <c r="AO47" s="128" t="str">
        <f>IF('5ème'!$D47="","",IF(AND(OR(Engagés!$D47="J",Engagés!$D47="F"),'5ème'!$D47&gt;=$I$3),"TERMINE",""))</f>
        <v/>
      </c>
      <c r="AP47" s="128" t="str">
        <f>IF('6ème'!T47="","",IF(AND(OR(Engagés!$D47="J",Engagés!$D47="F"),'6ème'!T47&gt;=$I$3),"TERMINE",""))</f>
        <v/>
      </c>
      <c r="AQ47" s="128" t="str">
        <f>IF('7ème'!$D47="","",IF(AND(OR(Engagés!$D47="J",Engagés!$D47="F"),'7ème'!$D47&gt;=$I$3),"TERMINE",""))</f>
        <v/>
      </c>
      <c r="AR47" s="128" t="str">
        <f>IF('8ème'!$D47="","",IF(AND(OR(Engagés!$D47="J",Engagés!$D47="F"),'8ème'!$D47&gt;=$I$3),"TERMINE",""))</f>
        <v/>
      </c>
      <c r="AS47" s="128" t="str">
        <f>IF('9ème'!$D47="","",IF(AND(OR(Engagés!$D47="J",Engagés!$D47="F"),'9ème'!$D47&gt;=$I$3),"TERMINE",""))</f>
        <v/>
      </c>
      <c r="AU47" s="165" t="str">
        <f>IF('1ér_Tour'!$D47="","",IF(AND(OR(Engagés!$D47=1,Engagés!$D47=2,Engagés!$D47=3,Engagés!$D47="V"),'1ér_Tour'!$D47&gt;=$H$3),"TERMINE",""))</f>
        <v/>
      </c>
      <c r="AV47" s="165" t="str">
        <f>IF('1ér_Tour'!$D47="","",IF(AND(OR(Engagés!$D47=1,Engagés!$D47=2,Engagés!$D47=3,Engagés!$D47="V"),'1ér_Tour'!$D47&gt;=$H$3),"TERMINE",""))</f>
        <v/>
      </c>
      <c r="AW47" s="165" t="str">
        <f>IF('2ème'!$D47="","",IF(AND(OR(Engagés!$D47=1,Engagés!$D47=2,Engagés!$D47=3,Engagés!$D47="V"),'2ème'!$D47&gt;=$H$3),"TERMINE",""))</f>
        <v/>
      </c>
      <c r="AX47" s="165" t="str">
        <f>IF('3ème'!$D47="","",IF(AND(OR(Engagés!$D47=1,Engagés!$D47=2,Engagés!$D47=3,Engagés!$D47="V"),'3ème'!$D47&gt;=$H$3),"TERMINE",""))</f>
        <v/>
      </c>
      <c r="AY47" s="165" t="str">
        <f>IF('4ème'!$D47="","",IF(AND(OR(Engagés!$D47=1,Engagés!$D47=2,Engagés!$D47=3,Engagés!$D47="V"),'4ème'!$D47&gt;=$H$3),"TERMINE",""))</f>
        <v/>
      </c>
      <c r="AZ47" s="165" t="str">
        <f>IF('5ème'!$D47="","",IF(AND(OR(Engagés!$D47=1,Engagés!$D47=2,Engagés!$D47=3,Engagés!$D47="V"),'5ème'!$D47&gt;=$H$3),"TERMINE",""))</f>
        <v/>
      </c>
      <c r="BA47" s="165" t="str">
        <f>IF('6ème'!D47="","",IF(AND(OR(Engagés!$D47=1,Engagés!$D47=2,Engagés!$D47=3,Engagés!$D47="V"),'6ème'!D47&gt;=$H$3),"TERMINE",""))</f>
        <v/>
      </c>
      <c r="BB47" s="165" t="str">
        <f>IF('7ème'!$D47="","",IF(AND(OR(Engagés!$D47=1,Engagés!$D47=2,Engagés!$D47=3,Engagés!$D47="V"),'7ème'!$D47&gt;=$H$3),"TERMINE",""))</f>
        <v/>
      </c>
      <c r="BC47" s="165" t="str">
        <f>IF('8ème'!$D47="","",IF(AND(OR(Engagés!$D47=1,Engagés!$D47=2,Engagés!$D47=3,Engagés!$D47="V"),'8ème'!$D47&gt;=$H$3),"TERMINE",""))</f>
        <v/>
      </c>
      <c r="BD47" s="165" t="str">
        <f>IF('9ème'!$D47="","",IF(AND(OR(Engagés!$D47=1,Engagés!$D47=2,Engagés!$D47=3,Engagés!$D47="V"),'9ème'!$D47&gt;=$H$3),"TERMINE",""))</f>
        <v/>
      </c>
      <c r="BE47" s="165" t="str">
        <f>IF('10ème'!$D47="","",IF(AND(OR(Engagés!$D47=1,Engagés!$D47=2,Engagés!$D47=3,Engagés!$D47="V"),'10ème'!$D47&gt;=$H$3),"TERMINE",""))</f>
        <v/>
      </c>
    </row>
    <row r="48" spans="1:57" x14ac:dyDescent="0.2">
      <c r="A48" s="18">
        <f>IF(Dép_Arr!A48="","",Dép_Arr!A48)</f>
        <v>45</v>
      </c>
      <c r="B48" s="17">
        <f>IF(A48="","",INDEX(Engagés!A48:D147,MATCH(Récap!A48,Engagés!A48:A147,0),4))</f>
        <v>1</v>
      </c>
      <c r="C48" s="8">
        <f>Dép_Arr!E48+'1ér_Tour'!E48+'2ème'!E48+'3ème'!E48+'4ème'!E48+'5ème'!E48+'6ème'!E48+'7ème'!E48+'8ème'!E48+'9ème'!E48+'10ème'!E48</f>
        <v>0</v>
      </c>
      <c r="D48" s="6" t="str">
        <f>IF(E48=11,"",IF(Dép_Arr!A48="","",COUNTA(Dép_Arr!C48,'1ér_Tour'!C48,'2ème'!C48,'3ème'!C48,'4ème'!C48,'5ème'!C48,'6ème'!C48,'7ème'!C48,'8ème'!C48,'9ème'!C48,#REF!)))</f>
        <v/>
      </c>
      <c r="E48" s="6">
        <f>IF(A48=0,"",IF(Dép_Arr!A48="","",(COUNTBLANK(Dép_Arr!D48)+COUNTBLANK('1ér_Tour'!D48)+COUNTBLANK('2ème'!D48)+COUNTBLANK('3ème'!D48)+COUNTBLANK('4ème'!D48)+COUNTBLANK('5ème'!D48)+COUNTBLANK('6ème'!D48)+COUNTBLANK('7ème'!D48)+COUNTBLANK('8ème'!D48)+COUNTBLANK('9ème'!D48)+COUNTBLANK('10ème'!D48))))</f>
        <v>11</v>
      </c>
      <c r="F48" s="8" t="str">
        <f t="shared" si="1"/>
        <v/>
      </c>
      <c r="G48" t="str">
        <f>IF(OR('1ér_Tour'!D48="TERMINE",'2ème'!D48="TERMINE",'3ème'!D48="TERMINE",'4ème'!D48="TERMINE",'5ème'!D48="TERMINE",'6ème'!D48="TERMINE",'7ème'!D48="TERMINE",'8ème'!D48="TERMINE",'9ème'!D48="TERMINE",'9ème'!A48="TERMINE"),"TERMINE","")</f>
        <v/>
      </c>
      <c r="H48" s="8"/>
      <c r="I48" s="53"/>
      <c r="M48" s="154" t="str">
        <f>IF('1ér_Tour'!$D48="","",IF(AND(Engagés!$D48="M",'1ér_Tour'!$D48&gt;=$K$3),"TERMINE",""))</f>
        <v/>
      </c>
      <c r="N48" s="154" t="str">
        <f>IF('1ér_Tour'!$D48="","",IF(AND(Engagés!$D48="M",'1ér_Tour'!$D48&gt;=$K$3),"TERMINE",""))</f>
        <v/>
      </c>
      <c r="O48" s="154" t="str">
        <f>IF('2ème'!$D48="","",IF(AND(Engagés!$D48="M",'2ème'!$D48&gt;=$K$3),"TERMINE",""))</f>
        <v/>
      </c>
      <c r="P48" s="154" t="str">
        <f>IF('3ème'!$D48="","",IF(AND(Engagés!$D48="M",'3ème'!$D48&gt;=$K$3),"TERMINE",""))</f>
        <v/>
      </c>
      <c r="Q48" s="154" t="str">
        <f>IF('4ème'!$D48="","",IF(AND(Engagés!$D48="M",'4ème'!$D48&gt;=$K$3),"TERMINE",""))</f>
        <v/>
      </c>
      <c r="R48" s="154" t="str">
        <f>IF('5ème'!$D48="","",IF(AND(Engagés!$D48="M",'5ème'!$D48&gt;=$K$3),"TERMINE",""))</f>
        <v/>
      </c>
      <c r="S48" s="154" t="str">
        <f>IF('6ème'!D48="","",IF(AND(Engagés!$D48="M",'6ème'!D48&gt;=$K$3),"TERMINE",""))</f>
        <v/>
      </c>
      <c r="T48" s="154" t="str">
        <f>IF('7ème'!$D48="","",IF(AND(Engagés!$D48="M",'7ème'!$D48&gt;=$K$3),"TERMINE",""))</f>
        <v/>
      </c>
      <c r="U48" s="154" t="str">
        <f>IF('8ème'!$D48="","",IF(AND(Engagés!$D48="M",'8ème'!$D48&gt;=$K$3),"TERMINE",""))</f>
        <v/>
      </c>
      <c r="V48" s="154" t="str">
        <f>IF('9ème'!$D48="","",IF(AND(Engagés!$D48="M",'9ème'!$D48&gt;=$K$3),"TERMINE",""))</f>
        <v/>
      </c>
      <c r="W48" s="187"/>
      <c r="Y48" s="128" t="str">
        <f>IF('1ér_Tour'!$D48="","",IF(AND(Engagés!$D48="C",'1ér_Tour'!$D48&gt;=$J$3),"TERMINE",""))</f>
        <v/>
      </c>
      <c r="Z48" s="128" t="str">
        <f>IF('1ér_Tour'!$D48="","",IF(AND(Engagés!$D48="C",'1ér_Tour'!$D48&gt;=$J$3),"TERMINE",""))</f>
        <v/>
      </c>
      <c r="AA48" s="128" t="str">
        <f>IF('2ème'!$D48="","",IF(AND(Engagés!$D48="C",'2ème'!$D48&gt;=$J$3),"TERMINE",""))</f>
        <v/>
      </c>
      <c r="AB48" s="128" t="str">
        <f>IF('3ème'!$D48="","",IF(AND(Engagés!$D48="C",'3ème'!$D48&gt;=$J$3),"TERMINE",""))</f>
        <v/>
      </c>
      <c r="AC48" s="128" t="str">
        <f>IF('4ème'!$D48="","",IF(AND(Engagés!$D48="C",'4ème'!$D48&gt;=$J$3),"TERMINE",""))</f>
        <v/>
      </c>
      <c r="AD48" s="128" t="str">
        <f>IF('5ème'!$D48="","",IF(AND(Engagés!$D48="C",'5ème'!$D48&gt;=$J$3),"TERMINE",""))</f>
        <v/>
      </c>
      <c r="AE48" s="128" t="str">
        <f>IF('6ème'!D48="","",IF(AND(Engagés!$D48="C",'6ème'!D48&gt;=$J$3),"TERMINE",""))</f>
        <v/>
      </c>
      <c r="AF48" s="128" t="str">
        <f>IF('7ème'!$D48="","",IF(AND(Engagés!$D48="c",'7ème'!$D48&gt;=$J$3),"TERMINE",""))</f>
        <v/>
      </c>
      <c r="AG48" s="128" t="str">
        <f>IF('8ème'!$D48="","",IF(AND(Engagés!$D48="c",'8ème'!$D48&gt;=$J$3),"TERMINE",""))</f>
        <v/>
      </c>
      <c r="AH48" s="128" t="str">
        <f>IF('9ème'!$D48="","",IF(AND(Engagés!$D48="c",'9ème'!$D48&gt;=$J$3),"TERMINE",""))</f>
        <v/>
      </c>
      <c r="AJ48" s="128" t="str">
        <f>IF('1ér_Tour'!$D48="","",IF(AND(OR(Engagés!$D48="J",Engagés!$D48="F"),'1ér_Tour'!$D48&gt;=$I$3),"TERMINE",""))</f>
        <v/>
      </c>
      <c r="AK48" s="128" t="str">
        <f>IF('1ér_Tour'!$D48="","",IF(AND(OR(Engagés!$D48="J",Engagés!$D48="F"),'1ér_Tour'!$D48&gt;=$I$3),"TERMINE",""))</f>
        <v/>
      </c>
      <c r="AL48" s="128" t="str">
        <f>IF('2ème'!$D48="","",IF(AND(OR(Engagés!$D48="J",Engagés!$D48="F"),'2ème'!$D48&gt;=$I$3),"TERMINE",""))</f>
        <v/>
      </c>
      <c r="AM48" s="128" t="str">
        <f>IF('3ème'!$D48="","",IF(AND(OR(Engagés!$D48="J",Engagés!$D48="F"),'3ème'!$D48&gt;=$I$3),"TERMINE",""))</f>
        <v/>
      </c>
      <c r="AN48" s="128" t="str">
        <f>IF('4ème'!$D48="","",IF(AND(OR(Engagés!$D48="J",Engagés!$D48="F"),'4ème'!$D48&gt;=$I$3),"TERMINE",""))</f>
        <v/>
      </c>
      <c r="AO48" s="128" t="str">
        <f>IF('5ème'!$D48="","",IF(AND(OR(Engagés!$D48="J",Engagés!$D48="F"),'5ème'!$D48&gt;=$I$3),"TERMINE",""))</f>
        <v/>
      </c>
      <c r="AP48" s="128" t="str">
        <f>IF('6ème'!T48="","",IF(AND(OR(Engagés!$D48="J",Engagés!$D48="F"),'6ème'!T48&gt;=$I$3),"TERMINE",""))</f>
        <v/>
      </c>
      <c r="AQ48" s="128" t="str">
        <f>IF('7ème'!$D48="","",IF(AND(OR(Engagés!$D48="J",Engagés!$D48="F"),'7ème'!$D48&gt;=$I$3),"TERMINE",""))</f>
        <v/>
      </c>
      <c r="AR48" s="128" t="str">
        <f>IF('8ème'!$D48="","",IF(AND(OR(Engagés!$D48="J",Engagés!$D48="F"),'8ème'!$D48&gt;=$I$3),"TERMINE",""))</f>
        <v/>
      </c>
      <c r="AS48" s="128" t="str">
        <f>IF('9ème'!$D48="","",IF(AND(OR(Engagés!$D48="J",Engagés!$D48="F"),'9ème'!$D48&gt;=$I$3),"TERMINE",""))</f>
        <v/>
      </c>
      <c r="AU48" s="165" t="str">
        <f>IF('1ér_Tour'!$D48="","",IF(AND(OR(Engagés!$D48=1,Engagés!$D48=2,Engagés!$D48=3,Engagés!$D48="V"),'1ér_Tour'!$D48&gt;=$H$3),"TERMINE",""))</f>
        <v/>
      </c>
      <c r="AV48" s="165" t="str">
        <f>IF('1ér_Tour'!$D48="","",IF(AND(OR(Engagés!$D48=1,Engagés!$D48=2,Engagés!$D48=3,Engagés!$D48="V"),'1ér_Tour'!$D48&gt;=$H$3),"TERMINE",""))</f>
        <v/>
      </c>
      <c r="AW48" s="165" t="str">
        <f>IF('2ème'!$D48="","",IF(AND(OR(Engagés!$D48=1,Engagés!$D48=2,Engagés!$D48=3,Engagés!$D48="V"),'2ème'!$D48&gt;=$H$3),"TERMINE",""))</f>
        <v/>
      </c>
      <c r="AX48" s="165" t="str">
        <f>IF('3ème'!$D48="","",IF(AND(OR(Engagés!$D48=1,Engagés!$D48=2,Engagés!$D48=3,Engagés!$D48="V"),'3ème'!$D48&gt;=$H$3),"TERMINE",""))</f>
        <v/>
      </c>
      <c r="AY48" s="165" t="str">
        <f>IF('4ème'!$D48="","",IF(AND(OR(Engagés!$D48=1,Engagés!$D48=2,Engagés!$D48=3,Engagés!$D48="V"),'4ème'!$D48&gt;=$H$3),"TERMINE",""))</f>
        <v/>
      </c>
      <c r="AZ48" s="165" t="str">
        <f>IF('5ème'!$D48="","",IF(AND(OR(Engagés!$D48=1,Engagés!$D48=2,Engagés!$D48=3,Engagés!$D48="V"),'5ème'!$D48&gt;=$H$3),"TERMINE",""))</f>
        <v/>
      </c>
      <c r="BA48" s="165" t="str">
        <f>IF('6ème'!D48="","",IF(AND(OR(Engagés!$D48=1,Engagés!$D48=2,Engagés!$D48=3,Engagés!$D48="V"),'6ème'!D48&gt;=$H$3),"TERMINE",""))</f>
        <v/>
      </c>
      <c r="BB48" s="165" t="str">
        <f>IF('7ème'!$D48="","",IF(AND(OR(Engagés!$D48=1,Engagés!$D48=2,Engagés!$D48=3,Engagés!$D48="V"),'7ème'!$D48&gt;=$H$3),"TERMINE",""))</f>
        <v/>
      </c>
      <c r="BC48" s="165" t="str">
        <f>IF('8ème'!$D48="","",IF(AND(OR(Engagés!$D48=1,Engagés!$D48=2,Engagés!$D48=3,Engagés!$D48="V"),'8ème'!$D48&gt;=$H$3),"TERMINE",""))</f>
        <v/>
      </c>
      <c r="BD48" s="165" t="str">
        <f>IF('9ème'!$D48="","",IF(AND(OR(Engagés!$D48=1,Engagés!$D48=2,Engagés!$D48=3,Engagés!$D48="V"),'9ème'!$D48&gt;=$H$3),"TERMINE",""))</f>
        <v/>
      </c>
      <c r="BE48" s="165" t="str">
        <f>IF('10ème'!$D48="","",IF(AND(OR(Engagés!$D48=1,Engagés!$D48=2,Engagés!$D48=3,Engagés!$D48="V"),'10ème'!$D48&gt;=$H$3),"TERMINE",""))</f>
        <v/>
      </c>
    </row>
    <row r="49" spans="1:57" x14ac:dyDescent="0.2">
      <c r="A49" s="18">
        <f>IF(Dép_Arr!A49="","",Dép_Arr!A49)</f>
        <v>46</v>
      </c>
      <c r="B49" s="17" t="str">
        <f>IF(A49="","",INDEX(Engagés!A49:D148,MATCH(Récap!A49,Engagés!A49:A148,0),4))</f>
        <v>F</v>
      </c>
      <c r="C49" s="8">
        <f>Dép_Arr!E49+'1ér_Tour'!E49+'2ème'!E49+'3ème'!E49+'4ème'!E49+'5ème'!E49+'6ème'!E49+'7ème'!E49+'8ème'!E49+'9ème'!E49+'10ème'!E49</f>
        <v>0</v>
      </c>
      <c r="D49" s="6" t="str">
        <f>IF(E49=11,"",IF(Dép_Arr!A49="","",COUNTA(Dép_Arr!C49,'1ér_Tour'!C49,'2ème'!C49,'3ème'!C49,'4ème'!C49,'5ème'!C49,'6ème'!C49,'7ème'!C49,'8ème'!C49,'9ème'!C49,#REF!)))</f>
        <v/>
      </c>
      <c r="E49" s="6">
        <f>IF(A49=0,"",IF(Dép_Arr!A49="","",(COUNTBLANK(Dép_Arr!D49)+COUNTBLANK('1ér_Tour'!D49)+COUNTBLANK('2ème'!D49)+COUNTBLANK('3ème'!D49)+COUNTBLANK('4ème'!D49)+COUNTBLANK('5ème'!D49)+COUNTBLANK('6ème'!D49)+COUNTBLANK('7ème'!D49)+COUNTBLANK('8ème'!D49)+COUNTBLANK('9ème'!D49)+COUNTBLANK('10ème'!D49))))</f>
        <v>11</v>
      </c>
      <c r="F49" s="8" t="str">
        <f t="shared" si="1"/>
        <v/>
      </c>
      <c r="G49" t="str">
        <f>IF(OR('1ér_Tour'!D49="TERMINE",'2ème'!D49="TERMINE",'3ème'!D49="TERMINE",'4ème'!D49="TERMINE",'5ème'!D49="TERMINE",'6ème'!D49="TERMINE",'7ème'!D49="TERMINE",'8ème'!D49="TERMINE",'9ème'!D49="TERMINE",'9ème'!A49="TERMINE"),"TERMINE","")</f>
        <v/>
      </c>
      <c r="H49" s="8"/>
      <c r="I49" s="53"/>
      <c r="M49" s="154" t="str">
        <f>IF('1ér_Tour'!$D49="","",IF(AND(Engagés!$D49="M",'1ér_Tour'!$D49&gt;=$K$3),"TERMINE",""))</f>
        <v/>
      </c>
      <c r="N49" s="154" t="str">
        <f>IF('1ér_Tour'!$D49="","",IF(AND(Engagés!$D49="M",'1ér_Tour'!$D49&gt;=$K$3),"TERMINE",""))</f>
        <v/>
      </c>
      <c r="O49" s="154" t="str">
        <f>IF('2ème'!$D49="","",IF(AND(Engagés!$D49="M",'2ème'!$D49&gt;=$K$3),"TERMINE",""))</f>
        <v/>
      </c>
      <c r="P49" s="154" t="str">
        <f>IF('3ème'!$D49="","",IF(AND(Engagés!$D49="M",'3ème'!$D49&gt;=$K$3),"TERMINE",""))</f>
        <v/>
      </c>
      <c r="Q49" s="154" t="str">
        <f>IF('4ème'!$D49="","",IF(AND(Engagés!$D49="M",'4ème'!$D49&gt;=$K$3),"TERMINE",""))</f>
        <v/>
      </c>
      <c r="R49" s="154" t="str">
        <f>IF('5ème'!$D49="","",IF(AND(Engagés!$D49="M",'5ème'!$D49&gt;=$K$3),"TERMINE",""))</f>
        <v/>
      </c>
      <c r="S49" s="154" t="str">
        <f>IF('6ème'!D49="","",IF(AND(Engagés!$D49="M",'6ème'!D49&gt;=$K$3),"TERMINE",""))</f>
        <v/>
      </c>
      <c r="T49" s="154" t="str">
        <f>IF('7ème'!$D49="","",IF(AND(Engagés!$D49="M",'7ème'!$D49&gt;=$K$3),"TERMINE",""))</f>
        <v/>
      </c>
      <c r="U49" s="154" t="str">
        <f>IF('8ème'!$D49="","",IF(AND(Engagés!$D49="M",'8ème'!$D49&gt;=$K$3),"TERMINE",""))</f>
        <v/>
      </c>
      <c r="V49" s="154" t="str">
        <f>IF('9ème'!$D49="","",IF(AND(Engagés!$D49="M",'9ème'!$D49&gt;=$K$3),"TERMINE",""))</f>
        <v/>
      </c>
      <c r="W49" s="187"/>
      <c r="Y49" s="128" t="str">
        <f>IF('1ér_Tour'!$D49="","",IF(AND(Engagés!$D49="C",'1ér_Tour'!$D49&gt;=$J$3),"TERMINE",""))</f>
        <v/>
      </c>
      <c r="Z49" s="128" t="str">
        <f>IF('1ér_Tour'!$D49="","",IF(AND(Engagés!$D49="C",'1ér_Tour'!$D49&gt;=$J$3),"TERMINE",""))</f>
        <v/>
      </c>
      <c r="AA49" s="128" t="str">
        <f>IF('2ème'!$D49="","",IF(AND(Engagés!$D49="C",'2ème'!$D49&gt;=$J$3),"TERMINE",""))</f>
        <v/>
      </c>
      <c r="AB49" s="128" t="str">
        <f>IF('3ème'!$D49="","",IF(AND(Engagés!$D49="C",'3ème'!$D49&gt;=$J$3),"TERMINE",""))</f>
        <v/>
      </c>
      <c r="AC49" s="128" t="str">
        <f>IF('4ème'!$D49="","",IF(AND(Engagés!$D49="C",'4ème'!$D49&gt;=$J$3),"TERMINE",""))</f>
        <v/>
      </c>
      <c r="AD49" s="128" t="str">
        <f>IF('5ème'!$D49="","",IF(AND(Engagés!$D49="C",'5ème'!$D49&gt;=$J$3),"TERMINE",""))</f>
        <v/>
      </c>
      <c r="AE49" s="128" t="str">
        <f>IF('6ème'!D49="","",IF(AND(Engagés!$D49="C",'6ème'!D49&gt;=$J$3),"TERMINE",""))</f>
        <v/>
      </c>
      <c r="AF49" s="128" t="str">
        <f>IF('7ème'!$D49="","",IF(AND(Engagés!$D49="c",'7ème'!$D49&gt;=$J$3),"TERMINE",""))</f>
        <v/>
      </c>
      <c r="AG49" s="128" t="str">
        <f>IF('8ème'!$D49="","",IF(AND(Engagés!$D49="c",'8ème'!$D49&gt;=$J$3),"TERMINE",""))</f>
        <v/>
      </c>
      <c r="AH49" s="128" t="str">
        <f>IF('9ème'!$D49="","",IF(AND(Engagés!$D49="c",'9ème'!$D49&gt;=$J$3),"TERMINE",""))</f>
        <v/>
      </c>
      <c r="AJ49" s="128" t="str">
        <f>IF('1ér_Tour'!$D49="","",IF(AND(OR(Engagés!$D49="J",Engagés!$D49="F"),'1ér_Tour'!$D49&gt;=$I$3),"TERMINE",""))</f>
        <v/>
      </c>
      <c r="AK49" s="128" t="str">
        <f>IF('1ér_Tour'!$D49="","",IF(AND(OR(Engagés!$D49="J",Engagés!$D49="F"),'1ér_Tour'!$D49&gt;=$I$3),"TERMINE",""))</f>
        <v/>
      </c>
      <c r="AL49" s="128" t="str">
        <f>IF('2ème'!$D49="","",IF(AND(OR(Engagés!$D49="J",Engagés!$D49="F"),'2ème'!$D49&gt;=$I$3),"TERMINE",""))</f>
        <v/>
      </c>
      <c r="AM49" s="128" t="str">
        <f>IF('3ème'!$D49="","",IF(AND(OR(Engagés!$D49="J",Engagés!$D49="F"),'3ème'!$D49&gt;=$I$3),"TERMINE",""))</f>
        <v/>
      </c>
      <c r="AN49" s="128" t="str">
        <f>IF('4ème'!$D49="","",IF(AND(OR(Engagés!$D49="J",Engagés!$D49="F"),'4ème'!$D49&gt;=$I$3),"TERMINE",""))</f>
        <v/>
      </c>
      <c r="AO49" s="128" t="str">
        <f>IF('5ème'!$D49="","",IF(AND(OR(Engagés!$D49="J",Engagés!$D49="F"),'5ème'!$D49&gt;=$I$3),"TERMINE",""))</f>
        <v/>
      </c>
      <c r="AP49" s="128" t="str">
        <f>IF('6ème'!T49="","",IF(AND(OR(Engagés!$D49="J",Engagés!$D49="F"),'6ème'!T49&gt;=$I$3),"TERMINE",""))</f>
        <v/>
      </c>
      <c r="AQ49" s="128" t="str">
        <f>IF('7ème'!$D49="","",IF(AND(OR(Engagés!$D49="J",Engagés!$D49="F"),'7ème'!$D49&gt;=$I$3),"TERMINE",""))</f>
        <v/>
      </c>
      <c r="AR49" s="128" t="str">
        <f>IF('8ème'!$D49="","",IF(AND(OR(Engagés!$D49="J",Engagés!$D49="F"),'8ème'!$D49&gt;=$I$3),"TERMINE",""))</f>
        <v/>
      </c>
      <c r="AS49" s="128" t="str">
        <f>IF('9ème'!$D49="","",IF(AND(OR(Engagés!$D49="J",Engagés!$D49="F"),'9ème'!$D49&gt;=$I$3),"TERMINE",""))</f>
        <v/>
      </c>
      <c r="AU49" s="165" t="str">
        <f>IF('1ér_Tour'!$D49="","",IF(AND(OR(Engagés!$D49=1,Engagés!$D49=2,Engagés!$D49=3,Engagés!$D49="V"),'1ér_Tour'!$D49&gt;=$H$3),"TERMINE",""))</f>
        <v/>
      </c>
      <c r="AV49" s="165" t="str">
        <f>IF('1ér_Tour'!$D49="","",IF(AND(OR(Engagés!$D49=1,Engagés!$D49=2,Engagés!$D49=3,Engagés!$D49="V"),'1ér_Tour'!$D49&gt;=$H$3),"TERMINE",""))</f>
        <v/>
      </c>
      <c r="AW49" s="165" t="str">
        <f>IF('2ème'!$D49="","",IF(AND(OR(Engagés!$D49=1,Engagés!$D49=2,Engagés!$D49=3,Engagés!$D49="V"),'2ème'!$D49&gt;=$H$3),"TERMINE",""))</f>
        <v/>
      </c>
      <c r="AX49" s="165" t="str">
        <f>IF('3ème'!$D49="","",IF(AND(OR(Engagés!$D49=1,Engagés!$D49=2,Engagés!$D49=3,Engagés!$D49="V"),'3ème'!$D49&gt;=$H$3),"TERMINE",""))</f>
        <v/>
      </c>
      <c r="AY49" s="165" t="str">
        <f>IF('4ème'!$D49="","",IF(AND(OR(Engagés!$D49=1,Engagés!$D49=2,Engagés!$D49=3,Engagés!$D49="V"),'4ème'!$D49&gt;=$H$3),"TERMINE",""))</f>
        <v/>
      </c>
      <c r="AZ49" s="165" t="str">
        <f>IF('5ème'!$D49="","",IF(AND(OR(Engagés!$D49=1,Engagés!$D49=2,Engagés!$D49=3,Engagés!$D49="V"),'5ème'!$D49&gt;=$H$3),"TERMINE",""))</f>
        <v/>
      </c>
      <c r="BA49" s="165" t="str">
        <f>IF('6ème'!D49="","",IF(AND(OR(Engagés!$D49=1,Engagés!$D49=2,Engagés!$D49=3,Engagés!$D49="V"),'6ème'!D49&gt;=$H$3),"TERMINE",""))</f>
        <v/>
      </c>
      <c r="BB49" s="165" t="str">
        <f>IF('7ème'!$D49="","",IF(AND(OR(Engagés!$D49=1,Engagés!$D49=2,Engagés!$D49=3,Engagés!$D49="V"),'7ème'!$D49&gt;=$H$3),"TERMINE",""))</f>
        <v/>
      </c>
      <c r="BC49" s="165" t="str">
        <f>IF('8ème'!$D49="","",IF(AND(OR(Engagés!$D49=1,Engagés!$D49=2,Engagés!$D49=3,Engagés!$D49="V"),'8ème'!$D49&gt;=$H$3),"TERMINE",""))</f>
        <v/>
      </c>
      <c r="BD49" s="165" t="str">
        <f>IF('9ème'!$D49="","",IF(AND(OR(Engagés!$D49=1,Engagés!$D49=2,Engagés!$D49=3,Engagés!$D49="V"),'9ème'!$D49&gt;=$H$3),"TERMINE",""))</f>
        <v/>
      </c>
      <c r="BE49" s="165" t="str">
        <f>IF('10ème'!$D49="","",IF(AND(OR(Engagés!$D49=1,Engagés!$D49=2,Engagés!$D49=3,Engagés!$D49="V"),'10ème'!$D49&gt;=$H$3),"TERMINE",""))</f>
        <v/>
      </c>
    </row>
    <row r="50" spans="1:57" x14ac:dyDescent="0.2">
      <c r="A50" s="18">
        <f>IF(Dép_Arr!A50="","",Dép_Arr!A50)</f>
        <v>47</v>
      </c>
      <c r="B50" s="17">
        <f>IF(A50="","",INDEX(Engagés!A50:D149,MATCH(Récap!A50,Engagés!A50:A149,0),4))</f>
        <v>2</v>
      </c>
      <c r="C50" s="8">
        <f>Dép_Arr!E50+'1ér_Tour'!E50+'2ème'!E50+'3ème'!E50+'4ème'!E50+'5ème'!E50+'6ème'!E50+'7ème'!E50+'8ème'!E50+'9ème'!E50+'10ème'!E50</f>
        <v>0</v>
      </c>
      <c r="D50" s="6" t="str">
        <f>IF(E50=11,"",IF(Dép_Arr!A50="","",COUNTA(Dép_Arr!C50,'1ér_Tour'!C50,'2ème'!C50,'3ème'!C50,'4ème'!C50,'5ème'!C50,'6ème'!C50,'7ème'!C50,'8ème'!C50,'9ème'!C50,#REF!)))</f>
        <v/>
      </c>
      <c r="E50" s="6">
        <f>IF(A50=0,"",IF(Dép_Arr!A50="","",(COUNTBLANK(Dép_Arr!D50)+COUNTBLANK('1ér_Tour'!D50)+COUNTBLANK('2ème'!D50)+COUNTBLANK('3ème'!D50)+COUNTBLANK('4ème'!D50)+COUNTBLANK('5ème'!D50)+COUNTBLANK('6ème'!D50)+COUNTBLANK('7ème'!D50)+COUNTBLANK('8ème'!D50)+COUNTBLANK('9ème'!D50)+COUNTBLANK('10ème'!D50))))</f>
        <v>11</v>
      </c>
      <c r="F50" s="8" t="str">
        <f t="shared" si="1"/>
        <v/>
      </c>
      <c r="G50" t="str">
        <f>IF(OR('1ér_Tour'!D50="TERMINE",'2ème'!D50="TERMINE",'3ème'!D50="TERMINE",'4ème'!D50="TERMINE",'5ème'!D50="TERMINE",'6ème'!D50="TERMINE",'7ème'!D50="TERMINE",'8ème'!D50="TERMINE",'9ème'!D50="TERMINE",'9ème'!A50="TERMINE"),"TERMINE","")</f>
        <v/>
      </c>
      <c r="H50" s="8"/>
      <c r="I50" s="53"/>
      <c r="M50" s="154" t="str">
        <f>IF('1ér_Tour'!$D50="","",IF(AND(Engagés!$D50="M",'1ér_Tour'!$D50&gt;=$K$3),"TERMINE",""))</f>
        <v/>
      </c>
      <c r="N50" s="154" t="str">
        <f>IF('1ér_Tour'!$D50="","",IF(AND(Engagés!$D50="M",'1ér_Tour'!$D50&gt;=$K$3),"TERMINE",""))</f>
        <v/>
      </c>
      <c r="O50" s="154" t="str">
        <f>IF('2ème'!$D50="","",IF(AND(Engagés!$D50="M",'2ème'!$D50&gt;=$K$3),"TERMINE",""))</f>
        <v/>
      </c>
      <c r="P50" s="154" t="str">
        <f>IF('3ème'!$D50="","",IF(AND(Engagés!$D50="M",'3ème'!$D50&gt;=$K$3),"TERMINE",""))</f>
        <v/>
      </c>
      <c r="Q50" s="154" t="str">
        <f>IF('4ème'!$D50="","",IF(AND(Engagés!$D50="M",'4ème'!$D50&gt;=$K$3),"TERMINE",""))</f>
        <v/>
      </c>
      <c r="R50" s="154" t="str">
        <f>IF('5ème'!$D50="","",IF(AND(Engagés!$D50="M",'5ème'!$D50&gt;=$K$3),"TERMINE",""))</f>
        <v/>
      </c>
      <c r="S50" s="154" t="str">
        <f>IF('6ème'!D50="","",IF(AND(Engagés!$D50="M",'6ème'!D50&gt;=$K$3),"TERMINE",""))</f>
        <v/>
      </c>
      <c r="T50" s="154" t="str">
        <f>IF('7ème'!$D50="","",IF(AND(Engagés!$D50="M",'7ème'!$D50&gt;=$K$3),"TERMINE",""))</f>
        <v/>
      </c>
      <c r="U50" s="154" t="str">
        <f>IF('8ème'!$D50="","",IF(AND(Engagés!$D50="M",'8ème'!$D50&gt;=$K$3),"TERMINE",""))</f>
        <v/>
      </c>
      <c r="V50" s="154" t="str">
        <f>IF('9ème'!$D50="","",IF(AND(Engagés!$D50="M",'9ème'!$D50&gt;=$K$3),"TERMINE",""))</f>
        <v/>
      </c>
      <c r="W50" s="187"/>
      <c r="Y50" s="128" t="str">
        <f>IF('1ér_Tour'!$D50="","",IF(AND(Engagés!$D50="C",'1ér_Tour'!$D50&gt;=$J$3),"TERMINE",""))</f>
        <v/>
      </c>
      <c r="Z50" s="128" t="str">
        <f>IF('1ér_Tour'!$D50="","",IF(AND(Engagés!$D50="C",'1ér_Tour'!$D50&gt;=$J$3),"TERMINE",""))</f>
        <v/>
      </c>
      <c r="AA50" s="128" t="str">
        <f>IF('2ème'!$D50="","",IF(AND(Engagés!$D50="C",'2ème'!$D50&gt;=$J$3),"TERMINE",""))</f>
        <v/>
      </c>
      <c r="AB50" s="128" t="str">
        <f>IF('3ème'!$D50="","",IF(AND(Engagés!$D50="C",'3ème'!$D50&gt;=$J$3),"TERMINE",""))</f>
        <v/>
      </c>
      <c r="AC50" s="128" t="str">
        <f>IF('4ème'!$D50="","",IF(AND(Engagés!$D50="C",'4ème'!$D50&gt;=$J$3),"TERMINE",""))</f>
        <v/>
      </c>
      <c r="AD50" s="128" t="str">
        <f>IF('5ème'!$D50="","",IF(AND(Engagés!$D50="C",'5ème'!$D50&gt;=$J$3),"TERMINE",""))</f>
        <v/>
      </c>
      <c r="AE50" s="128" t="str">
        <f>IF('6ème'!D50="","",IF(AND(Engagés!$D50="C",'6ème'!D50&gt;=$J$3),"TERMINE",""))</f>
        <v/>
      </c>
      <c r="AF50" s="128" t="str">
        <f>IF('7ème'!$D50="","",IF(AND(Engagés!$D50="c",'7ème'!$D50&gt;=$J$3),"TERMINE",""))</f>
        <v/>
      </c>
      <c r="AG50" s="128" t="str">
        <f>IF('8ème'!$D50="","",IF(AND(Engagés!$D50="c",'8ème'!$D50&gt;=$J$3),"TERMINE",""))</f>
        <v/>
      </c>
      <c r="AH50" s="128" t="str">
        <f>IF('9ème'!$D50="","",IF(AND(Engagés!$D50="c",'9ème'!$D50&gt;=$J$3),"TERMINE",""))</f>
        <v/>
      </c>
      <c r="AJ50" s="128" t="str">
        <f>IF('1ér_Tour'!$D50="","",IF(AND(OR(Engagés!$D50="J",Engagés!$D50="F"),'1ér_Tour'!$D50&gt;=$I$3),"TERMINE",""))</f>
        <v/>
      </c>
      <c r="AK50" s="128" t="str">
        <f>IF('1ér_Tour'!$D50="","",IF(AND(OR(Engagés!$D50="J",Engagés!$D50="F"),'1ér_Tour'!$D50&gt;=$I$3),"TERMINE",""))</f>
        <v/>
      </c>
      <c r="AL50" s="128" t="str">
        <f>IF('2ème'!$D50="","",IF(AND(OR(Engagés!$D50="J",Engagés!$D50="F"),'2ème'!$D50&gt;=$I$3),"TERMINE",""))</f>
        <v/>
      </c>
      <c r="AM50" s="128" t="str">
        <f>IF('3ème'!$D50="","",IF(AND(OR(Engagés!$D50="J",Engagés!$D50="F"),'3ème'!$D50&gt;=$I$3),"TERMINE",""))</f>
        <v/>
      </c>
      <c r="AN50" s="128" t="str">
        <f>IF('4ème'!$D50="","",IF(AND(OR(Engagés!$D50="J",Engagés!$D50="F"),'4ème'!$D50&gt;=$I$3),"TERMINE",""))</f>
        <v/>
      </c>
      <c r="AO50" s="128" t="str">
        <f>IF('5ème'!$D50="","",IF(AND(OR(Engagés!$D50="J",Engagés!$D50="F"),'5ème'!$D50&gt;=$I$3),"TERMINE",""))</f>
        <v/>
      </c>
      <c r="AP50" s="128" t="str">
        <f>IF('6ème'!T50="","",IF(AND(OR(Engagés!$D50="J",Engagés!$D50="F"),'6ème'!T50&gt;=$I$3),"TERMINE",""))</f>
        <v/>
      </c>
      <c r="AQ50" s="128" t="str">
        <f>IF('7ème'!$D50="","",IF(AND(OR(Engagés!$D50="J",Engagés!$D50="F"),'7ème'!$D50&gt;=$I$3),"TERMINE",""))</f>
        <v/>
      </c>
      <c r="AR50" s="128" t="str">
        <f>IF('8ème'!$D50="","",IF(AND(OR(Engagés!$D50="J",Engagés!$D50="F"),'8ème'!$D50&gt;=$I$3),"TERMINE",""))</f>
        <v/>
      </c>
      <c r="AS50" s="128" t="str">
        <f>IF('9ème'!$D50="","",IF(AND(OR(Engagés!$D50="J",Engagés!$D50="F"),'9ème'!$D50&gt;=$I$3),"TERMINE",""))</f>
        <v/>
      </c>
      <c r="AU50" s="165" t="str">
        <f>IF('1ér_Tour'!$D50="","",IF(AND(OR(Engagés!$D50=1,Engagés!$D50=2,Engagés!$D50=3,Engagés!$D50="V"),'1ér_Tour'!$D50&gt;=$H$3),"TERMINE",""))</f>
        <v/>
      </c>
      <c r="AV50" s="165" t="str">
        <f>IF('1ér_Tour'!$D50="","",IF(AND(OR(Engagés!$D50=1,Engagés!$D50=2,Engagés!$D50=3,Engagés!$D50="V"),'1ér_Tour'!$D50&gt;=$H$3),"TERMINE",""))</f>
        <v/>
      </c>
      <c r="AW50" s="165" t="str">
        <f>IF('2ème'!$D50="","",IF(AND(OR(Engagés!$D50=1,Engagés!$D50=2,Engagés!$D50=3,Engagés!$D50="V"),'2ème'!$D50&gt;=$H$3),"TERMINE",""))</f>
        <v/>
      </c>
      <c r="AX50" s="165" t="str">
        <f>IF('3ème'!$D50="","",IF(AND(OR(Engagés!$D50=1,Engagés!$D50=2,Engagés!$D50=3,Engagés!$D50="V"),'3ème'!$D50&gt;=$H$3),"TERMINE",""))</f>
        <v/>
      </c>
      <c r="AY50" s="165" t="str">
        <f>IF('4ème'!$D50="","",IF(AND(OR(Engagés!$D50=1,Engagés!$D50=2,Engagés!$D50=3,Engagés!$D50="V"),'4ème'!$D50&gt;=$H$3),"TERMINE",""))</f>
        <v/>
      </c>
      <c r="AZ50" s="165" t="str">
        <f>IF('5ème'!$D50="","",IF(AND(OR(Engagés!$D50=1,Engagés!$D50=2,Engagés!$D50=3,Engagés!$D50="V"),'5ème'!$D50&gt;=$H$3),"TERMINE",""))</f>
        <v/>
      </c>
      <c r="BA50" s="165" t="str">
        <f>IF('6ème'!D50="","",IF(AND(OR(Engagés!$D50=1,Engagés!$D50=2,Engagés!$D50=3,Engagés!$D50="V"),'6ème'!D50&gt;=$H$3),"TERMINE",""))</f>
        <v/>
      </c>
      <c r="BB50" s="165" t="str">
        <f>IF('7ème'!$D50="","",IF(AND(OR(Engagés!$D50=1,Engagés!$D50=2,Engagés!$D50=3,Engagés!$D50="V"),'7ème'!$D50&gt;=$H$3),"TERMINE",""))</f>
        <v/>
      </c>
      <c r="BC50" s="165" t="str">
        <f>IF('8ème'!$D50="","",IF(AND(OR(Engagés!$D50=1,Engagés!$D50=2,Engagés!$D50=3,Engagés!$D50="V"),'8ème'!$D50&gt;=$H$3),"TERMINE",""))</f>
        <v/>
      </c>
      <c r="BD50" s="165" t="str">
        <f>IF('9ème'!$D50="","",IF(AND(OR(Engagés!$D50=1,Engagés!$D50=2,Engagés!$D50=3,Engagés!$D50="V"),'9ème'!$D50&gt;=$H$3),"TERMINE",""))</f>
        <v/>
      </c>
      <c r="BE50" s="165" t="str">
        <f>IF('10ème'!$D50="","",IF(AND(OR(Engagés!$D50=1,Engagés!$D50=2,Engagés!$D50=3,Engagés!$D50="V"),'10ème'!$D50&gt;=$H$3),"TERMINE",""))</f>
        <v/>
      </c>
    </row>
    <row r="51" spans="1:57" x14ac:dyDescent="0.2">
      <c r="A51" s="18">
        <f>IF(Dép_Arr!A51="","",Dép_Arr!A51)</f>
        <v>48</v>
      </c>
      <c r="B51" s="17">
        <f>IF(A51="","",INDEX(Engagés!A51:D150,MATCH(Récap!A51,Engagés!A51:A150,0),4))</f>
        <v>3</v>
      </c>
      <c r="C51" s="8">
        <f>Dép_Arr!E51+'1ér_Tour'!E51+'2ème'!E51+'3ème'!E51+'4ème'!E51+'5ème'!E51+'6ème'!E51+'7ème'!E51+'8ème'!E51+'9ème'!E51+'10ème'!E51</f>
        <v>0</v>
      </c>
      <c r="D51" s="6" t="str">
        <f>IF(E51=11,"",IF(Dép_Arr!A51="","",COUNTA(Dép_Arr!C51,'1ér_Tour'!C51,'2ème'!C51,'3ème'!C51,'4ème'!C51,'5ème'!C51,'6ème'!C51,'7ème'!C51,'8ème'!C51,'9ème'!C51,#REF!)))</f>
        <v/>
      </c>
      <c r="E51" s="6">
        <f>IF(A51=0,"",IF(Dép_Arr!A51="","",(COUNTBLANK(Dép_Arr!D51)+COUNTBLANK('1ér_Tour'!D51)+COUNTBLANK('2ème'!D51)+COUNTBLANK('3ème'!D51)+COUNTBLANK('4ème'!D51)+COUNTBLANK('5ème'!D51)+COUNTBLANK('6ème'!D51)+COUNTBLANK('7ème'!D51)+COUNTBLANK('8ème'!D51)+COUNTBLANK('9ème'!D51)+COUNTBLANK('10ème'!D51))))</f>
        <v>11</v>
      </c>
      <c r="F51" s="8" t="str">
        <f t="shared" si="1"/>
        <v/>
      </c>
      <c r="G51" t="str">
        <f>IF(OR('1ér_Tour'!D51="TERMINE",'2ème'!D51="TERMINE",'3ème'!D51="TERMINE",'4ème'!D51="TERMINE",'5ème'!D51="TERMINE",'6ème'!D51="TERMINE",'7ème'!D51="TERMINE",'8ème'!D51="TERMINE",'9ème'!D51="TERMINE",'9ème'!A51="TERMINE"),"TERMINE","")</f>
        <v/>
      </c>
      <c r="H51" s="8"/>
      <c r="I51" s="53"/>
      <c r="M51" s="154" t="str">
        <f>IF('1ér_Tour'!$D51="","",IF(AND(Engagés!$D51="M",'1ér_Tour'!$D51&gt;=$K$3),"TERMINE",""))</f>
        <v/>
      </c>
      <c r="N51" s="154" t="str">
        <f>IF('1ér_Tour'!$D51="","",IF(AND(Engagés!$D51="M",'1ér_Tour'!$D51&gt;=$K$3),"TERMINE",""))</f>
        <v/>
      </c>
      <c r="O51" s="154" t="str">
        <f>IF('2ème'!$D51="","",IF(AND(Engagés!$D51="M",'2ème'!$D51&gt;=$K$3),"TERMINE",""))</f>
        <v/>
      </c>
      <c r="P51" s="154" t="str">
        <f>IF('3ème'!$D51="","",IF(AND(Engagés!$D51="M",'3ème'!$D51&gt;=$K$3),"TERMINE",""))</f>
        <v/>
      </c>
      <c r="Q51" s="154" t="str">
        <f>IF('4ème'!$D51="","",IF(AND(Engagés!$D51="M",'4ème'!$D51&gt;=$K$3),"TERMINE",""))</f>
        <v/>
      </c>
      <c r="R51" s="154" t="str">
        <f>IF('5ème'!$D51="","",IF(AND(Engagés!$D51="M",'5ème'!$D51&gt;=$K$3),"TERMINE",""))</f>
        <v/>
      </c>
      <c r="S51" s="154" t="str">
        <f>IF('6ème'!D51="","",IF(AND(Engagés!$D51="M",'6ème'!D51&gt;=$K$3),"TERMINE",""))</f>
        <v/>
      </c>
      <c r="T51" s="154" t="str">
        <f>IF('7ème'!$D51="","",IF(AND(Engagés!$D51="M",'7ème'!$D51&gt;=$K$3),"TERMINE",""))</f>
        <v/>
      </c>
      <c r="U51" s="154" t="str">
        <f>IF('8ème'!$D51="","",IF(AND(Engagés!$D51="M",'8ème'!$D51&gt;=$K$3),"TERMINE",""))</f>
        <v/>
      </c>
      <c r="V51" s="154" t="str">
        <f>IF('9ème'!$D51="","",IF(AND(Engagés!$D51="M",'9ème'!$D51&gt;=$K$3),"TERMINE",""))</f>
        <v/>
      </c>
      <c r="W51" s="187"/>
      <c r="Y51" s="128" t="str">
        <f>IF('1ér_Tour'!$D51="","",IF(AND(Engagés!$D51="C",'1ér_Tour'!$D51&gt;=$J$3),"TERMINE",""))</f>
        <v/>
      </c>
      <c r="Z51" s="128" t="str">
        <f>IF('1ér_Tour'!$D51="","",IF(AND(Engagés!$D51="C",'1ér_Tour'!$D51&gt;=$J$3),"TERMINE",""))</f>
        <v/>
      </c>
      <c r="AA51" s="128" t="str">
        <f>IF('2ème'!$D51="","",IF(AND(Engagés!$D51="C",'2ème'!$D51&gt;=$J$3),"TERMINE",""))</f>
        <v/>
      </c>
      <c r="AB51" s="128" t="str">
        <f>IF('3ème'!$D51="","",IF(AND(Engagés!$D51="C",'3ème'!$D51&gt;=$J$3),"TERMINE",""))</f>
        <v/>
      </c>
      <c r="AC51" s="128" t="str">
        <f>IF('4ème'!$D51="","",IF(AND(Engagés!$D51="C",'4ème'!$D51&gt;=$J$3),"TERMINE",""))</f>
        <v/>
      </c>
      <c r="AD51" s="128" t="str">
        <f>IF('5ème'!$D51="","",IF(AND(Engagés!$D51="C",'5ème'!$D51&gt;=$J$3),"TERMINE",""))</f>
        <v/>
      </c>
      <c r="AE51" s="128" t="str">
        <f>IF('6ème'!D51="","",IF(AND(Engagés!$D51="C",'6ème'!D51&gt;=$J$3),"TERMINE",""))</f>
        <v/>
      </c>
      <c r="AF51" s="128" t="str">
        <f>IF('7ème'!$D51="","",IF(AND(Engagés!$D51="c",'7ème'!$D51&gt;=$J$3),"TERMINE",""))</f>
        <v/>
      </c>
      <c r="AG51" s="128" t="str">
        <f>IF('8ème'!$D51="","",IF(AND(Engagés!$D51="c",'8ème'!$D51&gt;=$J$3),"TERMINE",""))</f>
        <v/>
      </c>
      <c r="AH51" s="128" t="str">
        <f>IF('9ème'!$D51="","",IF(AND(Engagés!$D51="c",'9ème'!$D51&gt;=$J$3),"TERMINE",""))</f>
        <v/>
      </c>
      <c r="AJ51" s="128" t="str">
        <f>IF('1ér_Tour'!$D51="","",IF(AND(OR(Engagés!$D51="J",Engagés!$D51="F"),'1ér_Tour'!$D51&gt;=$I$3),"TERMINE",""))</f>
        <v/>
      </c>
      <c r="AK51" s="128" t="str">
        <f>IF('1ér_Tour'!$D51="","",IF(AND(OR(Engagés!$D51="J",Engagés!$D51="F"),'1ér_Tour'!$D51&gt;=$I$3),"TERMINE",""))</f>
        <v/>
      </c>
      <c r="AL51" s="128" t="str">
        <f>IF('2ème'!$D51="","",IF(AND(OR(Engagés!$D51="J",Engagés!$D51="F"),'2ème'!$D51&gt;=$I$3),"TERMINE",""))</f>
        <v/>
      </c>
      <c r="AM51" s="128" t="str">
        <f>IF('3ème'!$D51="","",IF(AND(OR(Engagés!$D51="J",Engagés!$D51="F"),'3ème'!$D51&gt;=$I$3),"TERMINE",""))</f>
        <v/>
      </c>
      <c r="AN51" s="128" t="str">
        <f>IF('4ème'!$D51="","",IF(AND(OR(Engagés!$D51="J",Engagés!$D51="F"),'4ème'!$D51&gt;=$I$3),"TERMINE",""))</f>
        <v/>
      </c>
      <c r="AO51" s="128" t="str">
        <f>IF('5ème'!$D51="","",IF(AND(OR(Engagés!$D51="J",Engagés!$D51="F"),'5ème'!$D51&gt;=$I$3),"TERMINE",""))</f>
        <v/>
      </c>
      <c r="AP51" s="128" t="str">
        <f>IF('6ème'!T51="","",IF(AND(OR(Engagés!$D51="J",Engagés!$D51="F"),'6ème'!T51&gt;=$I$3),"TERMINE",""))</f>
        <v/>
      </c>
      <c r="AQ51" s="128" t="str">
        <f>IF('7ème'!$D51="","",IF(AND(OR(Engagés!$D51="J",Engagés!$D51="F"),'7ème'!$D51&gt;=$I$3),"TERMINE",""))</f>
        <v/>
      </c>
      <c r="AR51" s="128" t="str">
        <f>IF('8ème'!$D51="","",IF(AND(OR(Engagés!$D51="J",Engagés!$D51="F"),'8ème'!$D51&gt;=$I$3),"TERMINE",""))</f>
        <v/>
      </c>
      <c r="AS51" s="128" t="str">
        <f>IF('9ème'!$D51="","",IF(AND(OR(Engagés!$D51="J",Engagés!$D51="F"),'9ème'!$D51&gt;=$I$3),"TERMINE",""))</f>
        <v/>
      </c>
      <c r="AU51" s="165" t="str">
        <f>IF('1ér_Tour'!$D51="","",IF(AND(OR(Engagés!$D51=1,Engagés!$D51=2,Engagés!$D51=3,Engagés!$D51="V"),'1ér_Tour'!$D51&gt;=$H$3),"TERMINE",""))</f>
        <v/>
      </c>
      <c r="AV51" s="165" t="str">
        <f>IF('1ér_Tour'!$D51="","",IF(AND(OR(Engagés!$D51=1,Engagés!$D51=2,Engagés!$D51=3,Engagés!$D51="V"),'1ér_Tour'!$D51&gt;=$H$3),"TERMINE",""))</f>
        <v/>
      </c>
      <c r="AW51" s="165" t="str">
        <f>IF('2ème'!$D51="","",IF(AND(OR(Engagés!$D51=1,Engagés!$D51=2,Engagés!$D51=3,Engagés!$D51="V"),'2ème'!$D51&gt;=$H$3),"TERMINE",""))</f>
        <v/>
      </c>
      <c r="AX51" s="165" t="str">
        <f>IF('3ème'!$D51="","",IF(AND(OR(Engagés!$D51=1,Engagés!$D51=2,Engagés!$D51=3,Engagés!$D51="V"),'3ème'!$D51&gt;=$H$3),"TERMINE",""))</f>
        <v/>
      </c>
      <c r="AY51" s="165" t="str">
        <f>IF('4ème'!$D51="","",IF(AND(OR(Engagés!$D51=1,Engagés!$D51=2,Engagés!$D51=3,Engagés!$D51="V"),'4ème'!$D51&gt;=$H$3),"TERMINE",""))</f>
        <v/>
      </c>
      <c r="AZ51" s="165" t="str">
        <f>IF('5ème'!$D51="","",IF(AND(OR(Engagés!$D51=1,Engagés!$D51=2,Engagés!$D51=3,Engagés!$D51="V"),'5ème'!$D51&gt;=$H$3),"TERMINE",""))</f>
        <v/>
      </c>
      <c r="BA51" s="165" t="str">
        <f>IF('6ème'!D51="","",IF(AND(OR(Engagés!$D51=1,Engagés!$D51=2,Engagés!$D51=3,Engagés!$D51="V"),'6ème'!D51&gt;=$H$3),"TERMINE",""))</f>
        <v/>
      </c>
      <c r="BB51" s="165" t="str">
        <f>IF('7ème'!$D51="","",IF(AND(OR(Engagés!$D51=1,Engagés!$D51=2,Engagés!$D51=3,Engagés!$D51="V"),'7ème'!$D51&gt;=$H$3),"TERMINE",""))</f>
        <v/>
      </c>
      <c r="BC51" s="165" t="str">
        <f>IF('8ème'!$D51="","",IF(AND(OR(Engagés!$D51=1,Engagés!$D51=2,Engagés!$D51=3,Engagés!$D51="V"),'8ème'!$D51&gt;=$H$3),"TERMINE",""))</f>
        <v/>
      </c>
      <c r="BD51" s="165" t="str">
        <f>IF('9ème'!$D51="","",IF(AND(OR(Engagés!$D51=1,Engagés!$D51=2,Engagés!$D51=3,Engagés!$D51="V"),'9ème'!$D51&gt;=$H$3),"TERMINE",""))</f>
        <v/>
      </c>
      <c r="BE51" s="165" t="str">
        <f>IF('10ème'!$D51="","",IF(AND(OR(Engagés!$D51=1,Engagés!$D51=2,Engagés!$D51=3,Engagés!$D51="V"),'10ème'!$D51&gt;=$H$3),"TERMINE",""))</f>
        <v/>
      </c>
    </row>
    <row r="52" spans="1:57" x14ac:dyDescent="0.2">
      <c r="A52" s="18">
        <f>IF(Dép_Arr!A52="","",Dép_Arr!A52)</f>
        <v>49</v>
      </c>
      <c r="B52" s="17">
        <f>IF(A52="","",INDEX(Engagés!A52:D151,MATCH(Récap!A52,Engagés!A52:A151,0),4))</f>
        <v>3</v>
      </c>
      <c r="C52" s="8">
        <f>Dép_Arr!E52+'1ér_Tour'!E52+'2ème'!E52+'3ème'!E52+'4ème'!E52+'5ème'!E52+'6ème'!E52+'7ème'!E52+'8ème'!E52+'9ème'!E52+'10ème'!E52</f>
        <v>0</v>
      </c>
      <c r="D52" s="6" t="str">
        <f>IF(E52=11,"",IF(Dép_Arr!A52="","",COUNTA(Dép_Arr!C52,'1ér_Tour'!C52,'2ème'!C52,'3ème'!C52,'4ème'!C52,'5ème'!C52,'6ème'!C52,'7ème'!C52,'8ème'!C52,'9ème'!C52,#REF!)))</f>
        <v/>
      </c>
      <c r="E52" s="6">
        <f>IF(A52=0,"",IF(Dép_Arr!A52="","",(COUNTBLANK(Dép_Arr!D52)+COUNTBLANK('1ér_Tour'!D52)+COUNTBLANK('2ème'!D52)+COUNTBLANK('3ème'!D52)+COUNTBLANK('4ème'!D52)+COUNTBLANK('5ème'!D52)+COUNTBLANK('6ème'!D52)+COUNTBLANK('7ème'!D52)+COUNTBLANK('8ème'!D52)+COUNTBLANK('9ème'!D52)+COUNTBLANK('10ème'!D52))))</f>
        <v>11</v>
      </c>
      <c r="F52" s="8" t="str">
        <f t="shared" si="1"/>
        <v/>
      </c>
      <c r="G52" t="str">
        <f>IF(OR('1ér_Tour'!D52="TERMINE",'2ème'!D52="TERMINE",'3ème'!D52="TERMINE",'4ème'!D52="TERMINE",'5ème'!D52="TERMINE",'6ème'!D52="TERMINE",'7ème'!D52="TERMINE",'8ème'!D52="TERMINE",'9ème'!D52="TERMINE",'9ème'!A52="TERMINE"),"TERMINE","")</f>
        <v/>
      </c>
      <c r="H52" s="8"/>
      <c r="I52" s="53"/>
      <c r="M52" s="154" t="str">
        <f>IF('1ér_Tour'!$D52="","",IF(AND(Engagés!$D52="M",'1ér_Tour'!$D52&gt;=$K$3),"TERMINE",""))</f>
        <v/>
      </c>
      <c r="N52" s="154" t="str">
        <f>IF('1ér_Tour'!$D52="","",IF(AND(Engagés!$D52="M",'1ér_Tour'!$D52&gt;=$K$3),"TERMINE",""))</f>
        <v/>
      </c>
      <c r="O52" s="154" t="str">
        <f>IF('2ème'!$D52="","",IF(AND(Engagés!$D52="M",'2ème'!$D52&gt;=$K$3),"TERMINE",""))</f>
        <v/>
      </c>
      <c r="P52" s="154" t="str">
        <f>IF('3ème'!$D52="","",IF(AND(Engagés!$D52="M",'3ème'!$D52&gt;=$K$3),"TERMINE",""))</f>
        <v/>
      </c>
      <c r="Q52" s="154" t="str">
        <f>IF('4ème'!$D52="","",IF(AND(Engagés!$D52="M",'4ème'!$D52&gt;=$K$3),"TERMINE",""))</f>
        <v/>
      </c>
      <c r="R52" s="154" t="str">
        <f>IF('5ème'!$D52="","",IF(AND(Engagés!$D52="M",'5ème'!$D52&gt;=$K$3),"TERMINE",""))</f>
        <v/>
      </c>
      <c r="S52" s="154" t="str">
        <f>IF('6ème'!D52="","",IF(AND(Engagés!$D52="M",'6ème'!D52&gt;=$K$3),"TERMINE",""))</f>
        <v/>
      </c>
      <c r="T52" s="154" t="str">
        <f>IF('7ème'!$D52="","",IF(AND(Engagés!$D52="M",'7ème'!$D52&gt;=$K$3),"TERMINE",""))</f>
        <v/>
      </c>
      <c r="U52" s="154" t="str">
        <f>IF('8ème'!$D52="","",IF(AND(Engagés!$D52="M",'8ème'!$D52&gt;=$K$3),"TERMINE",""))</f>
        <v/>
      </c>
      <c r="V52" s="154" t="str">
        <f>IF('9ème'!$D52="","",IF(AND(Engagés!$D52="M",'9ème'!$D52&gt;=$K$3),"TERMINE",""))</f>
        <v/>
      </c>
      <c r="W52" s="187"/>
      <c r="Y52" s="128" t="str">
        <f>IF('1ér_Tour'!$D52="","",IF(AND(Engagés!$D52="C",'1ér_Tour'!$D52&gt;=$J$3),"TERMINE",""))</f>
        <v/>
      </c>
      <c r="Z52" s="128" t="str">
        <f>IF('1ér_Tour'!$D52="","",IF(AND(Engagés!$D52="C",'1ér_Tour'!$D52&gt;=$J$3),"TERMINE",""))</f>
        <v/>
      </c>
      <c r="AA52" s="128" t="str">
        <f>IF('2ème'!$D52="","",IF(AND(Engagés!$D52="C",'2ème'!$D52&gt;=$J$3),"TERMINE",""))</f>
        <v/>
      </c>
      <c r="AB52" s="128" t="str">
        <f>IF('3ème'!$D52="","",IF(AND(Engagés!$D52="C",'3ème'!$D52&gt;=$J$3),"TERMINE",""))</f>
        <v/>
      </c>
      <c r="AC52" s="128" t="str">
        <f>IF('4ème'!$D52="","",IF(AND(Engagés!$D52="C",'4ème'!$D52&gt;=$J$3),"TERMINE",""))</f>
        <v/>
      </c>
      <c r="AD52" s="128" t="str">
        <f>IF('5ème'!$D52="","",IF(AND(Engagés!$D52="C",'5ème'!$D52&gt;=$J$3),"TERMINE",""))</f>
        <v/>
      </c>
      <c r="AE52" s="128" t="str">
        <f>IF('6ème'!D52="","",IF(AND(Engagés!$D52="C",'6ème'!D52&gt;=$J$3),"TERMINE",""))</f>
        <v/>
      </c>
      <c r="AF52" s="128" t="str">
        <f>IF('7ème'!$D52="","",IF(AND(Engagés!$D52="c",'7ème'!$D52&gt;=$J$3),"TERMINE",""))</f>
        <v/>
      </c>
      <c r="AG52" s="128" t="str">
        <f>IF('8ème'!$D52="","",IF(AND(Engagés!$D52="c",'8ème'!$D52&gt;=$J$3),"TERMINE",""))</f>
        <v/>
      </c>
      <c r="AH52" s="128" t="str">
        <f>IF('9ème'!$D52="","",IF(AND(Engagés!$D52="c",'9ème'!$D52&gt;=$J$3),"TERMINE",""))</f>
        <v/>
      </c>
      <c r="AJ52" s="128" t="str">
        <f>IF('1ér_Tour'!$D52="","",IF(AND(OR(Engagés!$D52="J",Engagés!$D52="F"),'1ér_Tour'!$D52&gt;=$I$3),"TERMINE",""))</f>
        <v/>
      </c>
      <c r="AK52" s="128" t="str">
        <f>IF('1ér_Tour'!$D52="","",IF(AND(OR(Engagés!$D52="J",Engagés!$D52="F"),'1ér_Tour'!$D52&gt;=$I$3),"TERMINE",""))</f>
        <v/>
      </c>
      <c r="AL52" s="128" t="str">
        <f>IF('2ème'!$D52="","",IF(AND(OR(Engagés!$D52="J",Engagés!$D52="F"),'2ème'!$D52&gt;=$I$3),"TERMINE",""))</f>
        <v/>
      </c>
      <c r="AM52" s="128" t="str">
        <f>IF('3ème'!$D52="","",IF(AND(OR(Engagés!$D52="J",Engagés!$D52="F"),'3ème'!$D52&gt;=$I$3),"TERMINE",""))</f>
        <v/>
      </c>
      <c r="AN52" s="128" t="str">
        <f>IF('4ème'!$D52="","",IF(AND(OR(Engagés!$D52="J",Engagés!$D52="F"),'4ème'!$D52&gt;=$I$3),"TERMINE",""))</f>
        <v/>
      </c>
      <c r="AO52" s="128" t="str">
        <f>IF('5ème'!$D52="","",IF(AND(OR(Engagés!$D52="J",Engagés!$D52="F"),'5ème'!$D52&gt;=$I$3),"TERMINE",""))</f>
        <v/>
      </c>
      <c r="AP52" s="128" t="str">
        <f>IF('6ème'!T52="","",IF(AND(OR(Engagés!$D52="J",Engagés!$D52="F"),'6ème'!T52&gt;=$I$3),"TERMINE",""))</f>
        <v/>
      </c>
      <c r="AQ52" s="128" t="str">
        <f>IF('7ème'!$D52="","",IF(AND(OR(Engagés!$D52="J",Engagés!$D52="F"),'7ème'!$D52&gt;=$I$3),"TERMINE",""))</f>
        <v/>
      </c>
      <c r="AR52" s="128" t="str">
        <f>IF('8ème'!$D52="","",IF(AND(OR(Engagés!$D52="J",Engagés!$D52="F"),'8ème'!$D52&gt;=$I$3),"TERMINE",""))</f>
        <v/>
      </c>
      <c r="AS52" s="128" t="str">
        <f>IF('9ème'!$D52="","",IF(AND(OR(Engagés!$D52="J",Engagés!$D52="F"),'9ème'!$D52&gt;=$I$3),"TERMINE",""))</f>
        <v/>
      </c>
      <c r="AU52" s="165" t="str">
        <f>IF('1ér_Tour'!$D52="","",IF(AND(OR(Engagés!$D52=1,Engagés!$D52=2,Engagés!$D52=3,Engagés!$D52="V"),'1ér_Tour'!$D52&gt;=$H$3),"TERMINE",""))</f>
        <v/>
      </c>
      <c r="AV52" s="165" t="str">
        <f>IF('1ér_Tour'!$D52="","",IF(AND(OR(Engagés!$D52=1,Engagés!$D52=2,Engagés!$D52=3,Engagés!$D52="V"),'1ér_Tour'!$D52&gt;=$H$3),"TERMINE",""))</f>
        <v/>
      </c>
      <c r="AW52" s="165" t="str">
        <f>IF('2ème'!$D52="","",IF(AND(OR(Engagés!$D52=1,Engagés!$D52=2,Engagés!$D52=3,Engagés!$D52="V"),'2ème'!$D52&gt;=$H$3),"TERMINE",""))</f>
        <v/>
      </c>
      <c r="AX52" s="165" t="str">
        <f>IF('3ème'!$D52="","",IF(AND(OR(Engagés!$D52=1,Engagés!$D52=2,Engagés!$D52=3,Engagés!$D52="V"),'3ème'!$D52&gt;=$H$3),"TERMINE",""))</f>
        <v/>
      </c>
      <c r="AY52" s="165" t="str">
        <f>IF('4ème'!$D52="","",IF(AND(OR(Engagés!$D52=1,Engagés!$D52=2,Engagés!$D52=3,Engagés!$D52="V"),'4ème'!$D52&gt;=$H$3),"TERMINE",""))</f>
        <v/>
      </c>
      <c r="AZ52" s="165" t="str">
        <f>IF('5ème'!$D52="","",IF(AND(OR(Engagés!$D52=1,Engagés!$D52=2,Engagés!$D52=3,Engagés!$D52="V"),'5ème'!$D52&gt;=$H$3),"TERMINE",""))</f>
        <v/>
      </c>
      <c r="BA52" s="165" t="str">
        <f>IF('6ème'!D52="","",IF(AND(OR(Engagés!$D52=1,Engagés!$D52=2,Engagés!$D52=3,Engagés!$D52="V"),'6ème'!D52&gt;=$H$3),"TERMINE",""))</f>
        <v/>
      </c>
      <c r="BB52" s="165" t="str">
        <f>IF('7ème'!$D52="","",IF(AND(OR(Engagés!$D52=1,Engagés!$D52=2,Engagés!$D52=3,Engagés!$D52="V"),'7ème'!$D52&gt;=$H$3),"TERMINE",""))</f>
        <v/>
      </c>
      <c r="BC52" s="165" t="str">
        <f>IF('8ème'!$D52="","",IF(AND(OR(Engagés!$D52=1,Engagés!$D52=2,Engagés!$D52=3,Engagés!$D52="V"),'8ème'!$D52&gt;=$H$3),"TERMINE",""))</f>
        <v/>
      </c>
      <c r="BD52" s="165" t="str">
        <f>IF('9ème'!$D52="","",IF(AND(OR(Engagés!$D52=1,Engagés!$D52=2,Engagés!$D52=3,Engagés!$D52="V"),'9ème'!$D52&gt;=$H$3),"TERMINE",""))</f>
        <v/>
      </c>
      <c r="BE52" s="165" t="str">
        <f>IF('10ème'!$D52="","",IF(AND(OR(Engagés!$D52=1,Engagés!$D52=2,Engagés!$D52=3,Engagés!$D52="V"),'10ème'!$D52&gt;=$H$3),"TERMINE",""))</f>
        <v/>
      </c>
    </row>
    <row r="53" spans="1:57" x14ac:dyDescent="0.2">
      <c r="A53" s="18">
        <f>IF(Dép_Arr!A53="","",Dép_Arr!A53)</f>
        <v>50</v>
      </c>
      <c r="B53" s="17" t="str">
        <f>IF(A53="","",INDEX(Engagés!A53:D152,MATCH(Récap!A53,Engagés!A53:A152,0),4))</f>
        <v>V</v>
      </c>
      <c r="C53" s="8">
        <f>Dép_Arr!E53+'1ér_Tour'!E53+'2ème'!E53+'3ème'!E53+'4ème'!E53+'5ème'!E53+'6ème'!E53+'7ème'!E53+'8ème'!E53+'9ème'!E53+'10ème'!E53</f>
        <v>0</v>
      </c>
      <c r="D53" s="6" t="str">
        <f>IF(E53=11,"",IF(Dép_Arr!A53="","",COUNTA(Dép_Arr!C53,'1ér_Tour'!C53,'2ème'!C53,'3ème'!C53,'4ème'!C53,'5ème'!C53,'6ème'!C53,'7ème'!C53,'8ème'!C53,'9ème'!C53,#REF!)))</f>
        <v/>
      </c>
      <c r="E53" s="6">
        <f>IF(A53=0,"",IF(Dép_Arr!A53="","",(COUNTBLANK(Dép_Arr!D53)+COUNTBLANK('1ér_Tour'!D53)+COUNTBLANK('2ème'!D53)+COUNTBLANK('3ème'!D53)+COUNTBLANK('4ème'!D53)+COUNTBLANK('5ème'!D53)+COUNTBLANK('6ème'!D53)+COUNTBLANK('7ème'!D53)+COUNTBLANK('8ème'!D53)+COUNTBLANK('9ème'!D53)+COUNTBLANK('10ème'!D53))))</f>
        <v>11</v>
      </c>
      <c r="F53" s="8" t="str">
        <f t="shared" si="1"/>
        <v/>
      </c>
      <c r="G53" t="str">
        <f>IF(OR('1ér_Tour'!D53="TERMINE",'2ème'!D53="TERMINE",'3ème'!D53="TERMINE",'4ème'!D53="TERMINE",'5ème'!D53="TERMINE",'6ème'!D53="TERMINE",'7ème'!D53="TERMINE",'8ème'!D53="TERMINE",'9ème'!D53="TERMINE",'9ème'!A53="TERMINE"),"TERMINE","")</f>
        <v/>
      </c>
      <c r="H53" s="8"/>
      <c r="I53" s="53"/>
      <c r="M53" s="154" t="str">
        <f>IF('1ér_Tour'!$D53="","",IF(AND(Engagés!$D53="M",'1ér_Tour'!$D53&gt;=$K$3),"TERMINE",""))</f>
        <v/>
      </c>
      <c r="N53" s="154" t="str">
        <f>IF('1ér_Tour'!$D53="","",IF(AND(Engagés!$D53="M",'1ér_Tour'!$D53&gt;=$K$3),"TERMINE",""))</f>
        <v/>
      </c>
      <c r="O53" s="154" t="str">
        <f>IF('2ème'!$D53="","",IF(AND(Engagés!$D53="M",'2ème'!$D53&gt;=$K$3),"TERMINE",""))</f>
        <v/>
      </c>
      <c r="P53" s="154" t="str">
        <f>IF('3ème'!$D53="","",IF(AND(Engagés!$D53="M",'3ème'!$D53&gt;=$K$3),"TERMINE",""))</f>
        <v/>
      </c>
      <c r="Q53" s="154" t="str">
        <f>IF('4ème'!$D53="","",IF(AND(Engagés!$D53="M",'4ème'!$D53&gt;=$K$3),"TERMINE",""))</f>
        <v/>
      </c>
      <c r="R53" s="154" t="str">
        <f>IF('5ème'!$D53="","",IF(AND(Engagés!$D53="M",'5ème'!$D53&gt;=$K$3),"TERMINE",""))</f>
        <v/>
      </c>
      <c r="S53" s="154" t="str">
        <f>IF('6ème'!D53="","",IF(AND(Engagés!$D53="M",'6ème'!D53&gt;=$K$3),"TERMINE",""))</f>
        <v/>
      </c>
      <c r="T53" s="154" t="str">
        <f>IF('7ème'!$D53="","",IF(AND(Engagés!$D53="M",'7ème'!$D53&gt;=$K$3),"TERMINE",""))</f>
        <v/>
      </c>
      <c r="U53" s="154" t="str">
        <f>IF('8ème'!$D53="","",IF(AND(Engagés!$D53="M",'8ème'!$D53&gt;=$K$3),"TERMINE",""))</f>
        <v/>
      </c>
      <c r="V53" s="154" t="str">
        <f>IF('9ème'!$D53="","",IF(AND(Engagés!$D53="M",'9ème'!$D53&gt;=$K$3),"TERMINE",""))</f>
        <v/>
      </c>
      <c r="W53" s="187"/>
      <c r="Y53" s="128" t="str">
        <f>IF('1ér_Tour'!$D53="","",IF(AND(Engagés!$D53="C",'1ér_Tour'!$D53&gt;=$J$3),"TERMINE",""))</f>
        <v/>
      </c>
      <c r="Z53" s="128" t="str">
        <f>IF('1ér_Tour'!$D53="","",IF(AND(Engagés!$D53="C",'1ér_Tour'!$D53&gt;=$J$3),"TERMINE",""))</f>
        <v/>
      </c>
      <c r="AA53" s="128" t="str">
        <f>IF('2ème'!$D53="","",IF(AND(Engagés!$D53="C",'2ème'!$D53&gt;=$J$3),"TERMINE",""))</f>
        <v/>
      </c>
      <c r="AB53" s="128" t="str">
        <f>IF('3ème'!$D53="","",IF(AND(Engagés!$D53="C",'3ème'!$D53&gt;=$J$3),"TERMINE",""))</f>
        <v/>
      </c>
      <c r="AC53" s="128" t="str">
        <f>IF('4ème'!$D53="","",IF(AND(Engagés!$D53="C",'4ème'!$D53&gt;=$J$3),"TERMINE",""))</f>
        <v/>
      </c>
      <c r="AD53" s="128" t="str">
        <f>IF('5ème'!$D53="","",IF(AND(Engagés!$D53="C",'5ème'!$D53&gt;=$J$3),"TERMINE",""))</f>
        <v/>
      </c>
      <c r="AE53" s="128" t="str">
        <f>IF('6ème'!D53="","",IF(AND(Engagés!$D53="C",'6ème'!D53&gt;=$J$3),"TERMINE",""))</f>
        <v/>
      </c>
      <c r="AF53" s="128" t="str">
        <f>IF('7ème'!$D53="","",IF(AND(Engagés!$D53="c",'7ème'!$D53&gt;=$J$3),"TERMINE",""))</f>
        <v/>
      </c>
      <c r="AG53" s="128" t="str">
        <f>IF('8ème'!$D53="","",IF(AND(Engagés!$D53="c",'8ème'!$D53&gt;=$J$3),"TERMINE",""))</f>
        <v/>
      </c>
      <c r="AH53" s="128" t="str">
        <f>IF('9ème'!$D53="","",IF(AND(Engagés!$D53="c",'9ème'!$D53&gt;=$J$3),"TERMINE",""))</f>
        <v/>
      </c>
      <c r="AJ53" s="128" t="str">
        <f>IF('1ér_Tour'!$D53="","",IF(AND(OR(Engagés!$D53="J",Engagés!$D53="F"),'1ér_Tour'!$D53&gt;=$I$3),"TERMINE",""))</f>
        <v/>
      </c>
      <c r="AK53" s="128" t="str">
        <f>IF('1ér_Tour'!$D53="","",IF(AND(OR(Engagés!$D53="J",Engagés!$D53="F"),'1ér_Tour'!$D53&gt;=$I$3),"TERMINE",""))</f>
        <v/>
      </c>
      <c r="AL53" s="128" t="str">
        <f>IF('2ème'!$D53="","",IF(AND(OR(Engagés!$D53="J",Engagés!$D53="F"),'2ème'!$D53&gt;=$I$3),"TERMINE",""))</f>
        <v/>
      </c>
      <c r="AM53" s="128" t="str">
        <f>IF('3ème'!$D53="","",IF(AND(OR(Engagés!$D53="J",Engagés!$D53="F"),'3ème'!$D53&gt;=$I$3),"TERMINE",""))</f>
        <v/>
      </c>
      <c r="AN53" s="128" t="str">
        <f>IF('4ème'!$D53="","",IF(AND(OR(Engagés!$D53="J",Engagés!$D53="F"),'4ème'!$D53&gt;=$I$3),"TERMINE",""))</f>
        <v/>
      </c>
      <c r="AO53" s="128" t="str">
        <f>IF('5ème'!$D53="","",IF(AND(OR(Engagés!$D53="J",Engagés!$D53="F"),'5ème'!$D53&gt;=$I$3),"TERMINE",""))</f>
        <v/>
      </c>
      <c r="AP53" s="128" t="str">
        <f>IF('6ème'!T53="","",IF(AND(OR(Engagés!$D53="J",Engagés!$D53="F"),'6ème'!T53&gt;=$I$3),"TERMINE",""))</f>
        <v/>
      </c>
      <c r="AQ53" s="128" t="str">
        <f>IF('7ème'!$D53="","",IF(AND(OR(Engagés!$D53="J",Engagés!$D53="F"),'7ème'!$D53&gt;=$I$3),"TERMINE",""))</f>
        <v/>
      </c>
      <c r="AR53" s="128" t="str">
        <f>IF('8ème'!$D53="","",IF(AND(OR(Engagés!$D53="J",Engagés!$D53="F"),'8ème'!$D53&gt;=$I$3),"TERMINE",""))</f>
        <v/>
      </c>
      <c r="AS53" s="128" t="str">
        <f>IF('9ème'!$D53="","",IF(AND(OR(Engagés!$D53="J",Engagés!$D53="F"),'9ème'!$D53&gt;=$I$3),"TERMINE",""))</f>
        <v/>
      </c>
      <c r="AU53" s="165" t="str">
        <f>IF('1ér_Tour'!$D53="","",IF(AND(OR(Engagés!$D53=1,Engagés!$D53=2,Engagés!$D53=3,Engagés!$D53="V"),'1ér_Tour'!$D53&gt;=$H$3),"TERMINE",""))</f>
        <v/>
      </c>
      <c r="AV53" s="165" t="str">
        <f>IF('1ér_Tour'!$D53="","",IF(AND(OR(Engagés!$D53=1,Engagés!$D53=2,Engagés!$D53=3,Engagés!$D53="V"),'1ér_Tour'!$D53&gt;=$H$3),"TERMINE",""))</f>
        <v/>
      </c>
      <c r="AW53" s="165" t="str">
        <f>IF('2ème'!$D53="","",IF(AND(OR(Engagés!$D53=1,Engagés!$D53=2,Engagés!$D53=3,Engagés!$D53="V"),'2ème'!$D53&gt;=$H$3),"TERMINE",""))</f>
        <v/>
      </c>
      <c r="AX53" s="165" t="str">
        <f>IF('3ème'!$D53="","",IF(AND(OR(Engagés!$D53=1,Engagés!$D53=2,Engagés!$D53=3,Engagés!$D53="V"),'3ème'!$D53&gt;=$H$3),"TERMINE",""))</f>
        <v/>
      </c>
      <c r="AY53" s="165" t="str">
        <f>IF('4ème'!$D53="","",IF(AND(OR(Engagés!$D53=1,Engagés!$D53=2,Engagés!$D53=3,Engagés!$D53="V"),'4ème'!$D53&gt;=$H$3),"TERMINE",""))</f>
        <v/>
      </c>
      <c r="AZ53" s="165" t="str">
        <f>IF('5ème'!$D53="","",IF(AND(OR(Engagés!$D53=1,Engagés!$D53=2,Engagés!$D53=3,Engagés!$D53="V"),'5ème'!$D53&gt;=$H$3),"TERMINE",""))</f>
        <v/>
      </c>
      <c r="BA53" s="165" t="str">
        <f>IF('6ème'!D53="","",IF(AND(OR(Engagés!$D53=1,Engagés!$D53=2,Engagés!$D53=3,Engagés!$D53="V"),'6ème'!D53&gt;=$H$3),"TERMINE",""))</f>
        <v/>
      </c>
      <c r="BB53" s="165" t="str">
        <f>IF('7ème'!$D53="","",IF(AND(OR(Engagés!$D53=1,Engagés!$D53=2,Engagés!$D53=3,Engagés!$D53="V"),'7ème'!$D53&gt;=$H$3),"TERMINE",""))</f>
        <v/>
      </c>
      <c r="BC53" s="165" t="str">
        <f>IF('8ème'!$D53="","",IF(AND(OR(Engagés!$D53=1,Engagés!$D53=2,Engagés!$D53=3,Engagés!$D53="V"),'8ème'!$D53&gt;=$H$3),"TERMINE",""))</f>
        <v/>
      </c>
      <c r="BD53" s="165" t="str">
        <f>IF('9ème'!$D53="","",IF(AND(OR(Engagés!$D53=1,Engagés!$D53=2,Engagés!$D53=3,Engagés!$D53="V"),'9ème'!$D53&gt;=$H$3),"TERMINE",""))</f>
        <v/>
      </c>
      <c r="BE53" s="165" t="str">
        <f>IF('10ème'!$D53="","",IF(AND(OR(Engagés!$D53=1,Engagés!$D53=2,Engagés!$D53=3,Engagés!$D53="V"),'10ème'!$D53&gt;=$H$3),"TERMINE",""))</f>
        <v/>
      </c>
    </row>
    <row r="54" spans="1:57" x14ac:dyDescent="0.2">
      <c r="A54" s="18">
        <f>IF(Dép_Arr!A54="","",Dép_Arr!A54)</f>
        <v>51</v>
      </c>
      <c r="B54" s="17" t="str">
        <f>IF(A54="","",INDEX(Engagés!A54:D153,MATCH(Récap!A54,Engagés!A54:A153,0),4))</f>
        <v>J</v>
      </c>
      <c r="C54" s="8">
        <f>Dép_Arr!E54+'1ér_Tour'!E54+'2ème'!E54+'3ème'!E54+'4ème'!E54+'5ème'!E54+'6ème'!E54+'7ème'!E54+'8ème'!E54+'9ème'!E54+'10ème'!E54</f>
        <v>0</v>
      </c>
      <c r="D54" s="6" t="str">
        <f>IF(E54=11,"",IF(Dép_Arr!A54="","",COUNTA(Dép_Arr!C54,'1ér_Tour'!C54,'2ème'!C54,'3ème'!C54,'4ème'!C54,'5ème'!C54,'6ème'!C54,'7ème'!C54,'8ème'!C54,'9ème'!C54,#REF!)))</f>
        <v/>
      </c>
      <c r="E54" s="6">
        <f>IF(A54=0,"",IF(Dép_Arr!A54="","",(COUNTBLANK(Dép_Arr!D54)+COUNTBLANK('1ér_Tour'!D54)+COUNTBLANK('2ème'!D54)+COUNTBLANK('3ème'!D54)+COUNTBLANK('4ème'!D54)+COUNTBLANK('5ème'!D54)+COUNTBLANK('6ème'!D54)+COUNTBLANK('7ème'!D54)+COUNTBLANK('8ème'!D54)+COUNTBLANK('9ème'!D54)+COUNTBLANK('10ème'!D54))))</f>
        <v>11</v>
      </c>
      <c r="F54" s="8" t="str">
        <f t="shared" si="1"/>
        <v/>
      </c>
      <c r="G54" t="str">
        <f>IF(OR('1ér_Tour'!D54="TERMINE",'2ème'!D54="TERMINE",'3ème'!D54="TERMINE",'4ème'!D54="TERMINE",'5ème'!D54="TERMINE",'6ème'!D54="TERMINE",'7ème'!D54="TERMINE",'8ème'!D54="TERMINE",'9ème'!D54="TERMINE",'9ème'!A54="TERMINE"),"TERMINE","")</f>
        <v/>
      </c>
      <c r="H54" s="8"/>
      <c r="I54" s="53"/>
      <c r="M54" s="154" t="str">
        <f>IF('1ér_Tour'!$D54="","",IF(AND(Engagés!$D54="M",'1ér_Tour'!$D54&gt;=$K$3),"TERMINE",""))</f>
        <v/>
      </c>
      <c r="N54" s="154" t="str">
        <f>IF('1ér_Tour'!$D54="","",IF(AND(Engagés!$D54="M",'1ér_Tour'!$D54&gt;=$K$3),"TERMINE",""))</f>
        <v/>
      </c>
      <c r="O54" s="154" t="str">
        <f>IF('2ème'!$D54="","",IF(AND(Engagés!$D54="M",'2ème'!$D54&gt;=$K$3),"TERMINE",""))</f>
        <v/>
      </c>
      <c r="P54" s="154" t="str">
        <f>IF('3ème'!$D54="","",IF(AND(Engagés!$D54="M",'3ème'!$D54&gt;=$K$3),"TERMINE",""))</f>
        <v/>
      </c>
      <c r="Q54" s="154" t="str">
        <f>IF('4ème'!$D54="","",IF(AND(Engagés!$D54="M",'4ème'!$D54&gt;=$K$3),"TERMINE",""))</f>
        <v/>
      </c>
      <c r="R54" s="154" t="str">
        <f>IF('5ème'!$D54="","",IF(AND(Engagés!$D54="M",'5ème'!$D54&gt;=$K$3),"TERMINE",""))</f>
        <v/>
      </c>
      <c r="S54" s="154" t="str">
        <f>IF('6ème'!D54="","",IF(AND(Engagés!$D54="M",'6ème'!D54&gt;=$K$3),"TERMINE",""))</f>
        <v/>
      </c>
      <c r="T54" s="154" t="str">
        <f>IF('7ème'!$D54="","",IF(AND(Engagés!$D54="M",'7ème'!$D54&gt;=$K$3),"TERMINE",""))</f>
        <v/>
      </c>
      <c r="U54" s="154" t="str">
        <f>IF('8ème'!$D54="","",IF(AND(Engagés!$D54="M",'8ème'!$D54&gt;=$K$3),"TERMINE",""))</f>
        <v/>
      </c>
      <c r="V54" s="154" t="str">
        <f>IF('9ème'!$D54="","",IF(AND(Engagés!$D54="M",'9ème'!$D54&gt;=$K$3),"TERMINE",""))</f>
        <v/>
      </c>
      <c r="W54" s="187"/>
      <c r="Y54" s="128" t="str">
        <f>IF('1ér_Tour'!$D54="","",IF(AND(Engagés!$D54="C",'1ér_Tour'!$D54&gt;=$J$3),"TERMINE",""))</f>
        <v/>
      </c>
      <c r="Z54" s="128" t="str">
        <f>IF('1ér_Tour'!$D54="","",IF(AND(Engagés!$D54="C",'1ér_Tour'!$D54&gt;=$J$3),"TERMINE",""))</f>
        <v/>
      </c>
      <c r="AA54" s="128" t="str">
        <f>IF('2ème'!$D54="","",IF(AND(Engagés!$D54="C",'2ème'!$D54&gt;=$J$3),"TERMINE",""))</f>
        <v/>
      </c>
      <c r="AB54" s="128" t="str">
        <f>IF('3ème'!$D54="","",IF(AND(Engagés!$D54="C",'3ème'!$D54&gt;=$J$3),"TERMINE",""))</f>
        <v/>
      </c>
      <c r="AC54" s="128" t="str">
        <f>IF('4ème'!$D54="","",IF(AND(Engagés!$D54="C",'4ème'!$D54&gt;=$J$3),"TERMINE",""))</f>
        <v/>
      </c>
      <c r="AD54" s="128" t="str">
        <f>IF('5ème'!$D54="","",IF(AND(Engagés!$D54="C",'5ème'!$D54&gt;=$J$3),"TERMINE",""))</f>
        <v/>
      </c>
      <c r="AE54" s="128" t="str">
        <f>IF('6ème'!D54="","",IF(AND(Engagés!$D54="C",'6ème'!D54&gt;=$J$3),"TERMINE",""))</f>
        <v/>
      </c>
      <c r="AF54" s="128" t="str">
        <f>IF('7ème'!$D54="","",IF(AND(Engagés!$D54="c",'7ème'!$D54&gt;=$J$3),"TERMINE",""))</f>
        <v/>
      </c>
      <c r="AG54" s="128" t="str">
        <f>IF('8ème'!$D54="","",IF(AND(Engagés!$D54="c",'8ème'!$D54&gt;=$J$3),"TERMINE",""))</f>
        <v/>
      </c>
      <c r="AH54" s="128" t="str">
        <f>IF('9ème'!$D54="","",IF(AND(Engagés!$D54="c",'9ème'!$D54&gt;=$J$3),"TERMINE",""))</f>
        <v/>
      </c>
      <c r="AJ54" s="128" t="str">
        <f>IF('1ér_Tour'!$D54="","",IF(AND(OR(Engagés!$D54="J",Engagés!$D54="F"),'1ér_Tour'!$D54&gt;=$I$3),"TERMINE",""))</f>
        <v/>
      </c>
      <c r="AK54" s="128" t="str">
        <f>IF('1ér_Tour'!$D54="","",IF(AND(OR(Engagés!$D54="J",Engagés!$D54="F"),'1ér_Tour'!$D54&gt;=$I$3),"TERMINE",""))</f>
        <v/>
      </c>
      <c r="AL54" s="128" t="str">
        <f>IF('2ème'!$D54="","",IF(AND(OR(Engagés!$D54="J",Engagés!$D54="F"),'2ème'!$D54&gt;=$I$3),"TERMINE",""))</f>
        <v/>
      </c>
      <c r="AM54" s="128" t="str">
        <f>IF('3ème'!$D54="","",IF(AND(OR(Engagés!$D54="J",Engagés!$D54="F"),'3ème'!$D54&gt;=$I$3),"TERMINE",""))</f>
        <v/>
      </c>
      <c r="AN54" s="128" t="str">
        <f>IF('4ème'!$D54="","",IF(AND(OR(Engagés!$D54="J",Engagés!$D54="F"),'4ème'!$D54&gt;=$I$3),"TERMINE",""))</f>
        <v/>
      </c>
      <c r="AO54" s="128" t="str">
        <f>IF('5ème'!$D54="","",IF(AND(OR(Engagés!$D54="J",Engagés!$D54="F"),'5ème'!$D54&gt;=$I$3),"TERMINE",""))</f>
        <v/>
      </c>
      <c r="AP54" s="128" t="str">
        <f>IF('6ème'!T54="","",IF(AND(OR(Engagés!$D54="J",Engagés!$D54="F"),'6ème'!T54&gt;=$I$3),"TERMINE",""))</f>
        <v/>
      </c>
      <c r="AQ54" s="128" t="str">
        <f>IF('7ème'!$D54="","",IF(AND(OR(Engagés!$D54="J",Engagés!$D54="F"),'7ème'!$D54&gt;=$I$3),"TERMINE",""))</f>
        <v/>
      </c>
      <c r="AR54" s="128" t="str">
        <f>IF('8ème'!$D54="","",IF(AND(OR(Engagés!$D54="J",Engagés!$D54="F"),'8ème'!$D54&gt;=$I$3),"TERMINE",""))</f>
        <v/>
      </c>
      <c r="AS54" s="128" t="str">
        <f>IF('9ème'!$D54="","",IF(AND(OR(Engagés!$D54="J",Engagés!$D54="F"),'9ème'!$D54&gt;=$I$3),"TERMINE",""))</f>
        <v/>
      </c>
      <c r="AU54" s="165" t="str">
        <f>IF('1ér_Tour'!$D54="","",IF(AND(OR(Engagés!$D54=1,Engagés!$D54=2,Engagés!$D54=3,Engagés!$D54="V"),'1ér_Tour'!$D54&gt;=$H$3),"TERMINE",""))</f>
        <v/>
      </c>
      <c r="AV54" s="165" t="str">
        <f>IF('1ér_Tour'!$D54="","",IF(AND(OR(Engagés!$D54=1,Engagés!$D54=2,Engagés!$D54=3,Engagés!$D54="V"),'1ér_Tour'!$D54&gt;=$H$3),"TERMINE",""))</f>
        <v/>
      </c>
      <c r="AW54" s="165" t="str">
        <f>IF('2ème'!$D54="","",IF(AND(OR(Engagés!$D54=1,Engagés!$D54=2,Engagés!$D54=3,Engagés!$D54="V"),'2ème'!$D54&gt;=$H$3),"TERMINE",""))</f>
        <v/>
      </c>
      <c r="AX54" s="165" t="str">
        <f>IF('3ème'!$D54="","",IF(AND(OR(Engagés!$D54=1,Engagés!$D54=2,Engagés!$D54=3,Engagés!$D54="V"),'3ème'!$D54&gt;=$H$3),"TERMINE",""))</f>
        <v/>
      </c>
      <c r="AY54" s="165" t="str">
        <f>IF('4ème'!$D54="","",IF(AND(OR(Engagés!$D54=1,Engagés!$D54=2,Engagés!$D54=3,Engagés!$D54="V"),'4ème'!$D54&gt;=$H$3),"TERMINE",""))</f>
        <v/>
      </c>
      <c r="AZ54" s="165" t="str">
        <f>IF('5ème'!$D54="","",IF(AND(OR(Engagés!$D54=1,Engagés!$D54=2,Engagés!$D54=3,Engagés!$D54="V"),'5ème'!$D54&gt;=$H$3),"TERMINE",""))</f>
        <v/>
      </c>
      <c r="BA54" s="165" t="str">
        <f>IF('6ème'!D54="","",IF(AND(OR(Engagés!$D54=1,Engagés!$D54=2,Engagés!$D54=3,Engagés!$D54="V"),'6ème'!D54&gt;=$H$3),"TERMINE",""))</f>
        <v/>
      </c>
      <c r="BB54" s="165" t="str">
        <f>IF('7ème'!$D54="","",IF(AND(OR(Engagés!$D54=1,Engagés!$D54=2,Engagés!$D54=3,Engagés!$D54="V"),'7ème'!$D54&gt;=$H$3),"TERMINE",""))</f>
        <v/>
      </c>
      <c r="BC54" s="165" t="str">
        <f>IF('8ème'!$D54="","",IF(AND(OR(Engagés!$D54=1,Engagés!$D54=2,Engagés!$D54=3,Engagés!$D54="V"),'8ème'!$D54&gt;=$H$3),"TERMINE",""))</f>
        <v/>
      </c>
      <c r="BD54" s="165" t="str">
        <f>IF('9ème'!$D54="","",IF(AND(OR(Engagés!$D54=1,Engagés!$D54=2,Engagés!$D54=3,Engagés!$D54="V"),'9ème'!$D54&gt;=$H$3),"TERMINE",""))</f>
        <v/>
      </c>
      <c r="BE54" s="165" t="str">
        <f>IF('10ème'!$D54="","",IF(AND(OR(Engagés!$D54=1,Engagés!$D54=2,Engagés!$D54=3,Engagés!$D54="V"),'10ème'!$D54&gt;=$H$3),"TERMINE",""))</f>
        <v/>
      </c>
    </row>
    <row r="55" spans="1:57" x14ac:dyDescent="0.2">
      <c r="A55" s="18">
        <f>IF(Dép_Arr!A55="","",Dép_Arr!A55)</f>
        <v>52</v>
      </c>
      <c r="B55" s="17" t="str">
        <f>IF(A55="","",INDEX(Engagés!A55:D154,MATCH(Récap!A55,Engagés!A55:A154,0),4))</f>
        <v>J</v>
      </c>
      <c r="C55" s="8">
        <f>Dép_Arr!E55+'1ér_Tour'!E55+'2ème'!E55+'3ème'!E55+'4ème'!E55+'5ème'!E55+'6ème'!E55+'7ème'!E55+'8ème'!E55+'9ème'!E55+'10ème'!E55</f>
        <v>0</v>
      </c>
      <c r="D55" s="6" t="str">
        <f>IF(E55=11,"",IF(Dép_Arr!A55="","",COUNTA(Dép_Arr!C55,'1ér_Tour'!C55,'2ème'!C55,'3ème'!C55,'4ème'!C55,'5ème'!C55,'6ème'!C55,'7ème'!C55,'8ème'!C55,'9ème'!C55,#REF!)))</f>
        <v/>
      </c>
      <c r="E55" s="6">
        <f>IF(A55=0,"",IF(Dép_Arr!A55="","",(COUNTBLANK(Dép_Arr!D55)+COUNTBLANK('1ér_Tour'!D55)+COUNTBLANK('2ème'!D55)+COUNTBLANK('3ème'!D55)+COUNTBLANK('4ème'!D55)+COUNTBLANK('5ème'!D55)+COUNTBLANK('6ème'!D55)+COUNTBLANK('7ème'!D55)+COUNTBLANK('8ème'!D55)+COUNTBLANK('9ème'!D55)+COUNTBLANK('10ème'!D55))))</f>
        <v>11</v>
      </c>
      <c r="F55" s="8" t="str">
        <f t="shared" si="1"/>
        <v/>
      </c>
      <c r="G55" t="str">
        <f>IF(OR('1ér_Tour'!D55="TERMINE",'2ème'!D55="TERMINE",'3ème'!D55="TERMINE",'4ème'!D55="TERMINE",'5ème'!D55="TERMINE",'6ème'!D55="TERMINE",'7ème'!D55="TERMINE",'8ème'!D55="TERMINE",'9ème'!D55="TERMINE",'9ème'!A55="TERMINE"),"TERMINE","")</f>
        <v/>
      </c>
      <c r="H55" s="8"/>
      <c r="I55" s="53"/>
      <c r="M55" s="154" t="str">
        <f>IF('1ér_Tour'!$D55="","",IF(AND(Engagés!$D55="M",'1ér_Tour'!$D55&gt;=$K$3),"TERMINE",""))</f>
        <v/>
      </c>
      <c r="N55" s="154" t="str">
        <f>IF('1ér_Tour'!$D55="","",IF(AND(Engagés!$D55="M",'1ér_Tour'!$D55&gt;=$K$3),"TERMINE",""))</f>
        <v/>
      </c>
      <c r="O55" s="154" t="str">
        <f>IF('2ème'!$D55="","",IF(AND(Engagés!$D55="M",'2ème'!$D55&gt;=$K$3),"TERMINE",""))</f>
        <v/>
      </c>
      <c r="P55" s="154" t="str">
        <f>IF('3ème'!$D55="","",IF(AND(Engagés!$D55="M",'3ème'!$D55&gt;=$K$3),"TERMINE",""))</f>
        <v/>
      </c>
      <c r="Q55" s="154" t="str">
        <f>IF('4ème'!$D55="","",IF(AND(Engagés!$D55="M",'4ème'!$D55&gt;=$K$3),"TERMINE",""))</f>
        <v/>
      </c>
      <c r="R55" s="154" t="str">
        <f>IF('5ème'!$D55="","",IF(AND(Engagés!$D55="M",'5ème'!$D55&gt;=$K$3),"TERMINE",""))</f>
        <v/>
      </c>
      <c r="S55" s="154" t="str">
        <f>IF('6ème'!D55="","",IF(AND(Engagés!$D55="M",'6ème'!D55&gt;=$K$3),"TERMINE",""))</f>
        <v/>
      </c>
      <c r="T55" s="154" t="str">
        <f>IF('7ème'!$D55="","",IF(AND(Engagés!$D55="M",'7ème'!$D55&gt;=$K$3),"TERMINE",""))</f>
        <v/>
      </c>
      <c r="U55" s="154" t="str">
        <f>IF('8ème'!$D55="","",IF(AND(Engagés!$D55="M",'8ème'!$D55&gt;=$K$3),"TERMINE",""))</f>
        <v/>
      </c>
      <c r="V55" s="154" t="str">
        <f>IF('9ème'!$D55="","",IF(AND(Engagés!$D55="M",'9ème'!$D55&gt;=$K$3),"TERMINE",""))</f>
        <v/>
      </c>
      <c r="W55" s="187"/>
      <c r="Y55" s="128" t="str">
        <f>IF('1ér_Tour'!$D55="","",IF(AND(Engagés!$D55="C",'1ér_Tour'!$D55&gt;=$J$3),"TERMINE",""))</f>
        <v/>
      </c>
      <c r="Z55" s="128" t="str">
        <f>IF('1ér_Tour'!$D55="","",IF(AND(Engagés!$D55="C",'1ér_Tour'!$D55&gt;=$J$3),"TERMINE",""))</f>
        <v/>
      </c>
      <c r="AA55" s="128" t="str">
        <f>IF('2ème'!$D55="","",IF(AND(Engagés!$D55="C",'2ème'!$D55&gt;=$J$3),"TERMINE",""))</f>
        <v/>
      </c>
      <c r="AB55" s="128" t="str">
        <f>IF('3ème'!$D55="","",IF(AND(Engagés!$D55="C",'3ème'!$D55&gt;=$J$3),"TERMINE",""))</f>
        <v/>
      </c>
      <c r="AC55" s="128" t="str">
        <f>IF('4ème'!$D55="","",IF(AND(Engagés!$D55="C",'4ème'!$D55&gt;=$J$3),"TERMINE",""))</f>
        <v/>
      </c>
      <c r="AD55" s="128" t="str">
        <f>IF('5ème'!$D55="","",IF(AND(Engagés!$D55="C",'5ème'!$D55&gt;=$J$3),"TERMINE",""))</f>
        <v/>
      </c>
      <c r="AE55" s="128" t="str">
        <f>IF('6ème'!D55="","",IF(AND(Engagés!$D55="C",'6ème'!D55&gt;=$J$3),"TERMINE",""))</f>
        <v/>
      </c>
      <c r="AF55" s="128" t="str">
        <f>IF('7ème'!$D55="","",IF(AND(Engagés!$D55="c",'7ème'!$D55&gt;=$J$3),"TERMINE",""))</f>
        <v/>
      </c>
      <c r="AG55" s="128" t="str">
        <f>IF('8ème'!$D55="","",IF(AND(Engagés!$D55="c",'8ème'!$D55&gt;=$J$3),"TERMINE",""))</f>
        <v/>
      </c>
      <c r="AH55" s="128" t="str">
        <f>IF('9ème'!$D55="","",IF(AND(Engagés!$D55="c",'9ème'!$D55&gt;=$J$3),"TERMINE",""))</f>
        <v/>
      </c>
      <c r="AJ55" s="128" t="str">
        <f>IF('1ér_Tour'!$D55="","",IF(AND(OR(Engagés!$D55="J",Engagés!$D55="F"),'1ér_Tour'!$D55&gt;=$I$3),"TERMINE",""))</f>
        <v/>
      </c>
      <c r="AK55" s="128" t="str">
        <f>IF('1ér_Tour'!$D55="","",IF(AND(OR(Engagés!$D55="J",Engagés!$D55="F"),'1ér_Tour'!$D55&gt;=$I$3),"TERMINE",""))</f>
        <v/>
      </c>
      <c r="AL55" s="128" t="str">
        <f>IF('2ème'!$D55="","",IF(AND(OR(Engagés!$D55="J",Engagés!$D55="F"),'2ème'!$D55&gt;=$I$3),"TERMINE",""))</f>
        <v/>
      </c>
      <c r="AM55" s="128" t="str">
        <f>IF('3ème'!$D55="","",IF(AND(OR(Engagés!$D55="J",Engagés!$D55="F"),'3ème'!$D55&gt;=$I$3),"TERMINE",""))</f>
        <v/>
      </c>
      <c r="AN55" s="128" t="str">
        <f>IF('4ème'!$D55="","",IF(AND(OR(Engagés!$D55="J",Engagés!$D55="F"),'4ème'!$D55&gt;=$I$3),"TERMINE",""))</f>
        <v/>
      </c>
      <c r="AO55" s="128" t="str">
        <f>IF('5ème'!$D55="","",IF(AND(OR(Engagés!$D55="J",Engagés!$D55="F"),'5ème'!$D55&gt;=$I$3),"TERMINE",""))</f>
        <v/>
      </c>
      <c r="AP55" s="128" t="str">
        <f>IF('6ème'!T55="","",IF(AND(OR(Engagés!$D55="J",Engagés!$D55="F"),'6ème'!T55&gt;=$I$3),"TERMINE",""))</f>
        <v/>
      </c>
      <c r="AQ55" s="128" t="str">
        <f>IF('7ème'!$D55="","",IF(AND(OR(Engagés!$D55="J",Engagés!$D55="F"),'7ème'!$D55&gt;=$I$3),"TERMINE",""))</f>
        <v/>
      </c>
      <c r="AR55" s="128" t="str">
        <f>IF('8ème'!$D55="","",IF(AND(OR(Engagés!$D55="J",Engagés!$D55="F"),'8ème'!$D55&gt;=$I$3),"TERMINE",""))</f>
        <v/>
      </c>
      <c r="AS55" s="128" t="str">
        <f>IF('9ème'!$D55="","",IF(AND(OR(Engagés!$D55="J",Engagés!$D55="F"),'9ème'!$D55&gt;=$I$3),"TERMINE",""))</f>
        <v/>
      </c>
      <c r="AU55" s="165" t="str">
        <f>IF('1ér_Tour'!$D55="","",IF(AND(OR(Engagés!$D55=1,Engagés!$D55=2,Engagés!$D55=3,Engagés!$D55="V"),'1ér_Tour'!$D55&gt;=$H$3),"TERMINE",""))</f>
        <v/>
      </c>
      <c r="AV55" s="165" t="str">
        <f>IF('1ér_Tour'!$D55="","",IF(AND(OR(Engagés!$D55=1,Engagés!$D55=2,Engagés!$D55=3,Engagés!$D55="V"),'1ér_Tour'!$D55&gt;=$H$3),"TERMINE",""))</f>
        <v/>
      </c>
      <c r="AW55" s="165" t="str">
        <f>IF('2ème'!$D55="","",IF(AND(OR(Engagés!$D55=1,Engagés!$D55=2,Engagés!$D55=3,Engagés!$D55="V"),'2ème'!$D55&gt;=$H$3),"TERMINE",""))</f>
        <v/>
      </c>
      <c r="AX55" s="165" t="str">
        <f>IF('3ème'!$D55="","",IF(AND(OR(Engagés!$D55=1,Engagés!$D55=2,Engagés!$D55=3,Engagés!$D55="V"),'3ème'!$D55&gt;=$H$3),"TERMINE",""))</f>
        <v/>
      </c>
      <c r="AY55" s="165" t="str">
        <f>IF('4ème'!$D55="","",IF(AND(OR(Engagés!$D55=1,Engagés!$D55=2,Engagés!$D55=3,Engagés!$D55="V"),'4ème'!$D55&gt;=$H$3),"TERMINE",""))</f>
        <v/>
      </c>
      <c r="AZ55" s="165" t="str">
        <f>IF('5ème'!$D55="","",IF(AND(OR(Engagés!$D55=1,Engagés!$D55=2,Engagés!$D55=3,Engagés!$D55="V"),'5ème'!$D55&gt;=$H$3),"TERMINE",""))</f>
        <v/>
      </c>
      <c r="BA55" s="165" t="str">
        <f>IF('6ème'!D55="","",IF(AND(OR(Engagés!$D55=1,Engagés!$D55=2,Engagés!$D55=3,Engagés!$D55="V"),'6ème'!D55&gt;=$H$3),"TERMINE",""))</f>
        <v/>
      </c>
      <c r="BB55" s="165" t="str">
        <f>IF('7ème'!$D55="","",IF(AND(OR(Engagés!$D55=1,Engagés!$D55=2,Engagés!$D55=3,Engagés!$D55="V"),'7ème'!$D55&gt;=$H$3),"TERMINE",""))</f>
        <v/>
      </c>
      <c r="BC55" s="165" t="str">
        <f>IF('8ème'!$D55="","",IF(AND(OR(Engagés!$D55=1,Engagés!$D55=2,Engagés!$D55=3,Engagés!$D55="V"),'8ème'!$D55&gt;=$H$3),"TERMINE",""))</f>
        <v/>
      </c>
      <c r="BD55" s="165" t="str">
        <f>IF('9ème'!$D55="","",IF(AND(OR(Engagés!$D55=1,Engagés!$D55=2,Engagés!$D55=3,Engagés!$D55="V"),'9ème'!$D55&gt;=$H$3),"TERMINE",""))</f>
        <v/>
      </c>
      <c r="BE55" s="165" t="str">
        <f>IF('10ème'!$D55="","",IF(AND(OR(Engagés!$D55=1,Engagés!$D55=2,Engagés!$D55=3,Engagés!$D55="V"),'10ème'!$D55&gt;=$H$3),"TERMINE",""))</f>
        <v/>
      </c>
    </row>
    <row r="56" spans="1:57" x14ac:dyDescent="0.2">
      <c r="A56" s="18">
        <f>IF(Dép_Arr!A56="","",Dép_Arr!A56)</f>
        <v>53</v>
      </c>
      <c r="B56" s="17" t="str">
        <f>IF(A56="","",INDEX(Engagés!A56:D155,MATCH(Récap!A56,Engagés!A56:A155,0),4))</f>
        <v>C</v>
      </c>
      <c r="C56" s="8">
        <f>Dép_Arr!E56+'1ér_Tour'!E56+'2ème'!E56+'3ème'!E56+'4ème'!E56+'5ème'!E56+'6ème'!E56+'7ème'!E56+'8ème'!E56+'9ème'!E56+'10ème'!E56</f>
        <v>0</v>
      </c>
      <c r="D56" s="6" t="str">
        <f>IF(E56=11,"",IF(Dép_Arr!A56="","",COUNTA(Dép_Arr!C56,'1ér_Tour'!C56,'2ème'!C56,'3ème'!C56,'4ème'!C56,'5ème'!C56,'6ème'!C56,'7ème'!C56,'8ème'!C56,'9ème'!C56,#REF!)))</f>
        <v/>
      </c>
      <c r="E56" s="6">
        <f>IF(A56=0,"",IF(Dép_Arr!A56="","",(COUNTBLANK(Dép_Arr!D56)+COUNTBLANK('1ér_Tour'!D56)+COUNTBLANK('2ème'!D56)+COUNTBLANK('3ème'!D56)+COUNTBLANK('4ème'!D56)+COUNTBLANK('5ème'!D56)+COUNTBLANK('6ème'!D56)+COUNTBLANK('7ème'!D56)+COUNTBLANK('8ème'!D56)+COUNTBLANK('9ème'!D56)+COUNTBLANK('10ème'!D56))))</f>
        <v>11</v>
      </c>
      <c r="F56" s="8" t="str">
        <f t="shared" si="1"/>
        <v/>
      </c>
      <c r="G56" t="str">
        <f>IF(OR('1ér_Tour'!D56="TERMINE",'2ème'!D56="TERMINE",'3ème'!D56="TERMINE",'4ème'!D56="TERMINE",'5ème'!D56="TERMINE",'6ème'!D56="TERMINE",'7ème'!D56="TERMINE",'8ème'!D56="TERMINE",'9ème'!D56="TERMINE",'9ème'!A56="TERMINE"),"TERMINE","")</f>
        <v/>
      </c>
      <c r="H56" s="8"/>
      <c r="I56" s="53"/>
      <c r="M56" s="154" t="str">
        <f>IF('1ér_Tour'!$D56="","",IF(AND(Engagés!$D56="M",'1ér_Tour'!$D56&gt;=$K$3),"TERMINE",""))</f>
        <v/>
      </c>
      <c r="N56" s="154" t="str">
        <f>IF('1ér_Tour'!$D56="","",IF(AND(Engagés!$D56="M",'1ér_Tour'!$D56&gt;=$K$3),"TERMINE",""))</f>
        <v/>
      </c>
      <c r="O56" s="154" t="str">
        <f>IF('2ème'!$D56="","",IF(AND(Engagés!$D56="M",'2ème'!$D56&gt;=$K$3),"TERMINE",""))</f>
        <v/>
      </c>
      <c r="P56" s="154" t="str">
        <f>IF('3ème'!$D56="","",IF(AND(Engagés!$D56="M",'3ème'!$D56&gt;=$K$3),"TERMINE",""))</f>
        <v/>
      </c>
      <c r="Q56" s="154" t="str">
        <f>IF('4ème'!$D56="","",IF(AND(Engagés!$D56="M",'4ème'!$D56&gt;=$K$3),"TERMINE",""))</f>
        <v/>
      </c>
      <c r="R56" s="154" t="str">
        <f>IF('5ème'!$D56="","",IF(AND(Engagés!$D56="M",'5ème'!$D56&gt;=$K$3),"TERMINE",""))</f>
        <v/>
      </c>
      <c r="S56" s="154" t="str">
        <f>IF('6ème'!D56="","",IF(AND(Engagés!$D56="M",'6ème'!D56&gt;=$K$3),"TERMINE",""))</f>
        <v/>
      </c>
      <c r="T56" s="154" t="str">
        <f>IF('7ème'!$D56="","",IF(AND(Engagés!$D56="M",'7ème'!$D56&gt;=$K$3),"TERMINE",""))</f>
        <v/>
      </c>
      <c r="U56" s="154" t="str">
        <f>IF('8ème'!$D56="","",IF(AND(Engagés!$D56="M",'8ème'!$D56&gt;=$K$3),"TERMINE",""))</f>
        <v/>
      </c>
      <c r="V56" s="154" t="str">
        <f>IF('9ème'!$D56="","",IF(AND(Engagés!$D56="M",'9ème'!$D56&gt;=$K$3),"TERMINE",""))</f>
        <v/>
      </c>
      <c r="W56" s="187"/>
      <c r="Y56" s="128" t="str">
        <f>IF('1ér_Tour'!$D56="","",IF(AND(Engagés!$D56="C",'1ér_Tour'!$D56&gt;=$J$3),"TERMINE",""))</f>
        <v/>
      </c>
      <c r="Z56" s="128" t="str">
        <f>IF('1ér_Tour'!$D56="","",IF(AND(Engagés!$D56="C",'1ér_Tour'!$D56&gt;=$J$3),"TERMINE",""))</f>
        <v/>
      </c>
      <c r="AA56" s="128" t="str">
        <f>IF('2ème'!$D56="","",IF(AND(Engagés!$D56="C",'2ème'!$D56&gt;=$J$3),"TERMINE",""))</f>
        <v/>
      </c>
      <c r="AB56" s="128" t="str">
        <f>IF('3ème'!$D56="","",IF(AND(Engagés!$D56="C",'3ème'!$D56&gt;=$J$3),"TERMINE",""))</f>
        <v/>
      </c>
      <c r="AC56" s="128" t="str">
        <f>IF('4ème'!$D56="","",IF(AND(Engagés!$D56="C",'4ème'!$D56&gt;=$J$3),"TERMINE",""))</f>
        <v/>
      </c>
      <c r="AD56" s="128" t="str">
        <f>IF('5ème'!$D56="","",IF(AND(Engagés!$D56="C",'5ème'!$D56&gt;=$J$3),"TERMINE",""))</f>
        <v/>
      </c>
      <c r="AE56" s="128" t="str">
        <f>IF('6ème'!D56="","",IF(AND(Engagés!$D56="C",'6ème'!D56&gt;=$J$3),"TERMINE",""))</f>
        <v/>
      </c>
      <c r="AF56" s="128" t="str">
        <f>IF('7ème'!$D56="","",IF(AND(Engagés!$D56="c",'7ème'!$D56&gt;=$J$3),"TERMINE",""))</f>
        <v/>
      </c>
      <c r="AG56" s="128" t="str">
        <f>IF('8ème'!$D56="","",IF(AND(Engagés!$D56="c",'8ème'!$D56&gt;=$J$3),"TERMINE",""))</f>
        <v/>
      </c>
      <c r="AH56" s="128" t="str">
        <f>IF('9ème'!$D56="","",IF(AND(Engagés!$D56="c",'9ème'!$D56&gt;=$J$3),"TERMINE",""))</f>
        <v/>
      </c>
      <c r="AJ56" s="128" t="str">
        <f>IF('1ér_Tour'!$D56="","",IF(AND(OR(Engagés!$D56="J",Engagés!$D56="F"),'1ér_Tour'!$D56&gt;=$I$3),"TERMINE",""))</f>
        <v/>
      </c>
      <c r="AK56" s="128" t="str">
        <f>IF('1ér_Tour'!$D56="","",IF(AND(OR(Engagés!$D56="J",Engagés!$D56="F"),'1ér_Tour'!$D56&gt;=$I$3),"TERMINE",""))</f>
        <v/>
      </c>
      <c r="AL56" s="128" t="str">
        <f>IF('2ème'!$D56="","",IF(AND(OR(Engagés!$D56="J",Engagés!$D56="F"),'2ème'!$D56&gt;=$I$3),"TERMINE",""))</f>
        <v/>
      </c>
      <c r="AM56" s="128" t="str">
        <f>IF('3ème'!$D56="","",IF(AND(OR(Engagés!$D56="J",Engagés!$D56="F"),'3ème'!$D56&gt;=$I$3),"TERMINE",""))</f>
        <v/>
      </c>
      <c r="AN56" s="128" t="str">
        <f>IF('4ème'!$D56="","",IF(AND(OR(Engagés!$D56="J",Engagés!$D56="F"),'4ème'!$D56&gt;=$I$3),"TERMINE",""))</f>
        <v/>
      </c>
      <c r="AO56" s="128" t="str">
        <f>IF('5ème'!$D56="","",IF(AND(OR(Engagés!$D56="J",Engagés!$D56="F"),'5ème'!$D56&gt;=$I$3),"TERMINE",""))</f>
        <v/>
      </c>
      <c r="AP56" s="128" t="str">
        <f>IF('6ème'!T56="","",IF(AND(OR(Engagés!$D56="J",Engagés!$D56="F"),'6ème'!T56&gt;=$I$3),"TERMINE",""))</f>
        <v/>
      </c>
      <c r="AQ56" s="128" t="str">
        <f>IF('7ème'!$D56="","",IF(AND(OR(Engagés!$D56="J",Engagés!$D56="F"),'7ème'!$D56&gt;=$I$3),"TERMINE",""))</f>
        <v/>
      </c>
      <c r="AR56" s="128" t="str">
        <f>IF('8ème'!$D56="","",IF(AND(OR(Engagés!$D56="J",Engagés!$D56="F"),'8ème'!$D56&gt;=$I$3),"TERMINE",""))</f>
        <v/>
      </c>
      <c r="AS56" s="128" t="str">
        <f>IF('9ème'!$D56="","",IF(AND(OR(Engagés!$D56="J",Engagés!$D56="F"),'9ème'!$D56&gt;=$I$3),"TERMINE",""))</f>
        <v/>
      </c>
      <c r="AU56" s="165" t="str">
        <f>IF('1ér_Tour'!$D56="","",IF(AND(OR(Engagés!$D56=1,Engagés!$D56=2,Engagés!$D56=3,Engagés!$D56="V"),'1ér_Tour'!$D56&gt;=$H$3),"TERMINE",""))</f>
        <v/>
      </c>
      <c r="AV56" s="165" t="str">
        <f>IF('1ér_Tour'!$D56="","",IF(AND(OR(Engagés!$D56=1,Engagés!$D56=2,Engagés!$D56=3,Engagés!$D56="V"),'1ér_Tour'!$D56&gt;=$H$3),"TERMINE",""))</f>
        <v/>
      </c>
      <c r="AW56" s="165" t="str">
        <f>IF('2ème'!$D56="","",IF(AND(OR(Engagés!$D56=1,Engagés!$D56=2,Engagés!$D56=3,Engagés!$D56="V"),'2ème'!$D56&gt;=$H$3),"TERMINE",""))</f>
        <v/>
      </c>
      <c r="AX56" s="165" t="str">
        <f>IF('3ème'!$D56="","",IF(AND(OR(Engagés!$D56=1,Engagés!$D56=2,Engagés!$D56=3,Engagés!$D56="V"),'3ème'!$D56&gt;=$H$3),"TERMINE",""))</f>
        <v/>
      </c>
      <c r="AY56" s="165" t="str">
        <f>IF('4ème'!$D56="","",IF(AND(OR(Engagés!$D56=1,Engagés!$D56=2,Engagés!$D56=3,Engagés!$D56="V"),'4ème'!$D56&gt;=$H$3),"TERMINE",""))</f>
        <v/>
      </c>
      <c r="AZ56" s="165" t="str">
        <f>IF('5ème'!$D56="","",IF(AND(OR(Engagés!$D56=1,Engagés!$D56=2,Engagés!$D56=3,Engagés!$D56="V"),'5ème'!$D56&gt;=$H$3),"TERMINE",""))</f>
        <v/>
      </c>
      <c r="BA56" s="165" t="str">
        <f>IF('6ème'!D56="","",IF(AND(OR(Engagés!$D56=1,Engagés!$D56=2,Engagés!$D56=3,Engagés!$D56="V"),'6ème'!D56&gt;=$H$3),"TERMINE",""))</f>
        <v/>
      </c>
      <c r="BB56" s="165" t="str">
        <f>IF('7ème'!$D56="","",IF(AND(OR(Engagés!$D56=1,Engagés!$D56=2,Engagés!$D56=3,Engagés!$D56="V"),'7ème'!$D56&gt;=$H$3),"TERMINE",""))</f>
        <v/>
      </c>
      <c r="BC56" s="165" t="str">
        <f>IF('8ème'!$D56="","",IF(AND(OR(Engagés!$D56=1,Engagés!$D56=2,Engagés!$D56=3,Engagés!$D56="V"),'8ème'!$D56&gt;=$H$3),"TERMINE",""))</f>
        <v/>
      </c>
      <c r="BD56" s="165" t="str">
        <f>IF('9ème'!$D56="","",IF(AND(OR(Engagés!$D56=1,Engagés!$D56=2,Engagés!$D56=3,Engagés!$D56="V"),'9ème'!$D56&gt;=$H$3),"TERMINE",""))</f>
        <v/>
      </c>
      <c r="BE56" s="165" t="str">
        <f>IF('10ème'!$D56="","",IF(AND(OR(Engagés!$D56=1,Engagés!$D56=2,Engagés!$D56=3,Engagés!$D56="V"),'10ème'!$D56&gt;=$H$3),"TERMINE",""))</f>
        <v/>
      </c>
    </row>
    <row r="57" spans="1:57" x14ac:dyDescent="0.2">
      <c r="A57" s="18">
        <f>IF(Dép_Arr!A57="","",Dép_Arr!A57)</f>
        <v>54</v>
      </c>
      <c r="B57" s="17">
        <f>IF(A57="","",INDEX(Engagés!A57:D156,MATCH(Récap!A57,Engagés!A57:A156,0),4))</f>
        <v>2</v>
      </c>
      <c r="C57" s="8">
        <f>Dép_Arr!E57+'1ér_Tour'!E57+'2ème'!E57+'3ème'!E57+'4ème'!E57+'5ème'!E57+'6ème'!E57+'7ème'!E57+'8ème'!E57+'9ème'!E57+'10ème'!E57</f>
        <v>0</v>
      </c>
      <c r="D57" s="6" t="str">
        <f>IF(E57=11,"",IF(Dép_Arr!A57="","",COUNTA(Dép_Arr!C57,'1ér_Tour'!C57,'2ème'!C57,'3ème'!C57,'4ème'!C57,'5ème'!C57,'6ème'!C57,'7ème'!C57,'8ème'!C57,'9ème'!C57,#REF!)))</f>
        <v/>
      </c>
      <c r="E57" s="6">
        <f>IF(A57=0,"",IF(Dép_Arr!A57="","",(COUNTBLANK(Dép_Arr!D57)+COUNTBLANK('1ér_Tour'!D57)+COUNTBLANK('2ème'!D57)+COUNTBLANK('3ème'!D57)+COUNTBLANK('4ème'!D57)+COUNTBLANK('5ème'!D57)+COUNTBLANK('6ème'!D57)+COUNTBLANK('7ème'!D57)+COUNTBLANK('8ème'!D57)+COUNTBLANK('9ème'!D57)+COUNTBLANK('10ème'!D57))))</f>
        <v>11</v>
      </c>
      <c r="F57" s="8" t="str">
        <f t="shared" si="1"/>
        <v/>
      </c>
      <c r="G57" t="str">
        <f>IF(OR('1ér_Tour'!D57="TERMINE",'2ème'!D57="TERMINE",'3ème'!D57="TERMINE",'4ème'!D57="TERMINE",'5ème'!D57="TERMINE",'6ème'!D57="TERMINE",'7ème'!D57="TERMINE",'8ème'!D57="TERMINE",'9ème'!D57="TERMINE",'9ème'!A57="TERMINE"),"TERMINE","")</f>
        <v/>
      </c>
      <c r="H57" s="8"/>
      <c r="I57" s="53"/>
      <c r="M57" s="154" t="str">
        <f>IF('1ér_Tour'!$D57="","",IF(AND(Engagés!$D57="M",'1ér_Tour'!$D57&gt;=$K$3),"TERMINE",""))</f>
        <v/>
      </c>
      <c r="N57" s="154" t="str">
        <f>IF('1ér_Tour'!$D57="","",IF(AND(Engagés!$D57="M",'1ér_Tour'!$D57&gt;=$K$3),"TERMINE",""))</f>
        <v/>
      </c>
      <c r="O57" s="154" t="str">
        <f>IF('2ème'!$D57="","",IF(AND(Engagés!$D57="M",'2ème'!$D57&gt;=$K$3),"TERMINE",""))</f>
        <v/>
      </c>
      <c r="P57" s="154" t="str">
        <f>IF('3ème'!$D57="","",IF(AND(Engagés!$D57="M",'3ème'!$D57&gt;=$K$3),"TERMINE",""))</f>
        <v/>
      </c>
      <c r="Q57" s="154" t="str">
        <f>IF('4ème'!$D57="","",IF(AND(Engagés!$D57="M",'4ème'!$D57&gt;=$K$3),"TERMINE",""))</f>
        <v/>
      </c>
      <c r="R57" s="154" t="str">
        <f>IF('5ème'!$D57="","",IF(AND(Engagés!$D57="M",'5ème'!$D57&gt;=$K$3),"TERMINE",""))</f>
        <v/>
      </c>
      <c r="S57" s="154" t="str">
        <f>IF('6ème'!D57="","",IF(AND(Engagés!$D57="M",'6ème'!D57&gt;=$K$3),"TERMINE",""))</f>
        <v/>
      </c>
      <c r="T57" s="154" t="str">
        <f>IF('7ème'!$D57="","",IF(AND(Engagés!$D57="M",'7ème'!$D57&gt;=$K$3),"TERMINE",""))</f>
        <v/>
      </c>
      <c r="U57" s="154" t="str">
        <f>IF('8ème'!$D57="","",IF(AND(Engagés!$D57="M",'8ème'!$D57&gt;=$K$3),"TERMINE",""))</f>
        <v/>
      </c>
      <c r="V57" s="154" t="str">
        <f>IF('9ème'!$D57="","",IF(AND(Engagés!$D57="M",'9ème'!$D57&gt;=$K$3),"TERMINE",""))</f>
        <v/>
      </c>
      <c r="W57" s="187"/>
      <c r="Y57" s="128" t="str">
        <f>IF('1ér_Tour'!$D57="","",IF(AND(Engagés!$D57="C",'1ér_Tour'!$D57&gt;=$J$3),"TERMINE",""))</f>
        <v/>
      </c>
      <c r="Z57" s="128" t="str">
        <f>IF('1ér_Tour'!$D57="","",IF(AND(Engagés!$D57="C",'1ér_Tour'!$D57&gt;=$J$3),"TERMINE",""))</f>
        <v/>
      </c>
      <c r="AA57" s="128" t="str">
        <f>IF('2ème'!$D57="","",IF(AND(Engagés!$D57="C",'2ème'!$D57&gt;=$J$3),"TERMINE",""))</f>
        <v/>
      </c>
      <c r="AB57" s="128" t="str">
        <f>IF('3ème'!$D57="","",IF(AND(Engagés!$D57="C",'3ème'!$D57&gt;=$J$3),"TERMINE",""))</f>
        <v/>
      </c>
      <c r="AC57" s="128" t="str">
        <f>IF('4ème'!$D57="","",IF(AND(Engagés!$D57="C",'4ème'!$D57&gt;=$J$3),"TERMINE",""))</f>
        <v/>
      </c>
      <c r="AD57" s="128" t="str">
        <f>IF('5ème'!$D57="","",IF(AND(Engagés!$D57="C",'5ème'!$D57&gt;=$J$3),"TERMINE",""))</f>
        <v/>
      </c>
      <c r="AE57" s="128" t="str">
        <f>IF('6ème'!D57="","",IF(AND(Engagés!$D57="C",'6ème'!D57&gt;=$J$3),"TERMINE",""))</f>
        <v/>
      </c>
      <c r="AF57" s="128" t="str">
        <f>IF('7ème'!$D57="","",IF(AND(Engagés!$D57="c",'7ème'!$D57&gt;=$J$3),"TERMINE",""))</f>
        <v/>
      </c>
      <c r="AG57" s="128" t="str">
        <f>IF('8ème'!$D57="","",IF(AND(Engagés!$D57="c",'8ème'!$D57&gt;=$J$3),"TERMINE",""))</f>
        <v/>
      </c>
      <c r="AH57" s="128" t="str">
        <f>IF('9ème'!$D57="","",IF(AND(Engagés!$D57="c",'9ème'!$D57&gt;=$J$3),"TERMINE",""))</f>
        <v/>
      </c>
      <c r="AJ57" s="128" t="str">
        <f>IF('1ér_Tour'!$D57="","",IF(AND(OR(Engagés!$D57="J",Engagés!$D57="F"),'1ér_Tour'!$D57&gt;=$I$3),"TERMINE",""))</f>
        <v/>
      </c>
      <c r="AK57" s="128" t="str">
        <f>IF('1ér_Tour'!$D57="","",IF(AND(OR(Engagés!$D57="J",Engagés!$D57="F"),'1ér_Tour'!$D57&gt;=$I$3),"TERMINE",""))</f>
        <v/>
      </c>
      <c r="AL57" s="128" t="str">
        <f>IF('2ème'!$D57="","",IF(AND(OR(Engagés!$D57="J",Engagés!$D57="F"),'2ème'!$D57&gt;=$I$3),"TERMINE",""))</f>
        <v/>
      </c>
      <c r="AM57" s="128" t="str">
        <f>IF('3ème'!$D57="","",IF(AND(OR(Engagés!$D57="J",Engagés!$D57="F"),'3ème'!$D57&gt;=$I$3),"TERMINE",""))</f>
        <v/>
      </c>
      <c r="AN57" s="128" t="str">
        <f>IF('4ème'!$D57="","",IF(AND(OR(Engagés!$D57="J",Engagés!$D57="F"),'4ème'!$D57&gt;=$I$3),"TERMINE",""))</f>
        <v/>
      </c>
      <c r="AO57" s="128" t="str">
        <f>IF('5ème'!$D57="","",IF(AND(OR(Engagés!$D57="J",Engagés!$D57="F"),'5ème'!$D57&gt;=$I$3),"TERMINE",""))</f>
        <v/>
      </c>
      <c r="AP57" s="128" t="str">
        <f>IF('6ème'!T57="","",IF(AND(OR(Engagés!$D57="J",Engagés!$D57="F"),'6ème'!T57&gt;=$I$3),"TERMINE",""))</f>
        <v/>
      </c>
      <c r="AQ57" s="128" t="str">
        <f>IF('7ème'!$D57="","",IF(AND(OR(Engagés!$D57="J",Engagés!$D57="F"),'7ème'!$D57&gt;=$I$3),"TERMINE",""))</f>
        <v/>
      </c>
      <c r="AR57" s="128" t="str">
        <f>IF('8ème'!$D57="","",IF(AND(OR(Engagés!$D57="J",Engagés!$D57="F"),'8ème'!$D57&gt;=$I$3),"TERMINE",""))</f>
        <v/>
      </c>
      <c r="AS57" s="128" t="str">
        <f>IF('9ème'!$D57="","",IF(AND(OR(Engagés!$D57="J",Engagés!$D57="F"),'9ème'!$D57&gt;=$I$3),"TERMINE",""))</f>
        <v/>
      </c>
      <c r="AU57" s="165" t="str">
        <f>IF('1ér_Tour'!$D57="","",IF(AND(OR(Engagés!$D57=1,Engagés!$D57=2,Engagés!$D57=3,Engagés!$D57="V"),'1ér_Tour'!$D57&gt;=$H$3),"TERMINE",""))</f>
        <v/>
      </c>
      <c r="AV57" s="165" t="str">
        <f>IF('1ér_Tour'!$D57="","",IF(AND(OR(Engagés!$D57=1,Engagés!$D57=2,Engagés!$D57=3,Engagés!$D57="V"),'1ér_Tour'!$D57&gt;=$H$3),"TERMINE",""))</f>
        <v/>
      </c>
      <c r="AW57" s="165" t="str">
        <f>IF('2ème'!$D57="","",IF(AND(OR(Engagés!$D57=1,Engagés!$D57=2,Engagés!$D57=3,Engagés!$D57="V"),'2ème'!$D57&gt;=$H$3),"TERMINE",""))</f>
        <v/>
      </c>
      <c r="AX57" s="165" t="str">
        <f>IF('3ème'!$D57="","",IF(AND(OR(Engagés!$D57=1,Engagés!$D57=2,Engagés!$D57=3,Engagés!$D57="V"),'3ème'!$D57&gt;=$H$3),"TERMINE",""))</f>
        <v/>
      </c>
      <c r="AY57" s="165" t="str">
        <f>IF('4ème'!$D57="","",IF(AND(OR(Engagés!$D57=1,Engagés!$D57=2,Engagés!$D57=3,Engagés!$D57="V"),'4ème'!$D57&gt;=$H$3),"TERMINE",""))</f>
        <v/>
      </c>
      <c r="AZ57" s="165" t="str">
        <f>IF('5ème'!$D57="","",IF(AND(OR(Engagés!$D57=1,Engagés!$D57=2,Engagés!$D57=3,Engagés!$D57="V"),'5ème'!$D57&gt;=$H$3),"TERMINE",""))</f>
        <v/>
      </c>
      <c r="BA57" s="165" t="str">
        <f>IF('6ème'!D57="","",IF(AND(OR(Engagés!$D57=1,Engagés!$D57=2,Engagés!$D57=3,Engagés!$D57="V"),'6ème'!D57&gt;=$H$3),"TERMINE",""))</f>
        <v/>
      </c>
      <c r="BB57" s="165" t="str">
        <f>IF('7ème'!$D57="","",IF(AND(OR(Engagés!$D57=1,Engagés!$D57=2,Engagés!$D57=3,Engagés!$D57="V"),'7ème'!$D57&gt;=$H$3),"TERMINE",""))</f>
        <v/>
      </c>
      <c r="BC57" s="165" t="str">
        <f>IF('8ème'!$D57="","",IF(AND(OR(Engagés!$D57=1,Engagés!$D57=2,Engagés!$D57=3,Engagés!$D57="V"),'8ème'!$D57&gt;=$H$3),"TERMINE",""))</f>
        <v/>
      </c>
      <c r="BD57" s="165" t="str">
        <f>IF('9ème'!$D57="","",IF(AND(OR(Engagés!$D57=1,Engagés!$D57=2,Engagés!$D57=3,Engagés!$D57="V"),'9ème'!$D57&gt;=$H$3),"TERMINE",""))</f>
        <v/>
      </c>
      <c r="BE57" s="165" t="str">
        <f>IF('10ème'!$D57="","",IF(AND(OR(Engagés!$D57=1,Engagés!$D57=2,Engagés!$D57=3,Engagés!$D57="V"),'10ème'!$D57&gt;=$H$3),"TERMINE",""))</f>
        <v/>
      </c>
    </row>
    <row r="58" spans="1:57" x14ac:dyDescent="0.2">
      <c r="A58" s="18">
        <f>IF(Dép_Arr!A58="","",Dép_Arr!A58)</f>
        <v>55</v>
      </c>
      <c r="B58" s="17" t="str">
        <f>IF(A58="","",INDEX(Engagés!A58:D157,MATCH(Récap!A58,Engagés!A58:A157,0),4))</f>
        <v>F</v>
      </c>
      <c r="C58" s="8">
        <f>Dép_Arr!E58+'1ér_Tour'!E58+'2ème'!E58+'3ème'!E58+'4ème'!E58+'5ème'!E58+'6ème'!E58+'7ème'!E58+'8ème'!E58+'9ème'!E58+'10ème'!E58</f>
        <v>0</v>
      </c>
      <c r="D58" s="6" t="str">
        <f>IF(E58=11,"",IF(Dép_Arr!A58="","",COUNTA(Dép_Arr!C58,'1ér_Tour'!C58,'2ème'!C58,'3ème'!C58,'4ème'!C58,'5ème'!C58,'6ème'!C58,'7ème'!C58,'8ème'!C58,'9ème'!C58,#REF!)))</f>
        <v/>
      </c>
      <c r="E58" s="6">
        <f>IF(A58=0,"",IF(Dép_Arr!A58="","",(COUNTBLANK(Dép_Arr!D58)+COUNTBLANK('1ér_Tour'!D58)+COUNTBLANK('2ème'!D58)+COUNTBLANK('3ème'!D58)+COUNTBLANK('4ème'!D58)+COUNTBLANK('5ème'!D58)+COUNTBLANK('6ème'!D58)+COUNTBLANK('7ème'!D58)+COUNTBLANK('8ème'!D58)+COUNTBLANK('9ème'!D58)+COUNTBLANK('10ème'!D58))))</f>
        <v>11</v>
      </c>
      <c r="F58" s="8" t="str">
        <f t="shared" si="1"/>
        <v/>
      </c>
      <c r="G58" t="str">
        <f>IF(OR('1ér_Tour'!D58="TERMINE",'2ème'!D58="TERMINE",'3ème'!D58="TERMINE",'4ème'!D58="TERMINE",'5ème'!D58="TERMINE",'6ème'!D58="TERMINE",'7ème'!D58="TERMINE",'8ème'!D58="TERMINE",'9ème'!D58="TERMINE",'9ème'!A58="TERMINE"),"TERMINE","")</f>
        <v/>
      </c>
      <c r="H58" s="8"/>
      <c r="I58" s="53"/>
      <c r="M58" s="154" t="str">
        <f>IF('1ér_Tour'!$D58="","",IF(AND(Engagés!$D58="M",'1ér_Tour'!$D58&gt;=$K$3),"TERMINE",""))</f>
        <v/>
      </c>
      <c r="N58" s="154" t="str">
        <f>IF('1ér_Tour'!$D58="","",IF(AND(Engagés!$D58="M",'1ér_Tour'!$D58&gt;=$K$3),"TERMINE",""))</f>
        <v/>
      </c>
      <c r="O58" s="154" t="str">
        <f>IF('2ème'!$D58="","",IF(AND(Engagés!$D58="M",'2ème'!$D58&gt;=$K$3),"TERMINE",""))</f>
        <v/>
      </c>
      <c r="P58" s="154" t="str">
        <f>IF('3ème'!$D58="","",IF(AND(Engagés!$D58="M",'3ème'!$D58&gt;=$K$3),"TERMINE",""))</f>
        <v/>
      </c>
      <c r="Q58" s="154" t="str">
        <f>IF('4ème'!$D58="","",IF(AND(Engagés!$D58="M",'4ème'!$D58&gt;=$K$3),"TERMINE",""))</f>
        <v/>
      </c>
      <c r="R58" s="154" t="str">
        <f>IF('5ème'!$D58="","",IF(AND(Engagés!$D58="M",'5ème'!$D58&gt;=$K$3),"TERMINE",""))</f>
        <v/>
      </c>
      <c r="S58" s="154" t="str">
        <f>IF('6ème'!D58="","",IF(AND(Engagés!$D58="M",'6ème'!D58&gt;=$K$3),"TERMINE",""))</f>
        <v/>
      </c>
      <c r="T58" s="154" t="str">
        <f>IF('7ème'!$D58="","",IF(AND(Engagés!$D58="M",'7ème'!$D58&gt;=$K$3),"TERMINE",""))</f>
        <v/>
      </c>
      <c r="U58" s="154" t="str">
        <f>IF('8ème'!$D58="","",IF(AND(Engagés!$D58="M",'8ème'!$D58&gt;=$K$3),"TERMINE",""))</f>
        <v/>
      </c>
      <c r="V58" s="154" t="str">
        <f>IF('9ème'!$D58="","",IF(AND(Engagés!$D58="M",'9ème'!$D58&gt;=$K$3),"TERMINE",""))</f>
        <v/>
      </c>
      <c r="W58" s="187"/>
      <c r="Y58" s="128" t="str">
        <f>IF('1ér_Tour'!$D58="","",IF(AND(Engagés!$D58="C",'1ér_Tour'!$D58&gt;=$J$3),"TERMINE",""))</f>
        <v/>
      </c>
      <c r="Z58" s="128" t="str">
        <f>IF('1ér_Tour'!$D58="","",IF(AND(Engagés!$D58="C",'1ér_Tour'!$D58&gt;=$J$3),"TERMINE",""))</f>
        <v/>
      </c>
      <c r="AA58" s="128" t="str">
        <f>IF('2ème'!$D58="","",IF(AND(Engagés!$D58="C",'2ème'!$D58&gt;=$J$3),"TERMINE",""))</f>
        <v/>
      </c>
      <c r="AB58" s="128" t="str">
        <f>IF('3ème'!$D58="","",IF(AND(Engagés!$D58="C",'3ème'!$D58&gt;=$J$3),"TERMINE",""))</f>
        <v/>
      </c>
      <c r="AC58" s="128" t="str">
        <f>IF('4ème'!$D58="","",IF(AND(Engagés!$D58="C",'4ème'!$D58&gt;=$J$3),"TERMINE",""))</f>
        <v/>
      </c>
      <c r="AD58" s="128" t="str">
        <f>IF('5ème'!$D58="","",IF(AND(Engagés!$D58="C",'5ème'!$D58&gt;=$J$3),"TERMINE",""))</f>
        <v/>
      </c>
      <c r="AE58" s="128" t="str">
        <f>IF('6ème'!D58="","",IF(AND(Engagés!$D58="C",'6ème'!D58&gt;=$J$3),"TERMINE",""))</f>
        <v/>
      </c>
      <c r="AF58" s="128" t="str">
        <f>IF('7ème'!$D58="","",IF(AND(Engagés!$D58="c",'7ème'!$D58&gt;=$J$3),"TERMINE",""))</f>
        <v/>
      </c>
      <c r="AG58" s="128" t="str">
        <f>IF('8ème'!$D58="","",IF(AND(Engagés!$D58="c",'8ème'!$D58&gt;=$J$3),"TERMINE",""))</f>
        <v/>
      </c>
      <c r="AH58" s="128" t="str">
        <f>IF('9ème'!$D58="","",IF(AND(Engagés!$D58="c",'9ème'!$D58&gt;=$J$3),"TERMINE",""))</f>
        <v/>
      </c>
      <c r="AJ58" s="128" t="str">
        <f>IF('1ér_Tour'!$D58="","",IF(AND(OR(Engagés!$D58="J",Engagés!$D58="F"),'1ér_Tour'!$D58&gt;=$I$3),"TERMINE",""))</f>
        <v/>
      </c>
      <c r="AK58" s="128" t="str">
        <f>IF('1ér_Tour'!$D58="","",IF(AND(OR(Engagés!$D58="J",Engagés!$D58="F"),'1ér_Tour'!$D58&gt;=$I$3),"TERMINE",""))</f>
        <v/>
      </c>
      <c r="AL58" s="128" t="str">
        <f>IF('2ème'!$D58="","",IF(AND(OR(Engagés!$D58="J",Engagés!$D58="F"),'2ème'!$D58&gt;=$I$3),"TERMINE",""))</f>
        <v/>
      </c>
      <c r="AM58" s="128" t="str">
        <f>IF('3ème'!$D58="","",IF(AND(OR(Engagés!$D58="J",Engagés!$D58="F"),'3ème'!$D58&gt;=$I$3),"TERMINE",""))</f>
        <v/>
      </c>
      <c r="AN58" s="128" t="str">
        <f>IF('4ème'!$D58="","",IF(AND(OR(Engagés!$D58="J",Engagés!$D58="F"),'4ème'!$D58&gt;=$I$3),"TERMINE",""))</f>
        <v/>
      </c>
      <c r="AO58" s="128" t="str">
        <f>IF('5ème'!$D58="","",IF(AND(OR(Engagés!$D58="J",Engagés!$D58="F"),'5ème'!$D58&gt;=$I$3),"TERMINE",""))</f>
        <v/>
      </c>
      <c r="AP58" s="128" t="str">
        <f>IF('6ème'!T58="","",IF(AND(OR(Engagés!$D58="J",Engagés!$D58="F"),'6ème'!T58&gt;=$I$3),"TERMINE",""))</f>
        <v/>
      </c>
      <c r="AQ58" s="128" t="str">
        <f>IF('7ème'!$D58="","",IF(AND(OR(Engagés!$D58="J",Engagés!$D58="F"),'7ème'!$D58&gt;=$I$3),"TERMINE",""))</f>
        <v/>
      </c>
      <c r="AR58" s="128" t="str">
        <f>IF('8ème'!$D58="","",IF(AND(OR(Engagés!$D58="J",Engagés!$D58="F"),'8ème'!$D58&gt;=$I$3),"TERMINE",""))</f>
        <v/>
      </c>
      <c r="AS58" s="128" t="str">
        <f>IF('9ème'!$D58="","",IF(AND(OR(Engagés!$D58="J",Engagés!$D58="F"),'9ème'!$D58&gt;=$I$3),"TERMINE",""))</f>
        <v/>
      </c>
      <c r="AU58" s="165" t="str">
        <f>IF('1ér_Tour'!$D58="","",IF(AND(OR(Engagés!$D58=1,Engagés!$D58=2,Engagés!$D58=3,Engagés!$D58="V"),'1ér_Tour'!$D58&gt;=$H$3),"TERMINE",""))</f>
        <v/>
      </c>
      <c r="AV58" s="165" t="str">
        <f>IF('1ér_Tour'!$D58="","",IF(AND(OR(Engagés!$D58=1,Engagés!$D58=2,Engagés!$D58=3,Engagés!$D58="V"),'1ér_Tour'!$D58&gt;=$H$3),"TERMINE",""))</f>
        <v/>
      </c>
      <c r="AW58" s="165" t="str">
        <f>IF('2ème'!$D58="","",IF(AND(OR(Engagés!$D58=1,Engagés!$D58=2,Engagés!$D58=3,Engagés!$D58="V"),'2ème'!$D58&gt;=$H$3),"TERMINE",""))</f>
        <v/>
      </c>
      <c r="AX58" s="165" t="str">
        <f>IF('3ème'!$D58="","",IF(AND(OR(Engagés!$D58=1,Engagés!$D58=2,Engagés!$D58=3,Engagés!$D58="V"),'3ème'!$D58&gt;=$H$3),"TERMINE",""))</f>
        <v/>
      </c>
      <c r="AY58" s="165" t="str">
        <f>IF('4ème'!$D58="","",IF(AND(OR(Engagés!$D58=1,Engagés!$D58=2,Engagés!$D58=3,Engagés!$D58="V"),'4ème'!$D58&gt;=$H$3),"TERMINE",""))</f>
        <v/>
      </c>
      <c r="AZ58" s="165" t="str">
        <f>IF('5ème'!$D58="","",IF(AND(OR(Engagés!$D58=1,Engagés!$D58=2,Engagés!$D58=3,Engagés!$D58="V"),'5ème'!$D58&gt;=$H$3),"TERMINE",""))</f>
        <v/>
      </c>
      <c r="BA58" s="165" t="str">
        <f>IF('6ème'!D58="","",IF(AND(OR(Engagés!$D58=1,Engagés!$D58=2,Engagés!$D58=3,Engagés!$D58="V"),'6ème'!D58&gt;=$H$3),"TERMINE",""))</f>
        <v/>
      </c>
      <c r="BB58" s="165" t="str">
        <f>IF('7ème'!$D58="","",IF(AND(OR(Engagés!$D58=1,Engagés!$D58=2,Engagés!$D58=3,Engagés!$D58="V"),'7ème'!$D58&gt;=$H$3),"TERMINE",""))</f>
        <v/>
      </c>
      <c r="BC58" s="165" t="str">
        <f>IF('8ème'!$D58="","",IF(AND(OR(Engagés!$D58=1,Engagés!$D58=2,Engagés!$D58=3,Engagés!$D58="V"),'8ème'!$D58&gt;=$H$3),"TERMINE",""))</f>
        <v/>
      </c>
      <c r="BD58" s="165" t="str">
        <f>IF('9ème'!$D58="","",IF(AND(OR(Engagés!$D58=1,Engagés!$D58=2,Engagés!$D58=3,Engagés!$D58="V"),'9ème'!$D58&gt;=$H$3),"TERMINE",""))</f>
        <v/>
      </c>
      <c r="BE58" s="165" t="str">
        <f>IF('10ème'!$D58="","",IF(AND(OR(Engagés!$D58=1,Engagés!$D58=2,Engagés!$D58=3,Engagés!$D58="V"),'10ème'!$D58&gt;=$H$3),"TERMINE",""))</f>
        <v/>
      </c>
    </row>
    <row r="59" spans="1:57" x14ac:dyDescent="0.2">
      <c r="A59" s="18" t="str">
        <f>IF(Dép_Arr!A59="","",Dép_Arr!A59)</f>
        <v/>
      </c>
      <c r="B59" s="17" t="str">
        <f>IF(A59="","",INDEX(Engagés!A59:D158,MATCH(Récap!A59,Engagés!A59:A158,0),4))</f>
        <v/>
      </c>
      <c r="C59" s="8">
        <f>Dép_Arr!E59+'1ér_Tour'!E59+'2ème'!E59+'3ème'!E59+'4ème'!E59+'5ème'!E59+'6ème'!E59+'7ème'!E59+'8ème'!E59+'9ème'!E59+'10ème'!E59</f>
        <v>0</v>
      </c>
      <c r="D59" s="6" t="str">
        <f>IF(E59=11,"",IF(Dép_Arr!A59="","",COUNTA(Dép_Arr!C59,'1ér_Tour'!C59,'2ème'!C59,'3ème'!C59,'4ème'!C59,'5ème'!C59,'6ème'!C59,'7ème'!C59,'8ème'!C59,'9ème'!C59,#REF!)))</f>
        <v/>
      </c>
      <c r="E59" s="6" t="str">
        <f>IF(A59=0,"",IF(Dép_Arr!A59="","",(COUNTBLANK(Dép_Arr!D59)+COUNTBLANK('1ér_Tour'!D59)+COUNTBLANK('2ème'!D59)+COUNTBLANK('3ème'!D59)+COUNTBLANK('4ème'!D59)+COUNTBLANK('5ème'!D59)+COUNTBLANK('6ème'!D59)+COUNTBLANK('7ème'!D59)+COUNTBLANK('8ème'!D59)+COUNTBLANK('9ème'!D59)+COUNTBLANK('10ème'!D59))))</f>
        <v/>
      </c>
      <c r="F59" s="8" t="str">
        <f t="shared" si="1"/>
        <v/>
      </c>
      <c r="G59" t="str">
        <f>IF(OR('1ér_Tour'!D59="TERMINE",'2ème'!D59="TERMINE",'3ème'!D59="TERMINE",'4ème'!D59="TERMINE",'5ème'!D59="TERMINE",'6ème'!D59="TERMINE",'7ème'!D59="TERMINE",'8ème'!D59="TERMINE",'9ème'!D59="TERMINE",'9ème'!A59="TERMINE"),"TERMINE","")</f>
        <v/>
      </c>
      <c r="H59" s="8"/>
      <c r="I59" s="53"/>
      <c r="M59" s="154" t="str">
        <f>IF('1ér_Tour'!$D59="","",IF(AND(Engagés!$D59="M",'1ér_Tour'!$D59&gt;=$K$3),"TERMINE",""))</f>
        <v/>
      </c>
      <c r="N59" s="154" t="str">
        <f>IF('1ér_Tour'!$D59="","",IF(AND(Engagés!$D59="M",'1ér_Tour'!$D59&gt;=$K$3),"TERMINE",""))</f>
        <v/>
      </c>
      <c r="O59" s="154" t="str">
        <f>IF('2ème'!$D59="","",IF(AND(Engagés!$D59="M",'2ème'!$D59&gt;=$K$3),"TERMINE",""))</f>
        <v/>
      </c>
      <c r="P59" s="154" t="str">
        <f>IF('3ème'!$D59="","",IF(AND(Engagés!$D59="M",'3ème'!$D59&gt;=$K$3),"TERMINE",""))</f>
        <v/>
      </c>
      <c r="Q59" s="154" t="str">
        <f>IF('4ème'!$D59="","",IF(AND(Engagés!$D59="M",'4ème'!$D59&gt;=$K$3),"TERMINE",""))</f>
        <v/>
      </c>
      <c r="R59" s="154" t="str">
        <f>IF('5ème'!$D59="","",IF(AND(Engagés!$D59="M",'5ème'!$D59&gt;=$K$3),"TERMINE",""))</f>
        <v/>
      </c>
      <c r="S59" s="154" t="str">
        <f>IF('6ème'!D59="","",IF(AND(Engagés!$D59="M",'6ème'!D59&gt;=$K$3),"TERMINE",""))</f>
        <v/>
      </c>
      <c r="T59" s="154" t="str">
        <f>IF('7ème'!$D59="","",IF(AND(Engagés!$D59="M",'7ème'!$D59&gt;=$K$3),"TERMINE",""))</f>
        <v/>
      </c>
      <c r="U59" s="154" t="str">
        <f>IF('8ème'!$D59="","",IF(AND(Engagés!$D59="M",'8ème'!$D59&gt;=$K$3),"TERMINE",""))</f>
        <v/>
      </c>
      <c r="V59" s="154" t="str">
        <f>IF('9ème'!$D59="","",IF(AND(Engagés!$D59="M",'9ème'!$D59&gt;=$K$3),"TERMINE",""))</f>
        <v/>
      </c>
      <c r="W59" s="187"/>
      <c r="Y59" s="128" t="str">
        <f>IF('1ér_Tour'!$D59="","",IF(AND(Engagés!$D59="C",'1ér_Tour'!$D59&gt;=$J$3),"TERMINE",""))</f>
        <v/>
      </c>
      <c r="Z59" s="128" t="str">
        <f>IF('1ér_Tour'!$D59="","",IF(AND(Engagés!$D59="C",'1ér_Tour'!$D59&gt;=$J$3),"TERMINE",""))</f>
        <v/>
      </c>
      <c r="AA59" s="128" t="str">
        <f>IF('2ème'!$D59="","",IF(AND(Engagés!$D59="C",'2ème'!$D59&gt;=$J$3),"TERMINE",""))</f>
        <v/>
      </c>
      <c r="AB59" s="128" t="str">
        <f>IF('3ème'!$D59="","",IF(AND(Engagés!$D59="C",'3ème'!$D59&gt;=$J$3),"TERMINE",""))</f>
        <v/>
      </c>
      <c r="AC59" s="128" t="str">
        <f>IF('4ème'!$D59="","",IF(AND(Engagés!$D59="C",'4ème'!$D59&gt;=$J$3),"TERMINE",""))</f>
        <v/>
      </c>
      <c r="AD59" s="128" t="str">
        <f>IF('5ème'!$D59="","",IF(AND(Engagés!$D59="C",'5ème'!$D59&gt;=$J$3),"TERMINE",""))</f>
        <v/>
      </c>
      <c r="AE59" s="128" t="str">
        <f>IF('6ème'!D59="","",IF(AND(Engagés!$D59="C",'6ème'!D59&gt;=$J$3),"TERMINE",""))</f>
        <v/>
      </c>
      <c r="AF59" s="128" t="str">
        <f>IF('7ème'!$D59="","",IF(AND(Engagés!$D59="c",'7ème'!$D59&gt;=$J$3),"TERMINE",""))</f>
        <v/>
      </c>
      <c r="AG59" s="128" t="str">
        <f>IF('8ème'!$D59="","",IF(AND(Engagés!$D59="c",'8ème'!$D59&gt;=$J$3),"TERMINE",""))</f>
        <v/>
      </c>
      <c r="AH59" s="128" t="str">
        <f>IF('9ème'!$D59="","",IF(AND(Engagés!$D59="c",'9ème'!$D59&gt;=$J$3),"TERMINE",""))</f>
        <v/>
      </c>
      <c r="AJ59" s="128" t="str">
        <f>IF('1ér_Tour'!$D59="","",IF(AND(OR(Engagés!$D59="J",Engagés!$D59="F"),'1ér_Tour'!$D59&gt;=$I$3),"TERMINE",""))</f>
        <v/>
      </c>
      <c r="AK59" s="128" t="str">
        <f>IF('1ér_Tour'!$D59="","",IF(AND(OR(Engagés!$D59="J",Engagés!$D59="F"),'1ér_Tour'!$D59&gt;=$I$3),"TERMINE",""))</f>
        <v/>
      </c>
      <c r="AL59" s="128" t="str">
        <f>IF('2ème'!$D59="","",IF(AND(OR(Engagés!$D59="J",Engagés!$D59="F"),'2ème'!$D59&gt;=$I$3),"TERMINE",""))</f>
        <v/>
      </c>
      <c r="AM59" s="128" t="str">
        <f>IF('3ème'!$D59="","",IF(AND(OR(Engagés!$D59="J",Engagés!$D59="F"),'3ème'!$D59&gt;=$I$3),"TERMINE",""))</f>
        <v/>
      </c>
      <c r="AN59" s="128" t="str">
        <f>IF('4ème'!$D59="","",IF(AND(OR(Engagés!$D59="J",Engagés!$D59="F"),'4ème'!$D59&gt;=$I$3),"TERMINE",""))</f>
        <v/>
      </c>
      <c r="AO59" s="128" t="str">
        <f>IF('5ème'!$D59="","",IF(AND(OR(Engagés!$D59="J",Engagés!$D59="F"),'5ème'!$D59&gt;=$I$3),"TERMINE",""))</f>
        <v/>
      </c>
      <c r="AP59" s="128" t="str">
        <f>IF('6ème'!T59="","",IF(AND(OR(Engagés!$D59="J",Engagés!$D59="F"),'6ème'!T59&gt;=$I$3),"TERMINE",""))</f>
        <v/>
      </c>
      <c r="AQ59" s="128" t="str">
        <f>IF('7ème'!$D59="","",IF(AND(OR(Engagés!$D59="J",Engagés!$D59="F"),'7ème'!$D59&gt;=$I$3),"TERMINE",""))</f>
        <v/>
      </c>
      <c r="AR59" s="128" t="str">
        <f>IF('8ème'!$D59="","",IF(AND(OR(Engagés!$D59="J",Engagés!$D59="F"),'8ème'!$D59&gt;=$I$3),"TERMINE",""))</f>
        <v/>
      </c>
      <c r="AS59" s="128" t="str">
        <f>IF('9ème'!$D59="","",IF(AND(OR(Engagés!$D59="J",Engagés!$D59="F"),'9ème'!$D59&gt;=$I$3),"TERMINE",""))</f>
        <v/>
      </c>
      <c r="AU59" s="165" t="str">
        <f>IF('1ér_Tour'!$D59="","",IF(AND(OR(Engagés!$D59=1,Engagés!$D59=2,Engagés!$D59=3,Engagés!$D59="V"),'1ér_Tour'!$D59&gt;=$H$3),"TERMINE",""))</f>
        <v/>
      </c>
      <c r="AV59" s="165" t="str">
        <f>IF('1ér_Tour'!$D59="","",IF(AND(OR(Engagés!$D59=1,Engagés!$D59=2,Engagés!$D59=3,Engagés!$D59="V"),'1ér_Tour'!$D59&gt;=$H$3),"TERMINE",""))</f>
        <v/>
      </c>
      <c r="AW59" s="165" t="str">
        <f>IF('2ème'!$D59="","",IF(AND(OR(Engagés!$D59=1,Engagés!$D59=2,Engagés!$D59=3,Engagés!$D59="V"),'2ème'!$D59&gt;=$H$3),"TERMINE",""))</f>
        <v/>
      </c>
      <c r="AX59" s="165" t="str">
        <f>IF('3ème'!$D59="","",IF(AND(OR(Engagés!$D59=1,Engagés!$D59=2,Engagés!$D59=3,Engagés!$D59="V"),'3ème'!$D59&gt;=$H$3),"TERMINE",""))</f>
        <v/>
      </c>
      <c r="AY59" s="165" t="str">
        <f>IF('4ème'!$D59="","",IF(AND(OR(Engagés!$D59=1,Engagés!$D59=2,Engagés!$D59=3,Engagés!$D59="V"),'4ème'!$D59&gt;=$H$3),"TERMINE",""))</f>
        <v/>
      </c>
      <c r="AZ59" s="165" t="str">
        <f>IF('5ème'!$D59="","",IF(AND(OR(Engagés!$D59=1,Engagés!$D59=2,Engagés!$D59=3,Engagés!$D59="V"),'5ème'!$D59&gt;=$H$3),"TERMINE",""))</f>
        <v/>
      </c>
      <c r="BA59" s="165" t="str">
        <f>IF('6ème'!D59="","",IF(AND(OR(Engagés!$D59=1,Engagés!$D59=2,Engagés!$D59=3,Engagés!$D59="V"),'6ème'!D59&gt;=$H$3),"TERMINE",""))</f>
        <v/>
      </c>
      <c r="BB59" s="165" t="str">
        <f>IF('7ème'!$D59="","",IF(AND(OR(Engagés!$D59=1,Engagés!$D59=2,Engagés!$D59=3,Engagés!$D59="V"),'7ème'!$D59&gt;=$H$3),"TERMINE",""))</f>
        <v/>
      </c>
      <c r="BC59" s="165" t="str">
        <f>IF('8ème'!$D59="","",IF(AND(OR(Engagés!$D59=1,Engagés!$D59=2,Engagés!$D59=3,Engagés!$D59="V"),'8ème'!$D59&gt;=$H$3),"TERMINE",""))</f>
        <v/>
      </c>
      <c r="BD59" s="165" t="str">
        <f>IF('9ème'!$D59="","",IF(AND(OR(Engagés!$D59=1,Engagés!$D59=2,Engagés!$D59=3,Engagés!$D59="V"),'9ème'!$D59&gt;=$H$3),"TERMINE",""))</f>
        <v/>
      </c>
      <c r="BE59" s="165" t="str">
        <f>IF('10ème'!$D59="","",IF(AND(OR(Engagés!$D59=1,Engagés!$D59=2,Engagés!$D59=3,Engagés!$D59="V"),'10ème'!$D59&gt;=$H$3),"TERMINE",""))</f>
        <v/>
      </c>
    </row>
    <row r="60" spans="1:57" x14ac:dyDescent="0.2">
      <c r="A60" s="18" t="str">
        <f>IF(Dép_Arr!A60="","",Dép_Arr!A60)</f>
        <v/>
      </c>
      <c r="B60" s="17" t="str">
        <f>IF(A60="","",INDEX(Engagés!A60:D159,MATCH(Récap!A60,Engagés!A60:A159,0),4))</f>
        <v/>
      </c>
      <c r="C60" s="8">
        <f>Dép_Arr!E60+'1ér_Tour'!E60+'2ème'!E60+'3ème'!E60+'4ème'!E60+'5ème'!E60+'6ème'!E60+'7ème'!E60+'8ème'!E60+'9ème'!E60+'10ème'!E60</f>
        <v>0</v>
      </c>
      <c r="D60" s="6" t="str">
        <f>IF(E60=11,"",IF(Dép_Arr!A60="","",COUNTA(Dép_Arr!C60,'1ér_Tour'!C60,'2ème'!C60,'3ème'!C60,'4ème'!C60,'5ème'!C60,'6ème'!C60,'7ème'!C60,'8ème'!C60,'9ème'!C60,#REF!)))</f>
        <v/>
      </c>
      <c r="E60" s="6" t="str">
        <f>IF(A60=0,"",IF(Dép_Arr!A60="","",(COUNTBLANK(Dép_Arr!D60)+COUNTBLANK('1ér_Tour'!D60)+COUNTBLANK('2ème'!D60)+COUNTBLANK('3ème'!D60)+COUNTBLANK('4ème'!D60)+COUNTBLANK('5ème'!D60)+COUNTBLANK('6ème'!D60)+COUNTBLANK('7ème'!D60)+COUNTBLANK('8ème'!D60)+COUNTBLANK('9ème'!D60)+COUNTBLANK('10ème'!D60))))</f>
        <v/>
      </c>
      <c r="F60" s="8" t="str">
        <f t="shared" si="1"/>
        <v/>
      </c>
      <c r="G60" t="str">
        <f>IF(OR('1ér_Tour'!D60="TERMINE",'2ème'!D60="TERMINE",'3ème'!D60="TERMINE",'4ème'!D60="TERMINE",'5ème'!D60="TERMINE",'6ème'!D60="TERMINE",'7ème'!D60="TERMINE",'8ème'!D60="TERMINE",'9ème'!D60="TERMINE",'9ème'!A60="TERMINE"),"TERMINE","")</f>
        <v/>
      </c>
      <c r="H60" s="8"/>
      <c r="I60" s="53"/>
      <c r="M60" s="154" t="str">
        <f>IF('1ér_Tour'!$D60="","",IF(AND(Engagés!$D60="M",'1ér_Tour'!$D60&gt;=$K$3),"TERMINE",""))</f>
        <v/>
      </c>
      <c r="N60" s="154" t="str">
        <f>IF('1ér_Tour'!$D60="","",IF(AND(Engagés!$D60="M",'1ér_Tour'!$D60&gt;=$K$3),"TERMINE",""))</f>
        <v/>
      </c>
      <c r="O60" s="154" t="str">
        <f>IF('2ème'!$D60="","",IF(AND(Engagés!$D60="M",'2ème'!$D60&gt;=$K$3),"TERMINE",""))</f>
        <v/>
      </c>
      <c r="P60" s="154" t="str">
        <f>IF('3ème'!$D60="","",IF(AND(Engagés!$D60="M",'3ème'!$D60&gt;=$K$3),"TERMINE",""))</f>
        <v/>
      </c>
      <c r="Q60" s="154" t="str">
        <f>IF('4ème'!$D60="","",IF(AND(Engagés!$D60="M",'4ème'!$D60&gt;=$K$3),"TERMINE",""))</f>
        <v/>
      </c>
      <c r="R60" s="154" t="str">
        <f>IF('5ème'!$D60="","",IF(AND(Engagés!$D60="M",'5ème'!$D60&gt;=$K$3),"TERMINE",""))</f>
        <v/>
      </c>
      <c r="S60" s="154" t="str">
        <f>IF('6ème'!D60="","",IF(AND(Engagés!$D60="M",'6ème'!D60&gt;=$K$3),"TERMINE",""))</f>
        <v/>
      </c>
      <c r="T60" s="154" t="str">
        <f>IF('7ème'!$D60="","",IF(AND(Engagés!$D60="M",'7ème'!$D60&gt;=$K$3),"TERMINE",""))</f>
        <v/>
      </c>
      <c r="U60" s="154" t="str">
        <f>IF('8ème'!$D60="","",IF(AND(Engagés!$D60="M",'8ème'!$D60&gt;=$K$3),"TERMINE",""))</f>
        <v/>
      </c>
      <c r="V60" s="154" t="str">
        <f>IF('9ème'!$D60="","",IF(AND(Engagés!$D60="M",'9ème'!$D60&gt;=$K$3),"TERMINE",""))</f>
        <v/>
      </c>
      <c r="W60" s="187"/>
      <c r="Y60" s="128" t="str">
        <f>IF('1ér_Tour'!$D60="","",IF(AND(Engagés!$D60="C",'1ér_Tour'!$D60&gt;=$J$3),"TERMINE",""))</f>
        <v/>
      </c>
      <c r="Z60" s="128" t="str">
        <f>IF('1ér_Tour'!$D60="","",IF(AND(Engagés!$D60="C",'1ér_Tour'!$D60&gt;=$J$3),"TERMINE",""))</f>
        <v/>
      </c>
      <c r="AA60" s="128" t="str">
        <f>IF('2ème'!$D60="","",IF(AND(Engagés!$D60="C",'2ème'!$D60&gt;=$J$3),"TERMINE",""))</f>
        <v/>
      </c>
      <c r="AB60" s="128" t="str">
        <f>IF('3ème'!$D60="","",IF(AND(Engagés!$D60="C",'3ème'!$D60&gt;=$J$3),"TERMINE",""))</f>
        <v/>
      </c>
      <c r="AC60" s="128" t="str">
        <f>IF('4ème'!$D60="","",IF(AND(Engagés!$D60="C",'4ème'!$D60&gt;=$J$3),"TERMINE",""))</f>
        <v/>
      </c>
      <c r="AD60" s="128" t="str">
        <f>IF('5ème'!$D60="","",IF(AND(Engagés!$D60="C",'5ème'!$D60&gt;=$J$3),"TERMINE",""))</f>
        <v/>
      </c>
      <c r="AE60" s="128" t="str">
        <f>IF('6ème'!D60="","",IF(AND(Engagés!$D60="C",'6ème'!D60&gt;=$J$3),"TERMINE",""))</f>
        <v/>
      </c>
      <c r="AF60" s="128" t="str">
        <f>IF('7ème'!$D60="","",IF(AND(Engagés!$D60="c",'7ème'!$D60&gt;=$J$3),"TERMINE",""))</f>
        <v/>
      </c>
      <c r="AG60" s="128" t="str">
        <f>IF('8ème'!$D60="","",IF(AND(Engagés!$D60="c",'8ème'!$D60&gt;=$J$3),"TERMINE",""))</f>
        <v/>
      </c>
      <c r="AH60" s="128" t="str">
        <f>IF('9ème'!$D60="","",IF(AND(Engagés!$D60="c",'9ème'!$D60&gt;=$J$3),"TERMINE",""))</f>
        <v/>
      </c>
      <c r="AJ60" s="128" t="str">
        <f>IF('1ér_Tour'!$D60="","",IF(AND(OR(Engagés!$D60="J",Engagés!$D60="F"),'1ér_Tour'!$D60&gt;=$I$3),"TERMINE",""))</f>
        <v/>
      </c>
      <c r="AK60" s="128" t="str">
        <f>IF('1ér_Tour'!$D60="","",IF(AND(OR(Engagés!$D60="J",Engagés!$D60="F"),'1ér_Tour'!$D60&gt;=$I$3),"TERMINE",""))</f>
        <v/>
      </c>
      <c r="AL60" s="128" t="str">
        <f>IF('2ème'!$D60="","",IF(AND(OR(Engagés!$D60="J",Engagés!$D60="F"),'2ème'!$D60&gt;=$I$3),"TERMINE",""))</f>
        <v/>
      </c>
      <c r="AM60" s="128" t="str">
        <f>IF('3ème'!$D60="","",IF(AND(OR(Engagés!$D60="J",Engagés!$D60="F"),'3ème'!$D60&gt;=$I$3),"TERMINE",""))</f>
        <v/>
      </c>
      <c r="AN60" s="128" t="str">
        <f>IF('4ème'!$D60="","",IF(AND(OR(Engagés!$D60="J",Engagés!$D60="F"),'4ème'!$D60&gt;=$I$3),"TERMINE",""))</f>
        <v/>
      </c>
      <c r="AO60" s="128" t="str">
        <f>IF('5ème'!$D60="","",IF(AND(OR(Engagés!$D60="J",Engagés!$D60="F"),'5ème'!$D60&gt;=$I$3),"TERMINE",""))</f>
        <v/>
      </c>
      <c r="AP60" s="128" t="str">
        <f>IF('6ème'!T60="","",IF(AND(OR(Engagés!$D60="J",Engagés!$D60="F"),'6ème'!T60&gt;=$I$3),"TERMINE",""))</f>
        <v/>
      </c>
      <c r="AQ60" s="128" t="str">
        <f>IF('7ème'!$D60="","",IF(AND(OR(Engagés!$D60="J",Engagés!$D60="F"),'7ème'!$D60&gt;=$I$3),"TERMINE",""))</f>
        <v/>
      </c>
      <c r="AR60" s="128" t="str">
        <f>IF('8ème'!$D60="","",IF(AND(OR(Engagés!$D60="J",Engagés!$D60="F"),'8ème'!$D60&gt;=$I$3),"TERMINE",""))</f>
        <v/>
      </c>
      <c r="AS60" s="128" t="str">
        <f>IF('9ème'!$D60="","",IF(AND(OR(Engagés!$D60="J",Engagés!$D60="F"),'9ème'!$D60&gt;=$I$3),"TERMINE",""))</f>
        <v/>
      </c>
      <c r="AU60" s="165" t="str">
        <f>IF('1ér_Tour'!$D60="","",IF(AND(OR(Engagés!$D60=1,Engagés!$D60=2,Engagés!$D60=3,Engagés!$D60="V"),'1ér_Tour'!$D60&gt;=$H$3),"TERMINE",""))</f>
        <v/>
      </c>
      <c r="AV60" s="165" t="str">
        <f>IF('1ér_Tour'!$D60="","",IF(AND(OR(Engagés!$D60=1,Engagés!$D60=2,Engagés!$D60=3,Engagés!$D60="V"),'1ér_Tour'!$D60&gt;=$H$3),"TERMINE",""))</f>
        <v/>
      </c>
      <c r="AW60" s="165" t="str">
        <f>IF('2ème'!$D60="","",IF(AND(OR(Engagés!$D60=1,Engagés!$D60=2,Engagés!$D60=3,Engagés!$D60="V"),'2ème'!$D60&gt;=$H$3),"TERMINE",""))</f>
        <v/>
      </c>
      <c r="AX60" s="165" t="str">
        <f>IF('3ème'!$D60="","",IF(AND(OR(Engagés!$D60=1,Engagés!$D60=2,Engagés!$D60=3,Engagés!$D60="V"),'3ème'!$D60&gt;=$H$3),"TERMINE",""))</f>
        <v/>
      </c>
      <c r="AY60" s="165" t="str">
        <f>IF('4ème'!$D60="","",IF(AND(OR(Engagés!$D60=1,Engagés!$D60=2,Engagés!$D60=3,Engagés!$D60="V"),'4ème'!$D60&gt;=$H$3),"TERMINE",""))</f>
        <v/>
      </c>
      <c r="AZ60" s="165" t="str">
        <f>IF('5ème'!$D60="","",IF(AND(OR(Engagés!$D60=1,Engagés!$D60=2,Engagés!$D60=3,Engagés!$D60="V"),'5ème'!$D60&gt;=$H$3),"TERMINE",""))</f>
        <v/>
      </c>
      <c r="BA60" s="165" t="str">
        <f>IF('6ème'!D60="","",IF(AND(OR(Engagés!$D60=1,Engagés!$D60=2,Engagés!$D60=3,Engagés!$D60="V"),'6ème'!D60&gt;=$H$3),"TERMINE",""))</f>
        <v/>
      </c>
      <c r="BB60" s="165" t="str">
        <f>IF('7ème'!$D60="","",IF(AND(OR(Engagés!$D60=1,Engagés!$D60=2,Engagés!$D60=3,Engagés!$D60="V"),'7ème'!$D60&gt;=$H$3),"TERMINE",""))</f>
        <v/>
      </c>
      <c r="BC60" s="165" t="str">
        <f>IF('8ème'!$D60="","",IF(AND(OR(Engagés!$D60=1,Engagés!$D60=2,Engagés!$D60=3,Engagés!$D60="V"),'8ème'!$D60&gt;=$H$3),"TERMINE",""))</f>
        <v/>
      </c>
      <c r="BD60" s="165" t="str">
        <f>IF('9ème'!$D60="","",IF(AND(OR(Engagés!$D60=1,Engagés!$D60=2,Engagés!$D60=3,Engagés!$D60="V"),'9ème'!$D60&gt;=$H$3),"TERMINE",""))</f>
        <v/>
      </c>
      <c r="BE60" s="165" t="str">
        <f>IF('10ème'!$D60="","",IF(AND(OR(Engagés!$D60=1,Engagés!$D60=2,Engagés!$D60=3,Engagés!$D60="V"),'10ème'!$D60&gt;=$H$3),"TERMINE",""))</f>
        <v/>
      </c>
    </row>
    <row r="61" spans="1:57" x14ac:dyDescent="0.2">
      <c r="A61" s="18" t="str">
        <f>IF(Dép_Arr!A61="","",Dép_Arr!A61)</f>
        <v/>
      </c>
      <c r="B61" s="17" t="str">
        <f>IF(A61="","",INDEX(Engagés!A61:D160,MATCH(Récap!A61,Engagés!A61:A160,0),4))</f>
        <v/>
      </c>
      <c r="C61" s="8">
        <f>Dép_Arr!E61+'1ér_Tour'!E61+'2ème'!E61+'3ème'!E61+'4ème'!E61+'5ème'!E61+'6ème'!E61+'7ème'!E61+'8ème'!E61+'9ème'!E61+'10ème'!E61</f>
        <v>0</v>
      </c>
      <c r="D61" s="6" t="str">
        <f>IF(E61=11,"",IF(Dép_Arr!A61="","",COUNTA(Dép_Arr!C61,'1ér_Tour'!C61,'2ème'!C61,'3ème'!C61,'4ème'!C61,'5ème'!C61,'6ème'!C61,'7ème'!C61,'8ème'!C61,'9ème'!C61,#REF!)))</f>
        <v/>
      </c>
      <c r="E61" s="6" t="str">
        <f>IF(A61=0,"",IF(Dép_Arr!A61="","",(COUNTBLANK(Dép_Arr!D61)+COUNTBLANK('1ér_Tour'!D61)+COUNTBLANK('2ème'!D61)+COUNTBLANK('3ème'!D61)+COUNTBLANK('4ème'!D61)+COUNTBLANK('5ème'!D61)+COUNTBLANK('6ème'!D61)+COUNTBLANK('7ème'!D61)+COUNTBLANK('8ème'!D61)+COUNTBLANK('9ème'!D61)+COUNTBLANK('10ème'!D61))))</f>
        <v/>
      </c>
      <c r="F61" s="8" t="str">
        <f t="shared" si="1"/>
        <v/>
      </c>
      <c r="G61" t="str">
        <f>IF(OR('1ér_Tour'!D61="TERMINE",'2ème'!D61="TERMINE",'3ème'!D61="TERMINE",'4ème'!D61="TERMINE",'5ème'!D61="TERMINE",'6ème'!D61="TERMINE",'7ème'!D61="TERMINE",'8ème'!D61="TERMINE",'9ème'!D61="TERMINE",'9ème'!A61="TERMINE"),"TERMINE","")</f>
        <v/>
      </c>
      <c r="H61" s="8"/>
      <c r="I61" s="53"/>
      <c r="M61" s="154" t="str">
        <f>IF('1ér_Tour'!$D61="","",IF(AND(Engagés!$D61="M",'1ér_Tour'!$D61&gt;=$K$3),"TERMINE",""))</f>
        <v/>
      </c>
      <c r="N61" s="154" t="str">
        <f>IF('1ér_Tour'!$D61="","",IF(AND(Engagés!$D61="M",'1ér_Tour'!$D61&gt;=$K$3),"TERMINE",""))</f>
        <v/>
      </c>
      <c r="O61" s="154" t="str">
        <f>IF('2ème'!$D61="","",IF(AND(Engagés!$D61="M",'2ème'!$D61&gt;=$K$3),"TERMINE",""))</f>
        <v/>
      </c>
      <c r="P61" s="154" t="str">
        <f>IF('3ème'!$D61="","",IF(AND(Engagés!$D61="M",'3ème'!$D61&gt;=$K$3),"TERMINE",""))</f>
        <v/>
      </c>
      <c r="Q61" s="154" t="str">
        <f>IF('4ème'!$D61="","",IF(AND(Engagés!$D61="M",'4ème'!$D61&gt;=$K$3),"TERMINE",""))</f>
        <v/>
      </c>
      <c r="R61" s="154" t="str">
        <f>IF('5ème'!$D61="","",IF(AND(Engagés!$D61="M",'5ème'!$D61&gt;=$K$3),"TERMINE",""))</f>
        <v/>
      </c>
      <c r="S61" s="154" t="str">
        <f>IF('6ème'!D61="","",IF(AND(Engagés!$D61="M",'6ème'!D61&gt;=$K$3),"TERMINE",""))</f>
        <v/>
      </c>
      <c r="T61" s="154" t="str">
        <f>IF('7ème'!$D61="","",IF(AND(Engagés!$D61="M",'7ème'!$D61&gt;=$K$3),"TERMINE",""))</f>
        <v/>
      </c>
      <c r="U61" s="154" t="str">
        <f>IF('8ème'!$D61="","",IF(AND(Engagés!$D61="M",'8ème'!$D61&gt;=$K$3),"TERMINE",""))</f>
        <v/>
      </c>
      <c r="V61" s="154" t="str">
        <f>IF('9ème'!$D61="","",IF(AND(Engagés!$D61="M",'9ème'!$D61&gt;=$K$3),"TERMINE",""))</f>
        <v/>
      </c>
      <c r="W61" s="187"/>
      <c r="Y61" s="128" t="str">
        <f>IF('1ér_Tour'!$D61="","",IF(AND(Engagés!$D61="C",'1ér_Tour'!$D61&gt;=$J$3),"TERMINE",""))</f>
        <v/>
      </c>
      <c r="Z61" s="128" t="str">
        <f>IF('1ér_Tour'!$D61="","",IF(AND(Engagés!$D61="C",'1ér_Tour'!$D61&gt;=$J$3),"TERMINE",""))</f>
        <v/>
      </c>
      <c r="AA61" s="128" t="str">
        <f>IF('2ème'!$D61="","",IF(AND(Engagés!$D61="C",'2ème'!$D61&gt;=$J$3),"TERMINE",""))</f>
        <v/>
      </c>
      <c r="AB61" s="128" t="str">
        <f>IF('3ème'!$D61="","",IF(AND(Engagés!$D61="C",'3ème'!$D61&gt;=$J$3),"TERMINE",""))</f>
        <v/>
      </c>
      <c r="AC61" s="128" t="str">
        <f>IF('4ème'!$D61="","",IF(AND(Engagés!$D61="C",'4ème'!$D61&gt;=$J$3),"TERMINE",""))</f>
        <v/>
      </c>
      <c r="AD61" s="128" t="str">
        <f>IF('5ème'!$D61="","",IF(AND(Engagés!$D61="C",'5ème'!$D61&gt;=$J$3),"TERMINE",""))</f>
        <v/>
      </c>
      <c r="AE61" s="128" t="str">
        <f>IF('6ème'!D61="","",IF(AND(Engagés!$D61="C",'6ème'!D61&gt;=$J$3),"TERMINE",""))</f>
        <v/>
      </c>
      <c r="AF61" s="128" t="str">
        <f>IF('7ème'!$D61="","",IF(AND(Engagés!$D61="c",'7ème'!$D61&gt;=$J$3),"TERMINE",""))</f>
        <v/>
      </c>
      <c r="AG61" s="128" t="str">
        <f>IF('8ème'!$D61="","",IF(AND(Engagés!$D61="c",'8ème'!$D61&gt;=$J$3),"TERMINE",""))</f>
        <v/>
      </c>
      <c r="AH61" s="128" t="str">
        <f>IF('9ème'!$D61="","",IF(AND(Engagés!$D61="c",'9ème'!$D61&gt;=$J$3),"TERMINE",""))</f>
        <v/>
      </c>
      <c r="AJ61" s="128" t="str">
        <f>IF('1ér_Tour'!$D61="","",IF(AND(OR(Engagés!$D61="J",Engagés!$D61="F"),'1ér_Tour'!$D61&gt;=$I$3),"TERMINE",""))</f>
        <v/>
      </c>
      <c r="AK61" s="128" t="str">
        <f>IF('1ér_Tour'!$D61="","",IF(AND(OR(Engagés!$D61="J",Engagés!$D61="F"),'1ér_Tour'!$D61&gt;=$I$3),"TERMINE",""))</f>
        <v/>
      </c>
      <c r="AL61" s="128" t="str">
        <f>IF('2ème'!$D61="","",IF(AND(OR(Engagés!$D61="J",Engagés!$D61="F"),'2ème'!$D61&gt;=$I$3),"TERMINE",""))</f>
        <v/>
      </c>
      <c r="AM61" s="128" t="str">
        <f>IF('3ème'!$D61="","",IF(AND(OR(Engagés!$D61="J",Engagés!$D61="F"),'3ème'!$D61&gt;=$I$3),"TERMINE",""))</f>
        <v/>
      </c>
      <c r="AN61" s="128" t="str">
        <f>IF('4ème'!$D61="","",IF(AND(OR(Engagés!$D61="J",Engagés!$D61="F"),'4ème'!$D61&gt;=$I$3),"TERMINE",""))</f>
        <v/>
      </c>
      <c r="AO61" s="128" t="str">
        <f>IF('5ème'!$D61="","",IF(AND(OR(Engagés!$D61="J",Engagés!$D61="F"),'5ème'!$D61&gt;=$I$3),"TERMINE",""))</f>
        <v/>
      </c>
      <c r="AP61" s="128" t="str">
        <f>IF('6ème'!T61="","",IF(AND(OR(Engagés!$D61="J",Engagés!$D61="F"),'6ème'!T61&gt;=$I$3),"TERMINE",""))</f>
        <v/>
      </c>
      <c r="AQ61" s="128" t="str">
        <f>IF('7ème'!$D61="","",IF(AND(OR(Engagés!$D61="J",Engagés!$D61="F"),'7ème'!$D61&gt;=$I$3),"TERMINE",""))</f>
        <v/>
      </c>
      <c r="AR61" s="128" t="str">
        <f>IF('8ème'!$D61="","",IF(AND(OR(Engagés!$D61="J",Engagés!$D61="F"),'8ème'!$D61&gt;=$I$3),"TERMINE",""))</f>
        <v/>
      </c>
      <c r="AS61" s="128" t="str">
        <f>IF('9ème'!$D61="","",IF(AND(OR(Engagés!$D61="J",Engagés!$D61="F"),'9ème'!$D61&gt;=$I$3),"TERMINE",""))</f>
        <v/>
      </c>
      <c r="AU61" s="165" t="str">
        <f>IF('1ér_Tour'!$D61="","",IF(AND(OR(Engagés!$D61=1,Engagés!$D61=2,Engagés!$D61=3,Engagés!$D61="V"),'1ér_Tour'!$D61&gt;=$H$3),"TERMINE",""))</f>
        <v/>
      </c>
      <c r="AV61" s="165" t="str">
        <f>IF('1ér_Tour'!$D61="","",IF(AND(OR(Engagés!$D61=1,Engagés!$D61=2,Engagés!$D61=3,Engagés!$D61="V"),'1ér_Tour'!$D61&gt;=$H$3),"TERMINE",""))</f>
        <v/>
      </c>
      <c r="AW61" s="165" t="str">
        <f>IF('2ème'!$D61="","",IF(AND(OR(Engagés!$D61=1,Engagés!$D61=2,Engagés!$D61=3,Engagés!$D61="V"),'2ème'!$D61&gt;=$H$3),"TERMINE",""))</f>
        <v/>
      </c>
      <c r="AX61" s="165" t="str">
        <f>IF('3ème'!$D61="","",IF(AND(OR(Engagés!$D61=1,Engagés!$D61=2,Engagés!$D61=3,Engagés!$D61="V"),'3ème'!$D61&gt;=$H$3),"TERMINE",""))</f>
        <v/>
      </c>
      <c r="AY61" s="165" t="str">
        <f>IF('4ème'!$D61="","",IF(AND(OR(Engagés!$D61=1,Engagés!$D61=2,Engagés!$D61=3,Engagés!$D61="V"),'4ème'!$D61&gt;=$H$3),"TERMINE",""))</f>
        <v/>
      </c>
      <c r="AZ61" s="165" t="str">
        <f>IF('5ème'!$D61="","",IF(AND(OR(Engagés!$D61=1,Engagés!$D61=2,Engagés!$D61=3,Engagés!$D61="V"),'5ème'!$D61&gt;=$H$3),"TERMINE",""))</f>
        <v/>
      </c>
      <c r="BA61" s="165" t="str">
        <f>IF('6ème'!D61="","",IF(AND(OR(Engagés!$D61=1,Engagés!$D61=2,Engagés!$D61=3,Engagés!$D61="V"),'6ème'!D61&gt;=$H$3),"TERMINE",""))</f>
        <v/>
      </c>
      <c r="BB61" s="165" t="str">
        <f>IF('7ème'!$D61="","",IF(AND(OR(Engagés!$D61=1,Engagés!$D61=2,Engagés!$D61=3,Engagés!$D61="V"),'7ème'!$D61&gt;=$H$3),"TERMINE",""))</f>
        <v/>
      </c>
      <c r="BC61" s="165" t="str">
        <f>IF('8ème'!$D61="","",IF(AND(OR(Engagés!$D61=1,Engagés!$D61=2,Engagés!$D61=3,Engagés!$D61="V"),'8ème'!$D61&gt;=$H$3),"TERMINE",""))</f>
        <v/>
      </c>
      <c r="BD61" s="165" t="str">
        <f>IF('9ème'!$D61="","",IF(AND(OR(Engagés!$D61=1,Engagés!$D61=2,Engagés!$D61=3,Engagés!$D61="V"),'9ème'!$D61&gt;=$H$3),"TERMINE",""))</f>
        <v/>
      </c>
      <c r="BE61" s="165" t="str">
        <f>IF('10ème'!$D61="","",IF(AND(OR(Engagés!$D61=1,Engagés!$D61=2,Engagés!$D61=3,Engagés!$D61="V"),'10ème'!$D61&gt;=$H$3),"TERMINE",""))</f>
        <v/>
      </c>
    </row>
    <row r="62" spans="1:57" x14ac:dyDescent="0.2">
      <c r="A62" s="18" t="str">
        <f>IF(Dép_Arr!A62="","",Dép_Arr!A62)</f>
        <v/>
      </c>
      <c r="B62" s="17" t="str">
        <f>IF(A62="","",INDEX(Engagés!A62:D161,MATCH(Récap!A62,Engagés!A62:A161,0),4))</f>
        <v/>
      </c>
      <c r="C62" s="8">
        <f>Dép_Arr!E62+'1ér_Tour'!E62+'2ème'!E62+'3ème'!E62+'4ème'!E62+'5ème'!E62+'6ème'!E62+'7ème'!E62+'8ème'!E62+'9ème'!E62+'10ème'!E62</f>
        <v>0</v>
      </c>
      <c r="D62" s="6" t="str">
        <f>IF(E62=11,"",IF(Dép_Arr!A62="","",COUNTA(Dép_Arr!C62,'1ér_Tour'!C62,'2ème'!C62,'3ème'!C62,'4ème'!C62,'5ème'!C62,'6ème'!C62,'7ème'!C62,'8ème'!C62,'9ème'!C62,#REF!)))</f>
        <v/>
      </c>
      <c r="E62" s="6" t="str">
        <f>IF(A62=0,"",IF(Dép_Arr!A62="","",(COUNTBLANK(Dép_Arr!D62)+COUNTBLANK('1ér_Tour'!D62)+COUNTBLANK('2ème'!D62)+COUNTBLANK('3ème'!D62)+COUNTBLANK('4ème'!D62)+COUNTBLANK('5ème'!D62)+COUNTBLANK('6ème'!D62)+COUNTBLANK('7ème'!D62)+COUNTBLANK('8ème'!D62)+COUNTBLANK('9ème'!D62)+COUNTBLANK('10ème'!D62))))</f>
        <v/>
      </c>
      <c r="F62" s="8" t="str">
        <f t="shared" si="1"/>
        <v/>
      </c>
      <c r="G62" t="str">
        <f>IF(OR('1ér_Tour'!D62="TERMINE",'2ème'!D62="TERMINE",'3ème'!D62="TERMINE",'4ème'!D62="TERMINE",'5ème'!D62="TERMINE",'6ème'!D62="TERMINE",'7ème'!D62="TERMINE",'8ème'!D62="TERMINE",'9ème'!D62="TERMINE",'9ème'!A62="TERMINE"),"TERMINE","")</f>
        <v/>
      </c>
      <c r="H62" s="8"/>
      <c r="I62" s="53"/>
      <c r="M62" s="154" t="str">
        <f>IF('1ér_Tour'!$D62="","",IF(AND(Engagés!$D62="M",'1ér_Tour'!$D62&gt;=$K$3),"TERMINE",""))</f>
        <v/>
      </c>
      <c r="N62" s="154" t="str">
        <f>IF('1ér_Tour'!$D62="","",IF(AND(Engagés!$D62="M",'1ér_Tour'!$D62&gt;=$K$3),"TERMINE",""))</f>
        <v/>
      </c>
      <c r="O62" s="154" t="str">
        <f>IF('2ème'!$D62="","",IF(AND(Engagés!$D62="M",'2ème'!$D62&gt;=$K$3),"TERMINE",""))</f>
        <v/>
      </c>
      <c r="P62" s="154" t="str">
        <f>IF('3ème'!$D62="","",IF(AND(Engagés!$D62="M",'3ème'!$D62&gt;=$K$3),"TERMINE",""))</f>
        <v/>
      </c>
      <c r="Q62" s="154" t="str">
        <f>IF('4ème'!$D62="","",IF(AND(Engagés!$D62="M",'4ème'!$D62&gt;=$K$3),"TERMINE",""))</f>
        <v/>
      </c>
      <c r="R62" s="154" t="str">
        <f>IF('5ème'!$D62="","",IF(AND(Engagés!$D62="M",'5ème'!$D62&gt;=$K$3),"TERMINE",""))</f>
        <v/>
      </c>
      <c r="S62" s="154" t="str">
        <f>IF('6ème'!D62="","",IF(AND(Engagés!$D62="M",'6ème'!D62&gt;=$K$3),"TERMINE",""))</f>
        <v/>
      </c>
      <c r="T62" s="154" t="str">
        <f>IF('7ème'!$D62="","",IF(AND(Engagés!$D62="M",'7ème'!$D62&gt;=$K$3),"TERMINE",""))</f>
        <v/>
      </c>
      <c r="U62" s="154" t="str">
        <f>IF('8ème'!$D62="","",IF(AND(Engagés!$D62="M",'8ème'!$D62&gt;=$K$3),"TERMINE",""))</f>
        <v/>
      </c>
      <c r="V62" s="154" t="str">
        <f>IF('9ème'!$D62="","",IF(AND(Engagés!$D62="M",'9ème'!$D62&gt;=$K$3),"TERMINE",""))</f>
        <v/>
      </c>
      <c r="W62" s="187"/>
      <c r="Y62" s="128" t="str">
        <f>IF('1ér_Tour'!$D62="","",IF(AND(Engagés!$D62="C",'1ér_Tour'!$D62&gt;=$J$3),"TERMINE",""))</f>
        <v/>
      </c>
      <c r="Z62" s="128" t="str">
        <f>IF('1ér_Tour'!$D62="","",IF(AND(Engagés!$D62="C",'1ér_Tour'!$D62&gt;=$J$3),"TERMINE",""))</f>
        <v/>
      </c>
      <c r="AA62" s="128" t="str">
        <f>IF('2ème'!$D62="","",IF(AND(Engagés!$D62="C",'2ème'!$D62&gt;=$J$3),"TERMINE",""))</f>
        <v/>
      </c>
      <c r="AB62" s="128" t="str">
        <f>IF('3ème'!$D62="","",IF(AND(Engagés!$D62="C",'3ème'!$D62&gt;=$J$3),"TERMINE",""))</f>
        <v/>
      </c>
      <c r="AC62" s="128" t="str">
        <f>IF('4ème'!$D62="","",IF(AND(Engagés!$D62="C",'4ème'!$D62&gt;=$J$3),"TERMINE",""))</f>
        <v/>
      </c>
      <c r="AD62" s="128" t="str">
        <f>IF('5ème'!$D62="","",IF(AND(Engagés!$D62="C",'5ème'!$D62&gt;=$J$3),"TERMINE",""))</f>
        <v/>
      </c>
      <c r="AE62" s="128" t="str">
        <f>IF('6ème'!D62="","",IF(AND(Engagés!$D62="C",'6ème'!D62&gt;=$J$3),"TERMINE",""))</f>
        <v/>
      </c>
      <c r="AF62" s="128" t="str">
        <f>IF('7ème'!$D62="","",IF(AND(Engagés!$D62="c",'7ème'!$D62&gt;=$J$3),"TERMINE",""))</f>
        <v/>
      </c>
      <c r="AG62" s="128" t="str">
        <f>IF('8ème'!$D62="","",IF(AND(Engagés!$D62="c",'8ème'!$D62&gt;=$J$3),"TERMINE",""))</f>
        <v/>
      </c>
      <c r="AH62" s="128" t="str">
        <f>IF('9ème'!$D62="","",IF(AND(Engagés!$D62="c",'9ème'!$D62&gt;=$J$3),"TERMINE",""))</f>
        <v/>
      </c>
      <c r="AJ62" s="128" t="str">
        <f>IF('1ér_Tour'!$D62="","",IF(AND(OR(Engagés!$D62="J",Engagés!$D62="F"),'1ér_Tour'!$D62&gt;=$I$3),"TERMINE",""))</f>
        <v/>
      </c>
      <c r="AK62" s="128" t="str">
        <f>IF('1ér_Tour'!$D62="","",IF(AND(OR(Engagés!$D62="J",Engagés!$D62="F"),'1ér_Tour'!$D62&gt;=$I$3),"TERMINE",""))</f>
        <v/>
      </c>
      <c r="AL62" s="128" t="str">
        <f>IF('2ème'!$D62="","",IF(AND(OR(Engagés!$D62="J",Engagés!$D62="F"),'2ème'!$D62&gt;=$I$3),"TERMINE",""))</f>
        <v/>
      </c>
      <c r="AM62" s="128" t="str">
        <f>IF('3ème'!$D62="","",IF(AND(OR(Engagés!$D62="J",Engagés!$D62="F"),'3ème'!$D62&gt;=$I$3),"TERMINE",""))</f>
        <v/>
      </c>
      <c r="AN62" s="128" t="str">
        <f>IF('4ème'!$D62="","",IF(AND(OR(Engagés!$D62="J",Engagés!$D62="F"),'4ème'!$D62&gt;=$I$3),"TERMINE",""))</f>
        <v/>
      </c>
      <c r="AO62" s="128" t="str">
        <f>IF('5ème'!$D62="","",IF(AND(OR(Engagés!$D62="J",Engagés!$D62="F"),'5ème'!$D62&gt;=$I$3),"TERMINE",""))</f>
        <v/>
      </c>
      <c r="AP62" s="128" t="str">
        <f>IF('6ème'!T62="","",IF(AND(OR(Engagés!$D62="J",Engagés!$D62="F"),'6ème'!T62&gt;=$I$3),"TERMINE",""))</f>
        <v/>
      </c>
      <c r="AQ62" s="128" t="str">
        <f>IF('7ème'!$D62="","",IF(AND(OR(Engagés!$D62="J",Engagés!$D62="F"),'7ème'!$D62&gt;=$I$3),"TERMINE",""))</f>
        <v/>
      </c>
      <c r="AR62" s="128" t="str">
        <f>IF('8ème'!$D62="","",IF(AND(OR(Engagés!$D62="J",Engagés!$D62="F"),'8ème'!$D62&gt;=$I$3),"TERMINE",""))</f>
        <v/>
      </c>
      <c r="AS62" s="128" t="str">
        <f>IF('9ème'!$D62="","",IF(AND(OR(Engagés!$D62="J",Engagés!$D62="F"),'9ème'!$D62&gt;=$I$3),"TERMINE",""))</f>
        <v/>
      </c>
      <c r="AU62" s="165" t="str">
        <f>IF('1ér_Tour'!$D62="","",IF(AND(OR(Engagés!$D62=1,Engagés!$D62=2,Engagés!$D62=3,Engagés!$D62="V"),'1ér_Tour'!$D62&gt;=$H$3),"TERMINE",""))</f>
        <v/>
      </c>
      <c r="AV62" s="165" t="str">
        <f>IF('1ér_Tour'!$D62="","",IF(AND(OR(Engagés!$D62=1,Engagés!$D62=2,Engagés!$D62=3,Engagés!$D62="V"),'1ér_Tour'!$D62&gt;=$H$3),"TERMINE",""))</f>
        <v/>
      </c>
      <c r="AW62" s="165" t="str">
        <f>IF('2ème'!$D62="","",IF(AND(OR(Engagés!$D62=1,Engagés!$D62=2,Engagés!$D62=3,Engagés!$D62="V"),'2ème'!$D62&gt;=$H$3),"TERMINE",""))</f>
        <v/>
      </c>
      <c r="AX62" s="165" t="str">
        <f>IF('3ème'!$D62="","",IF(AND(OR(Engagés!$D62=1,Engagés!$D62=2,Engagés!$D62=3,Engagés!$D62="V"),'3ème'!$D62&gt;=$H$3),"TERMINE",""))</f>
        <v/>
      </c>
      <c r="AY62" s="165" t="str">
        <f>IF('4ème'!$D62="","",IF(AND(OR(Engagés!$D62=1,Engagés!$D62=2,Engagés!$D62=3,Engagés!$D62="V"),'4ème'!$D62&gt;=$H$3),"TERMINE",""))</f>
        <v/>
      </c>
      <c r="AZ62" s="165" t="str">
        <f>IF('5ème'!$D62="","",IF(AND(OR(Engagés!$D62=1,Engagés!$D62=2,Engagés!$D62=3,Engagés!$D62="V"),'5ème'!$D62&gt;=$H$3),"TERMINE",""))</f>
        <v/>
      </c>
      <c r="BA62" s="165" t="str">
        <f>IF('6ème'!D62="","",IF(AND(OR(Engagés!$D62=1,Engagés!$D62=2,Engagés!$D62=3,Engagés!$D62="V"),'6ème'!D62&gt;=$H$3),"TERMINE",""))</f>
        <v/>
      </c>
      <c r="BB62" s="165" t="str">
        <f>IF('7ème'!$D62="","",IF(AND(OR(Engagés!$D62=1,Engagés!$D62=2,Engagés!$D62=3,Engagés!$D62="V"),'7ème'!$D62&gt;=$H$3),"TERMINE",""))</f>
        <v/>
      </c>
      <c r="BC62" s="165" t="str">
        <f>IF('8ème'!$D62="","",IF(AND(OR(Engagés!$D62=1,Engagés!$D62=2,Engagés!$D62=3,Engagés!$D62="V"),'8ème'!$D62&gt;=$H$3),"TERMINE",""))</f>
        <v/>
      </c>
      <c r="BD62" s="165" t="str">
        <f>IF('9ème'!$D62="","",IF(AND(OR(Engagés!$D62=1,Engagés!$D62=2,Engagés!$D62=3,Engagés!$D62="V"),'9ème'!$D62&gt;=$H$3),"TERMINE",""))</f>
        <v/>
      </c>
      <c r="BE62" s="165" t="str">
        <f>IF('10ème'!$D62="","",IF(AND(OR(Engagés!$D62=1,Engagés!$D62=2,Engagés!$D62=3,Engagés!$D62="V"),'10ème'!$D62&gt;=$H$3),"TERMINE",""))</f>
        <v/>
      </c>
    </row>
    <row r="63" spans="1:57" x14ac:dyDescent="0.2">
      <c r="A63" s="18" t="str">
        <f>IF(Dép_Arr!A63="","",Dép_Arr!A63)</f>
        <v/>
      </c>
      <c r="B63" s="17" t="str">
        <f>IF(A63="","",INDEX(Engagés!A63:D162,MATCH(Récap!A63,Engagés!A63:A162,0),4))</f>
        <v/>
      </c>
      <c r="C63" s="8">
        <f>Dép_Arr!E63+'1ér_Tour'!E63+'2ème'!E63+'3ème'!E63+'4ème'!E63+'5ème'!E63+'6ème'!E63+'7ème'!E63+'8ème'!E63+'9ème'!E63+'10ème'!E63</f>
        <v>0</v>
      </c>
      <c r="D63" s="6" t="str">
        <f>IF(E63=11,"",IF(Dép_Arr!A63="","",COUNTA(Dép_Arr!C63,'1ér_Tour'!C63,'2ème'!C63,'3ème'!C63,'4ème'!C63,'5ème'!C63,'6ème'!C63,'7ème'!C63,'8ème'!C63,'9ème'!C63,#REF!)))</f>
        <v/>
      </c>
      <c r="E63" s="6" t="str">
        <f>IF(A63=0,"",IF(Dép_Arr!A63="","",(COUNTBLANK(Dép_Arr!D63)+COUNTBLANK('1ér_Tour'!D63)+COUNTBLANK('2ème'!D63)+COUNTBLANK('3ème'!D63)+COUNTBLANK('4ème'!D63)+COUNTBLANK('5ème'!D63)+COUNTBLANK('6ème'!D63)+COUNTBLANK('7ème'!D63)+COUNTBLANK('8ème'!D63)+COUNTBLANK('9ème'!D63)+COUNTBLANK('10ème'!D63))))</f>
        <v/>
      </c>
      <c r="F63" s="8" t="str">
        <f t="shared" si="1"/>
        <v/>
      </c>
      <c r="G63" t="str">
        <f>IF(OR('1ér_Tour'!D63="TERMINE",'2ème'!D63="TERMINE",'3ème'!D63="TERMINE",'4ème'!D63="TERMINE",'5ème'!D63="TERMINE",'6ème'!D63="TERMINE",'7ème'!D63="TERMINE",'8ème'!D63="TERMINE",'9ème'!D63="TERMINE",'9ème'!A63="TERMINE"),"TERMINE","")</f>
        <v/>
      </c>
      <c r="H63" s="8"/>
      <c r="I63" s="53"/>
      <c r="M63" s="154" t="str">
        <f>IF('1ér_Tour'!$D63="","",IF(AND(Engagés!$D63="M",'1ér_Tour'!$D63&gt;=$K$3),"TERMINE",""))</f>
        <v/>
      </c>
      <c r="N63" s="154" t="str">
        <f>IF('1ér_Tour'!$D63="","",IF(AND(Engagés!$D63="M",'1ér_Tour'!$D63&gt;=$K$3),"TERMINE",""))</f>
        <v/>
      </c>
      <c r="O63" s="154" t="str">
        <f>IF('2ème'!$D63="","",IF(AND(Engagés!$D63="M",'2ème'!$D63&gt;=$K$3),"TERMINE",""))</f>
        <v/>
      </c>
      <c r="P63" s="154" t="str">
        <f>IF('3ème'!$D63="","",IF(AND(Engagés!$D63="M",'3ème'!$D63&gt;=$K$3),"TERMINE",""))</f>
        <v/>
      </c>
      <c r="Q63" s="154" t="str">
        <f>IF('4ème'!$D63="","",IF(AND(Engagés!$D63="M",'4ème'!$D63&gt;=$K$3),"TERMINE",""))</f>
        <v/>
      </c>
      <c r="R63" s="154" t="str">
        <f>IF('5ème'!$D63="","",IF(AND(Engagés!$D63="M",'5ème'!$D63&gt;=$K$3),"TERMINE",""))</f>
        <v/>
      </c>
      <c r="S63" s="154" t="str">
        <f>IF('6ème'!D63="","",IF(AND(Engagés!$D63="M",'6ème'!D63&gt;=$K$3),"TERMINE",""))</f>
        <v/>
      </c>
      <c r="T63" s="154" t="str">
        <f>IF('7ème'!$D63="","",IF(AND(Engagés!$D63="M",'7ème'!$D63&gt;=$K$3),"TERMINE",""))</f>
        <v/>
      </c>
      <c r="U63" s="154" t="str">
        <f>IF('8ème'!$D63="","",IF(AND(Engagés!$D63="M",'8ème'!$D63&gt;=$K$3),"TERMINE",""))</f>
        <v/>
      </c>
      <c r="V63" s="154" t="str">
        <f>IF('9ème'!$D63="","",IF(AND(Engagés!$D63="M",'9ème'!$D63&gt;=$K$3),"TERMINE",""))</f>
        <v/>
      </c>
      <c r="W63" s="187"/>
      <c r="Y63" s="128" t="str">
        <f>IF('1ér_Tour'!$D63="","",IF(AND(Engagés!$D63="C",'1ér_Tour'!$D63&gt;=$J$3),"TERMINE",""))</f>
        <v/>
      </c>
      <c r="Z63" s="128" t="str">
        <f>IF('1ér_Tour'!$D63="","",IF(AND(Engagés!$D63="C",'1ér_Tour'!$D63&gt;=$J$3),"TERMINE",""))</f>
        <v/>
      </c>
      <c r="AA63" s="128" t="str">
        <f>IF('2ème'!$D63="","",IF(AND(Engagés!$D63="C",'2ème'!$D63&gt;=$J$3),"TERMINE",""))</f>
        <v/>
      </c>
      <c r="AB63" s="128" t="str">
        <f>IF('3ème'!$D63="","",IF(AND(Engagés!$D63="C",'3ème'!$D63&gt;=$J$3),"TERMINE",""))</f>
        <v/>
      </c>
      <c r="AC63" s="128" t="str">
        <f>IF('4ème'!$D63="","",IF(AND(Engagés!$D63="C",'4ème'!$D63&gt;=$J$3),"TERMINE",""))</f>
        <v/>
      </c>
      <c r="AD63" s="128" t="str">
        <f>IF('5ème'!$D63="","",IF(AND(Engagés!$D63="C",'5ème'!$D63&gt;=$J$3),"TERMINE",""))</f>
        <v/>
      </c>
      <c r="AE63" s="128" t="str">
        <f>IF('6ème'!D63="","",IF(AND(Engagés!$D63="C",'6ème'!D63&gt;=$J$3),"TERMINE",""))</f>
        <v/>
      </c>
      <c r="AF63" s="128" t="str">
        <f>IF('7ème'!$D63="","",IF(AND(Engagés!$D63="c",'7ème'!$D63&gt;=$J$3),"TERMINE",""))</f>
        <v/>
      </c>
      <c r="AG63" s="128" t="str">
        <f>IF('8ème'!$D63="","",IF(AND(Engagés!$D63="c",'8ème'!$D63&gt;=$J$3),"TERMINE",""))</f>
        <v/>
      </c>
      <c r="AH63" s="128" t="str">
        <f>IF('9ème'!$D63="","",IF(AND(Engagés!$D63="c",'9ème'!$D63&gt;=$J$3),"TERMINE",""))</f>
        <v/>
      </c>
      <c r="AJ63" s="128" t="str">
        <f>IF('1ér_Tour'!$D63="","",IF(AND(OR(Engagés!$D63="J",Engagés!$D63="F"),'1ér_Tour'!$D63&gt;=$I$3),"TERMINE",""))</f>
        <v/>
      </c>
      <c r="AK63" s="128" t="str">
        <f>IF('1ér_Tour'!$D63="","",IF(AND(OR(Engagés!$D63="J",Engagés!$D63="F"),'1ér_Tour'!$D63&gt;=$I$3),"TERMINE",""))</f>
        <v/>
      </c>
      <c r="AL63" s="128" t="str">
        <f>IF('2ème'!$D63="","",IF(AND(OR(Engagés!$D63="J",Engagés!$D63="F"),'2ème'!$D63&gt;=$I$3),"TERMINE",""))</f>
        <v/>
      </c>
      <c r="AM63" s="128" t="str">
        <f>IF('3ème'!$D63="","",IF(AND(OR(Engagés!$D63="J",Engagés!$D63="F"),'3ème'!$D63&gt;=$I$3),"TERMINE",""))</f>
        <v/>
      </c>
      <c r="AN63" s="128" t="str">
        <f>IF('4ème'!$D63="","",IF(AND(OR(Engagés!$D63="J",Engagés!$D63="F"),'4ème'!$D63&gt;=$I$3),"TERMINE",""))</f>
        <v/>
      </c>
      <c r="AO63" s="128" t="str">
        <f>IF('5ème'!$D63="","",IF(AND(OR(Engagés!$D63="J",Engagés!$D63="F"),'5ème'!$D63&gt;=$I$3),"TERMINE",""))</f>
        <v/>
      </c>
      <c r="AP63" s="128" t="str">
        <f>IF('6ème'!T63="","",IF(AND(OR(Engagés!$D63="J",Engagés!$D63="F"),'6ème'!T63&gt;=$I$3),"TERMINE",""))</f>
        <v/>
      </c>
      <c r="AQ63" s="128" t="str">
        <f>IF('7ème'!$D63="","",IF(AND(OR(Engagés!$D63="J",Engagés!$D63="F"),'7ème'!$D63&gt;=$I$3),"TERMINE",""))</f>
        <v/>
      </c>
      <c r="AR63" s="128" t="str">
        <f>IF('8ème'!$D63="","",IF(AND(OR(Engagés!$D63="J",Engagés!$D63="F"),'8ème'!$D63&gt;=$I$3),"TERMINE",""))</f>
        <v/>
      </c>
      <c r="AS63" s="128" t="str">
        <f>IF('9ème'!$D63="","",IF(AND(OR(Engagés!$D63="J",Engagés!$D63="F"),'9ème'!$D63&gt;=$I$3),"TERMINE",""))</f>
        <v/>
      </c>
      <c r="AU63" s="165" t="str">
        <f>IF('1ér_Tour'!$D63="","",IF(AND(OR(Engagés!$D63=1,Engagés!$D63=2,Engagés!$D63=3,Engagés!$D63="V"),'1ér_Tour'!$D63&gt;=$H$3),"TERMINE",""))</f>
        <v/>
      </c>
      <c r="AV63" s="165" t="str">
        <f>IF('1ér_Tour'!$D63="","",IF(AND(OR(Engagés!$D63=1,Engagés!$D63=2,Engagés!$D63=3,Engagés!$D63="V"),'1ér_Tour'!$D63&gt;=$H$3),"TERMINE",""))</f>
        <v/>
      </c>
      <c r="AW63" s="165" t="str">
        <f>IF('2ème'!$D63="","",IF(AND(OR(Engagés!$D63=1,Engagés!$D63=2,Engagés!$D63=3,Engagés!$D63="V"),'2ème'!$D63&gt;=$H$3),"TERMINE",""))</f>
        <v/>
      </c>
      <c r="AX63" s="165" t="str">
        <f>IF('3ème'!$D63="","",IF(AND(OR(Engagés!$D63=1,Engagés!$D63=2,Engagés!$D63=3,Engagés!$D63="V"),'3ème'!$D63&gt;=$H$3),"TERMINE",""))</f>
        <v/>
      </c>
      <c r="AY63" s="165" t="str">
        <f>IF('4ème'!$D63="","",IF(AND(OR(Engagés!$D63=1,Engagés!$D63=2,Engagés!$D63=3,Engagés!$D63="V"),'4ème'!$D63&gt;=$H$3),"TERMINE",""))</f>
        <v/>
      </c>
      <c r="AZ63" s="165" t="str">
        <f>IF('5ème'!$D63="","",IF(AND(OR(Engagés!$D63=1,Engagés!$D63=2,Engagés!$D63=3,Engagés!$D63="V"),'5ème'!$D63&gt;=$H$3),"TERMINE",""))</f>
        <v/>
      </c>
      <c r="BA63" s="165" t="str">
        <f>IF('6ème'!D63="","",IF(AND(OR(Engagés!$D63=1,Engagés!$D63=2,Engagés!$D63=3,Engagés!$D63="V"),'6ème'!D63&gt;=$H$3),"TERMINE",""))</f>
        <v/>
      </c>
      <c r="BB63" s="165" t="str">
        <f>IF('7ème'!$D63="","",IF(AND(OR(Engagés!$D63=1,Engagés!$D63=2,Engagés!$D63=3,Engagés!$D63="V"),'7ème'!$D63&gt;=$H$3),"TERMINE",""))</f>
        <v/>
      </c>
      <c r="BC63" s="165" t="str">
        <f>IF('8ème'!$D63="","",IF(AND(OR(Engagés!$D63=1,Engagés!$D63=2,Engagés!$D63=3,Engagés!$D63="V"),'8ème'!$D63&gt;=$H$3),"TERMINE",""))</f>
        <v/>
      </c>
      <c r="BD63" s="165" t="str">
        <f>IF('9ème'!$D63="","",IF(AND(OR(Engagés!$D63=1,Engagés!$D63=2,Engagés!$D63=3,Engagés!$D63="V"),'9ème'!$D63&gt;=$H$3),"TERMINE",""))</f>
        <v/>
      </c>
      <c r="BE63" s="165" t="str">
        <f>IF('10ème'!$D63="","",IF(AND(OR(Engagés!$D63=1,Engagés!$D63=2,Engagés!$D63=3,Engagés!$D63="V"),'10ème'!$D63&gt;=$H$3),"TERMINE",""))</f>
        <v/>
      </c>
    </row>
    <row r="64" spans="1:57" x14ac:dyDescent="0.2">
      <c r="A64" s="18" t="str">
        <f>IF(Dép_Arr!A64="","",Dép_Arr!A64)</f>
        <v/>
      </c>
      <c r="B64" s="17" t="str">
        <f>IF(A64="","",INDEX(Engagés!A64:D163,MATCH(Récap!A64,Engagés!A64:A163,0),4))</f>
        <v/>
      </c>
      <c r="C64" s="8">
        <f>Dép_Arr!E64+'1ér_Tour'!E64+'2ème'!E64+'3ème'!E64+'4ème'!E64+'5ème'!E64+'6ème'!E64+'7ème'!E64+'8ème'!E64+'9ème'!E64+'10ème'!E64</f>
        <v>0</v>
      </c>
      <c r="D64" s="6" t="str">
        <f>IF(E64=11,"",IF(Dép_Arr!A64="","",COUNTA(Dép_Arr!C64,'1ér_Tour'!C64,'2ème'!C64,'3ème'!C64,'4ème'!C64,'5ème'!C64,'6ème'!C64,'7ème'!C64,'8ème'!C64,'9ème'!C64,#REF!)))</f>
        <v/>
      </c>
      <c r="E64" s="6" t="str">
        <f>IF(A64=0,"",IF(Dép_Arr!A64="","",(COUNTBLANK(Dép_Arr!D64)+COUNTBLANK('1ér_Tour'!D64)+COUNTBLANK('2ème'!D64)+COUNTBLANK('3ème'!D64)+COUNTBLANK('4ème'!D64)+COUNTBLANK('5ème'!D64)+COUNTBLANK('6ème'!D64)+COUNTBLANK('7ème'!D64)+COUNTBLANK('8ème'!D64)+COUNTBLANK('9ème'!D64)+COUNTBLANK('10ème'!D64))))</f>
        <v/>
      </c>
      <c r="F64" s="8" t="str">
        <f t="shared" si="1"/>
        <v/>
      </c>
      <c r="G64" t="str">
        <f>IF(OR('1ér_Tour'!D64="TERMINE",'2ème'!D64="TERMINE",'3ème'!D64="TERMINE",'4ème'!D64="TERMINE",'5ème'!D64="TERMINE",'6ème'!D64="TERMINE",'7ème'!D64="TERMINE",'8ème'!D64="TERMINE",'9ème'!D64="TERMINE",'9ème'!A64="TERMINE"),"TERMINE","")</f>
        <v/>
      </c>
      <c r="H64" s="8"/>
      <c r="I64" s="53"/>
      <c r="M64" s="154" t="str">
        <f>IF('1ér_Tour'!$D64="","",IF(AND(Engagés!$D64="M",'1ér_Tour'!$D64&gt;=$K$3),"TERMINE",""))</f>
        <v/>
      </c>
      <c r="N64" s="154" t="str">
        <f>IF('1ér_Tour'!$D64="","",IF(AND(Engagés!$D64="M",'1ér_Tour'!$D64&gt;=$K$3),"TERMINE",""))</f>
        <v/>
      </c>
      <c r="O64" s="154" t="str">
        <f>IF('2ème'!$D64="","",IF(AND(Engagés!$D64="M",'2ème'!$D64&gt;=$K$3),"TERMINE",""))</f>
        <v/>
      </c>
      <c r="P64" s="154" t="str">
        <f>IF('3ème'!$D64="","",IF(AND(Engagés!$D64="M",'3ème'!$D64&gt;=$K$3),"TERMINE",""))</f>
        <v/>
      </c>
      <c r="Q64" s="154" t="str">
        <f>IF('4ème'!$D64="","",IF(AND(Engagés!$D64="M",'4ème'!$D64&gt;=$K$3),"TERMINE",""))</f>
        <v/>
      </c>
      <c r="R64" s="154" t="str">
        <f>IF('5ème'!$D64="","",IF(AND(Engagés!$D64="M",'5ème'!$D64&gt;=$K$3),"TERMINE",""))</f>
        <v/>
      </c>
      <c r="S64" s="154" t="str">
        <f>IF('6ème'!D64="","",IF(AND(Engagés!$D64="M",'6ème'!D64&gt;=$K$3),"TERMINE",""))</f>
        <v/>
      </c>
      <c r="T64" s="154" t="str">
        <f>IF('7ème'!$D64="","",IF(AND(Engagés!$D64="M",'7ème'!$D64&gt;=$K$3),"TERMINE",""))</f>
        <v/>
      </c>
      <c r="U64" s="154" t="str">
        <f>IF('8ème'!$D64="","",IF(AND(Engagés!$D64="M",'8ème'!$D64&gt;=$K$3),"TERMINE",""))</f>
        <v/>
      </c>
      <c r="V64" s="154" t="str">
        <f>IF('9ème'!$D64="","",IF(AND(Engagés!$D64="M",'9ème'!$D64&gt;=$K$3),"TERMINE",""))</f>
        <v/>
      </c>
      <c r="W64" s="187"/>
      <c r="Y64" s="128" t="str">
        <f>IF('1ér_Tour'!$D64="","",IF(AND(Engagés!$D64="C",'1ér_Tour'!$D64&gt;=$J$3),"TERMINE",""))</f>
        <v/>
      </c>
      <c r="Z64" s="128" t="str">
        <f>IF('1ér_Tour'!$D64="","",IF(AND(Engagés!$D64="C",'1ér_Tour'!$D64&gt;=$J$3),"TERMINE",""))</f>
        <v/>
      </c>
      <c r="AA64" s="128" t="str">
        <f>IF('2ème'!$D64="","",IF(AND(Engagés!$D64="C",'2ème'!$D64&gt;=$J$3),"TERMINE",""))</f>
        <v/>
      </c>
      <c r="AB64" s="128" t="str">
        <f>IF('3ème'!$D64="","",IF(AND(Engagés!$D64="C",'3ème'!$D64&gt;=$J$3),"TERMINE",""))</f>
        <v/>
      </c>
      <c r="AC64" s="128" t="str">
        <f>IF('4ème'!$D64="","",IF(AND(Engagés!$D64="C",'4ème'!$D64&gt;=$J$3),"TERMINE",""))</f>
        <v/>
      </c>
      <c r="AD64" s="128" t="str">
        <f>IF('5ème'!$D64="","",IF(AND(Engagés!$D64="C",'5ème'!$D64&gt;=$J$3),"TERMINE",""))</f>
        <v/>
      </c>
      <c r="AE64" s="128" t="str">
        <f>IF('6ème'!D64="","",IF(AND(Engagés!$D64="C",'6ème'!D64&gt;=$J$3),"TERMINE",""))</f>
        <v/>
      </c>
      <c r="AF64" s="128" t="str">
        <f>IF('7ème'!$D64="","",IF(AND(Engagés!$D64="c",'7ème'!$D64&gt;=$J$3),"TERMINE",""))</f>
        <v/>
      </c>
      <c r="AG64" s="128" t="str">
        <f>IF('8ème'!$D64="","",IF(AND(Engagés!$D64="c",'8ème'!$D64&gt;=$J$3),"TERMINE",""))</f>
        <v/>
      </c>
      <c r="AH64" s="128" t="str">
        <f>IF('9ème'!$D64="","",IF(AND(Engagés!$D64="c",'9ème'!$D64&gt;=$J$3),"TERMINE",""))</f>
        <v/>
      </c>
      <c r="AJ64" s="128" t="str">
        <f>IF('1ér_Tour'!$D64="","",IF(AND(OR(Engagés!$D64="J",Engagés!$D64="F"),'1ér_Tour'!$D64&gt;=$I$3),"TERMINE",""))</f>
        <v/>
      </c>
      <c r="AK64" s="128" t="str">
        <f>IF('1ér_Tour'!$D64="","",IF(AND(OR(Engagés!$D64="J",Engagés!$D64="F"),'1ér_Tour'!$D64&gt;=$I$3),"TERMINE",""))</f>
        <v/>
      </c>
      <c r="AL64" s="128" t="str">
        <f>IF('2ème'!$D64="","",IF(AND(OR(Engagés!$D64="J",Engagés!$D64="F"),'2ème'!$D64&gt;=$I$3),"TERMINE",""))</f>
        <v/>
      </c>
      <c r="AM64" s="128" t="str">
        <f>IF('3ème'!$D64="","",IF(AND(OR(Engagés!$D64="J",Engagés!$D64="F"),'3ème'!$D64&gt;=$I$3),"TERMINE",""))</f>
        <v/>
      </c>
      <c r="AN64" s="128" t="str">
        <f>IF('4ème'!$D64="","",IF(AND(OR(Engagés!$D64="J",Engagés!$D64="F"),'4ème'!$D64&gt;=$I$3),"TERMINE",""))</f>
        <v/>
      </c>
      <c r="AO64" s="128" t="str">
        <f>IF('5ème'!$D64="","",IF(AND(OR(Engagés!$D64="J",Engagés!$D64="F"),'5ème'!$D64&gt;=$I$3),"TERMINE",""))</f>
        <v/>
      </c>
      <c r="AP64" s="128" t="str">
        <f>IF('6ème'!T64="","",IF(AND(OR(Engagés!$D64="J",Engagés!$D64="F"),'6ème'!T64&gt;=$I$3),"TERMINE",""))</f>
        <v/>
      </c>
      <c r="AQ64" s="128" t="str">
        <f>IF('7ème'!$D64="","",IF(AND(OR(Engagés!$D64="J",Engagés!$D64="F"),'7ème'!$D64&gt;=$I$3),"TERMINE",""))</f>
        <v/>
      </c>
      <c r="AR64" s="128" t="str">
        <f>IF('8ème'!$D64="","",IF(AND(OR(Engagés!$D64="J",Engagés!$D64="F"),'8ème'!$D64&gt;=$I$3),"TERMINE",""))</f>
        <v/>
      </c>
      <c r="AS64" s="128" t="str">
        <f>IF('9ème'!$D64="","",IF(AND(OR(Engagés!$D64="J",Engagés!$D64="F"),'9ème'!$D64&gt;=$I$3),"TERMINE",""))</f>
        <v/>
      </c>
      <c r="AU64" s="165" t="str">
        <f>IF('1ér_Tour'!$D64="","",IF(AND(OR(Engagés!$D64=1,Engagés!$D64=2,Engagés!$D64=3,Engagés!$D64="V"),'1ér_Tour'!$D64&gt;=$H$3),"TERMINE",""))</f>
        <v/>
      </c>
      <c r="AV64" s="165" t="str">
        <f>IF('1ér_Tour'!$D64="","",IF(AND(OR(Engagés!$D64=1,Engagés!$D64=2,Engagés!$D64=3,Engagés!$D64="V"),'1ér_Tour'!$D64&gt;=$H$3),"TERMINE",""))</f>
        <v/>
      </c>
      <c r="AW64" s="165" t="str">
        <f>IF('2ème'!$D64="","",IF(AND(OR(Engagés!$D64=1,Engagés!$D64=2,Engagés!$D64=3,Engagés!$D64="V"),'2ème'!$D64&gt;=$H$3),"TERMINE",""))</f>
        <v/>
      </c>
      <c r="AX64" s="165" t="str">
        <f>IF('3ème'!$D64="","",IF(AND(OR(Engagés!$D64=1,Engagés!$D64=2,Engagés!$D64=3,Engagés!$D64="V"),'3ème'!$D64&gt;=$H$3),"TERMINE",""))</f>
        <v/>
      </c>
      <c r="AY64" s="165" t="str">
        <f>IF('4ème'!$D64="","",IF(AND(OR(Engagés!$D64=1,Engagés!$D64=2,Engagés!$D64=3,Engagés!$D64="V"),'4ème'!$D64&gt;=$H$3),"TERMINE",""))</f>
        <v/>
      </c>
      <c r="AZ64" s="165" t="str">
        <f>IF('5ème'!$D64="","",IF(AND(OR(Engagés!$D64=1,Engagés!$D64=2,Engagés!$D64=3,Engagés!$D64="V"),'5ème'!$D64&gt;=$H$3),"TERMINE",""))</f>
        <v/>
      </c>
      <c r="BA64" s="165" t="str">
        <f>IF('6ème'!D64="","",IF(AND(OR(Engagés!$D64=1,Engagés!$D64=2,Engagés!$D64=3,Engagés!$D64="V"),'6ème'!D64&gt;=$H$3),"TERMINE",""))</f>
        <v/>
      </c>
      <c r="BB64" s="165" t="str">
        <f>IF('7ème'!$D64="","",IF(AND(OR(Engagés!$D64=1,Engagés!$D64=2,Engagés!$D64=3,Engagés!$D64="V"),'7ème'!$D64&gt;=$H$3),"TERMINE",""))</f>
        <v/>
      </c>
      <c r="BC64" s="165" t="str">
        <f>IF('8ème'!$D64="","",IF(AND(OR(Engagés!$D64=1,Engagés!$D64=2,Engagés!$D64=3,Engagés!$D64="V"),'8ème'!$D64&gt;=$H$3),"TERMINE",""))</f>
        <v/>
      </c>
      <c r="BD64" s="165" t="str">
        <f>IF('9ème'!$D64="","",IF(AND(OR(Engagés!$D64=1,Engagés!$D64=2,Engagés!$D64=3,Engagés!$D64="V"),'9ème'!$D64&gt;=$H$3),"TERMINE",""))</f>
        <v/>
      </c>
      <c r="BE64" s="165" t="str">
        <f>IF('10ème'!$D64="","",IF(AND(OR(Engagés!$D64=1,Engagés!$D64=2,Engagés!$D64=3,Engagés!$D64="V"),'10ème'!$D64&gt;=$H$3),"TERMINE",""))</f>
        <v/>
      </c>
    </row>
    <row r="65" spans="1:57" x14ac:dyDescent="0.2">
      <c r="A65" s="18" t="str">
        <f>IF(Dép_Arr!A65="","",Dép_Arr!A65)</f>
        <v/>
      </c>
      <c r="B65" s="17" t="str">
        <f>IF(A65="","",INDEX(Engagés!A65:D164,MATCH(Récap!A65,Engagés!A65:A164,0),4))</f>
        <v/>
      </c>
      <c r="C65" s="8">
        <f>Dép_Arr!E65+'1ér_Tour'!E65+'2ème'!E65+'3ème'!E65+'4ème'!E65+'5ème'!E65+'6ème'!E65+'7ème'!E65+'8ème'!E65+'9ème'!E65+'10ème'!E65</f>
        <v>0</v>
      </c>
      <c r="D65" s="6" t="str">
        <f>IF(E65=11,"",IF(Dép_Arr!A65="","",COUNTA(Dép_Arr!C65,'1ér_Tour'!C65,'2ème'!C65,'3ème'!C65,'4ème'!C65,'5ème'!C65,'6ème'!C65,'7ème'!C65,'8ème'!C65,'9ème'!C65,#REF!)))</f>
        <v/>
      </c>
      <c r="E65" s="6" t="str">
        <f>IF(A65=0,"",IF(Dép_Arr!A65="","",(COUNTBLANK(Dép_Arr!D65)+COUNTBLANK('1ér_Tour'!D65)+COUNTBLANK('2ème'!D65)+COUNTBLANK('3ème'!D65)+COUNTBLANK('4ème'!D65)+COUNTBLANK('5ème'!D65)+COUNTBLANK('6ème'!D65)+COUNTBLANK('7ème'!D65)+COUNTBLANK('8ème'!D65)+COUNTBLANK('9ème'!D65)+COUNTBLANK('10ème'!D65))))</f>
        <v/>
      </c>
      <c r="F65" s="8" t="str">
        <f t="shared" si="1"/>
        <v/>
      </c>
      <c r="G65" t="str">
        <f>IF(OR('1ér_Tour'!D65="TERMINE",'2ème'!D65="TERMINE",'3ème'!D65="TERMINE",'4ème'!D65="TERMINE",'5ème'!D65="TERMINE",'6ème'!D65="TERMINE",'7ème'!D65="TERMINE",'8ème'!D65="TERMINE",'9ème'!D65="TERMINE",'9ème'!A65="TERMINE"),"TERMINE","")</f>
        <v/>
      </c>
      <c r="H65" s="8"/>
      <c r="I65" s="53"/>
      <c r="M65" s="154" t="str">
        <f>IF('1ér_Tour'!$D65="","",IF(AND(Engagés!$D65="M",'1ér_Tour'!$D65&gt;=$K$3),"TERMINE",""))</f>
        <v/>
      </c>
      <c r="N65" s="154" t="str">
        <f>IF('1ér_Tour'!$D65="","",IF(AND(Engagés!$D65="M",'1ér_Tour'!$D65&gt;=$K$3),"TERMINE",""))</f>
        <v/>
      </c>
      <c r="O65" s="154" t="str">
        <f>IF('2ème'!$D65="","",IF(AND(Engagés!$D65="M",'2ème'!$D65&gt;=$K$3),"TERMINE",""))</f>
        <v/>
      </c>
      <c r="P65" s="154" t="str">
        <f>IF('3ème'!$D65="","",IF(AND(Engagés!$D65="M",'3ème'!$D65&gt;=$K$3),"TERMINE",""))</f>
        <v/>
      </c>
      <c r="Q65" s="154" t="str">
        <f>IF('4ème'!$D65="","",IF(AND(Engagés!$D65="M",'4ème'!$D65&gt;=$K$3),"TERMINE",""))</f>
        <v/>
      </c>
      <c r="R65" s="154" t="str">
        <f>IF('5ème'!$D65="","",IF(AND(Engagés!$D65="M",'5ème'!$D65&gt;=$K$3),"TERMINE",""))</f>
        <v/>
      </c>
      <c r="S65" s="154" t="str">
        <f>IF('6ème'!D65="","",IF(AND(Engagés!$D65="M",'6ème'!D65&gt;=$K$3),"TERMINE",""))</f>
        <v/>
      </c>
      <c r="T65" s="154" t="str">
        <f>IF('7ème'!$D65="","",IF(AND(Engagés!$D65="M",'7ème'!$D65&gt;=$K$3),"TERMINE",""))</f>
        <v/>
      </c>
      <c r="U65" s="154" t="str">
        <f>IF('8ème'!$D65="","",IF(AND(Engagés!$D65="M",'8ème'!$D65&gt;=$K$3),"TERMINE",""))</f>
        <v/>
      </c>
      <c r="V65" s="154" t="str">
        <f>IF('9ème'!$D65="","",IF(AND(Engagés!$D65="M",'9ème'!$D65&gt;=$K$3),"TERMINE",""))</f>
        <v/>
      </c>
      <c r="W65" s="187"/>
      <c r="Y65" s="128" t="str">
        <f>IF('1ér_Tour'!$D65="","",IF(AND(Engagés!$D65="C",'1ér_Tour'!$D65&gt;=$J$3),"TERMINE",""))</f>
        <v/>
      </c>
      <c r="Z65" s="128" t="str">
        <f>IF('1ér_Tour'!$D65="","",IF(AND(Engagés!$D65="C",'1ér_Tour'!$D65&gt;=$J$3),"TERMINE",""))</f>
        <v/>
      </c>
      <c r="AA65" s="128" t="str">
        <f>IF('2ème'!$D65="","",IF(AND(Engagés!$D65="C",'2ème'!$D65&gt;=$J$3),"TERMINE",""))</f>
        <v/>
      </c>
      <c r="AB65" s="128" t="str">
        <f>IF('3ème'!$D65="","",IF(AND(Engagés!$D65="C",'3ème'!$D65&gt;=$J$3),"TERMINE",""))</f>
        <v/>
      </c>
      <c r="AC65" s="128" t="str">
        <f>IF('4ème'!$D65="","",IF(AND(Engagés!$D65="C",'4ème'!$D65&gt;=$J$3),"TERMINE",""))</f>
        <v/>
      </c>
      <c r="AD65" s="128" t="str">
        <f>IF('5ème'!$D65="","",IF(AND(Engagés!$D65="C",'5ème'!$D65&gt;=$J$3),"TERMINE",""))</f>
        <v/>
      </c>
      <c r="AE65" s="128" t="str">
        <f>IF('6ème'!D65="","",IF(AND(Engagés!$D65="C",'6ème'!D65&gt;=$J$3),"TERMINE",""))</f>
        <v/>
      </c>
      <c r="AF65" s="128" t="str">
        <f>IF('7ème'!$D65="","",IF(AND(Engagés!$D65="c",'7ème'!$D65&gt;=$J$3),"TERMINE",""))</f>
        <v/>
      </c>
      <c r="AG65" s="128" t="str">
        <f>IF('8ème'!$D65="","",IF(AND(Engagés!$D65="c",'8ème'!$D65&gt;=$J$3),"TERMINE",""))</f>
        <v/>
      </c>
      <c r="AH65" s="128" t="str">
        <f>IF('9ème'!$D65="","",IF(AND(Engagés!$D65="c",'9ème'!$D65&gt;=$J$3),"TERMINE",""))</f>
        <v/>
      </c>
      <c r="AJ65" s="128" t="str">
        <f>IF('1ér_Tour'!$D65="","",IF(AND(OR(Engagés!$D65="J",Engagés!$D65="F"),'1ér_Tour'!$D65&gt;=$I$3),"TERMINE",""))</f>
        <v/>
      </c>
      <c r="AK65" s="128" t="str">
        <f>IF('1ér_Tour'!$D65="","",IF(AND(OR(Engagés!$D65="J",Engagés!$D65="F"),'1ér_Tour'!$D65&gt;=$I$3),"TERMINE",""))</f>
        <v/>
      </c>
      <c r="AL65" s="128" t="str">
        <f>IF('2ème'!$D65="","",IF(AND(OR(Engagés!$D65="J",Engagés!$D65="F"),'2ème'!$D65&gt;=$I$3),"TERMINE",""))</f>
        <v/>
      </c>
      <c r="AM65" s="128" t="str">
        <f>IF('3ème'!$D65="","",IF(AND(OR(Engagés!$D65="J",Engagés!$D65="F"),'3ème'!$D65&gt;=$I$3),"TERMINE",""))</f>
        <v/>
      </c>
      <c r="AN65" s="128" t="str">
        <f>IF('4ème'!$D65="","",IF(AND(OR(Engagés!$D65="J",Engagés!$D65="F"),'4ème'!$D65&gt;=$I$3),"TERMINE",""))</f>
        <v/>
      </c>
      <c r="AO65" s="128" t="str">
        <f>IF('5ème'!$D65="","",IF(AND(OR(Engagés!$D65="J",Engagés!$D65="F"),'5ème'!$D65&gt;=$I$3),"TERMINE",""))</f>
        <v/>
      </c>
      <c r="AP65" s="128" t="str">
        <f>IF('6ème'!T65="","",IF(AND(OR(Engagés!$D65="J",Engagés!$D65="F"),'6ème'!T65&gt;=$I$3),"TERMINE",""))</f>
        <v/>
      </c>
      <c r="AQ65" s="128" t="str">
        <f>IF('7ème'!$D65="","",IF(AND(OR(Engagés!$D65="J",Engagés!$D65="F"),'7ème'!$D65&gt;=$I$3),"TERMINE",""))</f>
        <v/>
      </c>
      <c r="AR65" s="128" t="str">
        <f>IF('8ème'!$D65="","",IF(AND(OR(Engagés!$D65="J",Engagés!$D65="F"),'8ème'!$D65&gt;=$I$3),"TERMINE",""))</f>
        <v/>
      </c>
      <c r="AS65" s="128" t="str">
        <f>IF('9ème'!$D65="","",IF(AND(OR(Engagés!$D65="J",Engagés!$D65="F"),'9ème'!$D65&gt;=$I$3),"TERMINE",""))</f>
        <v/>
      </c>
      <c r="AU65" s="165" t="str">
        <f>IF('1ér_Tour'!$D65="","",IF(AND(OR(Engagés!$D65=1,Engagés!$D65=2,Engagés!$D65=3,Engagés!$D65="V"),'1ér_Tour'!$D65&gt;=$H$3),"TERMINE",""))</f>
        <v/>
      </c>
      <c r="AV65" s="165" t="str">
        <f>IF('1ér_Tour'!$D65="","",IF(AND(OR(Engagés!$D65=1,Engagés!$D65=2,Engagés!$D65=3,Engagés!$D65="V"),'1ér_Tour'!$D65&gt;=$H$3),"TERMINE",""))</f>
        <v/>
      </c>
      <c r="AW65" s="165" t="str">
        <f>IF('2ème'!$D65="","",IF(AND(OR(Engagés!$D65=1,Engagés!$D65=2,Engagés!$D65=3,Engagés!$D65="V"),'2ème'!$D65&gt;=$H$3),"TERMINE",""))</f>
        <v/>
      </c>
      <c r="AX65" s="165" t="str">
        <f>IF('3ème'!$D65="","",IF(AND(OR(Engagés!$D65=1,Engagés!$D65=2,Engagés!$D65=3,Engagés!$D65="V"),'3ème'!$D65&gt;=$H$3),"TERMINE",""))</f>
        <v/>
      </c>
      <c r="AY65" s="165" t="str">
        <f>IF('4ème'!$D65="","",IF(AND(OR(Engagés!$D65=1,Engagés!$D65=2,Engagés!$D65=3,Engagés!$D65="V"),'4ème'!$D65&gt;=$H$3),"TERMINE",""))</f>
        <v/>
      </c>
      <c r="AZ65" s="165" t="str">
        <f>IF('5ème'!$D65="","",IF(AND(OR(Engagés!$D65=1,Engagés!$D65=2,Engagés!$D65=3,Engagés!$D65="V"),'5ème'!$D65&gt;=$H$3),"TERMINE",""))</f>
        <v/>
      </c>
      <c r="BA65" s="165" t="str">
        <f>IF('6ème'!D65="","",IF(AND(OR(Engagés!$D65=1,Engagés!$D65=2,Engagés!$D65=3,Engagés!$D65="V"),'6ème'!D65&gt;=$H$3),"TERMINE",""))</f>
        <v/>
      </c>
      <c r="BB65" s="165" t="str">
        <f>IF('7ème'!$D65="","",IF(AND(OR(Engagés!$D65=1,Engagés!$D65=2,Engagés!$D65=3,Engagés!$D65="V"),'7ème'!$D65&gt;=$H$3),"TERMINE",""))</f>
        <v/>
      </c>
      <c r="BC65" s="165" t="str">
        <f>IF('8ème'!$D65="","",IF(AND(OR(Engagés!$D65=1,Engagés!$D65=2,Engagés!$D65=3,Engagés!$D65="V"),'8ème'!$D65&gt;=$H$3),"TERMINE",""))</f>
        <v/>
      </c>
      <c r="BD65" s="165" t="str">
        <f>IF('9ème'!$D65="","",IF(AND(OR(Engagés!$D65=1,Engagés!$D65=2,Engagés!$D65=3,Engagés!$D65="V"),'9ème'!$D65&gt;=$H$3),"TERMINE",""))</f>
        <v/>
      </c>
      <c r="BE65" s="165" t="str">
        <f>IF('10ème'!$D65="","",IF(AND(OR(Engagés!$D65=1,Engagés!$D65=2,Engagés!$D65=3,Engagés!$D65="V"),'10ème'!$D65&gt;=$H$3),"TERMINE",""))</f>
        <v/>
      </c>
    </row>
    <row r="66" spans="1:57" x14ac:dyDescent="0.2">
      <c r="A66" s="18" t="str">
        <f>IF(Dép_Arr!A66="","",Dép_Arr!A66)</f>
        <v/>
      </c>
      <c r="B66" s="17" t="str">
        <f>IF(A66="","",INDEX(Engagés!A66:D165,MATCH(Récap!A66,Engagés!A66:A165,0),4))</f>
        <v/>
      </c>
      <c r="C66" s="8">
        <f>Dép_Arr!E66+'1ér_Tour'!E66+'2ème'!E66+'3ème'!E66+'4ème'!E66+'5ème'!E66+'6ème'!E66+'7ème'!E66+'8ème'!E66+'9ème'!E66+'10ème'!E66</f>
        <v>0</v>
      </c>
      <c r="D66" s="6" t="str">
        <f>IF(E66=11,"",IF(Dép_Arr!A66="","",COUNTA(Dép_Arr!C66,'1ér_Tour'!C66,'2ème'!C66,'3ème'!C66,'4ème'!C66,'5ème'!C66,'6ème'!C66,'7ème'!C66,'8ème'!C66,'9ème'!C66,#REF!)))</f>
        <v/>
      </c>
      <c r="E66" s="6" t="str">
        <f>IF(A66=0,"",IF(Dép_Arr!A66="","",(COUNTBLANK(Dép_Arr!D66)+COUNTBLANK('1ér_Tour'!D66)+COUNTBLANK('2ème'!D66)+COUNTBLANK('3ème'!D66)+COUNTBLANK('4ème'!D66)+COUNTBLANK('5ème'!D66)+COUNTBLANK('6ème'!D66)+COUNTBLANK('7ème'!D66)+COUNTBLANK('8ème'!D66)+COUNTBLANK('9ème'!D66)+COUNTBLANK('10ème'!D66))))</f>
        <v/>
      </c>
      <c r="F66" s="8" t="str">
        <f t="shared" si="1"/>
        <v/>
      </c>
      <c r="G66" t="str">
        <f>IF(OR('1ér_Tour'!D66="TERMINE",'2ème'!D66="TERMINE",'3ème'!D66="TERMINE",'4ème'!D66="TERMINE",'5ème'!D66="TERMINE",'6ème'!D66="TERMINE",'7ème'!D66="TERMINE",'8ème'!D66="TERMINE",'9ème'!D66="TERMINE",'9ème'!A66="TERMINE"),"TERMINE","")</f>
        <v/>
      </c>
      <c r="H66" s="8"/>
      <c r="I66" s="53"/>
      <c r="M66" s="154" t="str">
        <f>IF('1ér_Tour'!$D66="","",IF(AND(Engagés!$D66="M",'1ér_Tour'!$D66&gt;=$K$3),"TERMINE",""))</f>
        <v/>
      </c>
      <c r="N66" s="154" t="str">
        <f>IF('1ér_Tour'!$D66="","",IF(AND(Engagés!$D66="M",'1ér_Tour'!$D66&gt;=$K$3),"TERMINE",""))</f>
        <v/>
      </c>
      <c r="O66" s="154" t="str">
        <f>IF('2ème'!$D66="","",IF(AND(Engagés!$D66="M",'2ème'!$D66&gt;=$K$3),"TERMINE",""))</f>
        <v/>
      </c>
      <c r="P66" s="154" t="str">
        <f>IF('3ème'!$D66="","",IF(AND(Engagés!$D66="M",'3ème'!$D66&gt;=$K$3),"TERMINE",""))</f>
        <v/>
      </c>
      <c r="Q66" s="154" t="str">
        <f>IF('4ème'!$D66="","",IF(AND(Engagés!$D66="M",'4ème'!$D66&gt;=$K$3),"TERMINE",""))</f>
        <v/>
      </c>
      <c r="R66" s="154" t="str">
        <f>IF('5ème'!$D66="","",IF(AND(Engagés!$D66="M",'5ème'!$D66&gt;=$K$3),"TERMINE",""))</f>
        <v/>
      </c>
      <c r="S66" s="154" t="str">
        <f>IF('6ème'!D66="","",IF(AND(Engagés!$D66="M",'6ème'!D66&gt;=$K$3),"TERMINE",""))</f>
        <v/>
      </c>
      <c r="T66" s="154" t="str">
        <f>IF('7ème'!$D66="","",IF(AND(Engagés!$D66="M",'7ème'!$D66&gt;=$K$3),"TERMINE",""))</f>
        <v/>
      </c>
      <c r="U66" s="154" t="str">
        <f>IF('8ème'!$D66="","",IF(AND(Engagés!$D66="M",'8ème'!$D66&gt;=$K$3),"TERMINE",""))</f>
        <v/>
      </c>
      <c r="V66" s="154" t="str">
        <f>IF('9ème'!$D66="","",IF(AND(Engagés!$D66="M",'9ème'!$D66&gt;=$K$3),"TERMINE",""))</f>
        <v/>
      </c>
      <c r="W66" s="187"/>
      <c r="Y66" s="128" t="str">
        <f>IF('1ér_Tour'!$D66="","",IF(AND(Engagés!$D66="C",'1ér_Tour'!$D66&gt;=$J$3),"TERMINE",""))</f>
        <v/>
      </c>
      <c r="Z66" s="128" t="str">
        <f>IF('1ér_Tour'!$D66="","",IF(AND(Engagés!$D66="C",'1ér_Tour'!$D66&gt;=$J$3),"TERMINE",""))</f>
        <v/>
      </c>
      <c r="AA66" s="128" t="str">
        <f>IF('2ème'!$D66="","",IF(AND(Engagés!$D66="C",'2ème'!$D66&gt;=$J$3),"TERMINE",""))</f>
        <v/>
      </c>
      <c r="AB66" s="128" t="str">
        <f>IF('3ème'!$D66="","",IF(AND(Engagés!$D66="C",'3ème'!$D66&gt;=$J$3),"TERMINE",""))</f>
        <v/>
      </c>
      <c r="AC66" s="128" t="str">
        <f>IF('4ème'!$D66="","",IF(AND(Engagés!$D66="C",'4ème'!$D66&gt;=$J$3),"TERMINE",""))</f>
        <v/>
      </c>
      <c r="AD66" s="128" t="str">
        <f>IF('5ème'!$D66="","",IF(AND(Engagés!$D66="C",'5ème'!$D66&gt;=$J$3),"TERMINE",""))</f>
        <v/>
      </c>
      <c r="AE66" s="128" t="str">
        <f>IF('6ème'!D66="","",IF(AND(Engagés!$D66="C",'6ème'!D66&gt;=$J$3),"TERMINE",""))</f>
        <v/>
      </c>
      <c r="AF66" s="128" t="str">
        <f>IF('7ème'!$D66="","",IF(AND(Engagés!$D66="c",'7ème'!$D66&gt;=$J$3),"TERMINE",""))</f>
        <v/>
      </c>
      <c r="AG66" s="128" t="str">
        <f>IF('8ème'!$D66="","",IF(AND(Engagés!$D66="c",'8ème'!$D66&gt;=$J$3),"TERMINE",""))</f>
        <v/>
      </c>
      <c r="AH66" s="128" t="str">
        <f>IF('9ème'!$D66="","",IF(AND(Engagés!$D66="c",'9ème'!$D66&gt;=$J$3),"TERMINE",""))</f>
        <v/>
      </c>
      <c r="AJ66" s="128" t="str">
        <f>IF('1ér_Tour'!$D66="","",IF(AND(OR(Engagés!$D66="J",Engagés!$D66="F"),'1ér_Tour'!$D66&gt;=$I$3),"TERMINE",""))</f>
        <v/>
      </c>
      <c r="AK66" s="128" t="str">
        <f>IF('1ér_Tour'!$D66="","",IF(AND(OR(Engagés!$D66="J",Engagés!$D66="F"),'1ér_Tour'!$D66&gt;=$I$3),"TERMINE",""))</f>
        <v/>
      </c>
      <c r="AL66" s="128" t="str">
        <f>IF('2ème'!$D66="","",IF(AND(OR(Engagés!$D66="J",Engagés!$D66="F"),'2ème'!$D66&gt;=$I$3),"TERMINE",""))</f>
        <v/>
      </c>
      <c r="AM66" s="128" t="str">
        <f>IF('3ème'!$D66="","",IF(AND(OR(Engagés!$D66="J",Engagés!$D66="F"),'3ème'!$D66&gt;=$I$3),"TERMINE",""))</f>
        <v/>
      </c>
      <c r="AN66" s="128" t="str">
        <f>IF('4ème'!$D66="","",IF(AND(OR(Engagés!$D66="J",Engagés!$D66="F"),'4ème'!$D66&gt;=$I$3),"TERMINE",""))</f>
        <v/>
      </c>
      <c r="AO66" s="128" t="str">
        <f>IF('5ème'!$D66="","",IF(AND(OR(Engagés!$D66="J",Engagés!$D66="F"),'5ème'!$D66&gt;=$I$3),"TERMINE",""))</f>
        <v/>
      </c>
      <c r="AP66" s="128" t="str">
        <f>IF('6ème'!T66="","",IF(AND(OR(Engagés!$D66="J",Engagés!$D66="F"),'6ème'!T66&gt;=$I$3),"TERMINE",""))</f>
        <v/>
      </c>
      <c r="AQ66" s="128" t="str">
        <f>IF('7ème'!$D66="","",IF(AND(OR(Engagés!$D66="J",Engagés!$D66="F"),'7ème'!$D66&gt;=$I$3),"TERMINE",""))</f>
        <v/>
      </c>
      <c r="AR66" s="128" t="str">
        <f>IF('8ème'!$D66="","",IF(AND(OR(Engagés!$D66="J",Engagés!$D66="F"),'8ème'!$D66&gt;=$I$3),"TERMINE",""))</f>
        <v/>
      </c>
      <c r="AS66" s="128" t="str">
        <f>IF('9ème'!$D66="","",IF(AND(OR(Engagés!$D66="J",Engagés!$D66="F"),'9ème'!$D66&gt;=$I$3),"TERMINE",""))</f>
        <v/>
      </c>
      <c r="AU66" s="165" t="str">
        <f>IF('1ér_Tour'!$D66="","",IF(AND(OR(Engagés!$D66=1,Engagés!$D66=2,Engagés!$D66=3,Engagés!$D66="V"),'1ér_Tour'!$D66&gt;=$H$3),"TERMINE",""))</f>
        <v/>
      </c>
      <c r="AV66" s="165" t="str">
        <f>IF('1ér_Tour'!$D66="","",IF(AND(OR(Engagés!$D66=1,Engagés!$D66=2,Engagés!$D66=3,Engagés!$D66="V"),'1ér_Tour'!$D66&gt;=$H$3),"TERMINE",""))</f>
        <v/>
      </c>
      <c r="AW66" s="165" t="str">
        <f>IF('2ème'!$D66="","",IF(AND(OR(Engagés!$D66=1,Engagés!$D66=2,Engagés!$D66=3,Engagés!$D66="V"),'2ème'!$D66&gt;=$H$3),"TERMINE",""))</f>
        <v/>
      </c>
      <c r="AX66" s="165" t="str">
        <f>IF('3ème'!$D66="","",IF(AND(OR(Engagés!$D66=1,Engagés!$D66=2,Engagés!$D66=3,Engagés!$D66="V"),'3ème'!$D66&gt;=$H$3),"TERMINE",""))</f>
        <v/>
      </c>
      <c r="AY66" s="165" t="str">
        <f>IF('4ème'!$D66="","",IF(AND(OR(Engagés!$D66=1,Engagés!$D66=2,Engagés!$D66=3,Engagés!$D66="V"),'4ème'!$D66&gt;=$H$3),"TERMINE",""))</f>
        <v/>
      </c>
      <c r="AZ66" s="165" t="str">
        <f>IF('5ème'!$D66="","",IF(AND(OR(Engagés!$D66=1,Engagés!$D66=2,Engagés!$D66=3,Engagés!$D66="V"),'5ème'!$D66&gt;=$H$3),"TERMINE",""))</f>
        <v/>
      </c>
      <c r="BA66" s="165" t="str">
        <f>IF('6ème'!D66="","",IF(AND(OR(Engagés!$D66=1,Engagés!$D66=2,Engagés!$D66=3,Engagés!$D66="V"),'6ème'!D66&gt;=$H$3),"TERMINE",""))</f>
        <v/>
      </c>
      <c r="BB66" s="165" t="str">
        <f>IF('7ème'!$D66="","",IF(AND(OR(Engagés!$D66=1,Engagés!$D66=2,Engagés!$D66=3,Engagés!$D66="V"),'7ème'!$D66&gt;=$H$3),"TERMINE",""))</f>
        <v/>
      </c>
      <c r="BC66" s="165" t="str">
        <f>IF('8ème'!$D66="","",IF(AND(OR(Engagés!$D66=1,Engagés!$D66=2,Engagés!$D66=3,Engagés!$D66="V"),'8ème'!$D66&gt;=$H$3),"TERMINE",""))</f>
        <v/>
      </c>
      <c r="BD66" s="165" t="str">
        <f>IF('9ème'!$D66="","",IF(AND(OR(Engagés!$D66=1,Engagés!$D66=2,Engagés!$D66=3,Engagés!$D66="V"),'9ème'!$D66&gt;=$H$3),"TERMINE",""))</f>
        <v/>
      </c>
      <c r="BE66" s="165" t="str">
        <f>IF('10ème'!$D66="","",IF(AND(OR(Engagés!$D66=1,Engagés!$D66=2,Engagés!$D66=3,Engagés!$D66="V"),'10ème'!$D66&gt;=$H$3),"TERMINE",""))</f>
        <v/>
      </c>
    </row>
    <row r="67" spans="1:57" x14ac:dyDescent="0.2">
      <c r="A67" s="18" t="str">
        <f>IF(Dép_Arr!A67="","",Dép_Arr!A67)</f>
        <v/>
      </c>
      <c r="B67" s="17" t="str">
        <f>IF(A67="","",INDEX(Engagés!A67:D166,MATCH(Récap!A67,Engagés!A67:A166,0),4))</f>
        <v/>
      </c>
      <c r="C67" s="8">
        <f>Dép_Arr!E67+'1ér_Tour'!E67+'2ème'!E67+'3ème'!E67+'4ème'!E67+'5ème'!E67+'6ème'!E67+'7ème'!E67+'8ème'!E67+'9ème'!E67+'10ème'!E67</f>
        <v>0</v>
      </c>
      <c r="D67" s="6" t="str">
        <f>IF(E67=11,"",IF(Dép_Arr!A67="","",COUNTA(Dép_Arr!C67,'1ér_Tour'!C67,'2ème'!C67,'3ème'!C67,'4ème'!C67,'5ème'!C67,'6ème'!C67,'7ème'!C67,'8ème'!C67,'9ème'!C67,#REF!)))</f>
        <v/>
      </c>
      <c r="E67" s="6" t="str">
        <f>IF(A67=0,"",IF(Dép_Arr!A67="","",(COUNTBLANK(Dép_Arr!D67)+COUNTBLANK('1ér_Tour'!D67)+COUNTBLANK('2ème'!D67)+COUNTBLANK('3ème'!D67)+COUNTBLANK('4ème'!D67)+COUNTBLANK('5ème'!D67)+COUNTBLANK('6ème'!D67)+COUNTBLANK('7ème'!D67)+COUNTBLANK('8ème'!D67)+COUNTBLANK('9ème'!D67)+COUNTBLANK('10ème'!D67))))</f>
        <v/>
      </c>
      <c r="F67" s="8" t="str">
        <f t="shared" si="1"/>
        <v/>
      </c>
      <c r="G67" t="str">
        <f>IF(OR('1ér_Tour'!D67="TERMINE",'2ème'!D67="TERMINE",'3ème'!D67="TERMINE",'4ème'!D67="TERMINE",'5ème'!D67="TERMINE",'6ème'!D67="TERMINE",'7ème'!D67="TERMINE",'8ème'!D67="TERMINE",'9ème'!D67="TERMINE",'9ème'!A67="TERMINE"),"TERMINE","")</f>
        <v/>
      </c>
      <c r="H67" s="8"/>
      <c r="I67" s="53"/>
      <c r="M67" s="154" t="str">
        <f>IF('1ér_Tour'!$D67="","",IF(AND(Engagés!$D67="M",'1ér_Tour'!$D67&gt;=$K$3),"TERMINE",""))</f>
        <v/>
      </c>
      <c r="N67" s="154" t="str">
        <f>IF('1ér_Tour'!$D67="","",IF(AND(Engagés!$D67="M",'1ér_Tour'!$D67&gt;=$K$3),"TERMINE",""))</f>
        <v/>
      </c>
      <c r="O67" s="154" t="str">
        <f>IF('2ème'!$D67="","",IF(AND(Engagés!$D67="M",'2ème'!$D67&gt;=$K$3),"TERMINE",""))</f>
        <v/>
      </c>
      <c r="P67" s="154" t="str">
        <f>IF('3ème'!$D67="","",IF(AND(Engagés!$D67="M",'3ème'!$D67&gt;=$K$3),"TERMINE",""))</f>
        <v/>
      </c>
      <c r="Q67" s="154" t="str">
        <f>IF('4ème'!$D67="","",IF(AND(Engagés!$D67="M",'4ème'!$D67&gt;=$K$3),"TERMINE",""))</f>
        <v/>
      </c>
      <c r="R67" s="154" t="str">
        <f>IF('5ème'!$D67="","",IF(AND(Engagés!$D67="M",'5ème'!$D67&gt;=$K$3),"TERMINE",""))</f>
        <v/>
      </c>
      <c r="S67" s="154" t="str">
        <f>IF('6ème'!D67="","",IF(AND(Engagés!$D67="M",'6ème'!D67&gt;=$K$3),"TERMINE",""))</f>
        <v/>
      </c>
      <c r="T67" s="154" t="str">
        <f>IF('7ème'!$D67="","",IF(AND(Engagés!$D67="M",'7ème'!$D67&gt;=$K$3),"TERMINE",""))</f>
        <v/>
      </c>
      <c r="U67" s="154" t="str">
        <f>IF('8ème'!$D67="","",IF(AND(Engagés!$D67="M",'8ème'!$D67&gt;=$K$3),"TERMINE",""))</f>
        <v/>
      </c>
      <c r="V67" s="154" t="str">
        <f>IF('9ème'!$D67="","",IF(AND(Engagés!$D67="M",'9ème'!$D67&gt;=$K$3),"TERMINE",""))</f>
        <v/>
      </c>
      <c r="W67" s="187"/>
      <c r="Y67" s="128" t="str">
        <f>IF('1ér_Tour'!$D67="","",IF(AND(Engagés!$D67="C",'1ér_Tour'!$D67&gt;=$J$3),"TERMINE",""))</f>
        <v/>
      </c>
      <c r="Z67" s="128" t="str">
        <f>IF('1ér_Tour'!$D67="","",IF(AND(Engagés!$D67="C",'1ér_Tour'!$D67&gt;=$J$3),"TERMINE",""))</f>
        <v/>
      </c>
      <c r="AA67" s="128" t="str">
        <f>IF('2ème'!$D67="","",IF(AND(Engagés!$D67="C",'2ème'!$D67&gt;=$J$3),"TERMINE",""))</f>
        <v/>
      </c>
      <c r="AB67" s="128" t="str">
        <f>IF('3ème'!$D67="","",IF(AND(Engagés!$D67="C",'3ème'!$D67&gt;=$J$3),"TERMINE",""))</f>
        <v/>
      </c>
      <c r="AC67" s="128" t="str">
        <f>IF('4ème'!$D67="","",IF(AND(Engagés!$D67="C",'4ème'!$D67&gt;=$J$3),"TERMINE",""))</f>
        <v/>
      </c>
      <c r="AD67" s="128" t="str">
        <f>IF('5ème'!$D67="","",IF(AND(Engagés!$D67="C",'5ème'!$D67&gt;=$J$3),"TERMINE",""))</f>
        <v/>
      </c>
      <c r="AE67" s="128" t="str">
        <f>IF('6ème'!D67="","",IF(AND(Engagés!$D67="C",'6ème'!D67&gt;=$J$3),"TERMINE",""))</f>
        <v/>
      </c>
      <c r="AF67" s="128" t="str">
        <f>IF('7ème'!$D67="","",IF(AND(Engagés!$D67="c",'7ème'!$D67&gt;=$J$3),"TERMINE",""))</f>
        <v/>
      </c>
      <c r="AG67" s="128" t="str">
        <f>IF('8ème'!$D67="","",IF(AND(Engagés!$D67="c",'8ème'!$D67&gt;=$J$3),"TERMINE",""))</f>
        <v/>
      </c>
      <c r="AH67" s="128" t="str">
        <f>IF('9ème'!$D67="","",IF(AND(Engagés!$D67="c",'9ème'!$D67&gt;=$J$3),"TERMINE",""))</f>
        <v/>
      </c>
      <c r="AJ67" s="128" t="str">
        <f>IF('1ér_Tour'!$D67="","",IF(AND(OR(Engagés!$D67="J",Engagés!$D67="F"),'1ér_Tour'!$D67&gt;=$I$3),"TERMINE",""))</f>
        <v/>
      </c>
      <c r="AK67" s="128" t="str">
        <f>IF('1ér_Tour'!$D67="","",IF(AND(OR(Engagés!$D67="J",Engagés!$D67="F"),'1ér_Tour'!$D67&gt;=$I$3),"TERMINE",""))</f>
        <v/>
      </c>
      <c r="AL67" s="128" t="str">
        <f>IF('2ème'!$D67="","",IF(AND(OR(Engagés!$D67="J",Engagés!$D67="F"),'2ème'!$D67&gt;=$I$3),"TERMINE",""))</f>
        <v/>
      </c>
      <c r="AM67" s="128" t="str">
        <f>IF('3ème'!$D67="","",IF(AND(OR(Engagés!$D67="J",Engagés!$D67="F"),'3ème'!$D67&gt;=$I$3),"TERMINE",""))</f>
        <v/>
      </c>
      <c r="AN67" s="128" t="str">
        <f>IF('4ème'!$D67="","",IF(AND(OR(Engagés!$D67="J",Engagés!$D67="F"),'4ème'!$D67&gt;=$I$3),"TERMINE",""))</f>
        <v/>
      </c>
      <c r="AO67" s="128" t="str">
        <f>IF('5ème'!$D67="","",IF(AND(OR(Engagés!$D67="J",Engagés!$D67="F"),'5ème'!$D67&gt;=$I$3),"TERMINE",""))</f>
        <v/>
      </c>
      <c r="AP67" s="128" t="str">
        <f>IF('6ème'!T67="","",IF(AND(OR(Engagés!$D67="J",Engagés!$D67="F"),'6ème'!T67&gt;=$I$3),"TERMINE",""))</f>
        <v/>
      </c>
      <c r="AQ67" s="128" t="str">
        <f>IF('7ème'!$D67="","",IF(AND(OR(Engagés!$D67="J",Engagés!$D67="F"),'7ème'!$D67&gt;=$I$3),"TERMINE",""))</f>
        <v/>
      </c>
      <c r="AR67" s="128" t="str">
        <f>IF('8ème'!$D67="","",IF(AND(OR(Engagés!$D67="J",Engagés!$D67="F"),'8ème'!$D67&gt;=$I$3),"TERMINE",""))</f>
        <v/>
      </c>
      <c r="AS67" s="128" t="str">
        <f>IF('9ème'!$D67="","",IF(AND(OR(Engagés!$D67="J",Engagés!$D67="F"),'9ème'!$D67&gt;=$I$3),"TERMINE",""))</f>
        <v/>
      </c>
      <c r="AU67" s="165" t="str">
        <f>IF('1ér_Tour'!$D67="","",IF(AND(OR(Engagés!$D67=1,Engagés!$D67=2,Engagés!$D67=3,Engagés!$D67="V"),'1ér_Tour'!$D67&gt;=$H$3),"TERMINE",""))</f>
        <v/>
      </c>
      <c r="AV67" s="165" t="str">
        <f>IF('1ér_Tour'!$D67="","",IF(AND(OR(Engagés!$D67=1,Engagés!$D67=2,Engagés!$D67=3,Engagés!$D67="V"),'1ér_Tour'!$D67&gt;=$H$3),"TERMINE",""))</f>
        <v/>
      </c>
      <c r="AW67" s="165" t="str">
        <f>IF('2ème'!$D67="","",IF(AND(OR(Engagés!$D67=1,Engagés!$D67=2,Engagés!$D67=3,Engagés!$D67="V"),'2ème'!$D67&gt;=$H$3),"TERMINE",""))</f>
        <v/>
      </c>
      <c r="AX67" s="165" t="str">
        <f>IF('3ème'!$D67="","",IF(AND(OR(Engagés!$D67=1,Engagés!$D67=2,Engagés!$D67=3,Engagés!$D67="V"),'3ème'!$D67&gt;=$H$3),"TERMINE",""))</f>
        <v/>
      </c>
      <c r="AY67" s="165" t="str">
        <f>IF('4ème'!$D67="","",IF(AND(OR(Engagés!$D67=1,Engagés!$D67=2,Engagés!$D67=3,Engagés!$D67="V"),'4ème'!$D67&gt;=$H$3),"TERMINE",""))</f>
        <v/>
      </c>
      <c r="AZ67" s="165" t="str">
        <f>IF('5ème'!$D67="","",IF(AND(OR(Engagés!$D67=1,Engagés!$D67=2,Engagés!$D67=3,Engagés!$D67="V"),'5ème'!$D67&gt;=$H$3),"TERMINE",""))</f>
        <v/>
      </c>
      <c r="BA67" s="165" t="str">
        <f>IF('6ème'!D67="","",IF(AND(OR(Engagés!$D67=1,Engagés!$D67=2,Engagés!$D67=3,Engagés!$D67="V"),'6ème'!D67&gt;=$H$3),"TERMINE",""))</f>
        <v/>
      </c>
      <c r="BB67" s="165" t="str">
        <f>IF('7ème'!$D67="","",IF(AND(OR(Engagés!$D67=1,Engagés!$D67=2,Engagés!$D67=3,Engagés!$D67="V"),'7ème'!$D67&gt;=$H$3),"TERMINE",""))</f>
        <v/>
      </c>
      <c r="BC67" s="165" t="str">
        <f>IF('8ème'!$D67="","",IF(AND(OR(Engagés!$D67=1,Engagés!$D67=2,Engagés!$D67=3,Engagés!$D67="V"),'8ème'!$D67&gt;=$H$3),"TERMINE",""))</f>
        <v/>
      </c>
      <c r="BD67" s="165" t="str">
        <f>IF('9ème'!$D67="","",IF(AND(OR(Engagés!$D67=1,Engagés!$D67=2,Engagés!$D67=3,Engagés!$D67="V"),'9ème'!$D67&gt;=$H$3),"TERMINE",""))</f>
        <v/>
      </c>
      <c r="BE67" s="165" t="str">
        <f>IF('10ème'!$D67="","",IF(AND(OR(Engagés!$D67=1,Engagés!$D67=2,Engagés!$D67=3,Engagés!$D67="V"),'10ème'!$D67&gt;=$H$3),"TERMINE",""))</f>
        <v/>
      </c>
    </row>
    <row r="68" spans="1:57" x14ac:dyDescent="0.2">
      <c r="A68" s="18" t="str">
        <f>IF(Dép_Arr!A68="","",Dép_Arr!A68)</f>
        <v/>
      </c>
      <c r="B68" s="17" t="str">
        <f>IF(A68="","",INDEX(Engagés!A68:D167,MATCH(Récap!A68,Engagés!A68:A167,0),4))</f>
        <v/>
      </c>
      <c r="C68" s="8">
        <f>Dép_Arr!E68+'1ér_Tour'!E68+'2ème'!E68+'3ème'!E68+'4ème'!E68+'5ème'!E68+'6ème'!E68+'7ème'!E68+'8ème'!E68+'9ème'!E68+'10ème'!E68</f>
        <v>0</v>
      </c>
      <c r="D68" s="6" t="str">
        <f>IF(E68=11,"",IF(Dép_Arr!A68="","",COUNTA(Dép_Arr!C68,'1ér_Tour'!C68,'2ème'!C68,'3ème'!C68,'4ème'!C68,'5ème'!C68,'6ème'!C68,'7ème'!C68,'8ème'!C68,'9ème'!C68,#REF!)))</f>
        <v/>
      </c>
      <c r="E68" s="6" t="str">
        <f>IF(A68=0,"",IF(Dép_Arr!A68="","",(COUNTBLANK(Dép_Arr!D68)+COUNTBLANK('1ér_Tour'!D68)+COUNTBLANK('2ème'!D68)+COUNTBLANK('3ème'!D68)+COUNTBLANK('4ème'!D68)+COUNTBLANK('5ème'!D68)+COUNTBLANK('6ème'!D68)+COUNTBLANK('7ème'!D68)+COUNTBLANK('8ème'!D68)+COUNTBLANK('9ème'!D68)+COUNTBLANK('10ème'!D68))))</f>
        <v/>
      </c>
      <c r="F68" s="8" t="str">
        <f t="shared" si="1"/>
        <v/>
      </c>
      <c r="G68" t="str">
        <f>IF(OR('1ér_Tour'!D68="TERMINE",'2ème'!D68="TERMINE",'3ème'!D68="TERMINE",'4ème'!D68="TERMINE",'5ème'!D68="TERMINE",'6ème'!D68="TERMINE",'7ème'!D68="TERMINE",'8ème'!D68="TERMINE",'9ème'!D68="TERMINE",'9ème'!A68="TERMINE"),"TERMINE","")</f>
        <v/>
      </c>
      <c r="H68" s="8"/>
      <c r="I68" s="53"/>
      <c r="M68" s="154" t="str">
        <f>IF('1ér_Tour'!$D68="","",IF(AND(Engagés!$D68="M",'1ér_Tour'!$D68&gt;=$K$3),"TERMINE",""))</f>
        <v/>
      </c>
      <c r="N68" s="154" t="str">
        <f>IF('1ér_Tour'!$D68="","",IF(AND(Engagés!$D68="M",'1ér_Tour'!$D68&gt;=$K$3),"TERMINE",""))</f>
        <v/>
      </c>
      <c r="O68" s="154" t="str">
        <f>IF('2ème'!$D68="","",IF(AND(Engagés!$D68="M",'2ème'!$D68&gt;=$K$3),"TERMINE",""))</f>
        <v/>
      </c>
      <c r="P68" s="154" t="str">
        <f>IF('3ème'!$D68="","",IF(AND(Engagés!$D68="M",'3ème'!$D68&gt;=$K$3),"TERMINE",""))</f>
        <v/>
      </c>
      <c r="Q68" s="154" t="str">
        <f>IF('4ème'!$D68="","",IF(AND(Engagés!$D68="M",'4ème'!$D68&gt;=$K$3),"TERMINE",""))</f>
        <v/>
      </c>
      <c r="R68" s="154" t="str">
        <f>IF('5ème'!$D68="","",IF(AND(Engagés!$D68="M",'5ème'!$D68&gt;=$K$3),"TERMINE",""))</f>
        <v/>
      </c>
      <c r="S68" s="154" t="str">
        <f>IF('6ème'!D68="","",IF(AND(Engagés!$D68="M",'6ème'!D68&gt;=$K$3),"TERMINE",""))</f>
        <v/>
      </c>
      <c r="T68" s="154" t="str">
        <f>IF('7ème'!$D68="","",IF(AND(Engagés!$D68="M",'7ème'!$D68&gt;=$K$3),"TERMINE",""))</f>
        <v/>
      </c>
      <c r="U68" s="154" t="str">
        <f>IF('8ème'!$D68="","",IF(AND(Engagés!$D68="M",'8ème'!$D68&gt;=$K$3),"TERMINE",""))</f>
        <v/>
      </c>
      <c r="V68" s="154" t="str">
        <f>IF('9ème'!$D68="","",IF(AND(Engagés!$D68="M",'9ème'!$D68&gt;=$K$3),"TERMINE",""))</f>
        <v/>
      </c>
      <c r="W68" s="187"/>
      <c r="Y68" s="128" t="str">
        <f>IF('1ér_Tour'!$D68="","",IF(AND(Engagés!$D68="C",'1ér_Tour'!$D68&gt;=$J$3),"TERMINE",""))</f>
        <v/>
      </c>
      <c r="Z68" s="128" t="str">
        <f>IF('1ér_Tour'!$D68="","",IF(AND(Engagés!$D68="C",'1ér_Tour'!$D68&gt;=$J$3),"TERMINE",""))</f>
        <v/>
      </c>
      <c r="AA68" s="128" t="str">
        <f>IF('2ème'!$D68="","",IF(AND(Engagés!$D68="C",'2ème'!$D68&gt;=$J$3),"TERMINE",""))</f>
        <v/>
      </c>
      <c r="AB68" s="128" t="str">
        <f>IF('3ème'!$D68="","",IF(AND(Engagés!$D68="C",'3ème'!$D68&gt;=$J$3),"TERMINE",""))</f>
        <v/>
      </c>
      <c r="AC68" s="128" t="str">
        <f>IF('4ème'!$D68="","",IF(AND(Engagés!$D68="C",'4ème'!$D68&gt;=$J$3),"TERMINE",""))</f>
        <v/>
      </c>
      <c r="AD68" s="128" t="str">
        <f>IF('5ème'!$D68="","",IF(AND(Engagés!$D68="C",'5ème'!$D68&gt;=$J$3),"TERMINE",""))</f>
        <v/>
      </c>
      <c r="AE68" s="128" t="str">
        <f>IF('6ème'!D68="","",IF(AND(Engagés!$D68="C",'6ème'!D68&gt;=$J$3),"TERMINE",""))</f>
        <v/>
      </c>
      <c r="AF68" s="128" t="str">
        <f>IF('7ème'!$D68="","",IF(AND(Engagés!$D68="c",'7ème'!$D68&gt;=$J$3),"TERMINE",""))</f>
        <v/>
      </c>
      <c r="AG68" s="128" t="str">
        <f>IF('8ème'!$D68="","",IF(AND(Engagés!$D68="c",'8ème'!$D68&gt;=$J$3),"TERMINE",""))</f>
        <v/>
      </c>
      <c r="AH68" s="128" t="str">
        <f>IF('9ème'!$D68="","",IF(AND(Engagés!$D68="c",'9ème'!$D68&gt;=$J$3),"TERMINE",""))</f>
        <v/>
      </c>
      <c r="AJ68" s="128" t="str">
        <f>IF('1ér_Tour'!$D68="","",IF(AND(OR(Engagés!$D68="J",Engagés!$D68="F"),'1ér_Tour'!$D68&gt;=$I$3),"TERMINE",""))</f>
        <v/>
      </c>
      <c r="AK68" s="128" t="str">
        <f>IF('1ér_Tour'!$D68="","",IF(AND(OR(Engagés!$D68="J",Engagés!$D68="F"),'1ér_Tour'!$D68&gt;=$I$3),"TERMINE",""))</f>
        <v/>
      </c>
      <c r="AL68" s="128" t="str">
        <f>IF('2ème'!$D68="","",IF(AND(OR(Engagés!$D68="J",Engagés!$D68="F"),'2ème'!$D68&gt;=$I$3),"TERMINE",""))</f>
        <v/>
      </c>
      <c r="AM68" s="128" t="str">
        <f>IF('3ème'!$D68="","",IF(AND(OR(Engagés!$D68="J",Engagés!$D68="F"),'3ème'!$D68&gt;=$I$3),"TERMINE",""))</f>
        <v/>
      </c>
      <c r="AN68" s="128" t="str">
        <f>IF('4ème'!$D68="","",IF(AND(OR(Engagés!$D68="J",Engagés!$D68="F"),'4ème'!$D68&gt;=$I$3),"TERMINE",""))</f>
        <v/>
      </c>
      <c r="AO68" s="128" t="str">
        <f>IF('5ème'!$D68="","",IF(AND(OR(Engagés!$D68="J",Engagés!$D68="F"),'5ème'!$D68&gt;=$I$3),"TERMINE",""))</f>
        <v/>
      </c>
      <c r="AP68" s="128" t="str">
        <f>IF('6ème'!T68="","",IF(AND(OR(Engagés!$D68="J",Engagés!$D68="F"),'6ème'!T68&gt;=$I$3),"TERMINE",""))</f>
        <v/>
      </c>
      <c r="AQ68" s="128" t="str">
        <f>IF('7ème'!$D68="","",IF(AND(OR(Engagés!$D68="J",Engagés!$D68="F"),'7ème'!$D68&gt;=$I$3),"TERMINE",""))</f>
        <v/>
      </c>
      <c r="AR68" s="128" t="str">
        <f>IF('8ème'!$D68="","",IF(AND(OR(Engagés!$D68="J",Engagés!$D68="F"),'8ème'!$D68&gt;=$I$3),"TERMINE",""))</f>
        <v/>
      </c>
      <c r="AS68" s="128" t="str">
        <f>IF('9ème'!$D68="","",IF(AND(OR(Engagés!$D68="J",Engagés!$D68="F"),'9ème'!$D68&gt;=$I$3),"TERMINE",""))</f>
        <v/>
      </c>
      <c r="AU68" s="165" t="str">
        <f>IF('1ér_Tour'!$D68="","",IF(AND(OR(Engagés!$D68=1,Engagés!$D68=2,Engagés!$D68=3,Engagés!$D68="V"),'1ér_Tour'!$D68&gt;=$H$3),"TERMINE",""))</f>
        <v/>
      </c>
      <c r="AV68" s="165" t="str">
        <f>IF('1ér_Tour'!$D68="","",IF(AND(OR(Engagés!$D68=1,Engagés!$D68=2,Engagés!$D68=3,Engagés!$D68="V"),'1ér_Tour'!$D68&gt;=$H$3),"TERMINE",""))</f>
        <v/>
      </c>
      <c r="AW68" s="165" t="str">
        <f>IF('2ème'!$D68="","",IF(AND(OR(Engagés!$D68=1,Engagés!$D68=2,Engagés!$D68=3,Engagés!$D68="V"),'2ème'!$D68&gt;=$H$3),"TERMINE",""))</f>
        <v/>
      </c>
      <c r="AX68" s="165" t="str">
        <f>IF('3ème'!$D68="","",IF(AND(OR(Engagés!$D68=1,Engagés!$D68=2,Engagés!$D68=3,Engagés!$D68="V"),'3ème'!$D68&gt;=$H$3),"TERMINE",""))</f>
        <v/>
      </c>
      <c r="AY68" s="165" t="str">
        <f>IF('4ème'!$D68="","",IF(AND(OR(Engagés!$D68=1,Engagés!$D68=2,Engagés!$D68=3,Engagés!$D68="V"),'4ème'!$D68&gt;=$H$3),"TERMINE",""))</f>
        <v/>
      </c>
      <c r="AZ68" s="165" t="str">
        <f>IF('5ème'!$D68="","",IF(AND(OR(Engagés!$D68=1,Engagés!$D68=2,Engagés!$D68=3,Engagés!$D68="V"),'5ème'!$D68&gt;=$H$3),"TERMINE",""))</f>
        <v/>
      </c>
      <c r="BA68" s="165" t="str">
        <f>IF('6ème'!D68="","",IF(AND(OR(Engagés!$D68=1,Engagés!$D68=2,Engagés!$D68=3,Engagés!$D68="V"),'6ème'!D68&gt;=$H$3),"TERMINE",""))</f>
        <v/>
      </c>
      <c r="BB68" s="165" t="str">
        <f>IF('7ème'!$D68="","",IF(AND(OR(Engagés!$D68=1,Engagés!$D68=2,Engagés!$D68=3,Engagés!$D68="V"),'7ème'!$D68&gt;=$H$3),"TERMINE",""))</f>
        <v/>
      </c>
      <c r="BC68" s="165" t="str">
        <f>IF('8ème'!$D68="","",IF(AND(OR(Engagés!$D68=1,Engagés!$D68=2,Engagés!$D68=3,Engagés!$D68="V"),'8ème'!$D68&gt;=$H$3),"TERMINE",""))</f>
        <v/>
      </c>
      <c r="BD68" s="165" t="str">
        <f>IF('9ème'!$D68="","",IF(AND(OR(Engagés!$D68=1,Engagés!$D68=2,Engagés!$D68=3,Engagés!$D68="V"),'9ème'!$D68&gt;=$H$3),"TERMINE",""))</f>
        <v/>
      </c>
      <c r="BE68" s="165" t="str">
        <f>IF('10ème'!$D68="","",IF(AND(OR(Engagés!$D68=1,Engagés!$D68=2,Engagés!$D68=3,Engagés!$D68="V"),'10ème'!$D68&gt;=$H$3),"TERMINE",""))</f>
        <v/>
      </c>
    </row>
    <row r="69" spans="1:57" x14ac:dyDescent="0.2">
      <c r="A69" s="18" t="str">
        <f>IF(Dép_Arr!A69="","",Dép_Arr!A69)</f>
        <v/>
      </c>
      <c r="B69" s="17" t="str">
        <f>IF(A69="","",INDEX(Engagés!A69:D168,MATCH(Récap!A69,Engagés!A69:A168,0),4))</f>
        <v/>
      </c>
      <c r="C69" s="8">
        <f>Dép_Arr!E69+'1ér_Tour'!E69+'2ème'!E69+'3ème'!E69+'4ème'!E69+'5ème'!E69+'6ème'!E69+'7ème'!E69+'8ème'!E69+'9ème'!E69+'10ème'!E69</f>
        <v>0</v>
      </c>
      <c r="D69" s="6" t="str">
        <f>IF(E69=11,"",IF(Dép_Arr!A69="","",COUNTA(Dép_Arr!C69,'1ér_Tour'!C69,'2ème'!C69,'3ème'!C69,'4ème'!C69,'5ème'!C69,'6ème'!C69,'7ème'!C69,'8ème'!C69,'9ème'!C69,#REF!)))</f>
        <v/>
      </c>
      <c r="E69" s="6" t="str">
        <f>IF(A69=0,"",IF(Dép_Arr!A69="","",(COUNTBLANK(Dép_Arr!D69)+COUNTBLANK('1ér_Tour'!D69)+COUNTBLANK('2ème'!D69)+COUNTBLANK('3ème'!D69)+COUNTBLANK('4ème'!D69)+COUNTBLANK('5ème'!D69)+COUNTBLANK('6ème'!D69)+COUNTBLANK('7ème'!D69)+COUNTBLANK('8ème'!D69)+COUNTBLANK('9ème'!D69)+COUNTBLANK('10ème'!D69))))</f>
        <v/>
      </c>
      <c r="F69" s="8" t="str">
        <f t="shared" ref="F69:F103" si="2">IF(D69="","",IF(MAX(D$4:D$103)=0,"",MAX(D$4:D$103)))</f>
        <v/>
      </c>
      <c r="G69" t="str">
        <f>IF(OR('1ér_Tour'!D69="TERMINE",'2ème'!D69="TERMINE",'3ème'!D69="TERMINE",'4ème'!D69="TERMINE",'5ème'!D69="TERMINE",'6ème'!D69="TERMINE",'7ème'!D69="TERMINE",'8ème'!D69="TERMINE",'9ème'!D69="TERMINE",'9ème'!A69="TERMINE"),"TERMINE","")</f>
        <v/>
      </c>
      <c r="H69" s="8"/>
      <c r="I69" s="53"/>
      <c r="M69" s="154" t="str">
        <f>IF('1ér_Tour'!$D69="","",IF(AND(Engagés!$D69="M",'1ér_Tour'!$D69&gt;=$K$3),"TERMINE",""))</f>
        <v/>
      </c>
      <c r="N69" s="154" t="str">
        <f>IF('1ér_Tour'!$D69="","",IF(AND(Engagés!$D69="M",'1ér_Tour'!$D69&gt;=$K$3),"TERMINE",""))</f>
        <v/>
      </c>
      <c r="O69" s="154" t="str">
        <f>IF('2ème'!$D69="","",IF(AND(Engagés!$D69="M",'2ème'!$D69&gt;=$K$3),"TERMINE",""))</f>
        <v/>
      </c>
      <c r="P69" s="154" t="str">
        <f>IF('3ème'!$D69="","",IF(AND(Engagés!$D69="M",'3ème'!$D69&gt;=$K$3),"TERMINE",""))</f>
        <v/>
      </c>
      <c r="Q69" s="154" t="str">
        <f>IF('4ème'!$D69="","",IF(AND(Engagés!$D69="M",'4ème'!$D69&gt;=$K$3),"TERMINE",""))</f>
        <v/>
      </c>
      <c r="R69" s="154" t="str">
        <f>IF('5ème'!$D69="","",IF(AND(Engagés!$D69="M",'5ème'!$D69&gt;=$K$3),"TERMINE",""))</f>
        <v/>
      </c>
      <c r="S69" s="154" t="str">
        <f>IF('6ème'!D69="","",IF(AND(Engagés!$D69="M",'6ème'!D69&gt;=$K$3),"TERMINE",""))</f>
        <v/>
      </c>
      <c r="T69" s="154" t="str">
        <f>IF('7ème'!$D69="","",IF(AND(Engagés!$D69="M",'7ème'!$D69&gt;=$K$3),"TERMINE",""))</f>
        <v/>
      </c>
      <c r="U69" s="154" t="str">
        <f>IF('8ème'!$D69="","",IF(AND(Engagés!$D69="M",'8ème'!$D69&gt;=$K$3),"TERMINE",""))</f>
        <v/>
      </c>
      <c r="V69" s="154" t="str">
        <f>IF('9ème'!$D69="","",IF(AND(Engagés!$D69="M",'9ème'!$D69&gt;=$K$3),"TERMINE",""))</f>
        <v/>
      </c>
      <c r="W69" s="187"/>
      <c r="Y69" s="128" t="str">
        <f>IF('1ér_Tour'!$D69="","",IF(AND(Engagés!$D69="C",'1ér_Tour'!$D69&gt;=$J$3),"TERMINE",""))</f>
        <v/>
      </c>
      <c r="Z69" s="128" t="str">
        <f>IF('1ér_Tour'!$D69="","",IF(AND(Engagés!$D69="C",'1ér_Tour'!$D69&gt;=$J$3),"TERMINE",""))</f>
        <v/>
      </c>
      <c r="AA69" s="128" t="str">
        <f>IF('2ème'!$D69="","",IF(AND(Engagés!$D69="C",'2ème'!$D69&gt;=$J$3),"TERMINE",""))</f>
        <v/>
      </c>
      <c r="AB69" s="128" t="str">
        <f>IF('3ème'!$D69="","",IF(AND(Engagés!$D69="C",'3ème'!$D69&gt;=$J$3),"TERMINE",""))</f>
        <v/>
      </c>
      <c r="AC69" s="128" t="str">
        <f>IF('4ème'!$D69="","",IF(AND(Engagés!$D69="C",'4ème'!$D69&gt;=$J$3),"TERMINE",""))</f>
        <v/>
      </c>
      <c r="AD69" s="128" t="str">
        <f>IF('5ème'!$D69="","",IF(AND(Engagés!$D69="C",'5ème'!$D69&gt;=$J$3),"TERMINE",""))</f>
        <v/>
      </c>
      <c r="AE69" s="128" t="str">
        <f>IF('6ème'!D69="","",IF(AND(Engagés!$D69="C",'6ème'!D69&gt;=$J$3),"TERMINE",""))</f>
        <v/>
      </c>
      <c r="AF69" s="128" t="str">
        <f>IF('7ème'!$D69="","",IF(AND(Engagés!$D69="c",'7ème'!$D69&gt;=$J$3),"TERMINE",""))</f>
        <v/>
      </c>
      <c r="AG69" s="128" t="str">
        <f>IF('8ème'!$D69="","",IF(AND(Engagés!$D69="c",'8ème'!$D69&gt;=$J$3),"TERMINE",""))</f>
        <v/>
      </c>
      <c r="AH69" s="128" t="str">
        <f>IF('9ème'!$D69="","",IF(AND(Engagés!$D69="c",'9ème'!$D69&gt;=$J$3),"TERMINE",""))</f>
        <v/>
      </c>
      <c r="AJ69" s="128" t="str">
        <f>IF('1ér_Tour'!$D69="","",IF(AND(OR(Engagés!$D69="J",Engagés!$D69="F"),'1ér_Tour'!$D69&gt;=$I$3),"TERMINE",""))</f>
        <v/>
      </c>
      <c r="AK69" s="128" t="str">
        <f>IF('1ér_Tour'!$D69="","",IF(AND(OR(Engagés!$D69="J",Engagés!$D69="F"),'1ér_Tour'!$D69&gt;=$I$3),"TERMINE",""))</f>
        <v/>
      </c>
      <c r="AL69" s="128" t="str">
        <f>IF('2ème'!$D69="","",IF(AND(OR(Engagés!$D69="J",Engagés!$D69="F"),'2ème'!$D69&gt;=$I$3),"TERMINE",""))</f>
        <v/>
      </c>
      <c r="AM69" s="128" t="str">
        <f>IF('3ème'!$D69="","",IF(AND(OR(Engagés!$D69="J",Engagés!$D69="F"),'3ème'!$D69&gt;=$I$3),"TERMINE",""))</f>
        <v/>
      </c>
      <c r="AN69" s="128" t="str">
        <f>IF('4ème'!$D69="","",IF(AND(OR(Engagés!$D69="J",Engagés!$D69="F"),'4ème'!$D69&gt;=$I$3),"TERMINE",""))</f>
        <v/>
      </c>
      <c r="AO69" s="128" t="str">
        <f>IF('5ème'!$D69="","",IF(AND(OR(Engagés!$D69="J",Engagés!$D69="F"),'5ème'!$D69&gt;=$I$3),"TERMINE",""))</f>
        <v/>
      </c>
      <c r="AP69" s="128" t="str">
        <f>IF('6ème'!T69="","",IF(AND(OR(Engagés!$D69="J",Engagés!$D69="F"),'6ème'!T69&gt;=$I$3),"TERMINE",""))</f>
        <v/>
      </c>
      <c r="AQ69" s="128" t="str">
        <f>IF('7ème'!$D69="","",IF(AND(OR(Engagés!$D69="J",Engagés!$D69="F"),'7ème'!$D69&gt;=$I$3),"TERMINE",""))</f>
        <v/>
      </c>
      <c r="AR69" s="128" t="str">
        <f>IF('8ème'!$D69="","",IF(AND(OR(Engagés!$D69="J",Engagés!$D69="F"),'8ème'!$D69&gt;=$I$3),"TERMINE",""))</f>
        <v/>
      </c>
      <c r="AS69" s="128" t="str">
        <f>IF('9ème'!$D69="","",IF(AND(OR(Engagés!$D69="J",Engagés!$D69="F"),'9ème'!$D69&gt;=$I$3),"TERMINE",""))</f>
        <v/>
      </c>
      <c r="AU69" s="165" t="str">
        <f>IF('1ér_Tour'!$D69="","",IF(AND(OR(Engagés!$D69=1,Engagés!$D69=2,Engagés!$D69=3,Engagés!$D69="V"),'1ér_Tour'!$D69&gt;=$H$3),"TERMINE",""))</f>
        <v/>
      </c>
      <c r="AV69" s="165" t="str">
        <f>IF('1ér_Tour'!$D69="","",IF(AND(OR(Engagés!$D69=1,Engagés!$D69=2,Engagés!$D69=3,Engagés!$D69="V"),'1ér_Tour'!$D69&gt;=$H$3),"TERMINE",""))</f>
        <v/>
      </c>
      <c r="AW69" s="165" t="str">
        <f>IF('2ème'!$D69="","",IF(AND(OR(Engagés!$D69=1,Engagés!$D69=2,Engagés!$D69=3,Engagés!$D69="V"),'2ème'!$D69&gt;=$H$3),"TERMINE",""))</f>
        <v/>
      </c>
      <c r="AX69" s="165" t="str">
        <f>IF('3ème'!$D69="","",IF(AND(OR(Engagés!$D69=1,Engagés!$D69=2,Engagés!$D69=3,Engagés!$D69="V"),'3ème'!$D69&gt;=$H$3),"TERMINE",""))</f>
        <v/>
      </c>
      <c r="AY69" s="165" t="str">
        <f>IF('4ème'!$D69="","",IF(AND(OR(Engagés!$D69=1,Engagés!$D69=2,Engagés!$D69=3,Engagés!$D69="V"),'4ème'!$D69&gt;=$H$3),"TERMINE",""))</f>
        <v/>
      </c>
      <c r="AZ69" s="165" t="str">
        <f>IF('5ème'!$D69="","",IF(AND(OR(Engagés!$D69=1,Engagés!$D69=2,Engagés!$D69=3,Engagés!$D69="V"),'5ème'!$D69&gt;=$H$3),"TERMINE",""))</f>
        <v/>
      </c>
      <c r="BA69" s="165" t="str">
        <f>IF('6ème'!D69="","",IF(AND(OR(Engagés!$D69=1,Engagés!$D69=2,Engagés!$D69=3,Engagés!$D69="V"),'6ème'!D69&gt;=$H$3),"TERMINE",""))</f>
        <v/>
      </c>
      <c r="BB69" s="165" t="str">
        <f>IF('7ème'!$D69="","",IF(AND(OR(Engagés!$D69=1,Engagés!$D69=2,Engagés!$D69=3,Engagés!$D69="V"),'7ème'!$D69&gt;=$H$3),"TERMINE",""))</f>
        <v/>
      </c>
      <c r="BC69" s="165" t="str">
        <f>IF('8ème'!$D69="","",IF(AND(OR(Engagés!$D69=1,Engagés!$D69=2,Engagés!$D69=3,Engagés!$D69="V"),'8ème'!$D69&gt;=$H$3),"TERMINE",""))</f>
        <v/>
      </c>
      <c r="BD69" s="165" t="str">
        <f>IF('9ème'!$D69="","",IF(AND(OR(Engagés!$D69=1,Engagés!$D69=2,Engagés!$D69=3,Engagés!$D69="V"),'9ème'!$D69&gt;=$H$3),"TERMINE",""))</f>
        <v/>
      </c>
      <c r="BE69" s="165" t="str">
        <f>IF('10ème'!$D69="","",IF(AND(OR(Engagés!$D69=1,Engagés!$D69=2,Engagés!$D69=3,Engagés!$D69="V"),'10ème'!$D69&gt;=$H$3),"TERMINE",""))</f>
        <v/>
      </c>
    </row>
    <row r="70" spans="1:57" x14ac:dyDescent="0.2">
      <c r="A70" s="18" t="str">
        <f>IF(Dép_Arr!A70="","",Dép_Arr!A70)</f>
        <v/>
      </c>
      <c r="B70" s="17" t="str">
        <f>IF(A70="","",INDEX(Engagés!A70:D169,MATCH(Récap!A70,Engagés!A70:A169,0),4))</f>
        <v/>
      </c>
      <c r="C70" s="8">
        <f>Dép_Arr!E70+'1ér_Tour'!E70+'2ème'!E70+'3ème'!E70+'4ème'!E70+'5ème'!E70+'6ème'!E70+'7ème'!E70+'8ème'!E70+'9ème'!E70+'10ème'!E70</f>
        <v>0</v>
      </c>
      <c r="D70" s="6" t="str">
        <f>IF(E70=11,"",IF(Dép_Arr!A70="","",COUNTA(Dép_Arr!C70,'1ér_Tour'!C70,'2ème'!C70,'3ème'!C70,'4ème'!C70,'5ème'!C70,'6ème'!C70,'7ème'!C70,'8ème'!C70,'9ème'!C70,#REF!)))</f>
        <v/>
      </c>
      <c r="E70" s="6" t="str">
        <f>IF(A70=0,"",IF(Dép_Arr!A70="","",(COUNTBLANK(Dép_Arr!D70)+COUNTBLANK('1ér_Tour'!D70)+COUNTBLANK('2ème'!D70)+COUNTBLANK('3ème'!D70)+COUNTBLANK('4ème'!D70)+COUNTBLANK('5ème'!D70)+COUNTBLANK('6ème'!D70)+COUNTBLANK('7ème'!D70)+COUNTBLANK('8ème'!D70)+COUNTBLANK('9ème'!D70)+COUNTBLANK('10ème'!D70))))</f>
        <v/>
      </c>
      <c r="F70" s="8" t="str">
        <f t="shared" si="2"/>
        <v/>
      </c>
      <c r="G70" t="str">
        <f>IF(OR('1ér_Tour'!D70="TERMINE",'2ème'!D70="TERMINE",'3ème'!D70="TERMINE",'4ème'!D70="TERMINE",'5ème'!D70="TERMINE",'6ème'!D70="TERMINE",'7ème'!D70="TERMINE",'8ème'!D70="TERMINE",'9ème'!D70="TERMINE",'9ème'!A70="TERMINE"),"TERMINE","")</f>
        <v/>
      </c>
      <c r="H70" s="8"/>
      <c r="I70" s="53"/>
      <c r="M70" s="154" t="str">
        <f>IF('1ér_Tour'!$D70="","",IF(AND(Engagés!$D70="M",'1ér_Tour'!$D70&gt;=$K$3),"TERMINE",""))</f>
        <v/>
      </c>
      <c r="N70" s="154" t="str">
        <f>IF('1ér_Tour'!$D70="","",IF(AND(Engagés!$D70="M",'1ér_Tour'!$D70&gt;=$K$3),"TERMINE",""))</f>
        <v/>
      </c>
      <c r="O70" s="154" t="str">
        <f>IF('2ème'!$D70="","",IF(AND(Engagés!$D70="M",'2ème'!$D70&gt;=$K$3),"TERMINE",""))</f>
        <v/>
      </c>
      <c r="P70" s="154" t="str">
        <f>IF('3ème'!$D70="","",IF(AND(Engagés!$D70="M",'3ème'!$D70&gt;=$K$3),"TERMINE",""))</f>
        <v/>
      </c>
      <c r="Q70" s="154" t="str">
        <f>IF('4ème'!$D70="","",IF(AND(Engagés!$D70="M",'4ème'!$D70&gt;=$K$3),"TERMINE",""))</f>
        <v/>
      </c>
      <c r="R70" s="154" t="str">
        <f>IF('5ème'!$D70="","",IF(AND(Engagés!$D70="M",'5ème'!$D70&gt;=$K$3),"TERMINE",""))</f>
        <v/>
      </c>
      <c r="S70" s="154" t="str">
        <f>IF('6ème'!D70="","",IF(AND(Engagés!$D70="M",'6ème'!D70&gt;=$K$3),"TERMINE",""))</f>
        <v/>
      </c>
      <c r="T70" s="154" t="str">
        <f>IF('7ème'!$D70="","",IF(AND(Engagés!$D70="M",'7ème'!$D70&gt;=$K$3),"TERMINE",""))</f>
        <v/>
      </c>
      <c r="U70" s="154" t="str">
        <f>IF('8ème'!$D70="","",IF(AND(Engagés!$D70="M",'8ème'!$D70&gt;=$K$3),"TERMINE",""))</f>
        <v/>
      </c>
      <c r="V70" s="154" t="str">
        <f>IF('9ème'!$D70="","",IF(AND(Engagés!$D70="M",'9ème'!$D70&gt;=$K$3),"TERMINE",""))</f>
        <v/>
      </c>
      <c r="W70" s="187"/>
      <c r="Y70" s="128" t="str">
        <f>IF('1ér_Tour'!$D70="","",IF(AND(Engagés!$D70="C",'1ér_Tour'!$D70&gt;=$J$3),"TERMINE",""))</f>
        <v/>
      </c>
      <c r="Z70" s="128" t="str">
        <f>IF('1ér_Tour'!$D70="","",IF(AND(Engagés!$D70="C",'1ér_Tour'!$D70&gt;=$J$3),"TERMINE",""))</f>
        <v/>
      </c>
      <c r="AA70" s="128" t="str">
        <f>IF('2ème'!$D70="","",IF(AND(Engagés!$D70="C",'2ème'!$D70&gt;=$J$3),"TERMINE",""))</f>
        <v/>
      </c>
      <c r="AB70" s="128" t="str">
        <f>IF('3ème'!$D70="","",IF(AND(Engagés!$D70="C",'3ème'!$D70&gt;=$J$3),"TERMINE",""))</f>
        <v/>
      </c>
      <c r="AC70" s="128" t="str">
        <f>IF('4ème'!$D70="","",IF(AND(Engagés!$D70="C",'4ème'!$D70&gt;=$J$3),"TERMINE",""))</f>
        <v/>
      </c>
      <c r="AD70" s="128" t="str">
        <f>IF('5ème'!$D70="","",IF(AND(Engagés!$D70="C",'5ème'!$D70&gt;=$J$3),"TERMINE",""))</f>
        <v/>
      </c>
      <c r="AE70" s="128" t="str">
        <f>IF('6ème'!D70="","",IF(AND(Engagés!$D70="C",'6ème'!D70&gt;=$J$3),"TERMINE",""))</f>
        <v/>
      </c>
      <c r="AF70" s="128" t="str">
        <f>IF('7ème'!$D70="","",IF(AND(Engagés!$D70="c",'7ème'!$D70&gt;=$J$3),"TERMINE",""))</f>
        <v/>
      </c>
      <c r="AG70" s="128" t="str">
        <f>IF('8ème'!$D70="","",IF(AND(Engagés!$D70="c",'8ème'!$D70&gt;=$J$3),"TERMINE",""))</f>
        <v/>
      </c>
      <c r="AH70" s="128" t="str">
        <f>IF('9ème'!$D70="","",IF(AND(Engagés!$D70="c",'9ème'!$D70&gt;=$J$3),"TERMINE",""))</f>
        <v/>
      </c>
      <c r="AJ70" s="128" t="str">
        <f>IF('1ér_Tour'!$D70="","",IF(AND(OR(Engagés!$D70="J",Engagés!$D70="F"),'1ér_Tour'!$D70&gt;=$I$3),"TERMINE",""))</f>
        <v/>
      </c>
      <c r="AK70" s="128" t="str">
        <f>IF('1ér_Tour'!$D70="","",IF(AND(OR(Engagés!$D70="J",Engagés!$D70="F"),'1ér_Tour'!$D70&gt;=$I$3),"TERMINE",""))</f>
        <v/>
      </c>
      <c r="AL70" s="128" t="str">
        <f>IF('2ème'!$D70="","",IF(AND(OR(Engagés!$D70="J",Engagés!$D70="F"),'2ème'!$D70&gt;=$I$3),"TERMINE",""))</f>
        <v/>
      </c>
      <c r="AM70" s="128" t="str">
        <f>IF('3ème'!$D70="","",IF(AND(OR(Engagés!$D70="J",Engagés!$D70="F"),'3ème'!$D70&gt;=$I$3),"TERMINE",""))</f>
        <v/>
      </c>
      <c r="AN70" s="128" t="str">
        <f>IF('4ème'!$D70="","",IF(AND(OR(Engagés!$D70="J",Engagés!$D70="F"),'4ème'!$D70&gt;=$I$3),"TERMINE",""))</f>
        <v/>
      </c>
      <c r="AO70" s="128" t="str">
        <f>IF('5ème'!$D70="","",IF(AND(OR(Engagés!$D70="J",Engagés!$D70="F"),'5ème'!$D70&gt;=$I$3),"TERMINE",""))</f>
        <v/>
      </c>
      <c r="AP70" s="128" t="str">
        <f>IF('6ème'!T70="","",IF(AND(OR(Engagés!$D70="J",Engagés!$D70="F"),'6ème'!T70&gt;=$I$3),"TERMINE",""))</f>
        <v/>
      </c>
      <c r="AQ70" s="128" t="str">
        <f>IF('7ème'!$D70="","",IF(AND(OR(Engagés!$D70="J",Engagés!$D70="F"),'7ème'!$D70&gt;=$I$3),"TERMINE",""))</f>
        <v/>
      </c>
      <c r="AR70" s="128" t="str">
        <f>IF('8ème'!$D70="","",IF(AND(OR(Engagés!$D70="J",Engagés!$D70="F"),'8ème'!$D70&gt;=$I$3),"TERMINE",""))</f>
        <v/>
      </c>
      <c r="AS70" s="128" t="str">
        <f>IF('9ème'!$D70="","",IF(AND(OR(Engagés!$D70="J",Engagés!$D70="F"),'9ème'!$D70&gt;=$I$3),"TERMINE",""))</f>
        <v/>
      </c>
      <c r="AU70" s="165" t="str">
        <f>IF('1ér_Tour'!$D70="","",IF(AND(OR(Engagés!$D70=1,Engagés!$D70=2,Engagés!$D70=3,Engagés!$D70="V"),'1ér_Tour'!$D70&gt;=$H$3),"TERMINE",""))</f>
        <v/>
      </c>
      <c r="AV70" s="165" t="str">
        <f>IF('1ér_Tour'!$D70="","",IF(AND(OR(Engagés!$D70=1,Engagés!$D70=2,Engagés!$D70=3,Engagés!$D70="V"),'1ér_Tour'!$D70&gt;=$H$3),"TERMINE",""))</f>
        <v/>
      </c>
      <c r="AW70" s="165" t="str">
        <f>IF('2ème'!$D70="","",IF(AND(OR(Engagés!$D70=1,Engagés!$D70=2,Engagés!$D70=3,Engagés!$D70="V"),'2ème'!$D70&gt;=$H$3),"TERMINE",""))</f>
        <v/>
      </c>
      <c r="AX70" s="165" t="str">
        <f>IF('3ème'!$D70="","",IF(AND(OR(Engagés!$D70=1,Engagés!$D70=2,Engagés!$D70=3,Engagés!$D70="V"),'3ème'!$D70&gt;=$H$3),"TERMINE",""))</f>
        <v/>
      </c>
      <c r="AY70" s="165" t="str">
        <f>IF('4ème'!$D70="","",IF(AND(OR(Engagés!$D70=1,Engagés!$D70=2,Engagés!$D70=3,Engagés!$D70="V"),'4ème'!$D70&gt;=$H$3),"TERMINE",""))</f>
        <v/>
      </c>
      <c r="AZ70" s="165" t="str">
        <f>IF('5ème'!$D70="","",IF(AND(OR(Engagés!$D70=1,Engagés!$D70=2,Engagés!$D70=3,Engagés!$D70="V"),'5ème'!$D70&gt;=$H$3),"TERMINE",""))</f>
        <v/>
      </c>
      <c r="BA70" s="165" t="str">
        <f>IF('6ème'!D70="","",IF(AND(OR(Engagés!$D70=1,Engagés!$D70=2,Engagés!$D70=3,Engagés!$D70="V"),'6ème'!D70&gt;=$H$3),"TERMINE",""))</f>
        <v/>
      </c>
      <c r="BB70" s="165" t="str">
        <f>IF('7ème'!$D70="","",IF(AND(OR(Engagés!$D70=1,Engagés!$D70=2,Engagés!$D70=3,Engagés!$D70="V"),'7ème'!$D70&gt;=$H$3),"TERMINE",""))</f>
        <v/>
      </c>
      <c r="BC70" s="165" t="str">
        <f>IF('8ème'!$D70="","",IF(AND(OR(Engagés!$D70=1,Engagés!$D70=2,Engagés!$D70=3,Engagés!$D70="V"),'8ème'!$D70&gt;=$H$3),"TERMINE",""))</f>
        <v/>
      </c>
      <c r="BD70" s="165" t="str">
        <f>IF('9ème'!$D70="","",IF(AND(OR(Engagés!$D70=1,Engagés!$D70=2,Engagés!$D70=3,Engagés!$D70="V"),'9ème'!$D70&gt;=$H$3),"TERMINE",""))</f>
        <v/>
      </c>
      <c r="BE70" s="165" t="str">
        <f>IF('10ème'!$D70="","",IF(AND(OR(Engagés!$D70=1,Engagés!$D70=2,Engagés!$D70=3,Engagés!$D70="V"),'10ème'!$D70&gt;=$H$3),"TERMINE",""))</f>
        <v/>
      </c>
    </row>
    <row r="71" spans="1:57" x14ac:dyDescent="0.2">
      <c r="A71" s="18" t="str">
        <f>IF(Dép_Arr!A71="","",Dép_Arr!A71)</f>
        <v/>
      </c>
      <c r="B71" s="17" t="str">
        <f>IF(A71="","",INDEX(Engagés!A71:D170,MATCH(Récap!A71,Engagés!A71:A170,0),4))</f>
        <v/>
      </c>
      <c r="C71" s="8">
        <f>Dép_Arr!E71+'1ér_Tour'!E71+'2ème'!E71+'3ème'!E71+'4ème'!E71+'5ème'!E71+'6ème'!E71+'7ème'!E71+'8ème'!E71+'9ème'!E71+'10ème'!E71</f>
        <v>0</v>
      </c>
      <c r="D71" s="6" t="str">
        <f>IF(E71=11,"",IF(Dép_Arr!A71="","",COUNTA(Dép_Arr!C71,'1ér_Tour'!C71,'2ème'!C71,'3ème'!C71,'4ème'!C71,'5ème'!C71,'6ème'!C71,'7ème'!C71,'8ème'!C71,'9ème'!C71,#REF!)))</f>
        <v/>
      </c>
      <c r="E71" s="6" t="str">
        <f>IF(A71=0,"",IF(Dép_Arr!A71="","",(COUNTBLANK(Dép_Arr!D71)+COUNTBLANK('1ér_Tour'!D71)+COUNTBLANK('2ème'!D71)+COUNTBLANK('3ème'!D71)+COUNTBLANK('4ème'!D71)+COUNTBLANK('5ème'!D71)+COUNTBLANK('6ème'!D71)+COUNTBLANK('7ème'!D71)+COUNTBLANK('8ème'!D71)+COUNTBLANK('9ème'!D71)+COUNTBLANK('10ème'!D71))))</f>
        <v/>
      </c>
      <c r="F71" s="8" t="str">
        <f t="shared" si="2"/>
        <v/>
      </c>
      <c r="G71" t="str">
        <f>IF(OR('1ér_Tour'!D71="TERMINE",'2ème'!D71="TERMINE",'3ème'!D71="TERMINE",'4ème'!D71="TERMINE",'5ème'!D71="TERMINE",'6ème'!D71="TERMINE",'7ème'!D71="TERMINE",'8ème'!D71="TERMINE",'9ème'!D71="TERMINE",'9ème'!A71="TERMINE"),"TERMINE","")</f>
        <v/>
      </c>
      <c r="H71" s="8"/>
      <c r="I71" s="53"/>
      <c r="M71" s="154" t="str">
        <f>IF('1ér_Tour'!$D71="","",IF(AND(Engagés!$D71="M",'1ér_Tour'!$D71&gt;=$K$3),"TERMINE",""))</f>
        <v/>
      </c>
      <c r="N71" s="154" t="str">
        <f>IF('1ér_Tour'!$D71="","",IF(AND(Engagés!$D71="M",'1ér_Tour'!$D71&gt;=$K$3),"TERMINE",""))</f>
        <v/>
      </c>
      <c r="O71" s="154" t="str">
        <f>IF('2ème'!$D71="","",IF(AND(Engagés!$D71="M",'2ème'!$D71&gt;=$K$3),"TERMINE",""))</f>
        <v/>
      </c>
      <c r="P71" s="154" t="str">
        <f>IF('3ème'!$D71="","",IF(AND(Engagés!$D71="M",'3ème'!$D71&gt;=$K$3),"TERMINE",""))</f>
        <v/>
      </c>
      <c r="Q71" s="154" t="str">
        <f>IF('4ème'!$D71="","",IF(AND(Engagés!$D71="M",'4ème'!$D71&gt;=$K$3),"TERMINE",""))</f>
        <v/>
      </c>
      <c r="R71" s="154" t="str">
        <f>IF('5ème'!$D71="","",IF(AND(Engagés!$D71="M",'5ème'!$D71&gt;=$K$3),"TERMINE",""))</f>
        <v/>
      </c>
      <c r="S71" s="154" t="str">
        <f>IF('6ème'!D71="","",IF(AND(Engagés!$D71="M",'6ème'!D71&gt;=$K$3),"TERMINE",""))</f>
        <v/>
      </c>
      <c r="T71" s="154" t="str">
        <f>IF('7ème'!$D71="","",IF(AND(Engagés!$D71="M",'7ème'!$D71&gt;=$K$3),"TERMINE",""))</f>
        <v/>
      </c>
      <c r="U71" s="154" t="str">
        <f>IF('8ème'!$D71="","",IF(AND(Engagés!$D71="M",'8ème'!$D71&gt;=$K$3),"TERMINE",""))</f>
        <v/>
      </c>
      <c r="V71" s="154" t="str">
        <f>IF('9ème'!$D71="","",IF(AND(Engagés!$D71="M",'9ème'!$D71&gt;=$K$3),"TERMINE",""))</f>
        <v/>
      </c>
      <c r="W71" s="187"/>
      <c r="Y71" s="128" t="str">
        <f>IF('1ér_Tour'!$D71="","",IF(AND(Engagés!$D71="C",'1ér_Tour'!$D71&gt;=$J$3),"TERMINE",""))</f>
        <v/>
      </c>
      <c r="Z71" s="128" t="str">
        <f>IF('1ér_Tour'!$D71="","",IF(AND(Engagés!$D71="C",'1ér_Tour'!$D71&gt;=$J$3),"TERMINE",""))</f>
        <v/>
      </c>
      <c r="AA71" s="128" t="str">
        <f>IF('2ème'!$D71="","",IF(AND(Engagés!$D71="C",'2ème'!$D71&gt;=$J$3),"TERMINE",""))</f>
        <v/>
      </c>
      <c r="AB71" s="128" t="str">
        <f>IF('3ème'!$D71="","",IF(AND(Engagés!$D71="C",'3ème'!$D71&gt;=$J$3),"TERMINE",""))</f>
        <v/>
      </c>
      <c r="AC71" s="128" t="str">
        <f>IF('4ème'!$D71="","",IF(AND(Engagés!$D71="C",'4ème'!$D71&gt;=$J$3),"TERMINE",""))</f>
        <v/>
      </c>
      <c r="AD71" s="128" t="str">
        <f>IF('5ème'!$D71="","",IF(AND(Engagés!$D71="C",'5ème'!$D71&gt;=$J$3),"TERMINE",""))</f>
        <v/>
      </c>
      <c r="AE71" s="128" t="str">
        <f>IF('6ème'!D71="","",IF(AND(Engagés!$D71="C",'6ème'!D71&gt;=$J$3),"TERMINE",""))</f>
        <v/>
      </c>
      <c r="AF71" s="128" t="str">
        <f>IF('7ème'!$D71="","",IF(AND(Engagés!$D71="c",'7ème'!$D71&gt;=$J$3),"TERMINE",""))</f>
        <v/>
      </c>
      <c r="AG71" s="128" t="str">
        <f>IF('8ème'!$D71="","",IF(AND(Engagés!$D71="c",'8ème'!$D71&gt;=$J$3),"TERMINE",""))</f>
        <v/>
      </c>
      <c r="AH71" s="128" t="str">
        <f>IF('9ème'!$D71="","",IF(AND(Engagés!$D71="c",'9ème'!$D71&gt;=$J$3),"TERMINE",""))</f>
        <v/>
      </c>
      <c r="AJ71" s="128" t="str">
        <f>IF('1ér_Tour'!$D71="","",IF(AND(OR(Engagés!$D71="J",Engagés!$D71="F"),'1ér_Tour'!$D71&gt;=$I$3),"TERMINE",""))</f>
        <v/>
      </c>
      <c r="AK71" s="128" t="str">
        <f>IF('1ér_Tour'!$D71="","",IF(AND(OR(Engagés!$D71="J",Engagés!$D71="F"),'1ér_Tour'!$D71&gt;=$I$3),"TERMINE",""))</f>
        <v/>
      </c>
      <c r="AL71" s="128" t="str">
        <f>IF('2ème'!$D71="","",IF(AND(OR(Engagés!$D71="J",Engagés!$D71="F"),'2ème'!$D71&gt;=$I$3),"TERMINE",""))</f>
        <v/>
      </c>
      <c r="AM71" s="128" t="str">
        <f>IF('3ème'!$D71="","",IF(AND(OR(Engagés!$D71="J",Engagés!$D71="F"),'3ème'!$D71&gt;=$I$3),"TERMINE",""))</f>
        <v/>
      </c>
      <c r="AN71" s="128" t="str">
        <f>IF('4ème'!$D71="","",IF(AND(OR(Engagés!$D71="J",Engagés!$D71="F"),'4ème'!$D71&gt;=$I$3),"TERMINE",""))</f>
        <v/>
      </c>
      <c r="AO71" s="128" t="str">
        <f>IF('5ème'!$D71="","",IF(AND(OR(Engagés!$D71="J",Engagés!$D71="F"),'5ème'!$D71&gt;=$I$3),"TERMINE",""))</f>
        <v/>
      </c>
      <c r="AP71" s="128" t="str">
        <f>IF('6ème'!T71="","",IF(AND(OR(Engagés!$D71="J",Engagés!$D71="F"),'6ème'!T71&gt;=$I$3),"TERMINE",""))</f>
        <v/>
      </c>
      <c r="AQ71" s="128" t="str">
        <f>IF('7ème'!$D71="","",IF(AND(OR(Engagés!$D71="J",Engagés!$D71="F"),'7ème'!$D71&gt;=$I$3),"TERMINE",""))</f>
        <v/>
      </c>
      <c r="AR71" s="128" t="str">
        <f>IF('8ème'!$D71="","",IF(AND(OR(Engagés!$D71="J",Engagés!$D71="F"),'8ème'!$D71&gt;=$I$3),"TERMINE",""))</f>
        <v/>
      </c>
      <c r="AS71" s="128" t="str">
        <f>IF('9ème'!$D71="","",IF(AND(OR(Engagés!$D71="J",Engagés!$D71="F"),'9ème'!$D71&gt;=$I$3),"TERMINE",""))</f>
        <v/>
      </c>
      <c r="AU71" s="165" t="str">
        <f>IF('1ér_Tour'!$D71="","",IF(AND(OR(Engagés!$D71=1,Engagés!$D71=2,Engagés!$D71=3,Engagés!$D71="V"),'1ér_Tour'!$D71&gt;=$H$3),"TERMINE",""))</f>
        <v/>
      </c>
      <c r="AV71" s="165" t="str">
        <f>IF('1ér_Tour'!$D71="","",IF(AND(OR(Engagés!$D71=1,Engagés!$D71=2,Engagés!$D71=3,Engagés!$D71="V"),'1ér_Tour'!$D71&gt;=$H$3),"TERMINE",""))</f>
        <v/>
      </c>
      <c r="AW71" s="165" t="str">
        <f>IF('2ème'!$D71="","",IF(AND(OR(Engagés!$D71=1,Engagés!$D71=2,Engagés!$D71=3,Engagés!$D71="V"),'2ème'!$D71&gt;=$H$3),"TERMINE",""))</f>
        <v/>
      </c>
      <c r="AX71" s="165" t="str">
        <f>IF('3ème'!$D71="","",IF(AND(OR(Engagés!$D71=1,Engagés!$D71=2,Engagés!$D71=3,Engagés!$D71="V"),'3ème'!$D71&gt;=$H$3),"TERMINE",""))</f>
        <v/>
      </c>
      <c r="AY71" s="165" t="str">
        <f>IF('4ème'!$D71="","",IF(AND(OR(Engagés!$D71=1,Engagés!$D71=2,Engagés!$D71=3,Engagés!$D71="V"),'4ème'!$D71&gt;=$H$3),"TERMINE",""))</f>
        <v/>
      </c>
      <c r="AZ71" s="165" t="str">
        <f>IF('5ème'!$D71="","",IF(AND(OR(Engagés!$D71=1,Engagés!$D71=2,Engagés!$D71=3,Engagés!$D71="V"),'5ème'!$D71&gt;=$H$3),"TERMINE",""))</f>
        <v/>
      </c>
      <c r="BA71" s="165" t="str">
        <f>IF('6ème'!D71="","",IF(AND(OR(Engagés!$D71=1,Engagés!$D71=2,Engagés!$D71=3,Engagés!$D71="V"),'6ème'!D71&gt;=$H$3),"TERMINE",""))</f>
        <v/>
      </c>
      <c r="BB71" s="165" t="str">
        <f>IF('7ème'!$D71="","",IF(AND(OR(Engagés!$D71=1,Engagés!$D71=2,Engagés!$D71=3,Engagés!$D71="V"),'7ème'!$D71&gt;=$H$3),"TERMINE",""))</f>
        <v/>
      </c>
      <c r="BC71" s="165" t="str">
        <f>IF('8ème'!$D71="","",IF(AND(OR(Engagés!$D71=1,Engagés!$D71=2,Engagés!$D71=3,Engagés!$D71="V"),'8ème'!$D71&gt;=$H$3),"TERMINE",""))</f>
        <v/>
      </c>
      <c r="BD71" s="165" t="str">
        <f>IF('9ème'!$D71="","",IF(AND(OR(Engagés!$D71=1,Engagés!$D71=2,Engagés!$D71=3,Engagés!$D71="V"),'9ème'!$D71&gt;=$H$3),"TERMINE",""))</f>
        <v/>
      </c>
      <c r="BE71" s="165" t="str">
        <f>IF('10ème'!$D71="","",IF(AND(OR(Engagés!$D71=1,Engagés!$D71=2,Engagés!$D71=3,Engagés!$D71="V"),'10ème'!$D71&gt;=$H$3),"TERMINE",""))</f>
        <v/>
      </c>
    </row>
    <row r="72" spans="1:57" x14ac:dyDescent="0.2">
      <c r="A72" s="18" t="str">
        <f>IF(Dép_Arr!A72="","",Dép_Arr!A72)</f>
        <v/>
      </c>
      <c r="B72" s="17" t="str">
        <f>IF(A72="","",INDEX(Engagés!A72:D171,MATCH(Récap!A72,Engagés!A72:A171,0),4))</f>
        <v/>
      </c>
      <c r="C72" s="8">
        <f>Dép_Arr!E72+'1ér_Tour'!E72+'2ème'!E72+'3ème'!E72+'4ème'!E72+'5ème'!E72+'6ème'!E72+'7ème'!E72+'8ème'!E72+'9ème'!E72+'10ème'!E72</f>
        <v>0</v>
      </c>
      <c r="D72" s="6" t="str">
        <f>IF(E72=11,"",IF(Dép_Arr!A72="","",COUNTA(Dép_Arr!C72,'1ér_Tour'!C72,'2ème'!C72,'3ème'!C72,'4ème'!C72,'5ème'!C72,'6ème'!C72,'7ème'!C72,'8ème'!C72,'9ème'!C72,#REF!)))</f>
        <v/>
      </c>
      <c r="E72" s="6" t="str">
        <f>IF(A72=0,"",IF(Dép_Arr!A72="","",(COUNTBLANK(Dép_Arr!D72)+COUNTBLANK('1ér_Tour'!D72)+COUNTBLANK('2ème'!D72)+COUNTBLANK('3ème'!D72)+COUNTBLANK('4ème'!D72)+COUNTBLANK('5ème'!D72)+COUNTBLANK('6ème'!D72)+COUNTBLANK('7ème'!D72)+COUNTBLANK('8ème'!D72)+COUNTBLANK('9ème'!D72)+COUNTBLANK('10ème'!D72))))</f>
        <v/>
      </c>
      <c r="F72" s="8" t="str">
        <f t="shared" si="2"/>
        <v/>
      </c>
      <c r="G72" t="str">
        <f>IF(OR('1ér_Tour'!D72="TERMINE",'2ème'!D72="TERMINE",'3ème'!D72="TERMINE",'4ème'!D72="TERMINE",'5ème'!D72="TERMINE",'6ème'!D72="TERMINE",'7ème'!D72="TERMINE",'8ème'!D72="TERMINE",'9ème'!D72="TERMINE",'9ème'!A72="TERMINE"),"TERMINE","")</f>
        <v/>
      </c>
      <c r="H72" s="8"/>
      <c r="I72" s="53"/>
      <c r="M72" s="154" t="str">
        <f>IF('1ér_Tour'!$D72="","",IF(AND(Engagés!$D72="M",'1ér_Tour'!$D72&gt;=$K$3),"TERMINE",""))</f>
        <v/>
      </c>
      <c r="N72" s="154" t="str">
        <f>IF('1ér_Tour'!$D72="","",IF(AND(Engagés!$D72="M",'1ér_Tour'!$D72&gt;=$K$3),"TERMINE",""))</f>
        <v/>
      </c>
      <c r="O72" s="154" t="str">
        <f>IF('2ème'!$D72="","",IF(AND(Engagés!$D72="M",'2ème'!$D72&gt;=$K$3),"TERMINE",""))</f>
        <v/>
      </c>
      <c r="P72" s="154" t="str">
        <f>IF('3ème'!$D72="","",IF(AND(Engagés!$D72="M",'3ème'!$D72&gt;=$K$3),"TERMINE",""))</f>
        <v/>
      </c>
      <c r="Q72" s="154" t="str">
        <f>IF('4ème'!$D72="","",IF(AND(Engagés!$D72="M",'4ème'!$D72&gt;=$K$3),"TERMINE",""))</f>
        <v/>
      </c>
      <c r="R72" s="154" t="str">
        <f>IF('5ème'!$D72="","",IF(AND(Engagés!$D72="M",'5ème'!$D72&gt;=$K$3),"TERMINE",""))</f>
        <v/>
      </c>
      <c r="S72" s="154" t="str">
        <f>IF('6ème'!D72="","",IF(AND(Engagés!$D72="M",'6ème'!D72&gt;=$K$3),"TERMINE",""))</f>
        <v/>
      </c>
      <c r="T72" s="154" t="str">
        <f>IF('7ème'!$D72="","",IF(AND(Engagés!$D72="M",'7ème'!$D72&gt;=$K$3),"TERMINE",""))</f>
        <v/>
      </c>
      <c r="U72" s="154" t="str">
        <f>IF('8ème'!$D72="","",IF(AND(Engagés!$D72="M",'8ème'!$D72&gt;=$K$3),"TERMINE",""))</f>
        <v/>
      </c>
      <c r="V72" s="154" t="str">
        <f>IF('9ème'!$D72="","",IF(AND(Engagés!$D72="M",'9ème'!$D72&gt;=$K$3),"TERMINE",""))</f>
        <v/>
      </c>
      <c r="W72" s="187"/>
      <c r="Y72" s="128" t="str">
        <f>IF('1ér_Tour'!$D72="","",IF(AND(Engagés!$D72="C",'1ér_Tour'!$D72&gt;=$J$3),"TERMINE",""))</f>
        <v/>
      </c>
      <c r="Z72" s="128" t="str">
        <f>IF('1ér_Tour'!$D72="","",IF(AND(Engagés!$D72="C",'1ér_Tour'!$D72&gt;=$J$3),"TERMINE",""))</f>
        <v/>
      </c>
      <c r="AA72" s="128" t="str">
        <f>IF('2ème'!$D72="","",IF(AND(Engagés!$D72="C",'2ème'!$D72&gt;=$J$3),"TERMINE",""))</f>
        <v/>
      </c>
      <c r="AB72" s="128" t="str">
        <f>IF('3ème'!$D72="","",IF(AND(Engagés!$D72="C",'3ème'!$D72&gt;=$J$3),"TERMINE",""))</f>
        <v/>
      </c>
      <c r="AC72" s="128" t="str">
        <f>IF('4ème'!$D72="","",IF(AND(Engagés!$D72="C",'4ème'!$D72&gt;=$J$3),"TERMINE",""))</f>
        <v/>
      </c>
      <c r="AD72" s="128" t="str">
        <f>IF('5ème'!$D72="","",IF(AND(Engagés!$D72="C",'5ème'!$D72&gt;=$J$3),"TERMINE",""))</f>
        <v/>
      </c>
      <c r="AE72" s="128" t="str">
        <f>IF('6ème'!D72="","",IF(AND(Engagés!$D72="C",'6ème'!D72&gt;=$J$3),"TERMINE",""))</f>
        <v/>
      </c>
      <c r="AF72" s="128" t="str">
        <f>IF('7ème'!$D72="","",IF(AND(Engagés!$D72="c",'7ème'!$D72&gt;=$J$3),"TERMINE",""))</f>
        <v/>
      </c>
      <c r="AG72" s="128" t="str">
        <f>IF('8ème'!$D72="","",IF(AND(Engagés!$D72="c",'8ème'!$D72&gt;=$J$3),"TERMINE",""))</f>
        <v/>
      </c>
      <c r="AH72" s="128" t="str">
        <f>IF('9ème'!$D72="","",IF(AND(Engagés!$D72="c",'9ème'!$D72&gt;=$J$3),"TERMINE",""))</f>
        <v/>
      </c>
      <c r="AJ72" s="128" t="str">
        <f>IF('1ér_Tour'!$D72="","",IF(AND(OR(Engagés!$D72="J",Engagés!$D72="F"),'1ér_Tour'!$D72&gt;=$I$3),"TERMINE",""))</f>
        <v/>
      </c>
      <c r="AK72" s="128" t="str">
        <f>IF('1ér_Tour'!$D72="","",IF(AND(OR(Engagés!$D72="J",Engagés!$D72="F"),'1ér_Tour'!$D72&gt;=$I$3),"TERMINE",""))</f>
        <v/>
      </c>
      <c r="AL72" s="128" t="str">
        <f>IF('2ème'!$D72="","",IF(AND(OR(Engagés!$D72="J",Engagés!$D72="F"),'2ème'!$D72&gt;=$I$3),"TERMINE",""))</f>
        <v/>
      </c>
      <c r="AM72" s="128" t="str">
        <f>IF('3ème'!$D72="","",IF(AND(OR(Engagés!$D72="J",Engagés!$D72="F"),'3ème'!$D72&gt;=$I$3),"TERMINE",""))</f>
        <v/>
      </c>
      <c r="AN72" s="128" t="str">
        <f>IF('4ème'!$D72="","",IF(AND(OR(Engagés!$D72="J",Engagés!$D72="F"),'4ème'!$D72&gt;=$I$3),"TERMINE",""))</f>
        <v/>
      </c>
      <c r="AO72" s="128" t="str">
        <f>IF('5ème'!$D72="","",IF(AND(OR(Engagés!$D72="J",Engagés!$D72="F"),'5ème'!$D72&gt;=$I$3),"TERMINE",""))</f>
        <v/>
      </c>
      <c r="AP72" s="128" t="str">
        <f>IF('6ème'!T72="","",IF(AND(OR(Engagés!$D72="J",Engagés!$D72="F"),'6ème'!T72&gt;=$I$3),"TERMINE",""))</f>
        <v/>
      </c>
      <c r="AQ72" s="128" t="str">
        <f>IF('7ème'!$D72="","",IF(AND(OR(Engagés!$D72="J",Engagés!$D72="F"),'7ème'!$D72&gt;=$I$3),"TERMINE",""))</f>
        <v/>
      </c>
      <c r="AR72" s="128" t="str">
        <f>IF('8ème'!$D72="","",IF(AND(OR(Engagés!$D72="J",Engagés!$D72="F"),'8ème'!$D72&gt;=$I$3),"TERMINE",""))</f>
        <v/>
      </c>
      <c r="AS72" s="128" t="str">
        <f>IF('9ème'!$D72="","",IF(AND(OR(Engagés!$D72="J",Engagés!$D72="F"),'9ème'!$D72&gt;=$I$3),"TERMINE",""))</f>
        <v/>
      </c>
      <c r="AU72" s="165" t="str">
        <f>IF('1ér_Tour'!$D72="","",IF(AND(OR(Engagés!$D72=1,Engagés!$D72=2,Engagés!$D72=3,Engagés!$D72="V"),'1ér_Tour'!$D72&gt;=$H$3),"TERMINE",""))</f>
        <v/>
      </c>
      <c r="AV72" s="165" t="str">
        <f>IF('1ér_Tour'!$D72="","",IF(AND(OR(Engagés!$D72=1,Engagés!$D72=2,Engagés!$D72=3,Engagés!$D72="V"),'1ér_Tour'!$D72&gt;=$H$3),"TERMINE",""))</f>
        <v/>
      </c>
      <c r="AW72" s="165" t="str">
        <f>IF('2ème'!$D72="","",IF(AND(OR(Engagés!$D72=1,Engagés!$D72=2,Engagés!$D72=3,Engagés!$D72="V"),'2ème'!$D72&gt;=$H$3),"TERMINE",""))</f>
        <v/>
      </c>
      <c r="AX72" s="165" t="str">
        <f>IF('3ème'!$D72="","",IF(AND(OR(Engagés!$D72=1,Engagés!$D72=2,Engagés!$D72=3,Engagés!$D72="V"),'3ème'!$D72&gt;=$H$3),"TERMINE",""))</f>
        <v/>
      </c>
      <c r="AY72" s="165" t="str">
        <f>IF('4ème'!$D72="","",IF(AND(OR(Engagés!$D72=1,Engagés!$D72=2,Engagés!$D72=3,Engagés!$D72="V"),'4ème'!$D72&gt;=$H$3),"TERMINE",""))</f>
        <v/>
      </c>
      <c r="AZ72" s="165" t="str">
        <f>IF('5ème'!$D72="","",IF(AND(OR(Engagés!$D72=1,Engagés!$D72=2,Engagés!$D72=3,Engagés!$D72="V"),'5ème'!$D72&gt;=$H$3),"TERMINE",""))</f>
        <v/>
      </c>
      <c r="BA72" s="165" t="str">
        <f>IF('6ème'!D72="","",IF(AND(OR(Engagés!$D72=1,Engagés!$D72=2,Engagés!$D72=3,Engagés!$D72="V"),'6ème'!D72&gt;=$H$3),"TERMINE",""))</f>
        <v/>
      </c>
      <c r="BB72" s="165" t="str">
        <f>IF('7ème'!$D72="","",IF(AND(OR(Engagés!$D72=1,Engagés!$D72=2,Engagés!$D72=3,Engagés!$D72="V"),'7ème'!$D72&gt;=$H$3),"TERMINE",""))</f>
        <v/>
      </c>
      <c r="BC72" s="165" t="str">
        <f>IF('8ème'!$D72="","",IF(AND(OR(Engagés!$D72=1,Engagés!$D72=2,Engagés!$D72=3,Engagés!$D72="V"),'8ème'!$D72&gt;=$H$3),"TERMINE",""))</f>
        <v/>
      </c>
      <c r="BD72" s="165" t="str">
        <f>IF('9ème'!$D72="","",IF(AND(OR(Engagés!$D72=1,Engagés!$D72=2,Engagés!$D72=3,Engagés!$D72="V"),'9ème'!$D72&gt;=$H$3),"TERMINE",""))</f>
        <v/>
      </c>
      <c r="BE72" s="165" t="str">
        <f>IF('10ème'!$D72="","",IF(AND(OR(Engagés!$D72=1,Engagés!$D72=2,Engagés!$D72=3,Engagés!$D72="V"),'10ème'!$D72&gt;=$H$3),"TERMINE",""))</f>
        <v/>
      </c>
    </row>
    <row r="73" spans="1:57" x14ac:dyDescent="0.2">
      <c r="A73" s="18" t="str">
        <f>IF(Dép_Arr!A73="","",Dép_Arr!A73)</f>
        <v/>
      </c>
      <c r="B73" s="17" t="str">
        <f>IF(A73="","",INDEX(Engagés!A73:D172,MATCH(Récap!A73,Engagés!A73:A172,0),4))</f>
        <v/>
      </c>
      <c r="C73" s="8">
        <f>Dép_Arr!E73+'1ér_Tour'!E73+'2ème'!E73+'3ème'!E73+'4ème'!E73+'5ème'!E73+'6ème'!E73+'7ème'!E73+'8ème'!E73+'9ème'!E73+'10ème'!E73</f>
        <v>0</v>
      </c>
      <c r="D73" s="6" t="str">
        <f>IF(E73=11,"",IF(Dép_Arr!A73="","",COUNTA(Dép_Arr!C73,'1ér_Tour'!C73,'2ème'!C73,'3ème'!C73,'4ème'!C73,'5ème'!C73,'6ème'!C73,'7ème'!C73,'8ème'!C73,'9ème'!C73,#REF!)))</f>
        <v/>
      </c>
      <c r="E73" s="6" t="str">
        <f>IF(A73=0,"",IF(Dép_Arr!A73="","",(COUNTBLANK(Dép_Arr!D73)+COUNTBLANK('1ér_Tour'!D73)+COUNTBLANK('2ème'!D73)+COUNTBLANK('3ème'!D73)+COUNTBLANK('4ème'!D73)+COUNTBLANK('5ème'!D73)+COUNTBLANK('6ème'!D73)+COUNTBLANK('7ème'!D73)+COUNTBLANK('8ème'!D73)+COUNTBLANK('9ème'!D73)+COUNTBLANK('10ème'!D73))))</f>
        <v/>
      </c>
      <c r="F73" s="8" t="str">
        <f t="shared" si="2"/>
        <v/>
      </c>
      <c r="G73" t="str">
        <f>IF(OR('1ér_Tour'!D73="TERMINE",'2ème'!D73="TERMINE",'3ème'!D73="TERMINE",'4ème'!D73="TERMINE",'5ème'!D73="TERMINE",'6ème'!D73="TERMINE",'7ème'!D73="TERMINE",'8ème'!D73="TERMINE",'9ème'!D73="TERMINE",'9ème'!A73="TERMINE"),"TERMINE","")</f>
        <v/>
      </c>
      <c r="H73" s="8"/>
      <c r="I73" s="53"/>
      <c r="M73" s="154" t="str">
        <f>IF('1ér_Tour'!$D73="","",IF(AND(Engagés!$D73="M",'1ér_Tour'!$D73&gt;=$K$3),"TERMINE",""))</f>
        <v/>
      </c>
      <c r="N73" s="154" t="str">
        <f>IF('1ér_Tour'!$D73="","",IF(AND(Engagés!$D73="M",'1ér_Tour'!$D73&gt;=$K$3),"TERMINE",""))</f>
        <v/>
      </c>
      <c r="O73" s="154" t="str">
        <f>IF('2ème'!$D73="","",IF(AND(Engagés!$D73="M",'2ème'!$D73&gt;=$K$3),"TERMINE",""))</f>
        <v/>
      </c>
      <c r="P73" s="154" t="str">
        <f>IF('3ème'!$D73="","",IF(AND(Engagés!$D73="M",'3ème'!$D73&gt;=$K$3),"TERMINE",""))</f>
        <v/>
      </c>
      <c r="Q73" s="154" t="str">
        <f>IF('4ème'!$D73="","",IF(AND(Engagés!$D73="M",'4ème'!$D73&gt;=$K$3),"TERMINE",""))</f>
        <v/>
      </c>
      <c r="R73" s="154" t="str">
        <f>IF('5ème'!$D73="","",IF(AND(Engagés!$D73="M",'5ème'!$D73&gt;=$K$3),"TERMINE",""))</f>
        <v/>
      </c>
      <c r="S73" s="154" t="str">
        <f>IF('6ème'!D73="","",IF(AND(Engagés!$D73="M",'6ème'!D73&gt;=$K$3),"TERMINE",""))</f>
        <v/>
      </c>
      <c r="T73" s="154" t="str">
        <f>IF('7ème'!$D73="","",IF(AND(Engagés!$D73="M",'7ème'!$D73&gt;=$K$3),"TERMINE",""))</f>
        <v/>
      </c>
      <c r="U73" s="154" t="str">
        <f>IF('8ème'!$D73="","",IF(AND(Engagés!$D73="M",'8ème'!$D73&gt;=$K$3),"TERMINE",""))</f>
        <v/>
      </c>
      <c r="V73" s="154" t="str">
        <f>IF('9ème'!$D73="","",IF(AND(Engagés!$D73="M",'9ème'!$D73&gt;=$K$3),"TERMINE",""))</f>
        <v/>
      </c>
      <c r="W73" s="187"/>
      <c r="Y73" s="128" t="str">
        <f>IF('1ér_Tour'!$D73="","",IF(AND(Engagés!$D73="C",'1ér_Tour'!$D73&gt;=$J$3),"TERMINE",""))</f>
        <v/>
      </c>
      <c r="Z73" s="128" t="str">
        <f>IF('1ér_Tour'!$D73="","",IF(AND(Engagés!$D73="C",'1ér_Tour'!$D73&gt;=$J$3),"TERMINE",""))</f>
        <v/>
      </c>
      <c r="AA73" s="128" t="str">
        <f>IF('2ème'!$D73="","",IF(AND(Engagés!$D73="C",'2ème'!$D73&gt;=$J$3),"TERMINE",""))</f>
        <v/>
      </c>
      <c r="AB73" s="128" t="str">
        <f>IF('3ème'!$D73="","",IF(AND(Engagés!$D73="C",'3ème'!$D73&gt;=$J$3),"TERMINE",""))</f>
        <v/>
      </c>
      <c r="AC73" s="128" t="str">
        <f>IF('4ème'!$D73="","",IF(AND(Engagés!$D73="C",'4ème'!$D73&gt;=$J$3),"TERMINE",""))</f>
        <v/>
      </c>
      <c r="AD73" s="128" t="str">
        <f>IF('5ème'!$D73="","",IF(AND(Engagés!$D73="C",'5ème'!$D73&gt;=$J$3),"TERMINE",""))</f>
        <v/>
      </c>
      <c r="AE73" s="128" t="str">
        <f>IF('6ème'!D73="","",IF(AND(Engagés!$D73="C",'6ème'!D73&gt;=$J$3),"TERMINE",""))</f>
        <v/>
      </c>
      <c r="AF73" s="128" t="str">
        <f>IF('7ème'!$D73="","",IF(AND(Engagés!$D73="c",'7ème'!$D73&gt;=$J$3),"TERMINE",""))</f>
        <v/>
      </c>
      <c r="AG73" s="128" t="str">
        <f>IF('8ème'!$D73="","",IF(AND(Engagés!$D73="c",'8ème'!$D73&gt;=$J$3),"TERMINE",""))</f>
        <v/>
      </c>
      <c r="AH73" s="128" t="str">
        <f>IF('9ème'!$D73="","",IF(AND(Engagés!$D73="c",'9ème'!$D73&gt;=$J$3),"TERMINE",""))</f>
        <v/>
      </c>
      <c r="AJ73" s="128" t="str">
        <f>IF('1ér_Tour'!$D73="","",IF(AND(OR(Engagés!$D73="J",Engagés!$D73="F"),'1ér_Tour'!$D73&gt;=$I$3),"TERMINE",""))</f>
        <v/>
      </c>
      <c r="AK73" s="128" t="str">
        <f>IF('1ér_Tour'!$D73="","",IF(AND(OR(Engagés!$D73="J",Engagés!$D73="F"),'1ér_Tour'!$D73&gt;=$I$3),"TERMINE",""))</f>
        <v/>
      </c>
      <c r="AL73" s="128" t="str">
        <f>IF('2ème'!$D73="","",IF(AND(OR(Engagés!$D73="J",Engagés!$D73="F"),'2ème'!$D73&gt;=$I$3),"TERMINE",""))</f>
        <v/>
      </c>
      <c r="AM73" s="128" t="str">
        <f>IF('3ème'!$D73="","",IF(AND(OR(Engagés!$D73="J",Engagés!$D73="F"),'3ème'!$D73&gt;=$I$3),"TERMINE",""))</f>
        <v/>
      </c>
      <c r="AN73" s="128" t="str">
        <f>IF('4ème'!$D73="","",IF(AND(OR(Engagés!$D73="J",Engagés!$D73="F"),'4ème'!$D73&gt;=$I$3),"TERMINE",""))</f>
        <v/>
      </c>
      <c r="AO73" s="128" t="str">
        <f>IF('5ème'!$D73="","",IF(AND(OR(Engagés!$D73="J",Engagés!$D73="F"),'5ème'!$D73&gt;=$I$3),"TERMINE",""))</f>
        <v/>
      </c>
      <c r="AP73" s="128" t="str">
        <f>IF('6ème'!T73="","",IF(AND(OR(Engagés!$D73="J",Engagés!$D73="F"),'6ème'!T73&gt;=$I$3),"TERMINE",""))</f>
        <v/>
      </c>
      <c r="AQ73" s="128" t="str">
        <f>IF('7ème'!$D73="","",IF(AND(OR(Engagés!$D73="J",Engagés!$D73="F"),'7ème'!$D73&gt;=$I$3),"TERMINE",""))</f>
        <v/>
      </c>
      <c r="AR73" s="128" t="str">
        <f>IF('8ème'!$D73="","",IF(AND(OR(Engagés!$D73="J",Engagés!$D73="F"),'8ème'!$D73&gt;=$I$3),"TERMINE",""))</f>
        <v/>
      </c>
      <c r="AS73" s="128" t="str">
        <f>IF('9ème'!$D73="","",IF(AND(OR(Engagés!$D73="J",Engagés!$D73="F"),'9ème'!$D73&gt;=$I$3),"TERMINE",""))</f>
        <v/>
      </c>
      <c r="AU73" s="165" t="str">
        <f>IF('1ér_Tour'!$D73="","",IF(AND(OR(Engagés!$D73=1,Engagés!$D73=2,Engagés!$D73=3,Engagés!$D73="V"),'1ér_Tour'!$D73&gt;=$H$3),"TERMINE",""))</f>
        <v/>
      </c>
      <c r="AV73" s="165" t="str">
        <f>IF('1ér_Tour'!$D73="","",IF(AND(OR(Engagés!$D73=1,Engagés!$D73=2,Engagés!$D73=3,Engagés!$D73="V"),'1ér_Tour'!$D73&gt;=$H$3),"TERMINE",""))</f>
        <v/>
      </c>
      <c r="AW73" s="165" t="str">
        <f>IF('2ème'!$D73="","",IF(AND(OR(Engagés!$D73=1,Engagés!$D73=2,Engagés!$D73=3,Engagés!$D73="V"),'2ème'!$D73&gt;=$H$3),"TERMINE",""))</f>
        <v/>
      </c>
      <c r="AX73" s="165" t="str">
        <f>IF('3ème'!$D73="","",IF(AND(OR(Engagés!$D73=1,Engagés!$D73=2,Engagés!$D73=3,Engagés!$D73="V"),'3ème'!$D73&gt;=$H$3),"TERMINE",""))</f>
        <v/>
      </c>
      <c r="AY73" s="165" t="str">
        <f>IF('4ème'!$D73="","",IF(AND(OR(Engagés!$D73=1,Engagés!$D73=2,Engagés!$D73=3,Engagés!$D73="V"),'4ème'!$D73&gt;=$H$3),"TERMINE",""))</f>
        <v/>
      </c>
      <c r="AZ73" s="165" t="str">
        <f>IF('5ème'!$D73="","",IF(AND(OR(Engagés!$D73=1,Engagés!$D73=2,Engagés!$D73=3,Engagés!$D73="V"),'5ème'!$D73&gt;=$H$3),"TERMINE",""))</f>
        <v/>
      </c>
      <c r="BA73" s="165" t="str">
        <f>IF('6ème'!D73="","",IF(AND(OR(Engagés!$D73=1,Engagés!$D73=2,Engagés!$D73=3,Engagés!$D73="V"),'6ème'!D73&gt;=$H$3),"TERMINE",""))</f>
        <v/>
      </c>
      <c r="BB73" s="165" t="str">
        <f>IF('7ème'!$D73="","",IF(AND(OR(Engagés!$D73=1,Engagés!$D73=2,Engagés!$D73=3,Engagés!$D73="V"),'7ème'!$D73&gt;=$H$3),"TERMINE",""))</f>
        <v/>
      </c>
      <c r="BC73" s="165" t="str">
        <f>IF('8ème'!$D73="","",IF(AND(OR(Engagés!$D73=1,Engagés!$D73=2,Engagés!$D73=3,Engagés!$D73="V"),'8ème'!$D73&gt;=$H$3),"TERMINE",""))</f>
        <v/>
      </c>
      <c r="BD73" s="165" t="str">
        <f>IF('9ème'!$D73="","",IF(AND(OR(Engagés!$D73=1,Engagés!$D73=2,Engagés!$D73=3,Engagés!$D73="V"),'9ème'!$D73&gt;=$H$3),"TERMINE",""))</f>
        <v/>
      </c>
      <c r="BE73" s="165" t="str">
        <f>IF('10ème'!$D73="","",IF(AND(OR(Engagés!$D73=1,Engagés!$D73=2,Engagés!$D73=3,Engagés!$D73="V"),'10ème'!$D73&gt;=$H$3),"TERMINE",""))</f>
        <v/>
      </c>
    </row>
    <row r="74" spans="1:57" x14ac:dyDescent="0.2">
      <c r="A74" s="18" t="str">
        <f>IF(Dép_Arr!A74="","",Dép_Arr!A74)</f>
        <v/>
      </c>
      <c r="B74" s="17" t="str">
        <f>IF(A74="","",INDEX(Engagés!A74:D173,MATCH(Récap!A74,Engagés!A74:A173,0),4))</f>
        <v/>
      </c>
      <c r="C74" s="8">
        <f>Dép_Arr!E74+'1ér_Tour'!E74+'2ème'!E74+'3ème'!E74+'4ème'!E74+'5ème'!E74+'6ème'!E74+'7ème'!E74+'8ème'!E74+'9ème'!E74+'10ème'!E74</f>
        <v>0</v>
      </c>
      <c r="D74" s="6" t="str">
        <f>IF(E74=11,"",IF(Dép_Arr!A74="","",COUNTA(Dép_Arr!C74,'1ér_Tour'!C74,'2ème'!C74,'3ème'!C74,'4ème'!C74,'5ème'!C74,'6ème'!C74,'7ème'!C74,'8ème'!C74,'9ème'!C74,#REF!)))</f>
        <v/>
      </c>
      <c r="E74" s="6" t="str">
        <f>IF(A74=0,"",IF(Dép_Arr!A74="","",(COUNTBLANK(Dép_Arr!D74)+COUNTBLANK('1ér_Tour'!D74)+COUNTBLANK('2ème'!D74)+COUNTBLANK('3ème'!D74)+COUNTBLANK('4ème'!D74)+COUNTBLANK('5ème'!D74)+COUNTBLANK('6ème'!D74)+COUNTBLANK('7ème'!D74)+COUNTBLANK('8ème'!D74)+COUNTBLANK('9ème'!D74)+COUNTBLANK('10ème'!D74))))</f>
        <v/>
      </c>
      <c r="F74" s="8" t="str">
        <f t="shared" si="2"/>
        <v/>
      </c>
      <c r="G74" t="str">
        <f>IF(OR('1ér_Tour'!D74="TERMINE",'2ème'!D74="TERMINE",'3ème'!D74="TERMINE",'4ème'!D74="TERMINE",'5ème'!D74="TERMINE",'6ème'!D74="TERMINE",'7ème'!D74="TERMINE",'8ème'!D74="TERMINE",'9ème'!D74="TERMINE",'9ème'!A74="TERMINE"),"TERMINE","")</f>
        <v/>
      </c>
      <c r="H74" s="8"/>
      <c r="I74" s="53"/>
      <c r="M74" s="154" t="str">
        <f>IF('1ér_Tour'!$D74="","",IF(AND(Engagés!$D74="M",'1ér_Tour'!$D74&gt;=$K$3),"TERMINE",""))</f>
        <v/>
      </c>
      <c r="N74" s="154" t="str">
        <f>IF('1ér_Tour'!$D74="","",IF(AND(Engagés!$D74="M",'1ér_Tour'!$D74&gt;=$K$3),"TERMINE",""))</f>
        <v/>
      </c>
      <c r="O74" s="154" t="str">
        <f>IF('2ème'!$D74="","",IF(AND(Engagés!$D74="M",'2ème'!$D74&gt;=$K$3),"TERMINE",""))</f>
        <v/>
      </c>
      <c r="P74" s="154" t="str">
        <f>IF('3ème'!$D74="","",IF(AND(Engagés!$D74="M",'3ème'!$D74&gt;=$K$3),"TERMINE",""))</f>
        <v/>
      </c>
      <c r="Q74" s="154" t="str">
        <f>IF('4ème'!$D74="","",IF(AND(Engagés!$D74="M",'4ème'!$D74&gt;=$K$3),"TERMINE",""))</f>
        <v/>
      </c>
      <c r="R74" s="154" t="str">
        <f>IF('5ème'!$D74="","",IF(AND(Engagés!$D74="M",'5ème'!$D74&gt;=$K$3),"TERMINE",""))</f>
        <v/>
      </c>
      <c r="S74" s="154" t="str">
        <f>IF('6ème'!D74="","",IF(AND(Engagés!$D74="M",'6ème'!D74&gt;=$K$3),"TERMINE",""))</f>
        <v/>
      </c>
      <c r="T74" s="154" t="str">
        <f>IF('7ème'!$D74="","",IF(AND(Engagés!$D74="M",'7ème'!$D74&gt;=$K$3),"TERMINE",""))</f>
        <v/>
      </c>
      <c r="U74" s="154" t="str">
        <f>IF('8ème'!$D74="","",IF(AND(Engagés!$D74="M",'8ème'!$D74&gt;=$K$3),"TERMINE",""))</f>
        <v/>
      </c>
      <c r="V74" s="154" t="str">
        <f>IF('9ème'!$D74="","",IF(AND(Engagés!$D74="M",'9ème'!$D74&gt;=$K$3),"TERMINE",""))</f>
        <v/>
      </c>
      <c r="W74" s="187"/>
      <c r="Y74" s="128" t="str">
        <f>IF('1ér_Tour'!$D74="","",IF(AND(Engagés!$D74="C",'1ér_Tour'!$D74&gt;=$J$3),"TERMINE",""))</f>
        <v/>
      </c>
      <c r="Z74" s="128" t="str">
        <f>IF('1ér_Tour'!$D74="","",IF(AND(Engagés!$D74="C",'1ér_Tour'!$D74&gt;=$J$3),"TERMINE",""))</f>
        <v/>
      </c>
      <c r="AA74" s="128" t="str">
        <f>IF('2ème'!$D74="","",IF(AND(Engagés!$D74="C",'2ème'!$D74&gt;=$J$3),"TERMINE",""))</f>
        <v/>
      </c>
      <c r="AB74" s="128" t="str">
        <f>IF('3ème'!$D74="","",IF(AND(Engagés!$D74="C",'3ème'!$D74&gt;=$J$3),"TERMINE",""))</f>
        <v/>
      </c>
      <c r="AC74" s="128" t="str">
        <f>IF('4ème'!$D74="","",IF(AND(Engagés!$D74="C",'4ème'!$D74&gt;=$J$3),"TERMINE",""))</f>
        <v/>
      </c>
      <c r="AD74" s="128" t="str">
        <f>IF('5ème'!$D74="","",IF(AND(Engagés!$D74="C",'5ème'!$D74&gt;=$J$3),"TERMINE",""))</f>
        <v/>
      </c>
      <c r="AE74" s="128" t="str">
        <f>IF('6ème'!D74="","",IF(AND(Engagés!$D74="C",'6ème'!D74&gt;=$J$3),"TERMINE",""))</f>
        <v/>
      </c>
      <c r="AF74" s="128" t="str">
        <f>IF('7ème'!$D74="","",IF(AND(Engagés!$D74="c",'7ème'!$D74&gt;=$J$3),"TERMINE",""))</f>
        <v/>
      </c>
      <c r="AG74" s="128" t="str">
        <f>IF('8ème'!$D74="","",IF(AND(Engagés!$D74="c",'8ème'!$D74&gt;=$J$3),"TERMINE",""))</f>
        <v/>
      </c>
      <c r="AH74" s="128" t="str">
        <f>IF('9ème'!$D74="","",IF(AND(Engagés!$D74="c",'9ème'!$D74&gt;=$J$3),"TERMINE",""))</f>
        <v/>
      </c>
      <c r="AJ74" s="128" t="str">
        <f>IF('1ér_Tour'!$D74="","",IF(AND(OR(Engagés!$D74="J",Engagés!$D74="F"),'1ér_Tour'!$D74&gt;=$I$3),"TERMINE",""))</f>
        <v/>
      </c>
      <c r="AK74" s="128" t="str">
        <f>IF('1ér_Tour'!$D74="","",IF(AND(OR(Engagés!$D74="J",Engagés!$D74="F"),'1ér_Tour'!$D74&gt;=$I$3),"TERMINE",""))</f>
        <v/>
      </c>
      <c r="AL74" s="128" t="str">
        <f>IF('2ème'!$D74="","",IF(AND(OR(Engagés!$D74="J",Engagés!$D74="F"),'2ème'!$D74&gt;=$I$3),"TERMINE",""))</f>
        <v/>
      </c>
      <c r="AM74" s="128" t="str">
        <f>IF('3ème'!$D74="","",IF(AND(OR(Engagés!$D74="J",Engagés!$D74="F"),'3ème'!$D74&gt;=$I$3),"TERMINE",""))</f>
        <v/>
      </c>
      <c r="AN74" s="128" t="str">
        <f>IF('4ème'!$D74="","",IF(AND(OR(Engagés!$D74="J",Engagés!$D74="F"),'4ème'!$D74&gt;=$I$3),"TERMINE",""))</f>
        <v/>
      </c>
      <c r="AO74" s="128" t="str">
        <f>IF('5ème'!$D74="","",IF(AND(OR(Engagés!$D74="J",Engagés!$D74="F"),'5ème'!$D74&gt;=$I$3),"TERMINE",""))</f>
        <v/>
      </c>
      <c r="AP74" s="128" t="str">
        <f>IF('6ème'!T74="","",IF(AND(OR(Engagés!$D74="J",Engagés!$D74="F"),'6ème'!T74&gt;=$I$3),"TERMINE",""))</f>
        <v/>
      </c>
      <c r="AQ74" s="128" t="str">
        <f>IF('7ème'!$D74="","",IF(AND(OR(Engagés!$D74="J",Engagés!$D74="F"),'7ème'!$D74&gt;=$I$3),"TERMINE",""))</f>
        <v/>
      </c>
      <c r="AR74" s="128" t="str">
        <f>IF('8ème'!$D74="","",IF(AND(OR(Engagés!$D74="J",Engagés!$D74="F"),'8ème'!$D74&gt;=$I$3),"TERMINE",""))</f>
        <v/>
      </c>
      <c r="AS74" s="128" t="str">
        <f>IF('9ème'!$D74="","",IF(AND(OR(Engagés!$D74="J",Engagés!$D74="F"),'9ème'!$D74&gt;=$I$3),"TERMINE",""))</f>
        <v/>
      </c>
      <c r="AU74" s="165" t="str">
        <f>IF('1ér_Tour'!$D74="","",IF(AND(OR(Engagés!$D74=1,Engagés!$D74=2,Engagés!$D74=3,Engagés!$D74="V"),'1ér_Tour'!$D74&gt;=$H$3),"TERMINE",""))</f>
        <v/>
      </c>
      <c r="AV74" s="165" t="str">
        <f>IF('1ér_Tour'!$D74="","",IF(AND(OR(Engagés!$D74=1,Engagés!$D74=2,Engagés!$D74=3,Engagés!$D74="V"),'1ér_Tour'!$D74&gt;=$H$3),"TERMINE",""))</f>
        <v/>
      </c>
      <c r="AW74" s="165" t="str">
        <f>IF('2ème'!$D74="","",IF(AND(OR(Engagés!$D74=1,Engagés!$D74=2,Engagés!$D74=3,Engagés!$D74="V"),'2ème'!$D74&gt;=$H$3),"TERMINE",""))</f>
        <v/>
      </c>
      <c r="AX74" s="165" t="str">
        <f>IF('3ème'!$D74="","",IF(AND(OR(Engagés!$D74=1,Engagés!$D74=2,Engagés!$D74=3,Engagés!$D74="V"),'3ème'!$D74&gt;=$H$3),"TERMINE",""))</f>
        <v/>
      </c>
      <c r="AY74" s="165" t="str">
        <f>IF('4ème'!$D74="","",IF(AND(OR(Engagés!$D74=1,Engagés!$D74=2,Engagés!$D74=3,Engagés!$D74="V"),'4ème'!$D74&gt;=$H$3),"TERMINE",""))</f>
        <v/>
      </c>
      <c r="AZ74" s="165" t="str">
        <f>IF('5ème'!$D74="","",IF(AND(OR(Engagés!$D74=1,Engagés!$D74=2,Engagés!$D74=3,Engagés!$D74="V"),'5ème'!$D74&gt;=$H$3),"TERMINE",""))</f>
        <v/>
      </c>
      <c r="BA74" s="165" t="str">
        <f>IF('6ème'!D74="","",IF(AND(OR(Engagés!$D74=1,Engagés!$D74=2,Engagés!$D74=3,Engagés!$D74="V"),'6ème'!D74&gt;=$H$3),"TERMINE",""))</f>
        <v/>
      </c>
      <c r="BB74" s="165" t="str">
        <f>IF('7ème'!$D74="","",IF(AND(OR(Engagés!$D74=1,Engagés!$D74=2,Engagés!$D74=3,Engagés!$D74="V"),'7ème'!$D74&gt;=$H$3),"TERMINE",""))</f>
        <v/>
      </c>
      <c r="BC74" s="165" t="str">
        <f>IF('8ème'!$D74="","",IF(AND(OR(Engagés!$D74=1,Engagés!$D74=2,Engagés!$D74=3,Engagés!$D74="V"),'8ème'!$D74&gt;=$H$3),"TERMINE",""))</f>
        <v/>
      </c>
      <c r="BD74" s="165" t="str">
        <f>IF('9ème'!$D74="","",IF(AND(OR(Engagés!$D74=1,Engagés!$D74=2,Engagés!$D74=3,Engagés!$D74="V"),'9ème'!$D74&gt;=$H$3),"TERMINE",""))</f>
        <v/>
      </c>
      <c r="BE74" s="165" t="str">
        <f>IF('10ème'!$D74="","",IF(AND(OR(Engagés!$D74=1,Engagés!$D74=2,Engagés!$D74=3,Engagés!$D74="V"),'10ème'!$D74&gt;=$H$3),"TERMINE",""))</f>
        <v/>
      </c>
    </row>
    <row r="75" spans="1:57" x14ac:dyDescent="0.2">
      <c r="A75" s="18" t="str">
        <f>IF(Dép_Arr!A75="","",Dép_Arr!A75)</f>
        <v/>
      </c>
      <c r="B75" s="17" t="str">
        <f>IF(A75="","",INDEX(Engagés!A75:D174,MATCH(Récap!A75,Engagés!A75:A174,0),4))</f>
        <v/>
      </c>
      <c r="C75" s="8">
        <f>Dép_Arr!E75+'1ér_Tour'!E75+'2ème'!E75+'3ème'!E75+'4ème'!E75+'5ème'!E75+'6ème'!E75+'7ème'!E75+'8ème'!E75+'9ème'!E75+'10ème'!E75</f>
        <v>0</v>
      </c>
      <c r="D75" s="6" t="str">
        <f>IF(E75=11,"",IF(Dép_Arr!A75="","",COUNTA(Dép_Arr!C75,'1ér_Tour'!C75,'2ème'!C75,'3ème'!C75,'4ème'!C75,'5ème'!C75,'6ème'!C75,'7ème'!C75,'8ème'!C75,'9ème'!C75,#REF!)))</f>
        <v/>
      </c>
      <c r="E75" s="6" t="str">
        <f>IF(A75=0,"",IF(Dép_Arr!A75="","",(COUNTBLANK(Dép_Arr!D75)+COUNTBLANK('1ér_Tour'!D75)+COUNTBLANK('2ème'!D75)+COUNTBLANK('3ème'!D75)+COUNTBLANK('4ème'!D75)+COUNTBLANK('5ème'!D75)+COUNTBLANK('6ème'!D75)+COUNTBLANK('7ème'!D75)+COUNTBLANK('8ème'!D75)+COUNTBLANK('9ème'!D75)+COUNTBLANK('10ème'!D75))))</f>
        <v/>
      </c>
      <c r="F75" s="8" t="str">
        <f t="shared" si="2"/>
        <v/>
      </c>
      <c r="G75" t="str">
        <f>IF(OR('1ér_Tour'!D75="TERMINE",'2ème'!D75="TERMINE",'3ème'!D75="TERMINE",'4ème'!D75="TERMINE",'5ème'!D75="TERMINE",'6ème'!D75="TERMINE",'7ème'!D75="TERMINE",'8ème'!D75="TERMINE",'9ème'!D75="TERMINE",'9ème'!A75="TERMINE"),"TERMINE","")</f>
        <v/>
      </c>
      <c r="H75" s="8"/>
      <c r="I75" s="53"/>
      <c r="M75" s="154" t="str">
        <f>IF('1ér_Tour'!$D75="","",IF(AND(Engagés!$D75="M",'1ér_Tour'!$D75&gt;=$K$3),"TERMINE",""))</f>
        <v/>
      </c>
      <c r="N75" s="154" t="str">
        <f>IF('1ér_Tour'!$D75="","",IF(AND(Engagés!$D75="M",'1ér_Tour'!$D75&gt;=$K$3),"TERMINE",""))</f>
        <v/>
      </c>
      <c r="O75" s="154" t="str">
        <f>IF('2ème'!$D75="","",IF(AND(Engagés!$D75="M",'2ème'!$D75&gt;=$K$3),"TERMINE",""))</f>
        <v/>
      </c>
      <c r="P75" s="154" t="str">
        <f>IF('3ème'!$D75="","",IF(AND(Engagés!$D75="M",'3ème'!$D75&gt;=$K$3),"TERMINE",""))</f>
        <v/>
      </c>
      <c r="Q75" s="154" t="str">
        <f>IF('4ème'!$D75="","",IF(AND(Engagés!$D75="M",'4ème'!$D75&gt;=$K$3),"TERMINE",""))</f>
        <v/>
      </c>
      <c r="R75" s="154" t="str">
        <f>IF('5ème'!$D75="","",IF(AND(Engagés!$D75="M",'5ème'!$D75&gt;=$K$3),"TERMINE",""))</f>
        <v/>
      </c>
      <c r="S75" s="154" t="str">
        <f>IF('6ème'!D75="","",IF(AND(Engagés!$D75="M",'6ème'!D75&gt;=$K$3),"TERMINE",""))</f>
        <v/>
      </c>
      <c r="T75" s="154" t="str">
        <f>IF('7ème'!$D75="","",IF(AND(Engagés!$D75="M",'7ème'!$D75&gt;=$K$3),"TERMINE",""))</f>
        <v/>
      </c>
      <c r="U75" s="154" t="str">
        <f>IF('8ème'!$D75="","",IF(AND(Engagés!$D75="M",'8ème'!$D75&gt;=$K$3),"TERMINE",""))</f>
        <v/>
      </c>
      <c r="V75" s="154" t="str">
        <f>IF('9ème'!$D75="","",IF(AND(Engagés!$D75="M",'9ème'!$D75&gt;=$K$3),"TERMINE",""))</f>
        <v/>
      </c>
      <c r="W75" s="187"/>
      <c r="Y75" s="128" t="str">
        <f>IF('1ér_Tour'!$D75="","",IF(AND(Engagés!$D75="C",'1ér_Tour'!$D75&gt;=$J$3),"TERMINE",""))</f>
        <v/>
      </c>
      <c r="Z75" s="128" t="str">
        <f>IF('1ér_Tour'!$D75="","",IF(AND(Engagés!$D75="C",'1ér_Tour'!$D75&gt;=$J$3),"TERMINE",""))</f>
        <v/>
      </c>
      <c r="AA75" s="128" t="str">
        <f>IF('2ème'!$D75="","",IF(AND(Engagés!$D75="C",'2ème'!$D75&gt;=$J$3),"TERMINE",""))</f>
        <v/>
      </c>
      <c r="AB75" s="128" t="str">
        <f>IF('3ème'!$D75="","",IF(AND(Engagés!$D75="C",'3ème'!$D75&gt;=$J$3),"TERMINE",""))</f>
        <v/>
      </c>
      <c r="AC75" s="128" t="str">
        <f>IF('4ème'!$D75="","",IF(AND(Engagés!$D75="C",'4ème'!$D75&gt;=$J$3),"TERMINE",""))</f>
        <v/>
      </c>
      <c r="AD75" s="128" t="str">
        <f>IF('5ème'!$D75="","",IF(AND(Engagés!$D75="C",'5ème'!$D75&gt;=$J$3),"TERMINE",""))</f>
        <v/>
      </c>
      <c r="AE75" s="128" t="str">
        <f>IF('6ème'!D75="","",IF(AND(Engagés!$D75="C",'6ème'!D75&gt;=$J$3),"TERMINE",""))</f>
        <v/>
      </c>
      <c r="AF75" s="128" t="str">
        <f>IF('7ème'!$D75="","",IF(AND(Engagés!$D75="c",'7ème'!$D75&gt;=$J$3),"TERMINE",""))</f>
        <v/>
      </c>
      <c r="AG75" s="128" t="str">
        <f>IF('8ème'!$D75="","",IF(AND(Engagés!$D75="c",'8ème'!$D75&gt;=$J$3),"TERMINE",""))</f>
        <v/>
      </c>
      <c r="AH75" s="128" t="str">
        <f>IF('9ème'!$D75="","",IF(AND(Engagés!$D75="c",'9ème'!$D75&gt;=$J$3),"TERMINE",""))</f>
        <v/>
      </c>
      <c r="AJ75" s="128" t="str">
        <f>IF('1ér_Tour'!$D75="","",IF(AND(OR(Engagés!$D75="J",Engagés!$D75="F"),'1ér_Tour'!$D75&gt;=$I$3),"TERMINE",""))</f>
        <v/>
      </c>
      <c r="AK75" s="128" t="str">
        <f>IF('1ér_Tour'!$D75="","",IF(AND(OR(Engagés!$D75="J",Engagés!$D75="F"),'1ér_Tour'!$D75&gt;=$I$3),"TERMINE",""))</f>
        <v/>
      </c>
      <c r="AL75" s="128" t="str">
        <f>IF('2ème'!$D75="","",IF(AND(OR(Engagés!$D75="J",Engagés!$D75="F"),'2ème'!$D75&gt;=$I$3),"TERMINE",""))</f>
        <v/>
      </c>
      <c r="AM75" s="128" t="str">
        <f>IF('3ème'!$D75="","",IF(AND(OR(Engagés!$D75="J",Engagés!$D75="F"),'3ème'!$D75&gt;=$I$3),"TERMINE",""))</f>
        <v/>
      </c>
      <c r="AN75" s="128" t="str">
        <f>IF('4ème'!$D75="","",IF(AND(OR(Engagés!$D75="J",Engagés!$D75="F"),'4ème'!$D75&gt;=$I$3),"TERMINE",""))</f>
        <v/>
      </c>
      <c r="AO75" s="128" t="str">
        <f>IF('5ème'!$D75="","",IF(AND(OR(Engagés!$D75="J",Engagés!$D75="F"),'5ème'!$D75&gt;=$I$3),"TERMINE",""))</f>
        <v/>
      </c>
      <c r="AP75" s="128" t="str">
        <f>IF('6ème'!T75="","",IF(AND(OR(Engagés!$D75="J",Engagés!$D75="F"),'6ème'!T75&gt;=$I$3),"TERMINE",""))</f>
        <v/>
      </c>
      <c r="AQ75" s="128" t="str">
        <f>IF('7ème'!$D75="","",IF(AND(OR(Engagés!$D75="J",Engagés!$D75="F"),'7ème'!$D75&gt;=$I$3),"TERMINE",""))</f>
        <v/>
      </c>
      <c r="AR75" s="128" t="str">
        <f>IF('8ème'!$D75="","",IF(AND(OR(Engagés!$D75="J",Engagés!$D75="F"),'8ème'!$D75&gt;=$I$3),"TERMINE",""))</f>
        <v/>
      </c>
      <c r="AS75" s="128" t="str">
        <f>IF('9ème'!$D75="","",IF(AND(OR(Engagés!$D75="J",Engagés!$D75="F"),'9ème'!$D75&gt;=$I$3),"TERMINE",""))</f>
        <v/>
      </c>
      <c r="AU75" s="165" t="str">
        <f>IF('1ér_Tour'!$D75="","",IF(AND(OR(Engagés!$D75=1,Engagés!$D75=2,Engagés!$D75=3,Engagés!$D75="V"),'1ér_Tour'!$D75&gt;=$H$3),"TERMINE",""))</f>
        <v/>
      </c>
      <c r="AV75" s="165" t="str">
        <f>IF('1ér_Tour'!$D75="","",IF(AND(OR(Engagés!$D75=1,Engagés!$D75=2,Engagés!$D75=3,Engagés!$D75="V"),'1ér_Tour'!$D75&gt;=$H$3),"TERMINE",""))</f>
        <v/>
      </c>
      <c r="AW75" s="165" t="str">
        <f>IF('2ème'!$D75="","",IF(AND(OR(Engagés!$D75=1,Engagés!$D75=2,Engagés!$D75=3,Engagés!$D75="V"),'2ème'!$D75&gt;=$H$3),"TERMINE",""))</f>
        <v/>
      </c>
      <c r="AX75" s="165" t="str">
        <f>IF('3ème'!$D75="","",IF(AND(OR(Engagés!$D75=1,Engagés!$D75=2,Engagés!$D75=3,Engagés!$D75="V"),'3ème'!$D75&gt;=$H$3),"TERMINE",""))</f>
        <v/>
      </c>
      <c r="AY75" s="165" t="str">
        <f>IF('4ème'!$D75="","",IF(AND(OR(Engagés!$D75=1,Engagés!$D75=2,Engagés!$D75=3,Engagés!$D75="V"),'4ème'!$D75&gt;=$H$3),"TERMINE",""))</f>
        <v/>
      </c>
      <c r="AZ75" s="165" t="str">
        <f>IF('5ème'!$D75="","",IF(AND(OR(Engagés!$D75=1,Engagés!$D75=2,Engagés!$D75=3,Engagés!$D75="V"),'5ème'!$D75&gt;=$H$3),"TERMINE",""))</f>
        <v/>
      </c>
      <c r="BA75" s="165" t="str">
        <f>IF('6ème'!D75="","",IF(AND(OR(Engagés!$D75=1,Engagés!$D75=2,Engagés!$D75=3,Engagés!$D75="V"),'6ème'!D75&gt;=$H$3),"TERMINE",""))</f>
        <v/>
      </c>
      <c r="BB75" s="165" t="str">
        <f>IF('7ème'!$D75="","",IF(AND(OR(Engagés!$D75=1,Engagés!$D75=2,Engagés!$D75=3,Engagés!$D75="V"),'7ème'!$D75&gt;=$H$3),"TERMINE",""))</f>
        <v/>
      </c>
      <c r="BC75" s="165" t="str">
        <f>IF('8ème'!$D75="","",IF(AND(OR(Engagés!$D75=1,Engagés!$D75=2,Engagés!$D75=3,Engagés!$D75="V"),'8ème'!$D75&gt;=$H$3),"TERMINE",""))</f>
        <v/>
      </c>
      <c r="BD75" s="165" t="str">
        <f>IF('9ème'!$D75="","",IF(AND(OR(Engagés!$D75=1,Engagés!$D75=2,Engagés!$D75=3,Engagés!$D75="V"),'9ème'!$D75&gt;=$H$3),"TERMINE",""))</f>
        <v/>
      </c>
      <c r="BE75" s="165" t="str">
        <f>IF('10ème'!$D75="","",IF(AND(OR(Engagés!$D75=1,Engagés!$D75=2,Engagés!$D75=3,Engagés!$D75="V"),'10ème'!$D75&gt;=$H$3),"TERMINE",""))</f>
        <v/>
      </c>
    </row>
    <row r="76" spans="1:57" x14ac:dyDescent="0.2">
      <c r="A76" s="18" t="str">
        <f>IF(Dép_Arr!A76="","",Dép_Arr!A76)</f>
        <v/>
      </c>
      <c r="B76" s="17" t="str">
        <f>IF(A76="","",INDEX(Engagés!A76:D175,MATCH(Récap!A76,Engagés!A76:A175,0),4))</f>
        <v/>
      </c>
      <c r="C76" s="8">
        <f>Dép_Arr!E76+'1ér_Tour'!E76+'2ème'!E76+'3ème'!E76+'4ème'!E76+'5ème'!E76+'6ème'!E76+'7ème'!E76+'8ème'!E76+'9ème'!E76+'10ème'!E76</f>
        <v>0</v>
      </c>
      <c r="D76" s="6" t="str">
        <f>IF(E76=11,"",IF(Dép_Arr!A76="","",COUNTA(Dép_Arr!C76,'1ér_Tour'!C76,'2ème'!C76,'3ème'!C76,'4ème'!C76,'5ème'!C76,'6ème'!C76,'7ème'!C76,'8ème'!C76,'9ème'!C76,#REF!)))</f>
        <v/>
      </c>
      <c r="E76" s="6" t="str">
        <f>IF(A76=0,"",IF(Dép_Arr!A76="","",(COUNTBLANK(Dép_Arr!D76)+COUNTBLANK('1ér_Tour'!D76)+COUNTBLANK('2ème'!D76)+COUNTBLANK('3ème'!D76)+COUNTBLANK('4ème'!D76)+COUNTBLANK('5ème'!D76)+COUNTBLANK('6ème'!D76)+COUNTBLANK('7ème'!D76)+COUNTBLANK('8ème'!D76)+COUNTBLANK('9ème'!D76)+COUNTBLANK('10ème'!D76))))</f>
        <v/>
      </c>
      <c r="F76" s="8" t="str">
        <f t="shared" si="2"/>
        <v/>
      </c>
      <c r="G76" t="str">
        <f>IF(OR('1ér_Tour'!D76="TERMINE",'2ème'!D76="TERMINE",'3ème'!D76="TERMINE",'4ème'!D76="TERMINE",'5ème'!D76="TERMINE",'6ème'!D76="TERMINE",'7ème'!D76="TERMINE",'8ème'!D76="TERMINE",'9ème'!D76="TERMINE",'9ème'!A76="TERMINE"),"TERMINE","")</f>
        <v/>
      </c>
      <c r="H76" s="8"/>
      <c r="I76" s="53"/>
      <c r="M76" s="154" t="str">
        <f>IF('1ér_Tour'!$D76="","",IF(AND(Engagés!$D76="M",'1ér_Tour'!$D76&gt;=$K$3),"TERMINE",""))</f>
        <v/>
      </c>
      <c r="N76" s="154" t="str">
        <f>IF('1ér_Tour'!$D76="","",IF(AND(Engagés!$D76="M",'1ér_Tour'!$D76&gt;=$K$3),"TERMINE",""))</f>
        <v/>
      </c>
      <c r="O76" s="154" t="str">
        <f>IF('2ème'!$D76="","",IF(AND(Engagés!$D76="M",'2ème'!$D76&gt;=$K$3),"TERMINE",""))</f>
        <v/>
      </c>
      <c r="P76" s="154" t="str">
        <f>IF('3ème'!$D76="","",IF(AND(Engagés!$D76="M",'3ème'!$D76&gt;=$K$3),"TERMINE",""))</f>
        <v/>
      </c>
      <c r="Q76" s="154" t="str">
        <f>IF('4ème'!$D76="","",IF(AND(Engagés!$D76="M",'4ème'!$D76&gt;=$K$3),"TERMINE",""))</f>
        <v/>
      </c>
      <c r="R76" s="154" t="str">
        <f>IF('5ème'!$D76="","",IF(AND(Engagés!$D76="M",'5ème'!$D76&gt;=$K$3),"TERMINE",""))</f>
        <v/>
      </c>
      <c r="S76" s="154" t="str">
        <f>IF('6ème'!D76="","",IF(AND(Engagés!$D76="M",'6ème'!D76&gt;=$K$3),"TERMINE",""))</f>
        <v/>
      </c>
      <c r="T76" s="154" t="str">
        <f>IF('7ème'!$D76="","",IF(AND(Engagés!$D76="M",'7ème'!$D76&gt;=$K$3),"TERMINE",""))</f>
        <v/>
      </c>
      <c r="U76" s="154" t="str">
        <f>IF('8ème'!$D76="","",IF(AND(Engagés!$D76="M",'8ème'!$D76&gt;=$K$3),"TERMINE",""))</f>
        <v/>
      </c>
      <c r="V76" s="154" t="str">
        <f>IF('9ème'!$D76="","",IF(AND(Engagés!$D76="M",'9ème'!$D76&gt;=$K$3),"TERMINE",""))</f>
        <v/>
      </c>
      <c r="W76" s="187"/>
      <c r="Y76" s="128" t="str">
        <f>IF('1ér_Tour'!$D76="","",IF(AND(Engagés!$D76="C",'1ér_Tour'!$D76&gt;=$J$3),"TERMINE",""))</f>
        <v/>
      </c>
      <c r="Z76" s="128" t="str">
        <f>IF('1ér_Tour'!$D76="","",IF(AND(Engagés!$D76="C",'1ér_Tour'!$D76&gt;=$J$3),"TERMINE",""))</f>
        <v/>
      </c>
      <c r="AA76" s="128" t="str">
        <f>IF('2ème'!$D76="","",IF(AND(Engagés!$D76="C",'2ème'!$D76&gt;=$J$3),"TERMINE",""))</f>
        <v/>
      </c>
      <c r="AB76" s="128" t="str">
        <f>IF('3ème'!$D76="","",IF(AND(Engagés!$D76="C",'3ème'!$D76&gt;=$J$3),"TERMINE",""))</f>
        <v/>
      </c>
      <c r="AC76" s="128" t="str">
        <f>IF('4ème'!$D76="","",IF(AND(Engagés!$D76="C",'4ème'!$D76&gt;=$J$3),"TERMINE",""))</f>
        <v/>
      </c>
      <c r="AD76" s="128" t="str">
        <f>IF('5ème'!$D76="","",IF(AND(Engagés!$D76="C",'5ème'!$D76&gt;=$J$3),"TERMINE",""))</f>
        <v/>
      </c>
      <c r="AE76" s="128" t="str">
        <f>IF('6ème'!D76="","",IF(AND(Engagés!$D76="C",'6ème'!D76&gt;=$J$3),"TERMINE",""))</f>
        <v/>
      </c>
      <c r="AF76" s="128" t="str">
        <f>IF('7ème'!$D76="","",IF(AND(Engagés!$D76="c",'7ème'!$D76&gt;=$J$3),"TERMINE",""))</f>
        <v/>
      </c>
      <c r="AG76" s="128" t="str">
        <f>IF('8ème'!$D76="","",IF(AND(Engagés!$D76="c",'8ème'!$D76&gt;=$J$3),"TERMINE",""))</f>
        <v/>
      </c>
      <c r="AH76" s="128" t="str">
        <f>IF('9ème'!$D76="","",IF(AND(Engagés!$D76="c",'9ème'!$D76&gt;=$J$3),"TERMINE",""))</f>
        <v/>
      </c>
      <c r="AJ76" s="128" t="str">
        <f>IF('1ér_Tour'!$D76="","",IF(AND(OR(Engagés!$D76="J",Engagés!$D76="F"),'1ér_Tour'!$D76&gt;=$I$3),"TERMINE",""))</f>
        <v/>
      </c>
      <c r="AK76" s="128" t="str">
        <f>IF('1ér_Tour'!$D76="","",IF(AND(OR(Engagés!$D76="J",Engagés!$D76="F"),'1ér_Tour'!$D76&gt;=$I$3),"TERMINE",""))</f>
        <v/>
      </c>
      <c r="AL76" s="128" t="str">
        <f>IF('2ème'!$D76="","",IF(AND(OR(Engagés!$D76="J",Engagés!$D76="F"),'2ème'!$D76&gt;=$I$3),"TERMINE",""))</f>
        <v/>
      </c>
      <c r="AM76" s="128" t="str">
        <f>IF('3ème'!$D76="","",IF(AND(OR(Engagés!$D76="J",Engagés!$D76="F"),'3ème'!$D76&gt;=$I$3),"TERMINE",""))</f>
        <v/>
      </c>
      <c r="AN76" s="128" t="str">
        <f>IF('4ème'!$D76="","",IF(AND(OR(Engagés!$D76="J",Engagés!$D76="F"),'4ème'!$D76&gt;=$I$3),"TERMINE",""))</f>
        <v/>
      </c>
      <c r="AO76" s="128" t="str">
        <f>IF('5ème'!$D76="","",IF(AND(OR(Engagés!$D76="J",Engagés!$D76="F"),'5ème'!$D76&gt;=$I$3),"TERMINE",""))</f>
        <v/>
      </c>
      <c r="AP76" s="128" t="str">
        <f>IF('6ème'!T76="","",IF(AND(OR(Engagés!$D76="J",Engagés!$D76="F"),'6ème'!T76&gt;=$I$3),"TERMINE",""))</f>
        <v/>
      </c>
      <c r="AQ76" s="128" t="str">
        <f>IF('7ème'!$D76="","",IF(AND(OR(Engagés!$D76="J",Engagés!$D76="F"),'7ème'!$D76&gt;=$I$3),"TERMINE",""))</f>
        <v/>
      </c>
      <c r="AR76" s="128" t="str">
        <f>IF('8ème'!$D76="","",IF(AND(OR(Engagés!$D76="J",Engagés!$D76="F"),'8ème'!$D76&gt;=$I$3),"TERMINE",""))</f>
        <v/>
      </c>
      <c r="AS76" s="128" t="str">
        <f>IF('9ème'!$D76="","",IF(AND(OR(Engagés!$D76="J",Engagés!$D76="F"),'9ème'!$D76&gt;=$I$3),"TERMINE",""))</f>
        <v/>
      </c>
      <c r="AU76" s="165" t="str">
        <f>IF('1ér_Tour'!$D76="","",IF(AND(OR(Engagés!$D76=1,Engagés!$D76=2,Engagés!$D76=3,Engagés!$D76="V"),'1ér_Tour'!$D76&gt;=$H$3),"TERMINE",""))</f>
        <v/>
      </c>
      <c r="AV76" s="165" t="str">
        <f>IF('1ér_Tour'!$D76="","",IF(AND(OR(Engagés!$D76=1,Engagés!$D76=2,Engagés!$D76=3,Engagés!$D76="V"),'1ér_Tour'!$D76&gt;=$H$3),"TERMINE",""))</f>
        <v/>
      </c>
      <c r="AW76" s="165" t="str">
        <f>IF('2ème'!$D76="","",IF(AND(OR(Engagés!$D76=1,Engagés!$D76=2,Engagés!$D76=3,Engagés!$D76="V"),'2ème'!$D76&gt;=$H$3),"TERMINE",""))</f>
        <v/>
      </c>
      <c r="AX76" s="165" t="str">
        <f>IF('3ème'!$D76="","",IF(AND(OR(Engagés!$D76=1,Engagés!$D76=2,Engagés!$D76=3,Engagés!$D76="V"),'3ème'!$D76&gt;=$H$3),"TERMINE",""))</f>
        <v/>
      </c>
      <c r="AY76" s="165" t="str">
        <f>IF('4ème'!$D76="","",IF(AND(OR(Engagés!$D76=1,Engagés!$D76=2,Engagés!$D76=3,Engagés!$D76="V"),'4ème'!$D76&gt;=$H$3),"TERMINE",""))</f>
        <v/>
      </c>
      <c r="AZ76" s="165" t="str">
        <f>IF('5ème'!$D76="","",IF(AND(OR(Engagés!$D76=1,Engagés!$D76=2,Engagés!$D76=3,Engagés!$D76="V"),'5ème'!$D76&gt;=$H$3),"TERMINE",""))</f>
        <v/>
      </c>
      <c r="BA76" s="165" t="str">
        <f>IF('6ème'!D76="","",IF(AND(OR(Engagés!$D76=1,Engagés!$D76=2,Engagés!$D76=3,Engagés!$D76="V"),'6ème'!D76&gt;=$H$3),"TERMINE",""))</f>
        <v/>
      </c>
      <c r="BB76" s="165" t="str">
        <f>IF('7ème'!$D76="","",IF(AND(OR(Engagés!$D76=1,Engagés!$D76=2,Engagés!$D76=3,Engagés!$D76="V"),'7ème'!$D76&gt;=$H$3),"TERMINE",""))</f>
        <v/>
      </c>
      <c r="BC76" s="165" t="str">
        <f>IF('8ème'!$D76="","",IF(AND(OR(Engagés!$D76=1,Engagés!$D76=2,Engagés!$D76=3,Engagés!$D76="V"),'8ème'!$D76&gt;=$H$3),"TERMINE",""))</f>
        <v/>
      </c>
      <c r="BD76" s="165" t="str">
        <f>IF('9ème'!$D76="","",IF(AND(OR(Engagés!$D76=1,Engagés!$D76=2,Engagés!$D76=3,Engagés!$D76="V"),'9ème'!$D76&gt;=$H$3),"TERMINE",""))</f>
        <v/>
      </c>
      <c r="BE76" s="165" t="str">
        <f>IF('10ème'!$D76="","",IF(AND(OR(Engagés!$D76=1,Engagés!$D76=2,Engagés!$D76=3,Engagés!$D76="V"),'10ème'!$D76&gt;=$H$3),"TERMINE",""))</f>
        <v/>
      </c>
    </row>
    <row r="77" spans="1:57" x14ac:dyDescent="0.2">
      <c r="A77" s="18" t="str">
        <f>IF(Dép_Arr!A77="","",Dép_Arr!A77)</f>
        <v/>
      </c>
      <c r="B77" s="17" t="str">
        <f>IF(A77="","",INDEX(Engagés!A77:D176,MATCH(Récap!A77,Engagés!A77:A176,0),4))</f>
        <v/>
      </c>
      <c r="C77" s="8">
        <f>Dép_Arr!E77+'1ér_Tour'!E77+'2ème'!E77+'3ème'!E77+'4ème'!E77+'5ème'!E77+'6ème'!E77+'7ème'!E77+'8ème'!E77+'9ème'!E77+'10ème'!E77</f>
        <v>0</v>
      </c>
      <c r="D77" s="6" t="str">
        <f>IF(E77=11,"",IF(Dép_Arr!A77="","",COUNTA(Dép_Arr!C77,'1ér_Tour'!C77,'2ème'!C77,'3ème'!C77,'4ème'!C77,'5ème'!C77,'6ème'!C77,'7ème'!C77,'8ème'!C77,'9ème'!C77,#REF!)))</f>
        <v/>
      </c>
      <c r="E77" s="6" t="str">
        <f>IF(A77=0,"",IF(Dép_Arr!A77="","",(COUNTBLANK(Dép_Arr!D77)+COUNTBLANK('1ér_Tour'!D77)+COUNTBLANK('2ème'!D77)+COUNTBLANK('3ème'!D77)+COUNTBLANK('4ème'!D77)+COUNTBLANK('5ème'!D77)+COUNTBLANK('6ème'!D77)+COUNTBLANK('7ème'!D77)+COUNTBLANK('8ème'!D77)+COUNTBLANK('9ème'!D77)+COUNTBLANK('10ème'!D77))))</f>
        <v/>
      </c>
      <c r="F77" s="8" t="str">
        <f t="shared" si="2"/>
        <v/>
      </c>
      <c r="G77" t="str">
        <f>IF(OR('1ér_Tour'!D77="TERMINE",'2ème'!D77="TERMINE",'3ème'!D77="TERMINE",'4ème'!D77="TERMINE",'5ème'!D77="TERMINE",'6ème'!D77="TERMINE",'7ème'!D77="TERMINE",'8ème'!D77="TERMINE",'9ème'!D77="TERMINE",'9ème'!A77="TERMINE"),"TERMINE","")</f>
        <v/>
      </c>
      <c r="H77" s="8"/>
      <c r="I77" s="53"/>
      <c r="M77" s="154" t="str">
        <f>IF('1ér_Tour'!$D77="","",IF(AND(Engagés!$D77="M",'1ér_Tour'!$D77&gt;=$K$3),"TERMINE",""))</f>
        <v/>
      </c>
      <c r="N77" s="154" t="str">
        <f>IF('1ér_Tour'!$D77="","",IF(AND(Engagés!$D77="M",'1ér_Tour'!$D77&gt;=$K$3),"TERMINE",""))</f>
        <v/>
      </c>
      <c r="O77" s="154" t="str">
        <f>IF('2ème'!$D77="","",IF(AND(Engagés!$D77="M",'2ème'!$D77&gt;=$K$3),"TERMINE",""))</f>
        <v/>
      </c>
      <c r="P77" s="154" t="str">
        <f>IF('3ème'!$D77="","",IF(AND(Engagés!$D77="M",'3ème'!$D77&gt;=$K$3),"TERMINE",""))</f>
        <v/>
      </c>
      <c r="Q77" s="154" t="str">
        <f>IF('4ème'!$D77="","",IF(AND(Engagés!$D77="M",'4ème'!$D77&gt;=$K$3),"TERMINE",""))</f>
        <v/>
      </c>
      <c r="R77" s="154" t="str">
        <f>IF('5ème'!$D77="","",IF(AND(Engagés!$D77="M",'5ème'!$D77&gt;=$K$3),"TERMINE",""))</f>
        <v/>
      </c>
      <c r="S77" s="154" t="str">
        <f>IF('6ème'!D77="","",IF(AND(Engagés!$D77="M",'6ème'!D77&gt;=$K$3),"TERMINE",""))</f>
        <v/>
      </c>
      <c r="T77" s="154" t="str">
        <f>IF('7ème'!$D77="","",IF(AND(Engagés!$D77="M",'7ème'!$D77&gt;=$K$3),"TERMINE",""))</f>
        <v/>
      </c>
      <c r="U77" s="154" t="str">
        <f>IF('8ème'!$D77="","",IF(AND(Engagés!$D77="M",'8ème'!$D77&gt;=$K$3),"TERMINE",""))</f>
        <v/>
      </c>
      <c r="V77" s="154" t="str">
        <f>IF('9ème'!$D77="","",IF(AND(Engagés!$D77="M",'9ème'!$D77&gt;=$K$3),"TERMINE",""))</f>
        <v/>
      </c>
      <c r="W77" s="187"/>
      <c r="Y77" s="128" t="str">
        <f>IF('1ér_Tour'!$D77="","",IF(AND(Engagés!$D77="C",'1ér_Tour'!$D77&gt;=$J$3),"TERMINE",""))</f>
        <v/>
      </c>
      <c r="Z77" s="128" t="str">
        <f>IF('1ér_Tour'!$D77="","",IF(AND(Engagés!$D77="C",'1ér_Tour'!$D77&gt;=$J$3),"TERMINE",""))</f>
        <v/>
      </c>
      <c r="AA77" s="128" t="str">
        <f>IF('2ème'!$D77="","",IF(AND(Engagés!$D77="C",'2ème'!$D77&gt;=$J$3),"TERMINE",""))</f>
        <v/>
      </c>
      <c r="AB77" s="128" t="str">
        <f>IF('3ème'!$D77="","",IF(AND(Engagés!$D77="C",'3ème'!$D77&gt;=$J$3),"TERMINE",""))</f>
        <v/>
      </c>
      <c r="AC77" s="128" t="str">
        <f>IF('4ème'!$D77="","",IF(AND(Engagés!$D77="C",'4ème'!$D77&gt;=$J$3),"TERMINE",""))</f>
        <v/>
      </c>
      <c r="AD77" s="128" t="str">
        <f>IF('5ème'!$D77="","",IF(AND(Engagés!$D77="C",'5ème'!$D77&gt;=$J$3),"TERMINE",""))</f>
        <v/>
      </c>
      <c r="AE77" s="128" t="str">
        <f>IF('6ème'!D77="","",IF(AND(Engagés!$D77="C",'6ème'!D77&gt;=$J$3),"TERMINE",""))</f>
        <v/>
      </c>
      <c r="AF77" s="128" t="str">
        <f>IF('7ème'!$D77="","",IF(AND(Engagés!$D77="c",'7ème'!$D77&gt;=$J$3),"TERMINE",""))</f>
        <v/>
      </c>
      <c r="AG77" s="128" t="str">
        <f>IF('8ème'!$D77="","",IF(AND(Engagés!$D77="c",'8ème'!$D77&gt;=$J$3),"TERMINE",""))</f>
        <v/>
      </c>
      <c r="AH77" s="128" t="str">
        <f>IF('9ème'!$D77="","",IF(AND(Engagés!$D77="c",'9ème'!$D77&gt;=$J$3),"TERMINE",""))</f>
        <v/>
      </c>
      <c r="AJ77" s="128" t="str">
        <f>IF('1ér_Tour'!$D77="","",IF(AND(OR(Engagés!$D77="J",Engagés!$D77="F"),'1ér_Tour'!$D77&gt;=$I$3),"TERMINE",""))</f>
        <v/>
      </c>
      <c r="AK77" s="128" t="str">
        <f>IF('1ér_Tour'!$D77="","",IF(AND(OR(Engagés!$D77="J",Engagés!$D77="F"),'1ér_Tour'!$D77&gt;=$I$3),"TERMINE",""))</f>
        <v/>
      </c>
      <c r="AL77" s="128" t="str">
        <f>IF('2ème'!$D77="","",IF(AND(OR(Engagés!$D77="J",Engagés!$D77="F"),'2ème'!$D77&gt;=$I$3),"TERMINE",""))</f>
        <v/>
      </c>
      <c r="AM77" s="128" t="str">
        <f>IF('3ème'!$D77="","",IF(AND(OR(Engagés!$D77="J",Engagés!$D77="F"),'3ème'!$D77&gt;=$I$3),"TERMINE",""))</f>
        <v/>
      </c>
      <c r="AN77" s="128" t="str">
        <f>IF('4ème'!$D77="","",IF(AND(OR(Engagés!$D77="J",Engagés!$D77="F"),'4ème'!$D77&gt;=$I$3),"TERMINE",""))</f>
        <v/>
      </c>
      <c r="AO77" s="128" t="str">
        <f>IF('5ème'!$D77="","",IF(AND(OR(Engagés!$D77="J",Engagés!$D77="F"),'5ème'!$D77&gt;=$I$3),"TERMINE",""))</f>
        <v/>
      </c>
      <c r="AP77" s="128" t="str">
        <f>IF('6ème'!T77="","",IF(AND(OR(Engagés!$D77="J",Engagés!$D77="F"),'6ème'!T77&gt;=$I$3),"TERMINE",""))</f>
        <v/>
      </c>
      <c r="AQ77" s="128" t="str">
        <f>IF('7ème'!$D77="","",IF(AND(OR(Engagés!$D77="J",Engagés!$D77="F"),'7ème'!$D77&gt;=$I$3),"TERMINE",""))</f>
        <v/>
      </c>
      <c r="AR77" s="128" t="str">
        <f>IF('8ème'!$D77="","",IF(AND(OR(Engagés!$D77="J",Engagés!$D77="F"),'8ème'!$D77&gt;=$I$3),"TERMINE",""))</f>
        <v/>
      </c>
      <c r="AS77" s="128" t="str">
        <f>IF('9ème'!$D77="","",IF(AND(OR(Engagés!$D77="J",Engagés!$D77="F"),'9ème'!$D77&gt;=$I$3),"TERMINE",""))</f>
        <v/>
      </c>
      <c r="AU77" s="165" t="str">
        <f>IF('1ér_Tour'!$D77="","",IF(AND(OR(Engagés!$D77=1,Engagés!$D77=2,Engagés!$D77=3,Engagés!$D77="V"),'1ér_Tour'!$D77&gt;=$H$3),"TERMINE",""))</f>
        <v/>
      </c>
      <c r="AV77" s="165" t="str">
        <f>IF('1ér_Tour'!$D77="","",IF(AND(OR(Engagés!$D77=1,Engagés!$D77=2,Engagés!$D77=3,Engagés!$D77="V"),'1ér_Tour'!$D77&gt;=$H$3),"TERMINE",""))</f>
        <v/>
      </c>
      <c r="AW77" s="165" t="str">
        <f>IF('2ème'!$D77="","",IF(AND(OR(Engagés!$D77=1,Engagés!$D77=2,Engagés!$D77=3,Engagés!$D77="V"),'2ème'!$D77&gt;=$H$3),"TERMINE",""))</f>
        <v/>
      </c>
      <c r="AX77" s="165" t="str">
        <f>IF('3ème'!$D77="","",IF(AND(OR(Engagés!$D77=1,Engagés!$D77=2,Engagés!$D77=3,Engagés!$D77="V"),'3ème'!$D77&gt;=$H$3),"TERMINE",""))</f>
        <v/>
      </c>
      <c r="AY77" s="165" t="str">
        <f>IF('4ème'!$D77="","",IF(AND(OR(Engagés!$D77=1,Engagés!$D77=2,Engagés!$D77=3,Engagés!$D77="V"),'4ème'!$D77&gt;=$H$3),"TERMINE",""))</f>
        <v/>
      </c>
      <c r="AZ77" s="165" t="str">
        <f>IF('5ème'!$D77="","",IF(AND(OR(Engagés!$D77=1,Engagés!$D77=2,Engagés!$D77=3,Engagés!$D77="V"),'5ème'!$D77&gt;=$H$3),"TERMINE",""))</f>
        <v/>
      </c>
      <c r="BA77" s="165" t="str">
        <f>IF('6ème'!D77="","",IF(AND(OR(Engagés!$D77=1,Engagés!$D77=2,Engagés!$D77=3,Engagés!$D77="V"),'6ème'!D77&gt;=$H$3),"TERMINE",""))</f>
        <v/>
      </c>
      <c r="BB77" s="165" t="str">
        <f>IF('7ème'!$D77="","",IF(AND(OR(Engagés!$D77=1,Engagés!$D77=2,Engagés!$D77=3,Engagés!$D77="V"),'7ème'!$D77&gt;=$H$3),"TERMINE",""))</f>
        <v/>
      </c>
      <c r="BC77" s="165" t="str">
        <f>IF('8ème'!$D77="","",IF(AND(OR(Engagés!$D77=1,Engagés!$D77=2,Engagés!$D77=3,Engagés!$D77="V"),'8ème'!$D77&gt;=$H$3),"TERMINE",""))</f>
        <v/>
      </c>
      <c r="BD77" s="165" t="str">
        <f>IF('9ème'!$D77="","",IF(AND(OR(Engagés!$D77=1,Engagés!$D77=2,Engagés!$D77=3,Engagés!$D77="V"),'9ème'!$D77&gt;=$H$3),"TERMINE",""))</f>
        <v/>
      </c>
      <c r="BE77" s="165" t="str">
        <f>IF('10ème'!$D77="","",IF(AND(OR(Engagés!$D77=1,Engagés!$D77=2,Engagés!$D77=3,Engagés!$D77="V"),'10ème'!$D77&gt;=$H$3),"TERMINE",""))</f>
        <v/>
      </c>
    </row>
    <row r="78" spans="1:57" x14ac:dyDescent="0.2">
      <c r="A78" s="18" t="str">
        <f>IF(Dép_Arr!A78="","",Dép_Arr!A78)</f>
        <v/>
      </c>
      <c r="B78" s="17" t="str">
        <f>IF(A78="","",INDEX(Engagés!A78:D177,MATCH(Récap!A78,Engagés!A78:A177,0),4))</f>
        <v/>
      </c>
      <c r="C78" s="8">
        <f>Dép_Arr!E78+'1ér_Tour'!E78+'2ème'!E78+'3ème'!E78+'4ème'!E78+'5ème'!E78+'6ème'!E78+'7ème'!E78+'8ème'!E78+'9ème'!E78+'10ème'!E78</f>
        <v>0</v>
      </c>
      <c r="D78" s="6" t="str">
        <f>IF(E78=11,"",IF(Dép_Arr!A78="","",COUNTA(Dép_Arr!C78,'1ér_Tour'!C78,'2ème'!C78,'3ème'!C78,'4ème'!C78,'5ème'!C78,'6ème'!C78,'7ème'!C78,'8ème'!C78,'9ème'!C78,#REF!)))</f>
        <v/>
      </c>
      <c r="E78" s="6" t="str">
        <f>IF(A78=0,"",IF(Dép_Arr!A78="","",(COUNTBLANK(Dép_Arr!D78)+COUNTBLANK('1ér_Tour'!D78)+COUNTBLANK('2ème'!D78)+COUNTBLANK('3ème'!D78)+COUNTBLANK('4ème'!D78)+COUNTBLANK('5ème'!D78)+COUNTBLANK('6ème'!D78)+COUNTBLANK('7ème'!D78)+COUNTBLANK('8ème'!D78)+COUNTBLANK('9ème'!D78)+COUNTBLANK('10ème'!D78))))</f>
        <v/>
      </c>
      <c r="F78" s="8" t="str">
        <f t="shared" si="2"/>
        <v/>
      </c>
      <c r="G78" t="str">
        <f>IF(OR('1ér_Tour'!D78="TERMINE",'2ème'!D78="TERMINE",'3ème'!D78="TERMINE",'4ème'!D78="TERMINE",'5ème'!D78="TERMINE",'6ème'!D78="TERMINE",'7ème'!D78="TERMINE",'8ème'!D78="TERMINE",'9ème'!D78="TERMINE",'9ème'!A78="TERMINE"),"TERMINE","")</f>
        <v/>
      </c>
      <c r="H78" s="8"/>
      <c r="I78" s="53"/>
      <c r="M78" s="154" t="str">
        <f>IF('1ér_Tour'!$D78="","",IF(AND(Engagés!$D78="M",'1ér_Tour'!$D78&gt;=$K$3),"TERMINE",""))</f>
        <v/>
      </c>
      <c r="N78" s="154" t="str">
        <f>IF('1ér_Tour'!$D78="","",IF(AND(Engagés!$D78="M",'1ér_Tour'!$D78&gt;=$K$3),"TERMINE",""))</f>
        <v/>
      </c>
      <c r="O78" s="154" t="str">
        <f>IF('2ème'!$D78="","",IF(AND(Engagés!$D78="M",'2ème'!$D78&gt;=$K$3),"TERMINE",""))</f>
        <v/>
      </c>
      <c r="P78" s="154" t="str">
        <f>IF('3ème'!$D78="","",IF(AND(Engagés!$D78="M",'3ème'!$D78&gt;=$K$3),"TERMINE",""))</f>
        <v/>
      </c>
      <c r="Q78" s="154" t="str">
        <f>IF('4ème'!$D78="","",IF(AND(Engagés!$D78="M",'4ème'!$D78&gt;=$K$3),"TERMINE",""))</f>
        <v/>
      </c>
      <c r="R78" s="154" t="str">
        <f>IF('5ème'!$D78="","",IF(AND(Engagés!$D78="M",'5ème'!$D78&gt;=$K$3),"TERMINE",""))</f>
        <v/>
      </c>
      <c r="S78" s="154" t="str">
        <f>IF('6ème'!D78="","",IF(AND(Engagés!$D78="M",'6ème'!D78&gt;=$K$3),"TERMINE",""))</f>
        <v/>
      </c>
      <c r="T78" s="154" t="str">
        <f>IF('7ème'!$D78="","",IF(AND(Engagés!$D78="M",'7ème'!$D78&gt;=$K$3),"TERMINE",""))</f>
        <v/>
      </c>
      <c r="U78" s="154" t="str">
        <f>IF('8ème'!$D78="","",IF(AND(Engagés!$D78="M",'8ème'!$D78&gt;=$K$3),"TERMINE",""))</f>
        <v/>
      </c>
      <c r="V78" s="154" t="str">
        <f>IF('9ème'!$D78="","",IF(AND(Engagés!$D78="M",'9ème'!$D78&gt;=$K$3),"TERMINE",""))</f>
        <v/>
      </c>
      <c r="W78" s="187"/>
      <c r="Y78" s="128" t="str">
        <f>IF('1ér_Tour'!$D78="","",IF(AND(Engagés!$D78="C",'1ér_Tour'!$D78&gt;=$J$3),"TERMINE",""))</f>
        <v/>
      </c>
      <c r="Z78" s="128" t="str">
        <f>IF('1ér_Tour'!$D78="","",IF(AND(Engagés!$D78="C",'1ér_Tour'!$D78&gt;=$J$3),"TERMINE",""))</f>
        <v/>
      </c>
      <c r="AA78" s="128" t="str">
        <f>IF('2ème'!$D78="","",IF(AND(Engagés!$D78="C",'2ème'!$D78&gt;=$J$3),"TERMINE",""))</f>
        <v/>
      </c>
      <c r="AB78" s="128" t="str">
        <f>IF('3ème'!$D78="","",IF(AND(Engagés!$D78="C",'3ème'!$D78&gt;=$J$3),"TERMINE",""))</f>
        <v/>
      </c>
      <c r="AC78" s="128" t="str">
        <f>IF('4ème'!$D78="","",IF(AND(Engagés!$D78="C",'4ème'!$D78&gt;=$J$3),"TERMINE",""))</f>
        <v/>
      </c>
      <c r="AD78" s="128" t="str">
        <f>IF('5ème'!$D78="","",IF(AND(Engagés!$D78="C",'5ème'!$D78&gt;=$J$3),"TERMINE",""))</f>
        <v/>
      </c>
      <c r="AE78" s="128" t="str">
        <f>IF('6ème'!D78="","",IF(AND(Engagés!$D78="C",'6ème'!D78&gt;=$J$3),"TERMINE",""))</f>
        <v/>
      </c>
      <c r="AF78" s="128" t="str">
        <f>IF('7ème'!$D78="","",IF(AND(Engagés!$D78="c",'7ème'!$D78&gt;=$J$3),"TERMINE",""))</f>
        <v/>
      </c>
      <c r="AG78" s="128" t="str">
        <f>IF('8ème'!$D78="","",IF(AND(Engagés!$D78="c",'8ème'!$D78&gt;=$J$3),"TERMINE",""))</f>
        <v/>
      </c>
      <c r="AH78" s="128" t="str">
        <f>IF('9ème'!$D78="","",IF(AND(Engagés!$D78="c",'9ème'!$D78&gt;=$J$3),"TERMINE",""))</f>
        <v/>
      </c>
      <c r="AJ78" s="128" t="str">
        <f>IF('1ér_Tour'!$D78="","",IF(AND(OR(Engagés!$D78="J",Engagés!$D78="F"),'1ér_Tour'!$D78&gt;=$I$3),"TERMINE",""))</f>
        <v/>
      </c>
      <c r="AK78" s="128" t="str">
        <f>IF('1ér_Tour'!$D78="","",IF(AND(OR(Engagés!$D78="J",Engagés!$D78="F"),'1ér_Tour'!$D78&gt;=$I$3),"TERMINE",""))</f>
        <v/>
      </c>
      <c r="AL78" s="128" t="str">
        <f>IF('2ème'!$D78="","",IF(AND(OR(Engagés!$D78="J",Engagés!$D78="F"),'2ème'!$D78&gt;=$I$3),"TERMINE",""))</f>
        <v/>
      </c>
      <c r="AM78" s="128" t="str">
        <f>IF('3ème'!$D78="","",IF(AND(OR(Engagés!$D78="J",Engagés!$D78="F"),'3ème'!$D78&gt;=$I$3),"TERMINE",""))</f>
        <v/>
      </c>
      <c r="AN78" s="128" t="str">
        <f>IF('4ème'!$D78="","",IF(AND(OR(Engagés!$D78="J",Engagés!$D78="F"),'4ème'!$D78&gt;=$I$3),"TERMINE",""))</f>
        <v/>
      </c>
      <c r="AO78" s="128" t="str">
        <f>IF('5ème'!$D78="","",IF(AND(OR(Engagés!$D78="J",Engagés!$D78="F"),'5ème'!$D78&gt;=$I$3),"TERMINE",""))</f>
        <v/>
      </c>
      <c r="AP78" s="128" t="str">
        <f>IF('6ème'!T78="","",IF(AND(OR(Engagés!$D78="J",Engagés!$D78="F"),'6ème'!T78&gt;=$I$3),"TERMINE",""))</f>
        <v/>
      </c>
      <c r="AQ78" s="128" t="str">
        <f>IF('7ème'!$D78="","",IF(AND(OR(Engagés!$D78="J",Engagés!$D78="F"),'7ème'!$D78&gt;=$I$3),"TERMINE",""))</f>
        <v/>
      </c>
      <c r="AR78" s="128" t="str">
        <f>IF('8ème'!$D78="","",IF(AND(OR(Engagés!$D78="J",Engagés!$D78="F"),'8ème'!$D78&gt;=$I$3),"TERMINE",""))</f>
        <v/>
      </c>
      <c r="AS78" s="128" t="str">
        <f>IF('9ème'!$D78="","",IF(AND(OR(Engagés!$D78="J",Engagés!$D78="F"),'9ème'!$D78&gt;=$I$3),"TERMINE",""))</f>
        <v/>
      </c>
      <c r="AU78" s="165" t="str">
        <f>IF('1ér_Tour'!$D78="","",IF(AND(OR(Engagés!$D78=1,Engagés!$D78=2,Engagés!$D78=3,Engagés!$D78="V"),'1ér_Tour'!$D78&gt;=$H$3),"TERMINE",""))</f>
        <v/>
      </c>
      <c r="AV78" s="165" t="str">
        <f>IF('1ér_Tour'!$D78="","",IF(AND(OR(Engagés!$D78=1,Engagés!$D78=2,Engagés!$D78=3,Engagés!$D78="V"),'1ér_Tour'!$D78&gt;=$H$3),"TERMINE",""))</f>
        <v/>
      </c>
      <c r="AW78" s="165" t="str">
        <f>IF('2ème'!$D78="","",IF(AND(OR(Engagés!$D78=1,Engagés!$D78=2,Engagés!$D78=3,Engagés!$D78="V"),'2ème'!$D78&gt;=$H$3),"TERMINE",""))</f>
        <v/>
      </c>
      <c r="AX78" s="165" t="str">
        <f>IF('3ème'!$D78="","",IF(AND(OR(Engagés!$D78=1,Engagés!$D78=2,Engagés!$D78=3,Engagés!$D78="V"),'3ème'!$D78&gt;=$H$3),"TERMINE",""))</f>
        <v/>
      </c>
      <c r="AY78" s="165" t="str">
        <f>IF('4ème'!$D78="","",IF(AND(OR(Engagés!$D78=1,Engagés!$D78=2,Engagés!$D78=3,Engagés!$D78="V"),'4ème'!$D78&gt;=$H$3),"TERMINE",""))</f>
        <v/>
      </c>
      <c r="AZ78" s="165" t="str">
        <f>IF('5ème'!$D78="","",IF(AND(OR(Engagés!$D78=1,Engagés!$D78=2,Engagés!$D78=3,Engagés!$D78="V"),'5ème'!$D78&gt;=$H$3),"TERMINE",""))</f>
        <v/>
      </c>
      <c r="BA78" s="165" t="str">
        <f>IF('6ème'!D78="","",IF(AND(OR(Engagés!$D78=1,Engagés!$D78=2,Engagés!$D78=3,Engagés!$D78="V"),'6ème'!D78&gt;=$H$3),"TERMINE",""))</f>
        <v/>
      </c>
      <c r="BB78" s="165" t="str">
        <f>IF('7ème'!$D78="","",IF(AND(OR(Engagés!$D78=1,Engagés!$D78=2,Engagés!$D78=3,Engagés!$D78="V"),'7ème'!$D78&gt;=$H$3),"TERMINE",""))</f>
        <v/>
      </c>
      <c r="BC78" s="165" t="str">
        <f>IF('8ème'!$D78="","",IF(AND(OR(Engagés!$D78=1,Engagés!$D78=2,Engagés!$D78=3,Engagés!$D78="V"),'8ème'!$D78&gt;=$H$3),"TERMINE",""))</f>
        <v/>
      </c>
      <c r="BD78" s="165" t="str">
        <f>IF('9ème'!$D78="","",IF(AND(OR(Engagés!$D78=1,Engagés!$D78=2,Engagés!$D78=3,Engagés!$D78="V"),'9ème'!$D78&gt;=$H$3),"TERMINE",""))</f>
        <v/>
      </c>
      <c r="BE78" s="165" t="str">
        <f>IF('10ème'!$D78="","",IF(AND(OR(Engagés!$D78=1,Engagés!$D78=2,Engagés!$D78=3,Engagés!$D78="V"),'10ème'!$D78&gt;=$H$3),"TERMINE",""))</f>
        <v/>
      </c>
    </row>
    <row r="79" spans="1:57" x14ac:dyDescent="0.2">
      <c r="A79" s="18" t="str">
        <f>IF(Dép_Arr!A79="","",Dép_Arr!A79)</f>
        <v/>
      </c>
      <c r="B79" s="17" t="str">
        <f>IF(A79="","",INDEX(Engagés!A79:D178,MATCH(Récap!A79,Engagés!A79:A178,0),4))</f>
        <v/>
      </c>
      <c r="C79" s="8">
        <f>Dép_Arr!E79+'1ér_Tour'!E79+'2ème'!E79+'3ème'!E79+'4ème'!E79+'5ème'!E79+'6ème'!E79+'7ème'!E79+'8ème'!E79+'9ème'!E79+'10ème'!E79</f>
        <v>0</v>
      </c>
      <c r="D79" s="6" t="str">
        <f>IF(E79=11,"",IF(Dép_Arr!A79="","",COUNTA(Dép_Arr!C79,'1ér_Tour'!C79,'2ème'!C79,'3ème'!C79,'4ème'!C79,'5ème'!C79,'6ème'!C79,'7ème'!C79,'8ème'!C79,'9ème'!C79,#REF!)))</f>
        <v/>
      </c>
      <c r="E79" s="6" t="str">
        <f>IF(A79=0,"",IF(Dép_Arr!A79="","",(COUNTBLANK(Dép_Arr!D79)+COUNTBLANK('1ér_Tour'!D79)+COUNTBLANK('2ème'!D79)+COUNTBLANK('3ème'!D79)+COUNTBLANK('4ème'!D79)+COUNTBLANK('5ème'!D79)+COUNTBLANK('6ème'!D79)+COUNTBLANK('7ème'!D79)+COUNTBLANK('8ème'!D79)+COUNTBLANK('9ème'!D79)+COUNTBLANK('10ème'!D79))))</f>
        <v/>
      </c>
      <c r="F79" s="8" t="str">
        <f t="shared" si="2"/>
        <v/>
      </c>
      <c r="G79" t="str">
        <f>IF(OR('1ér_Tour'!D79="TERMINE",'2ème'!D79="TERMINE",'3ème'!D79="TERMINE",'4ème'!D79="TERMINE",'5ème'!D79="TERMINE",'6ème'!D79="TERMINE",'7ème'!D79="TERMINE",'8ème'!D79="TERMINE",'9ème'!D79="TERMINE",'9ème'!A79="TERMINE"),"TERMINE","")</f>
        <v/>
      </c>
      <c r="H79" s="8"/>
      <c r="I79" s="53"/>
      <c r="M79" s="154" t="str">
        <f>IF('1ér_Tour'!$D79="","",IF(AND(Engagés!$D79="M",'1ér_Tour'!$D79&gt;=$K$3),"TERMINE",""))</f>
        <v/>
      </c>
      <c r="N79" s="154" t="str">
        <f>IF('1ér_Tour'!$D79="","",IF(AND(Engagés!$D79="M",'1ér_Tour'!$D79&gt;=$K$3),"TERMINE",""))</f>
        <v/>
      </c>
      <c r="O79" s="154" t="str">
        <f>IF('2ème'!$D79="","",IF(AND(Engagés!$D79="M",'2ème'!$D79&gt;=$K$3),"TERMINE",""))</f>
        <v/>
      </c>
      <c r="P79" s="154" t="str">
        <f>IF('3ème'!$D79="","",IF(AND(Engagés!$D79="M",'3ème'!$D79&gt;=$K$3),"TERMINE",""))</f>
        <v/>
      </c>
      <c r="Q79" s="154" t="str">
        <f>IF('4ème'!$D79="","",IF(AND(Engagés!$D79="M",'4ème'!$D79&gt;=$K$3),"TERMINE",""))</f>
        <v/>
      </c>
      <c r="R79" s="154" t="str">
        <f>IF('5ème'!$D79="","",IF(AND(Engagés!$D79="M",'5ème'!$D79&gt;=$K$3),"TERMINE",""))</f>
        <v/>
      </c>
      <c r="S79" s="154" t="str">
        <f>IF('6ème'!D79="","",IF(AND(Engagés!$D79="M",'6ème'!D79&gt;=$K$3),"TERMINE",""))</f>
        <v/>
      </c>
      <c r="T79" s="154" t="str">
        <f>IF('7ème'!$D79="","",IF(AND(Engagés!$D79="M",'7ème'!$D79&gt;=$K$3),"TERMINE",""))</f>
        <v/>
      </c>
      <c r="U79" s="154" t="str">
        <f>IF('8ème'!$D79="","",IF(AND(Engagés!$D79="M",'8ème'!$D79&gt;=$K$3),"TERMINE",""))</f>
        <v/>
      </c>
      <c r="V79" s="154" t="str">
        <f>IF('9ème'!$D79="","",IF(AND(Engagés!$D79="M",'9ème'!$D79&gt;=$K$3),"TERMINE",""))</f>
        <v/>
      </c>
      <c r="W79" s="187"/>
      <c r="Y79" s="128" t="str">
        <f>IF('1ér_Tour'!$D79="","",IF(AND(Engagés!$D79="C",'1ér_Tour'!$D79&gt;=$J$3),"TERMINE",""))</f>
        <v/>
      </c>
      <c r="Z79" s="128" t="str">
        <f>IF('1ér_Tour'!$D79="","",IF(AND(Engagés!$D79="C",'1ér_Tour'!$D79&gt;=$J$3),"TERMINE",""))</f>
        <v/>
      </c>
      <c r="AA79" s="128" t="str">
        <f>IF('2ème'!$D79="","",IF(AND(Engagés!$D79="C",'2ème'!$D79&gt;=$J$3),"TERMINE",""))</f>
        <v/>
      </c>
      <c r="AB79" s="128" t="str">
        <f>IF('3ème'!$D79="","",IF(AND(Engagés!$D79="C",'3ème'!$D79&gt;=$J$3),"TERMINE",""))</f>
        <v/>
      </c>
      <c r="AC79" s="128" t="str">
        <f>IF('4ème'!$D79="","",IF(AND(Engagés!$D79="C",'4ème'!$D79&gt;=$J$3),"TERMINE",""))</f>
        <v/>
      </c>
      <c r="AD79" s="128" t="str">
        <f>IF('5ème'!$D79="","",IF(AND(Engagés!$D79="C",'5ème'!$D79&gt;=$J$3),"TERMINE",""))</f>
        <v/>
      </c>
      <c r="AE79" s="128" t="str">
        <f>IF('6ème'!D79="","",IF(AND(Engagés!$D79="C",'6ème'!D79&gt;=$J$3),"TERMINE",""))</f>
        <v/>
      </c>
      <c r="AF79" s="128" t="str">
        <f>IF('7ème'!$D79="","",IF(AND(Engagés!$D79="c",'7ème'!$D79&gt;=$J$3),"TERMINE",""))</f>
        <v/>
      </c>
      <c r="AG79" s="128" t="str">
        <f>IF('8ème'!$D79="","",IF(AND(Engagés!$D79="c",'8ème'!$D79&gt;=$J$3),"TERMINE",""))</f>
        <v/>
      </c>
      <c r="AH79" s="128" t="str">
        <f>IF('9ème'!$D79="","",IF(AND(Engagés!$D79="c",'9ème'!$D79&gt;=$J$3),"TERMINE",""))</f>
        <v/>
      </c>
      <c r="AJ79" s="128" t="str">
        <f>IF('1ér_Tour'!$D79="","",IF(AND(OR(Engagés!$D79="J",Engagés!$D79="F"),'1ér_Tour'!$D79&gt;=$I$3),"TERMINE",""))</f>
        <v/>
      </c>
      <c r="AK79" s="128" t="str">
        <f>IF('1ér_Tour'!$D79="","",IF(AND(OR(Engagés!$D79="J",Engagés!$D79="F"),'1ér_Tour'!$D79&gt;=$I$3),"TERMINE",""))</f>
        <v/>
      </c>
      <c r="AL79" s="128" t="str">
        <f>IF('2ème'!$D79="","",IF(AND(OR(Engagés!$D79="J",Engagés!$D79="F"),'2ème'!$D79&gt;=$I$3),"TERMINE",""))</f>
        <v/>
      </c>
      <c r="AM79" s="128" t="str">
        <f>IF('3ème'!$D79="","",IF(AND(OR(Engagés!$D79="J",Engagés!$D79="F"),'3ème'!$D79&gt;=$I$3),"TERMINE",""))</f>
        <v/>
      </c>
      <c r="AN79" s="128" t="str">
        <f>IF('4ème'!$D79="","",IF(AND(OR(Engagés!$D79="J",Engagés!$D79="F"),'4ème'!$D79&gt;=$I$3),"TERMINE",""))</f>
        <v/>
      </c>
      <c r="AO79" s="128" t="str">
        <f>IF('5ème'!$D79="","",IF(AND(OR(Engagés!$D79="J",Engagés!$D79="F"),'5ème'!$D79&gt;=$I$3),"TERMINE",""))</f>
        <v/>
      </c>
      <c r="AP79" s="128" t="str">
        <f>IF('6ème'!T79="","",IF(AND(OR(Engagés!$D79="J",Engagés!$D79="F"),'6ème'!T79&gt;=$I$3),"TERMINE",""))</f>
        <v/>
      </c>
      <c r="AQ79" s="128" t="str">
        <f>IF('7ème'!$D79="","",IF(AND(OR(Engagés!$D79="J",Engagés!$D79="F"),'7ème'!$D79&gt;=$I$3),"TERMINE",""))</f>
        <v/>
      </c>
      <c r="AR79" s="128" t="str">
        <f>IF('8ème'!$D79="","",IF(AND(OR(Engagés!$D79="J",Engagés!$D79="F"),'8ème'!$D79&gt;=$I$3),"TERMINE",""))</f>
        <v/>
      </c>
      <c r="AS79" s="128" t="str">
        <f>IF('9ème'!$D79="","",IF(AND(OR(Engagés!$D79="J",Engagés!$D79="F"),'9ème'!$D79&gt;=$I$3),"TERMINE",""))</f>
        <v/>
      </c>
      <c r="AU79" s="165" t="str">
        <f>IF('1ér_Tour'!$D79="","",IF(AND(OR(Engagés!$D79=1,Engagés!$D79=2,Engagés!$D79=3,Engagés!$D79="V"),'1ér_Tour'!$D79&gt;=$H$3),"TERMINE",""))</f>
        <v/>
      </c>
      <c r="AV79" s="165" t="str">
        <f>IF('1ér_Tour'!$D79="","",IF(AND(OR(Engagés!$D79=1,Engagés!$D79=2,Engagés!$D79=3,Engagés!$D79="V"),'1ér_Tour'!$D79&gt;=$H$3),"TERMINE",""))</f>
        <v/>
      </c>
      <c r="AW79" s="165" t="str">
        <f>IF('2ème'!$D79="","",IF(AND(OR(Engagés!$D79=1,Engagés!$D79=2,Engagés!$D79=3,Engagés!$D79="V"),'2ème'!$D79&gt;=$H$3),"TERMINE",""))</f>
        <v/>
      </c>
      <c r="AX79" s="165" t="str">
        <f>IF('3ème'!$D79="","",IF(AND(OR(Engagés!$D79=1,Engagés!$D79=2,Engagés!$D79=3,Engagés!$D79="V"),'3ème'!$D79&gt;=$H$3),"TERMINE",""))</f>
        <v/>
      </c>
      <c r="AY79" s="165" t="str">
        <f>IF('4ème'!$D79="","",IF(AND(OR(Engagés!$D79=1,Engagés!$D79=2,Engagés!$D79=3,Engagés!$D79="V"),'4ème'!$D79&gt;=$H$3),"TERMINE",""))</f>
        <v/>
      </c>
      <c r="AZ79" s="165" t="str">
        <f>IF('5ème'!$D79="","",IF(AND(OR(Engagés!$D79=1,Engagés!$D79=2,Engagés!$D79=3,Engagés!$D79="V"),'5ème'!$D79&gt;=$H$3),"TERMINE",""))</f>
        <v/>
      </c>
      <c r="BA79" s="165" t="str">
        <f>IF('6ème'!D79="","",IF(AND(OR(Engagés!$D79=1,Engagés!$D79=2,Engagés!$D79=3,Engagés!$D79="V"),'6ème'!D79&gt;=$H$3),"TERMINE",""))</f>
        <v/>
      </c>
      <c r="BB79" s="165" t="str">
        <f>IF('7ème'!$D79="","",IF(AND(OR(Engagés!$D79=1,Engagés!$D79=2,Engagés!$D79=3,Engagés!$D79="V"),'7ème'!$D79&gt;=$H$3),"TERMINE",""))</f>
        <v/>
      </c>
      <c r="BC79" s="165" t="str">
        <f>IF('8ème'!$D79="","",IF(AND(OR(Engagés!$D79=1,Engagés!$D79=2,Engagés!$D79=3,Engagés!$D79="V"),'8ème'!$D79&gt;=$H$3),"TERMINE",""))</f>
        <v/>
      </c>
      <c r="BD79" s="165" t="str">
        <f>IF('9ème'!$D79="","",IF(AND(OR(Engagés!$D79=1,Engagés!$D79=2,Engagés!$D79=3,Engagés!$D79="V"),'9ème'!$D79&gt;=$H$3),"TERMINE",""))</f>
        <v/>
      </c>
      <c r="BE79" s="165" t="str">
        <f>IF('10ème'!$D79="","",IF(AND(OR(Engagés!$D79=1,Engagés!$D79=2,Engagés!$D79=3,Engagés!$D79="V"),'10ème'!$D79&gt;=$H$3),"TERMINE",""))</f>
        <v/>
      </c>
    </row>
    <row r="80" spans="1:57" x14ac:dyDescent="0.2">
      <c r="A80" s="18" t="str">
        <f>IF(Dép_Arr!A80="","",Dép_Arr!A80)</f>
        <v/>
      </c>
      <c r="B80" s="17" t="str">
        <f>IF(A80="","",INDEX(Engagés!A80:D179,MATCH(Récap!A80,Engagés!A80:A179,0),4))</f>
        <v/>
      </c>
      <c r="C80" s="8">
        <f>Dép_Arr!E80+'1ér_Tour'!E80+'2ème'!E80+'3ème'!E80+'4ème'!E80+'5ème'!E80+'6ème'!E80+'7ème'!E80+'8ème'!E80+'9ème'!E80+'10ème'!E80</f>
        <v>0</v>
      </c>
      <c r="D80" s="6" t="str">
        <f>IF(E80=11,"",IF(Dép_Arr!A80="","",COUNTA(Dép_Arr!C80,'1ér_Tour'!C80,'2ème'!C80,'3ème'!C80,'4ème'!C80,'5ème'!C80,'6ème'!C80,'7ème'!C80,'8ème'!C80,'9ème'!C80,#REF!)))</f>
        <v/>
      </c>
      <c r="E80" s="6" t="str">
        <f>IF(A80=0,"",IF(Dép_Arr!A80="","",(COUNTBLANK(Dép_Arr!D80)+COUNTBLANK('1ér_Tour'!D80)+COUNTBLANK('2ème'!D80)+COUNTBLANK('3ème'!D80)+COUNTBLANK('4ème'!D80)+COUNTBLANK('5ème'!D80)+COUNTBLANK('6ème'!D80)+COUNTBLANK('7ème'!D80)+COUNTBLANK('8ème'!D80)+COUNTBLANK('9ème'!D80)+COUNTBLANK('10ème'!D80))))</f>
        <v/>
      </c>
      <c r="F80" s="8" t="str">
        <f t="shared" si="2"/>
        <v/>
      </c>
      <c r="G80" t="str">
        <f>IF(OR('1ér_Tour'!D80="TERMINE",'2ème'!D80="TERMINE",'3ème'!D80="TERMINE",'4ème'!D80="TERMINE",'5ème'!D80="TERMINE",'6ème'!D80="TERMINE",'7ème'!D80="TERMINE",'8ème'!D80="TERMINE",'9ème'!D80="TERMINE",'9ème'!A80="TERMINE"),"TERMINE","")</f>
        <v/>
      </c>
      <c r="H80" s="8"/>
      <c r="I80" s="53"/>
      <c r="M80" s="154" t="str">
        <f>IF('1ér_Tour'!$D80="","",IF(AND(Engagés!$D80="M",'1ér_Tour'!$D80&gt;=$K$3),"TERMINE",""))</f>
        <v/>
      </c>
      <c r="N80" s="154" t="str">
        <f>IF('1ér_Tour'!$D80="","",IF(AND(Engagés!$D80="M",'1ér_Tour'!$D80&gt;=$K$3),"TERMINE",""))</f>
        <v/>
      </c>
      <c r="O80" s="154" t="str">
        <f>IF('2ème'!$D80="","",IF(AND(Engagés!$D80="M",'2ème'!$D80&gt;=$K$3),"TERMINE",""))</f>
        <v/>
      </c>
      <c r="P80" s="154" t="str">
        <f>IF('3ème'!$D80="","",IF(AND(Engagés!$D80="M",'3ème'!$D80&gt;=$K$3),"TERMINE",""))</f>
        <v/>
      </c>
      <c r="Q80" s="154" t="str">
        <f>IF('4ème'!$D80="","",IF(AND(Engagés!$D80="M",'4ème'!$D80&gt;=$K$3),"TERMINE",""))</f>
        <v/>
      </c>
      <c r="R80" s="154" t="str">
        <f>IF('5ème'!$D80="","",IF(AND(Engagés!$D80="M",'5ème'!$D80&gt;=$K$3),"TERMINE",""))</f>
        <v/>
      </c>
      <c r="S80" s="154" t="str">
        <f>IF('6ème'!D80="","",IF(AND(Engagés!$D80="M",'6ème'!D80&gt;=$K$3),"TERMINE",""))</f>
        <v/>
      </c>
      <c r="T80" s="154" t="str">
        <f>IF('7ème'!$D80="","",IF(AND(Engagés!$D80="M",'7ème'!$D80&gt;=$K$3),"TERMINE",""))</f>
        <v/>
      </c>
      <c r="U80" s="154" t="str">
        <f>IF('8ème'!$D80="","",IF(AND(Engagés!$D80="M",'8ème'!$D80&gt;=$K$3),"TERMINE",""))</f>
        <v/>
      </c>
      <c r="V80" s="154" t="str">
        <f>IF('9ème'!$D80="","",IF(AND(Engagés!$D80="M",'9ème'!$D80&gt;=$K$3),"TERMINE",""))</f>
        <v/>
      </c>
      <c r="W80" s="187"/>
      <c r="Y80" s="128" t="str">
        <f>IF('1ér_Tour'!$D80="","",IF(AND(Engagés!$D80="C",'1ér_Tour'!$D80&gt;=$J$3),"TERMINE",""))</f>
        <v/>
      </c>
      <c r="Z80" s="128" t="str">
        <f>IF('1ér_Tour'!$D80="","",IF(AND(Engagés!$D80="C",'1ér_Tour'!$D80&gt;=$J$3),"TERMINE",""))</f>
        <v/>
      </c>
      <c r="AA80" s="128" t="str">
        <f>IF('2ème'!$D80="","",IF(AND(Engagés!$D80="C",'2ème'!$D80&gt;=$J$3),"TERMINE",""))</f>
        <v/>
      </c>
      <c r="AB80" s="128" t="str">
        <f>IF('3ème'!$D80="","",IF(AND(Engagés!$D80="C",'3ème'!$D80&gt;=$J$3),"TERMINE",""))</f>
        <v/>
      </c>
      <c r="AC80" s="128" t="str">
        <f>IF('4ème'!$D80="","",IF(AND(Engagés!$D80="C",'4ème'!$D80&gt;=$J$3),"TERMINE",""))</f>
        <v/>
      </c>
      <c r="AD80" s="128" t="str">
        <f>IF('5ème'!$D80="","",IF(AND(Engagés!$D80="C",'5ème'!$D80&gt;=$J$3),"TERMINE",""))</f>
        <v/>
      </c>
      <c r="AE80" s="128" t="str">
        <f>IF('6ème'!D80="","",IF(AND(Engagés!$D80="C",'6ème'!D80&gt;=$J$3),"TERMINE",""))</f>
        <v/>
      </c>
      <c r="AF80" s="128" t="str">
        <f>IF('7ème'!$D80="","",IF(AND(Engagés!$D80="c",'7ème'!$D80&gt;=$J$3),"TERMINE",""))</f>
        <v/>
      </c>
      <c r="AG80" s="128" t="str">
        <f>IF('8ème'!$D80="","",IF(AND(Engagés!$D80="c",'8ème'!$D80&gt;=$J$3),"TERMINE",""))</f>
        <v/>
      </c>
      <c r="AH80" s="128" t="str">
        <f>IF('9ème'!$D80="","",IF(AND(Engagés!$D80="c",'9ème'!$D80&gt;=$J$3),"TERMINE",""))</f>
        <v/>
      </c>
      <c r="AJ80" s="128" t="str">
        <f>IF('1ér_Tour'!$D80="","",IF(AND(OR(Engagés!$D80="J",Engagés!$D80="F"),'1ér_Tour'!$D80&gt;=$I$3),"TERMINE",""))</f>
        <v/>
      </c>
      <c r="AK80" s="128" t="str">
        <f>IF('1ér_Tour'!$D80="","",IF(AND(OR(Engagés!$D80="J",Engagés!$D80="F"),'1ér_Tour'!$D80&gt;=$I$3),"TERMINE",""))</f>
        <v/>
      </c>
      <c r="AL80" s="128" t="str">
        <f>IF('2ème'!$D80="","",IF(AND(OR(Engagés!$D80="J",Engagés!$D80="F"),'2ème'!$D80&gt;=$I$3),"TERMINE",""))</f>
        <v/>
      </c>
      <c r="AM80" s="128" t="str">
        <f>IF('3ème'!$D80="","",IF(AND(OR(Engagés!$D80="J",Engagés!$D80="F"),'3ème'!$D80&gt;=$I$3),"TERMINE",""))</f>
        <v/>
      </c>
      <c r="AN80" s="128" t="str">
        <f>IF('4ème'!$D80="","",IF(AND(OR(Engagés!$D80="J",Engagés!$D80="F"),'4ème'!$D80&gt;=$I$3),"TERMINE",""))</f>
        <v/>
      </c>
      <c r="AO80" s="128" t="str">
        <f>IF('5ème'!$D80="","",IF(AND(OR(Engagés!$D80="J",Engagés!$D80="F"),'5ème'!$D80&gt;=$I$3),"TERMINE",""))</f>
        <v/>
      </c>
      <c r="AP80" s="128" t="str">
        <f>IF('6ème'!T80="","",IF(AND(OR(Engagés!$D80="J",Engagés!$D80="F"),'6ème'!T80&gt;=$I$3),"TERMINE",""))</f>
        <v/>
      </c>
      <c r="AQ80" s="128" t="str">
        <f>IF('7ème'!$D80="","",IF(AND(OR(Engagés!$D80="J",Engagés!$D80="F"),'7ème'!$D80&gt;=$I$3),"TERMINE",""))</f>
        <v/>
      </c>
      <c r="AR80" s="128" t="str">
        <f>IF('8ème'!$D80="","",IF(AND(OR(Engagés!$D80="J",Engagés!$D80="F"),'8ème'!$D80&gt;=$I$3),"TERMINE",""))</f>
        <v/>
      </c>
      <c r="AS80" s="128" t="str">
        <f>IF('9ème'!$D80="","",IF(AND(OR(Engagés!$D80="J",Engagés!$D80="F"),'9ème'!$D80&gt;=$I$3),"TERMINE",""))</f>
        <v/>
      </c>
      <c r="AU80" s="165" t="str">
        <f>IF('1ér_Tour'!$D80="","",IF(AND(OR(Engagés!$D80=1,Engagés!$D80=2,Engagés!$D80=3,Engagés!$D80="V"),'1ér_Tour'!$D80&gt;=$H$3),"TERMINE",""))</f>
        <v/>
      </c>
      <c r="AV80" s="165" t="str">
        <f>IF('1ér_Tour'!$D80="","",IF(AND(OR(Engagés!$D80=1,Engagés!$D80=2,Engagés!$D80=3,Engagés!$D80="V"),'1ér_Tour'!$D80&gt;=$H$3),"TERMINE",""))</f>
        <v/>
      </c>
      <c r="AW80" s="165" t="str">
        <f>IF('2ème'!$D80="","",IF(AND(OR(Engagés!$D80=1,Engagés!$D80=2,Engagés!$D80=3,Engagés!$D80="V"),'2ème'!$D80&gt;=$H$3),"TERMINE",""))</f>
        <v/>
      </c>
      <c r="AX80" s="165" t="str">
        <f>IF('3ème'!$D80="","",IF(AND(OR(Engagés!$D80=1,Engagés!$D80=2,Engagés!$D80=3,Engagés!$D80="V"),'3ème'!$D80&gt;=$H$3),"TERMINE",""))</f>
        <v/>
      </c>
      <c r="AY80" s="165" t="str">
        <f>IF('4ème'!$D80="","",IF(AND(OR(Engagés!$D80=1,Engagés!$D80=2,Engagés!$D80=3,Engagés!$D80="V"),'4ème'!$D80&gt;=$H$3),"TERMINE",""))</f>
        <v/>
      </c>
      <c r="AZ80" s="165" t="str">
        <f>IF('5ème'!$D80="","",IF(AND(OR(Engagés!$D80=1,Engagés!$D80=2,Engagés!$D80=3,Engagés!$D80="V"),'5ème'!$D80&gt;=$H$3),"TERMINE",""))</f>
        <v/>
      </c>
      <c r="BA80" s="165" t="str">
        <f>IF('6ème'!D80="","",IF(AND(OR(Engagés!$D80=1,Engagés!$D80=2,Engagés!$D80=3,Engagés!$D80="V"),'6ème'!D80&gt;=$H$3),"TERMINE",""))</f>
        <v/>
      </c>
      <c r="BB80" s="165" t="str">
        <f>IF('7ème'!$D80="","",IF(AND(OR(Engagés!$D80=1,Engagés!$D80=2,Engagés!$D80=3,Engagés!$D80="V"),'7ème'!$D80&gt;=$H$3),"TERMINE",""))</f>
        <v/>
      </c>
      <c r="BC80" s="165" t="str">
        <f>IF('8ème'!$D80="","",IF(AND(OR(Engagés!$D80=1,Engagés!$D80=2,Engagés!$D80=3,Engagés!$D80="V"),'8ème'!$D80&gt;=$H$3),"TERMINE",""))</f>
        <v/>
      </c>
      <c r="BD80" s="165" t="str">
        <f>IF('9ème'!$D80="","",IF(AND(OR(Engagés!$D80=1,Engagés!$D80=2,Engagés!$D80=3,Engagés!$D80="V"),'9ème'!$D80&gt;=$H$3),"TERMINE",""))</f>
        <v/>
      </c>
      <c r="BE80" s="165" t="str">
        <f>IF('10ème'!$D80="","",IF(AND(OR(Engagés!$D80=1,Engagés!$D80=2,Engagés!$D80=3,Engagés!$D80="V"),'10ème'!$D80&gt;=$H$3),"TERMINE",""))</f>
        <v/>
      </c>
    </row>
    <row r="81" spans="1:57" x14ac:dyDescent="0.2">
      <c r="A81" s="18" t="str">
        <f>IF(Dép_Arr!A81="","",Dép_Arr!A81)</f>
        <v/>
      </c>
      <c r="B81" s="17" t="str">
        <f>IF(A81="","",INDEX(Engagés!A81:D180,MATCH(Récap!A81,Engagés!A81:A180,0),4))</f>
        <v/>
      </c>
      <c r="C81" s="8">
        <f>Dép_Arr!E81+'1ér_Tour'!E81+'2ème'!E81+'3ème'!E81+'4ème'!E81+'5ème'!E81+'6ème'!E81+'7ème'!E81+'8ème'!E81+'9ème'!E81+'10ème'!E81</f>
        <v>0</v>
      </c>
      <c r="D81" s="6" t="str">
        <f>IF(E81=11,"",IF(Dép_Arr!A81="","",COUNTA(Dép_Arr!C81,'1ér_Tour'!C81,'2ème'!C81,'3ème'!C81,'4ème'!C81,'5ème'!C81,'6ème'!C81,'7ème'!C81,'8ème'!C81,'9ème'!C81,#REF!)))</f>
        <v/>
      </c>
      <c r="E81" s="6" t="str">
        <f>IF(A81=0,"",IF(Dép_Arr!A81="","",(COUNTBLANK(Dép_Arr!D81)+COUNTBLANK('1ér_Tour'!D81)+COUNTBLANK('2ème'!D81)+COUNTBLANK('3ème'!D81)+COUNTBLANK('4ème'!D81)+COUNTBLANK('5ème'!D81)+COUNTBLANK('6ème'!D81)+COUNTBLANK('7ème'!D81)+COUNTBLANK('8ème'!D81)+COUNTBLANK('9ème'!D81)+COUNTBLANK('10ème'!D81))))</f>
        <v/>
      </c>
      <c r="F81" s="8" t="str">
        <f t="shared" si="2"/>
        <v/>
      </c>
      <c r="G81" t="str">
        <f>IF(OR('1ér_Tour'!D81="TERMINE",'2ème'!D81="TERMINE",'3ème'!D81="TERMINE",'4ème'!D81="TERMINE",'5ème'!D81="TERMINE",'6ème'!D81="TERMINE",'7ème'!D81="TERMINE",'8ème'!D81="TERMINE",'9ème'!D81="TERMINE",'9ème'!A81="TERMINE"),"TERMINE","")</f>
        <v/>
      </c>
      <c r="H81" s="8"/>
      <c r="I81" s="53"/>
      <c r="M81" s="154" t="str">
        <f>IF('1ér_Tour'!$D81="","",IF(AND(Engagés!$D81="M",'1ér_Tour'!$D81&gt;=$K$3),"TERMINE",""))</f>
        <v/>
      </c>
      <c r="N81" s="154" t="str">
        <f>IF('1ér_Tour'!$D81="","",IF(AND(Engagés!$D81="M",'1ér_Tour'!$D81&gt;=$K$3),"TERMINE",""))</f>
        <v/>
      </c>
      <c r="O81" s="154" t="str">
        <f>IF('2ème'!$D81="","",IF(AND(Engagés!$D81="M",'2ème'!$D81&gt;=$K$3),"TERMINE",""))</f>
        <v/>
      </c>
      <c r="P81" s="154" t="str">
        <f>IF('3ème'!$D81="","",IF(AND(Engagés!$D81="M",'3ème'!$D81&gt;=$K$3),"TERMINE",""))</f>
        <v/>
      </c>
      <c r="Q81" s="154" t="str">
        <f>IF('4ème'!$D81="","",IF(AND(Engagés!$D81="M",'4ème'!$D81&gt;=$K$3),"TERMINE",""))</f>
        <v/>
      </c>
      <c r="R81" s="154" t="str">
        <f>IF('5ème'!$D81="","",IF(AND(Engagés!$D81="M",'5ème'!$D81&gt;=$K$3),"TERMINE",""))</f>
        <v/>
      </c>
      <c r="S81" s="154" t="str">
        <f>IF('6ème'!D81="","",IF(AND(Engagés!$D81="M",'6ème'!D81&gt;=$K$3),"TERMINE",""))</f>
        <v/>
      </c>
      <c r="T81" s="154" t="str">
        <f>IF('7ème'!$D81="","",IF(AND(Engagés!$D81="M",'7ème'!$D81&gt;=$K$3),"TERMINE",""))</f>
        <v/>
      </c>
      <c r="U81" s="154" t="str">
        <f>IF('8ème'!$D81="","",IF(AND(Engagés!$D81="M",'8ème'!$D81&gt;=$K$3),"TERMINE",""))</f>
        <v/>
      </c>
      <c r="V81" s="154" t="str">
        <f>IF('9ème'!$D81="","",IF(AND(Engagés!$D81="M",'9ème'!$D81&gt;=$K$3),"TERMINE",""))</f>
        <v/>
      </c>
      <c r="W81" s="187"/>
      <c r="Y81" s="128" t="str">
        <f>IF('1ér_Tour'!$D81="","",IF(AND(Engagés!$D81="C",'1ér_Tour'!$D81&gt;=$J$3),"TERMINE",""))</f>
        <v/>
      </c>
      <c r="Z81" s="128" t="str">
        <f>IF('1ér_Tour'!$D81="","",IF(AND(Engagés!$D81="C",'1ér_Tour'!$D81&gt;=$J$3),"TERMINE",""))</f>
        <v/>
      </c>
      <c r="AA81" s="128" t="str">
        <f>IF('2ème'!$D81="","",IF(AND(Engagés!$D81="C",'2ème'!$D81&gt;=$J$3),"TERMINE",""))</f>
        <v/>
      </c>
      <c r="AB81" s="128" t="str">
        <f>IF('3ème'!$D81="","",IF(AND(Engagés!$D81="C",'3ème'!$D81&gt;=$J$3),"TERMINE",""))</f>
        <v/>
      </c>
      <c r="AC81" s="128" t="str">
        <f>IF('4ème'!$D81="","",IF(AND(Engagés!$D81="C",'4ème'!$D81&gt;=$J$3),"TERMINE",""))</f>
        <v/>
      </c>
      <c r="AD81" s="128" t="str">
        <f>IF('5ème'!$D81="","",IF(AND(Engagés!$D81="C",'5ème'!$D81&gt;=$J$3),"TERMINE",""))</f>
        <v/>
      </c>
      <c r="AE81" s="128" t="str">
        <f>IF('6ème'!D81="","",IF(AND(Engagés!$D81="C",'6ème'!D81&gt;=$J$3),"TERMINE",""))</f>
        <v/>
      </c>
      <c r="AF81" s="128" t="str">
        <f>IF('7ème'!$D81="","",IF(AND(Engagés!$D81="c",'7ème'!$D81&gt;=$J$3),"TERMINE",""))</f>
        <v/>
      </c>
      <c r="AG81" s="128" t="str">
        <f>IF('8ème'!$D81="","",IF(AND(Engagés!$D81="c",'8ème'!$D81&gt;=$J$3),"TERMINE",""))</f>
        <v/>
      </c>
      <c r="AH81" s="128" t="str">
        <f>IF('9ème'!$D81="","",IF(AND(Engagés!$D81="c",'9ème'!$D81&gt;=$J$3),"TERMINE",""))</f>
        <v/>
      </c>
      <c r="AJ81" s="128" t="str">
        <f>IF('1ér_Tour'!$D81="","",IF(AND(OR(Engagés!$D81="J",Engagés!$D81="F"),'1ér_Tour'!$D81&gt;=$I$3),"TERMINE",""))</f>
        <v/>
      </c>
      <c r="AK81" s="128" t="str">
        <f>IF('1ér_Tour'!$D81="","",IF(AND(OR(Engagés!$D81="J",Engagés!$D81="F"),'1ér_Tour'!$D81&gt;=$I$3),"TERMINE",""))</f>
        <v/>
      </c>
      <c r="AL81" s="128" t="str">
        <f>IF('2ème'!$D81="","",IF(AND(OR(Engagés!$D81="J",Engagés!$D81="F"),'2ème'!$D81&gt;=$I$3),"TERMINE",""))</f>
        <v/>
      </c>
      <c r="AM81" s="128" t="str">
        <f>IF('3ème'!$D81="","",IF(AND(OR(Engagés!$D81="J",Engagés!$D81="F"),'3ème'!$D81&gt;=$I$3),"TERMINE",""))</f>
        <v/>
      </c>
      <c r="AN81" s="128" t="str">
        <f>IF('4ème'!$D81="","",IF(AND(OR(Engagés!$D81="J",Engagés!$D81="F"),'4ème'!$D81&gt;=$I$3),"TERMINE",""))</f>
        <v/>
      </c>
      <c r="AO81" s="128" t="str">
        <f>IF('5ème'!$D81="","",IF(AND(OR(Engagés!$D81="J",Engagés!$D81="F"),'5ème'!$D81&gt;=$I$3),"TERMINE",""))</f>
        <v/>
      </c>
      <c r="AP81" s="128" t="str">
        <f>IF('6ème'!T81="","",IF(AND(OR(Engagés!$D81="J",Engagés!$D81="F"),'6ème'!T81&gt;=$I$3),"TERMINE",""))</f>
        <v/>
      </c>
      <c r="AQ81" s="128" t="str">
        <f>IF('7ème'!$D81="","",IF(AND(OR(Engagés!$D81="J",Engagés!$D81="F"),'7ème'!$D81&gt;=$I$3),"TERMINE",""))</f>
        <v/>
      </c>
      <c r="AR81" s="128" t="str">
        <f>IF('8ème'!$D81="","",IF(AND(OR(Engagés!$D81="J",Engagés!$D81="F"),'8ème'!$D81&gt;=$I$3),"TERMINE",""))</f>
        <v/>
      </c>
      <c r="AS81" s="128" t="str">
        <f>IF('9ème'!$D81="","",IF(AND(OR(Engagés!$D81="J",Engagés!$D81="F"),'9ème'!$D81&gt;=$I$3),"TERMINE",""))</f>
        <v/>
      </c>
      <c r="AU81" s="165" t="str">
        <f>IF('1ér_Tour'!$D81="","",IF(AND(OR(Engagés!$D81=1,Engagés!$D81=2,Engagés!$D81=3,Engagés!$D81="V"),'1ér_Tour'!$D81&gt;=$H$3),"TERMINE",""))</f>
        <v/>
      </c>
      <c r="AV81" s="165" t="str">
        <f>IF('1ér_Tour'!$D81="","",IF(AND(OR(Engagés!$D81=1,Engagés!$D81=2,Engagés!$D81=3,Engagés!$D81="V"),'1ér_Tour'!$D81&gt;=$H$3),"TERMINE",""))</f>
        <v/>
      </c>
      <c r="AW81" s="165" t="str">
        <f>IF('2ème'!$D81="","",IF(AND(OR(Engagés!$D81=1,Engagés!$D81=2,Engagés!$D81=3,Engagés!$D81="V"),'2ème'!$D81&gt;=$H$3),"TERMINE",""))</f>
        <v/>
      </c>
      <c r="AX81" s="165" t="str">
        <f>IF('3ème'!$D81="","",IF(AND(OR(Engagés!$D81=1,Engagés!$D81=2,Engagés!$D81=3,Engagés!$D81="V"),'3ème'!$D81&gt;=$H$3),"TERMINE",""))</f>
        <v/>
      </c>
      <c r="AY81" s="165" t="str">
        <f>IF('4ème'!$D81="","",IF(AND(OR(Engagés!$D81=1,Engagés!$D81=2,Engagés!$D81=3,Engagés!$D81="V"),'4ème'!$D81&gt;=$H$3),"TERMINE",""))</f>
        <v/>
      </c>
      <c r="AZ81" s="165" t="str">
        <f>IF('5ème'!$D81="","",IF(AND(OR(Engagés!$D81=1,Engagés!$D81=2,Engagés!$D81=3,Engagés!$D81="V"),'5ème'!$D81&gt;=$H$3),"TERMINE",""))</f>
        <v/>
      </c>
      <c r="BA81" s="165" t="str">
        <f>IF('6ème'!D81="","",IF(AND(OR(Engagés!$D81=1,Engagés!$D81=2,Engagés!$D81=3,Engagés!$D81="V"),'6ème'!D81&gt;=$H$3),"TERMINE",""))</f>
        <v/>
      </c>
      <c r="BB81" s="165" t="str">
        <f>IF('7ème'!$D81="","",IF(AND(OR(Engagés!$D81=1,Engagés!$D81=2,Engagés!$D81=3,Engagés!$D81="V"),'7ème'!$D81&gt;=$H$3),"TERMINE",""))</f>
        <v/>
      </c>
      <c r="BC81" s="165" t="str">
        <f>IF('8ème'!$D81="","",IF(AND(OR(Engagés!$D81=1,Engagés!$D81=2,Engagés!$D81=3,Engagés!$D81="V"),'8ème'!$D81&gt;=$H$3),"TERMINE",""))</f>
        <v/>
      </c>
      <c r="BD81" s="165" t="str">
        <f>IF('9ème'!$D81="","",IF(AND(OR(Engagés!$D81=1,Engagés!$D81=2,Engagés!$D81=3,Engagés!$D81="V"),'9ème'!$D81&gt;=$H$3),"TERMINE",""))</f>
        <v/>
      </c>
      <c r="BE81" s="165" t="str">
        <f>IF('10ème'!$D81="","",IF(AND(OR(Engagés!$D81=1,Engagés!$D81=2,Engagés!$D81=3,Engagés!$D81="V"),'10ème'!$D81&gt;=$H$3),"TERMINE",""))</f>
        <v/>
      </c>
    </row>
    <row r="82" spans="1:57" x14ac:dyDescent="0.2">
      <c r="A82" s="18" t="str">
        <f>IF(Dép_Arr!A82="","",Dép_Arr!A82)</f>
        <v/>
      </c>
      <c r="B82" s="17" t="str">
        <f>IF(A82="","",INDEX(Engagés!A82:D181,MATCH(Récap!A82,Engagés!A82:A181,0),4))</f>
        <v/>
      </c>
      <c r="C82" s="8">
        <f>Dép_Arr!E82+'1ér_Tour'!E82+'2ème'!E82+'3ème'!E82+'4ème'!E82+'5ème'!E82+'6ème'!E82+'7ème'!E82+'8ème'!E82+'9ème'!E82+'10ème'!E82</f>
        <v>0</v>
      </c>
      <c r="D82" s="6" t="str">
        <f>IF(E82=11,"",IF(Dép_Arr!A82="","",COUNTA(Dép_Arr!C82,'1ér_Tour'!C82,'2ème'!C82,'3ème'!C82,'4ème'!C82,'5ème'!C82,'6ème'!C82,'7ème'!C82,'8ème'!C82,'9ème'!C82,#REF!)))</f>
        <v/>
      </c>
      <c r="E82" s="6" t="str">
        <f>IF(A82=0,"",IF(Dép_Arr!A82="","",(COUNTBLANK(Dép_Arr!D82)+COUNTBLANK('1ér_Tour'!D82)+COUNTBLANK('2ème'!D82)+COUNTBLANK('3ème'!D82)+COUNTBLANK('4ème'!D82)+COUNTBLANK('5ème'!D82)+COUNTBLANK('6ème'!D82)+COUNTBLANK('7ème'!D82)+COUNTBLANK('8ème'!D82)+COUNTBLANK('9ème'!D82)+COUNTBLANK('10ème'!D82))))</f>
        <v/>
      </c>
      <c r="F82" s="8" t="str">
        <f t="shared" si="2"/>
        <v/>
      </c>
      <c r="G82" t="str">
        <f>IF(OR('1ér_Tour'!D82="TERMINE",'2ème'!D82="TERMINE",'3ème'!D82="TERMINE",'4ème'!D82="TERMINE",'5ème'!D82="TERMINE",'6ème'!D82="TERMINE",'7ème'!D82="TERMINE",'8ème'!D82="TERMINE",'9ème'!D82="TERMINE",'9ème'!A82="TERMINE"),"TERMINE","")</f>
        <v/>
      </c>
      <c r="H82" s="8"/>
      <c r="I82" s="53"/>
      <c r="M82" s="154" t="str">
        <f>IF('1ér_Tour'!$D82="","",IF(AND(Engagés!$D82="M",'1ér_Tour'!$D82&gt;=$K$3),"TERMINE",""))</f>
        <v/>
      </c>
      <c r="N82" s="154" t="str">
        <f>IF('1ér_Tour'!$D82="","",IF(AND(Engagés!$D82="M",'1ér_Tour'!$D82&gt;=$K$3),"TERMINE",""))</f>
        <v/>
      </c>
      <c r="O82" s="154" t="str">
        <f>IF('2ème'!$D82="","",IF(AND(Engagés!$D82="M",'2ème'!$D82&gt;=$K$3),"TERMINE",""))</f>
        <v/>
      </c>
      <c r="P82" s="154" t="str">
        <f>IF('3ème'!$D82="","",IF(AND(Engagés!$D82="M",'3ème'!$D82&gt;=$K$3),"TERMINE",""))</f>
        <v/>
      </c>
      <c r="Q82" s="154" t="str">
        <f>IF('4ème'!$D82="","",IF(AND(Engagés!$D82="M",'4ème'!$D82&gt;=$K$3),"TERMINE",""))</f>
        <v/>
      </c>
      <c r="R82" s="154" t="str">
        <f>IF('5ème'!$D82="","",IF(AND(Engagés!$D82="M",'5ème'!$D82&gt;=$K$3),"TERMINE",""))</f>
        <v/>
      </c>
      <c r="S82" s="154" t="str">
        <f>IF('6ème'!D82="","",IF(AND(Engagés!$D82="M",'6ème'!D82&gt;=$K$3),"TERMINE",""))</f>
        <v/>
      </c>
      <c r="T82" s="154" t="str">
        <f>IF('7ème'!$D82="","",IF(AND(Engagés!$D82="M",'7ème'!$D82&gt;=$K$3),"TERMINE",""))</f>
        <v/>
      </c>
      <c r="U82" s="154" t="str">
        <f>IF('8ème'!$D82="","",IF(AND(Engagés!$D82="M",'8ème'!$D82&gt;=$K$3),"TERMINE",""))</f>
        <v/>
      </c>
      <c r="V82" s="154" t="str">
        <f>IF('9ème'!$D82="","",IF(AND(Engagés!$D82="M",'9ème'!$D82&gt;=$K$3),"TERMINE",""))</f>
        <v/>
      </c>
      <c r="W82" s="187"/>
      <c r="Y82" s="128" t="str">
        <f>IF('1ér_Tour'!$D82="","",IF(AND(Engagés!$D82="C",'1ér_Tour'!$D82&gt;=$J$3),"TERMINE",""))</f>
        <v/>
      </c>
      <c r="Z82" s="128" t="str">
        <f>IF('1ér_Tour'!$D82="","",IF(AND(Engagés!$D82="C",'1ér_Tour'!$D82&gt;=$J$3),"TERMINE",""))</f>
        <v/>
      </c>
      <c r="AA82" s="128" t="str">
        <f>IF('2ème'!$D82="","",IF(AND(Engagés!$D82="C",'2ème'!$D82&gt;=$J$3),"TERMINE",""))</f>
        <v/>
      </c>
      <c r="AB82" s="128" t="str">
        <f>IF('3ème'!$D82="","",IF(AND(Engagés!$D82="C",'3ème'!$D82&gt;=$J$3),"TERMINE",""))</f>
        <v/>
      </c>
      <c r="AC82" s="128" t="str">
        <f>IF('4ème'!$D82="","",IF(AND(Engagés!$D82="C",'4ème'!$D82&gt;=$J$3),"TERMINE",""))</f>
        <v/>
      </c>
      <c r="AD82" s="128" t="str">
        <f>IF('5ème'!$D82="","",IF(AND(Engagés!$D82="C",'5ème'!$D82&gt;=$J$3),"TERMINE",""))</f>
        <v/>
      </c>
      <c r="AE82" s="128" t="str">
        <f>IF('6ème'!D82="","",IF(AND(Engagés!$D82="C",'6ème'!D82&gt;=$J$3),"TERMINE",""))</f>
        <v/>
      </c>
      <c r="AF82" s="128" t="str">
        <f>IF('7ème'!$D82="","",IF(AND(Engagés!$D82="c",'7ème'!$D82&gt;=$J$3),"TERMINE",""))</f>
        <v/>
      </c>
      <c r="AG82" s="128" t="str">
        <f>IF('8ème'!$D82="","",IF(AND(Engagés!$D82="c",'8ème'!$D82&gt;=$J$3),"TERMINE",""))</f>
        <v/>
      </c>
      <c r="AH82" s="128" t="str">
        <f>IF('9ème'!$D82="","",IF(AND(Engagés!$D82="c",'9ème'!$D82&gt;=$J$3),"TERMINE",""))</f>
        <v/>
      </c>
      <c r="AJ82" s="128" t="str">
        <f>IF('1ér_Tour'!$D82="","",IF(AND(OR(Engagés!$D82="J",Engagés!$D82="F"),'1ér_Tour'!$D82&gt;=$I$3),"TERMINE",""))</f>
        <v/>
      </c>
      <c r="AK82" s="128" t="str">
        <f>IF('1ér_Tour'!$D82="","",IF(AND(OR(Engagés!$D82="J",Engagés!$D82="F"),'1ér_Tour'!$D82&gt;=$I$3),"TERMINE",""))</f>
        <v/>
      </c>
      <c r="AL82" s="128" t="str">
        <f>IF('2ème'!$D82="","",IF(AND(OR(Engagés!$D82="J",Engagés!$D82="F"),'2ème'!$D82&gt;=$I$3),"TERMINE",""))</f>
        <v/>
      </c>
      <c r="AM82" s="128" t="str">
        <f>IF('3ème'!$D82="","",IF(AND(OR(Engagés!$D82="J",Engagés!$D82="F"),'3ème'!$D82&gt;=$I$3),"TERMINE",""))</f>
        <v/>
      </c>
      <c r="AN82" s="128" t="str">
        <f>IF('4ème'!$D82="","",IF(AND(OR(Engagés!$D82="J",Engagés!$D82="F"),'4ème'!$D82&gt;=$I$3),"TERMINE",""))</f>
        <v/>
      </c>
      <c r="AO82" s="128" t="str">
        <f>IF('5ème'!$D82="","",IF(AND(OR(Engagés!$D82="J",Engagés!$D82="F"),'5ème'!$D82&gt;=$I$3),"TERMINE",""))</f>
        <v/>
      </c>
      <c r="AP82" s="128" t="str">
        <f>IF('6ème'!T82="","",IF(AND(OR(Engagés!$D82="J",Engagés!$D82="F"),'6ème'!T82&gt;=$I$3),"TERMINE",""))</f>
        <v/>
      </c>
      <c r="AQ82" s="128" t="str">
        <f>IF('7ème'!$D82="","",IF(AND(OR(Engagés!$D82="J",Engagés!$D82="F"),'7ème'!$D82&gt;=$I$3),"TERMINE",""))</f>
        <v/>
      </c>
      <c r="AR82" s="128" t="str">
        <f>IF('8ème'!$D82="","",IF(AND(OR(Engagés!$D82="J",Engagés!$D82="F"),'8ème'!$D82&gt;=$I$3),"TERMINE",""))</f>
        <v/>
      </c>
      <c r="AS82" s="128" t="str">
        <f>IF('9ème'!$D82="","",IF(AND(OR(Engagés!$D82="J",Engagés!$D82="F"),'9ème'!$D82&gt;=$I$3),"TERMINE",""))</f>
        <v/>
      </c>
      <c r="AU82" s="165" t="str">
        <f>IF('1ér_Tour'!$D82="","",IF(AND(OR(Engagés!$D82=1,Engagés!$D82=2,Engagés!$D82=3,Engagés!$D82="V"),'1ér_Tour'!$D82&gt;=$H$3),"TERMINE",""))</f>
        <v/>
      </c>
      <c r="AV82" s="165" t="str">
        <f>IF('1ér_Tour'!$D82="","",IF(AND(OR(Engagés!$D82=1,Engagés!$D82=2,Engagés!$D82=3,Engagés!$D82="V"),'1ér_Tour'!$D82&gt;=$H$3),"TERMINE",""))</f>
        <v/>
      </c>
      <c r="AW82" s="165" t="str">
        <f>IF('2ème'!$D82="","",IF(AND(OR(Engagés!$D82=1,Engagés!$D82=2,Engagés!$D82=3,Engagés!$D82="V"),'2ème'!$D82&gt;=$H$3),"TERMINE",""))</f>
        <v/>
      </c>
      <c r="AX82" s="165" t="str">
        <f>IF('3ème'!$D82="","",IF(AND(OR(Engagés!$D82=1,Engagés!$D82=2,Engagés!$D82=3,Engagés!$D82="V"),'3ème'!$D82&gt;=$H$3),"TERMINE",""))</f>
        <v/>
      </c>
      <c r="AY82" s="165" t="str">
        <f>IF('4ème'!$D82="","",IF(AND(OR(Engagés!$D82=1,Engagés!$D82=2,Engagés!$D82=3,Engagés!$D82="V"),'4ème'!$D82&gt;=$H$3),"TERMINE",""))</f>
        <v/>
      </c>
      <c r="AZ82" s="165" t="str">
        <f>IF('5ème'!$D82="","",IF(AND(OR(Engagés!$D82=1,Engagés!$D82=2,Engagés!$D82=3,Engagés!$D82="V"),'5ème'!$D82&gt;=$H$3),"TERMINE",""))</f>
        <v/>
      </c>
      <c r="BA82" s="165" t="str">
        <f>IF('6ème'!D82="","",IF(AND(OR(Engagés!$D82=1,Engagés!$D82=2,Engagés!$D82=3,Engagés!$D82="V"),'6ème'!D82&gt;=$H$3),"TERMINE",""))</f>
        <v/>
      </c>
      <c r="BB82" s="165" t="str">
        <f>IF('7ème'!$D82="","",IF(AND(OR(Engagés!$D82=1,Engagés!$D82=2,Engagés!$D82=3,Engagés!$D82="V"),'7ème'!$D82&gt;=$H$3),"TERMINE",""))</f>
        <v/>
      </c>
      <c r="BC82" s="165" t="str">
        <f>IF('8ème'!$D82="","",IF(AND(OR(Engagés!$D82=1,Engagés!$D82=2,Engagés!$D82=3,Engagés!$D82="V"),'8ème'!$D82&gt;=$H$3),"TERMINE",""))</f>
        <v/>
      </c>
      <c r="BD82" s="165" t="str">
        <f>IF('9ème'!$D82="","",IF(AND(OR(Engagés!$D82=1,Engagés!$D82=2,Engagés!$D82=3,Engagés!$D82="V"),'9ème'!$D82&gt;=$H$3),"TERMINE",""))</f>
        <v/>
      </c>
      <c r="BE82" s="165" t="str">
        <f>IF('10ème'!$D82="","",IF(AND(OR(Engagés!$D82=1,Engagés!$D82=2,Engagés!$D82=3,Engagés!$D82="V"),'10ème'!$D82&gt;=$H$3),"TERMINE",""))</f>
        <v/>
      </c>
    </row>
    <row r="83" spans="1:57" x14ac:dyDescent="0.2">
      <c r="A83" s="18" t="str">
        <f>IF(Dép_Arr!A83="","",Dép_Arr!A83)</f>
        <v/>
      </c>
      <c r="B83" s="17" t="str">
        <f>IF(A83="","",INDEX(Engagés!A83:D182,MATCH(Récap!A83,Engagés!A83:A182,0),4))</f>
        <v/>
      </c>
      <c r="C83" s="8">
        <f>Dép_Arr!E83+'1ér_Tour'!E83+'2ème'!E83+'3ème'!E83+'4ème'!E83+'5ème'!E83+'6ème'!E83+'7ème'!E83+'8ème'!E83+'9ème'!E83+'10ème'!E83</f>
        <v>0</v>
      </c>
      <c r="D83" s="6" t="str">
        <f>IF(E83=11,"",IF(Dép_Arr!A83="","",COUNTA(Dép_Arr!C83,'1ér_Tour'!C83,'2ème'!C83,'3ème'!C83,'4ème'!C83,'5ème'!C83,'6ème'!C83,'7ème'!C83,'8ème'!C83,'9ème'!C83,#REF!)))</f>
        <v/>
      </c>
      <c r="E83" s="6" t="str">
        <f>IF(A83=0,"",IF(Dép_Arr!A83="","",(COUNTBLANK(Dép_Arr!D83)+COUNTBLANK('1ér_Tour'!D83)+COUNTBLANK('2ème'!D83)+COUNTBLANK('3ème'!D83)+COUNTBLANK('4ème'!D83)+COUNTBLANK('5ème'!D83)+COUNTBLANK('6ème'!D83)+COUNTBLANK('7ème'!D83)+COUNTBLANK('8ème'!D83)+COUNTBLANK('9ème'!D83)+COUNTBLANK('10ème'!D83))))</f>
        <v/>
      </c>
      <c r="F83" s="8" t="str">
        <f t="shared" si="2"/>
        <v/>
      </c>
      <c r="G83" t="str">
        <f>IF(OR('1ér_Tour'!D83="TERMINE",'2ème'!D83="TERMINE",'3ème'!D83="TERMINE",'4ème'!D83="TERMINE",'5ème'!D83="TERMINE",'6ème'!D83="TERMINE",'7ème'!D83="TERMINE",'8ème'!D83="TERMINE",'9ème'!D83="TERMINE",'9ème'!A83="TERMINE"),"TERMINE","")</f>
        <v/>
      </c>
      <c r="H83" s="8"/>
      <c r="I83" s="53"/>
      <c r="M83" s="154" t="str">
        <f>IF('1ér_Tour'!$D83="","",IF(AND(Engagés!$D83="M",'1ér_Tour'!$D83&gt;=$K$3),"TERMINE",""))</f>
        <v/>
      </c>
      <c r="N83" s="154" t="str">
        <f>IF('1ér_Tour'!$D83="","",IF(AND(Engagés!$D83="M",'1ér_Tour'!$D83&gt;=$K$3),"TERMINE",""))</f>
        <v/>
      </c>
      <c r="O83" s="154" t="str">
        <f>IF('2ème'!$D83="","",IF(AND(Engagés!$D83="M",'2ème'!$D83&gt;=$K$3),"TERMINE",""))</f>
        <v/>
      </c>
      <c r="P83" s="154" t="str">
        <f>IF('3ème'!$D83="","",IF(AND(Engagés!$D83="M",'3ème'!$D83&gt;=$K$3),"TERMINE",""))</f>
        <v/>
      </c>
      <c r="Q83" s="154" t="str">
        <f>IF('4ème'!$D83="","",IF(AND(Engagés!$D83="M",'4ème'!$D83&gt;=$K$3),"TERMINE",""))</f>
        <v/>
      </c>
      <c r="R83" s="154" t="str">
        <f>IF('5ème'!$D83="","",IF(AND(Engagés!$D83="M",'5ème'!$D83&gt;=$K$3),"TERMINE",""))</f>
        <v/>
      </c>
      <c r="S83" s="154" t="str">
        <f>IF('6ème'!D83="","",IF(AND(Engagés!$D83="M",'6ème'!D83&gt;=$K$3),"TERMINE",""))</f>
        <v/>
      </c>
      <c r="T83" s="154" t="str">
        <f>IF('7ème'!$D83="","",IF(AND(Engagés!$D83="M",'7ème'!$D83&gt;=$K$3),"TERMINE",""))</f>
        <v/>
      </c>
      <c r="U83" s="154" t="str">
        <f>IF('8ème'!$D83="","",IF(AND(Engagés!$D83="M",'8ème'!$D83&gt;=$K$3),"TERMINE",""))</f>
        <v/>
      </c>
      <c r="V83" s="154" t="str">
        <f>IF('9ème'!$D83="","",IF(AND(Engagés!$D83="M",'9ème'!$D83&gt;=$K$3),"TERMINE",""))</f>
        <v/>
      </c>
      <c r="W83" s="187"/>
      <c r="Y83" s="128" t="str">
        <f>IF('1ér_Tour'!$D83="","",IF(AND(Engagés!$D83="C",'1ér_Tour'!$D83&gt;=$J$3),"TERMINE",""))</f>
        <v/>
      </c>
      <c r="Z83" s="128" t="str">
        <f>IF('1ér_Tour'!$D83="","",IF(AND(Engagés!$D83="C",'1ér_Tour'!$D83&gt;=$J$3),"TERMINE",""))</f>
        <v/>
      </c>
      <c r="AA83" s="128" t="str">
        <f>IF('2ème'!$D83="","",IF(AND(Engagés!$D83="C",'2ème'!$D83&gt;=$J$3),"TERMINE",""))</f>
        <v/>
      </c>
      <c r="AB83" s="128" t="str">
        <f>IF('3ème'!$D83="","",IF(AND(Engagés!$D83="C",'3ème'!$D83&gt;=$J$3),"TERMINE",""))</f>
        <v/>
      </c>
      <c r="AC83" s="128" t="str">
        <f>IF('4ème'!$D83="","",IF(AND(Engagés!$D83="C",'4ème'!$D83&gt;=$J$3),"TERMINE",""))</f>
        <v/>
      </c>
      <c r="AD83" s="128" t="str">
        <f>IF('5ème'!$D83="","",IF(AND(Engagés!$D83="C",'5ème'!$D83&gt;=$J$3),"TERMINE",""))</f>
        <v/>
      </c>
      <c r="AE83" s="128" t="str">
        <f>IF('6ème'!D83="","",IF(AND(Engagés!$D83="C",'6ème'!D83&gt;=$J$3),"TERMINE",""))</f>
        <v/>
      </c>
      <c r="AF83" s="128" t="str">
        <f>IF('7ème'!$D83="","",IF(AND(Engagés!$D83="c",'7ème'!$D83&gt;=$J$3),"TERMINE",""))</f>
        <v/>
      </c>
      <c r="AG83" s="128" t="str">
        <f>IF('8ème'!$D83="","",IF(AND(Engagés!$D83="c",'8ème'!$D83&gt;=$J$3),"TERMINE",""))</f>
        <v/>
      </c>
      <c r="AH83" s="128" t="str">
        <f>IF('9ème'!$D83="","",IF(AND(Engagés!$D83="c",'9ème'!$D83&gt;=$J$3),"TERMINE",""))</f>
        <v/>
      </c>
      <c r="AJ83" s="128" t="str">
        <f>IF('1ér_Tour'!$D83="","",IF(AND(OR(Engagés!$D83="J",Engagés!$D83="F"),'1ér_Tour'!$D83&gt;=$I$3),"TERMINE",""))</f>
        <v/>
      </c>
      <c r="AK83" s="128" t="str">
        <f>IF('1ér_Tour'!$D83="","",IF(AND(OR(Engagés!$D83="J",Engagés!$D83="F"),'1ér_Tour'!$D83&gt;=$I$3),"TERMINE",""))</f>
        <v/>
      </c>
      <c r="AL83" s="128" t="str">
        <f>IF('2ème'!$D83="","",IF(AND(OR(Engagés!$D83="J",Engagés!$D83="F"),'2ème'!$D83&gt;=$I$3),"TERMINE",""))</f>
        <v/>
      </c>
      <c r="AM83" s="128" t="str">
        <f>IF('3ème'!$D83="","",IF(AND(OR(Engagés!$D83="J",Engagés!$D83="F"),'3ème'!$D83&gt;=$I$3),"TERMINE",""))</f>
        <v/>
      </c>
      <c r="AN83" s="128" t="str">
        <f>IF('4ème'!$D83="","",IF(AND(OR(Engagés!$D83="J",Engagés!$D83="F"),'4ème'!$D83&gt;=$I$3),"TERMINE",""))</f>
        <v/>
      </c>
      <c r="AO83" s="128" t="str">
        <f>IF('5ème'!$D83="","",IF(AND(OR(Engagés!$D83="J",Engagés!$D83="F"),'5ème'!$D83&gt;=$I$3),"TERMINE",""))</f>
        <v/>
      </c>
      <c r="AP83" s="128" t="str">
        <f>IF('6ème'!T83="","",IF(AND(OR(Engagés!$D83="J",Engagés!$D83="F"),'6ème'!T83&gt;=$I$3),"TERMINE",""))</f>
        <v/>
      </c>
      <c r="AQ83" s="128" t="str">
        <f>IF('7ème'!$D83="","",IF(AND(OR(Engagés!$D83="J",Engagés!$D83="F"),'7ème'!$D83&gt;=$I$3),"TERMINE",""))</f>
        <v/>
      </c>
      <c r="AR83" s="128" t="str">
        <f>IF('8ème'!$D83="","",IF(AND(OR(Engagés!$D83="J",Engagés!$D83="F"),'8ème'!$D83&gt;=$I$3),"TERMINE",""))</f>
        <v/>
      </c>
      <c r="AS83" s="128" t="str">
        <f>IF('9ème'!$D83="","",IF(AND(OR(Engagés!$D83="J",Engagés!$D83="F"),'9ème'!$D83&gt;=$I$3),"TERMINE",""))</f>
        <v/>
      </c>
      <c r="AU83" s="165" t="str">
        <f>IF('1ér_Tour'!$D83="","",IF(AND(OR(Engagés!$D83=1,Engagés!$D83=2,Engagés!$D83=3,Engagés!$D83="V"),'1ér_Tour'!$D83&gt;=$H$3),"TERMINE",""))</f>
        <v/>
      </c>
      <c r="AV83" s="165" t="str">
        <f>IF('1ér_Tour'!$D83="","",IF(AND(OR(Engagés!$D83=1,Engagés!$D83=2,Engagés!$D83=3,Engagés!$D83="V"),'1ér_Tour'!$D83&gt;=$H$3),"TERMINE",""))</f>
        <v/>
      </c>
      <c r="AW83" s="165" t="str">
        <f>IF('2ème'!$D83="","",IF(AND(OR(Engagés!$D83=1,Engagés!$D83=2,Engagés!$D83=3,Engagés!$D83="V"),'2ème'!$D83&gt;=$H$3),"TERMINE",""))</f>
        <v/>
      </c>
      <c r="AX83" s="165" t="str">
        <f>IF('3ème'!$D83="","",IF(AND(OR(Engagés!$D83=1,Engagés!$D83=2,Engagés!$D83=3,Engagés!$D83="V"),'3ème'!$D83&gt;=$H$3),"TERMINE",""))</f>
        <v/>
      </c>
      <c r="AY83" s="165" t="str">
        <f>IF('4ème'!$D83="","",IF(AND(OR(Engagés!$D83=1,Engagés!$D83=2,Engagés!$D83=3,Engagés!$D83="V"),'4ème'!$D83&gt;=$H$3),"TERMINE",""))</f>
        <v/>
      </c>
      <c r="AZ83" s="165" t="str">
        <f>IF('5ème'!$D83="","",IF(AND(OR(Engagés!$D83=1,Engagés!$D83=2,Engagés!$D83=3,Engagés!$D83="V"),'5ème'!$D83&gt;=$H$3),"TERMINE",""))</f>
        <v/>
      </c>
      <c r="BA83" s="165" t="str">
        <f>IF('6ème'!D83="","",IF(AND(OR(Engagés!$D83=1,Engagés!$D83=2,Engagés!$D83=3,Engagés!$D83="V"),'6ème'!D83&gt;=$H$3),"TERMINE",""))</f>
        <v/>
      </c>
      <c r="BB83" s="165" t="str">
        <f>IF('7ème'!$D83="","",IF(AND(OR(Engagés!$D83=1,Engagés!$D83=2,Engagés!$D83=3,Engagés!$D83="V"),'7ème'!$D83&gt;=$H$3),"TERMINE",""))</f>
        <v/>
      </c>
      <c r="BC83" s="165" t="str">
        <f>IF('8ème'!$D83="","",IF(AND(OR(Engagés!$D83=1,Engagés!$D83=2,Engagés!$D83=3,Engagés!$D83="V"),'8ème'!$D83&gt;=$H$3),"TERMINE",""))</f>
        <v/>
      </c>
      <c r="BD83" s="165" t="str">
        <f>IF('9ème'!$D83="","",IF(AND(OR(Engagés!$D83=1,Engagés!$D83=2,Engagés!$D83=3,Engagés!$D83="V"),'9ème'!$D83&gt;=$H$3),"TERMINE",""))</f>
        <v/>
      </c>
      <c r="BE83" s="165" t="str">
        <f>IF('10ème'!$D83="","",IF(AND(OR(Engagés!$D83=1,Engagés!$D83=2,Engagés!$D83=3,Engagés!$D83="V"),'10ème'!$D83&gt;=$H$3),"TERMINE",""))</f>
        <v/>
      </c>
    </row>
    <row r="84" spans="1:57" x14ac:dyDescent="0.2">
      <c r="A84" s="18" t="str">
        <f>IF(Dép_Arr!A84="","",Dép_Arr!A84)</f>
        <v/>
      </c>
      <c r="B84" s="17" t="str">
        <f>IF(A84="","",INDEX(Engagés!A84:D183,MATCH(Récap!A84,Engagés!A84:A183,0),4))</f>
        <v/>
      </c>
      <c r="C84" s="8">
        <f>Dép_Arr!E84+'1ér_Tour'!E84+'2ème'!E84+'3ème'!E84+'4ème'!E84+'5ème'!E84+'6ème'!E84+'7ème'!E84+'8ème'!E84+'9ème'!E84+'10ème'!E84</f>
        <v>0</v>
      </c>
      <c r="D84" s="6" t="str">
        <f>IF(E84=11,"",IF(Dép_Arr!A84="","",COUNTA(Dép_Arr!C84,'1ér_Tour'!C84,'2ème'!C84,'3ème'!C84,'4ème'!C84,'5ème'!C84,'6ème'!C84,'7ème'!C84,'8ème'!C84,'9ème'!C84,#REF!)))</f>
        <v/>
      </c>
      <c r="E84" s="6" t="str">
        <f>IF(A84=0,"",IF(Dép_Arr!A84="","",(COUNTBLANK(Dép_Arr!D84)+COUNTBLANK('1ér_Tour'!D84)+COUNTBLANK('2ème'!D84)+COUNTBLANK('3ème'!D84)+COUNTBLANK('4ème'!D84)+COUNTBLANK('5ème'!D84)+COUNTBLANK('6ème'!D84)+COUNTBLANK('7ème'!D84)+COUNTBLANK('8ème'!D84)+COUNTBLANK('9ème'!D84)+COUNTBLANK('10ème'!D84))))</f>
        <v/>
      </c>
      <c r="F84" s="8" t="str">
        <f t="shared" si="2"/>
        <v/>
      </c>
      <c r="G84" t="str">
        <f>IF(OR('1ér_Tour'!D84="TERMINE",'2ème'!D84="TERMINE",'3ème'!D84="TERMINE",'4ème'!D84="TERMINE",'5ème'!D84="TERMINE",'6ème'!D84="TERMINE",'7ème'!D84="TERMINE",'8ème'!D84="TERMINE",'9ème'!D84="TERMINE",'9ème'!A84="TERMINE"),"TERMINE","")</f>
        <v/>
      </c>
      <c r="H84" s="8"/>
      <c r="I84" s="53"/>
      <c r="M84" s="154" t="str">
        <f>IF('1ér_Tour'!$D84="","",IF(AND(Engagés!$D84="M",'1ér_Tour'!$D84&gt;=$K$3),"TERMINE",""))</f>
        <v/>
      </c>
      <c r="N84" s="154" t="str">
        <f>IF('1ér_Tour'!$D84="","",IF(AND(Engagés!$D84="M",'1ér_Tour'!$D84&gt;=$K$3),"TERMINE",""))</f>
        <v/>
      </c>
      <c r="O84" s="154" t="str">
        <f>IF('2ème'!$D84="","",IF(AND(Engagés!$D84="M",'2ème'!$D84&gt;=$K$3),"TERMINE",""))</f>
        <v/>
      </c>
      <c r="P84" s="154" t="str">
        <f>IF('3ème'!$D84="","",IF(AND(Engagés!$D84="M",'3ème'!$D84&gt;=$K$3),"TERMINE",""))</f>
        <v/>
      </c>
      <c r="Q84" s="154" t="str">
        <f>IF('4ème'!$D84="","",IF(AND(Engagés!$D84="M",'4ème'!$D84&gt;=$K$3),"TERMINE",""))</f>
        <v/>
      </c>
      <c r="R84" s="154" t="str">
        <f>IF('5ème'!$D84="","",IF(AND(Engagés!$D84="M",'5ème'!$D84&gt;=$K$3),"TERMINE",""))</f>
        <v/>
      </c>
      <c r="S84" s="154" t="str">
        <f>IF('6ème'!D84="","",IF(AND(Engagés!$D84="M",'6ème'!D84&gt;=$K$3),"TERMINE",""))</f>
        <v/>
      </c>
      <c r="T84" s="154" t="str">
        <f>IF('7ème'!$D84="","",IF(AND(Engagés!$D84="M",'7ème'!$D84&gt;=$K$3),"TERMINE",""))</f>
        <v/>
      </c>
      <c r="U84" s="154" t="str">
        <f>IF('8ème'!$D84="","",IF(AND(Engagés!$D84="M",'8ème'!$D84&gt;=$K$3),"TERMINE",""))</f>
        <v/>
      </c>
      <c r="V84" s="154" t="str">
        <f>IF('9ème'!$D84="","",IF(AND(Engagés!$D84="M",'9ème'!$D84&gt;=$K$3),"TERMINE",""))</f>
        <v/>
      </c>
      <c r="W84" s="187"/>
      <c r="Y84" s="128" t="str">
        <f>IF('1ér_Tour'!$D84="","",IF(AND(Engagés!$D84="C",'1ér_Tour'!$D84&gt;=$J$3),"TERMINE",""))</f>
        <v/>
      </c>
      <c r="Z84" s="128" t="str">
        <f>IF('1ér_Tour'!$D84="","",IF(AND(Engagés!$D84="C",'1ér_Tour'!$D84&gt;=$J$3),"TERMINE",""))</f>
        <v/>
      </c>
      <c r="AA84" s="128" t="str">
        <f>IF('2ème'!$D84="","",IF(AND(Engagés!$D84="C",'2ème'!$D84&gt;=$J$3),"TERMINE",""))</f>
        <v/>
      </c>
      <c r="AB84" s="128" t="str">
        <f>IF('3ème'!$D84="","",IF(AND(Engagés!$D84="C",'3ème'!$D84&gt;=$J$3),"TERMINE",""))</f>
        <v/>
      </c>
      <c r="AC84" s="128" t="str">
        <f>IF('4ème'!$D84="","",IF(AND(Engagés!$D84="C",'4ème'!$D84&gt;=$J$3),"TERMINE",""))</f>
        <v/>
      </c>
      <c r="AD84" s="128" t="str">
        <f>IF('5ème'!$D84="","",IF(AND(Engagés!$D84="C",'5ème'!$D84&gt;=$J$3),"TERMINE",""))</f>
        <v/>
      </c>
      <c r="AE84" s="128" t="str">
        <f>IF('6ème'!D84="","",IF(AND(Engagés!$D84="C",'6ème'!D84&gt;=$J$3),"TERMINE",""))</f>
        <v/>
      </c>
      <c r="AF84" s="128" t="str">
        <f>IF('7ème'!$D84="","",IF(AND(Engagés!$D84="c",'7ème'!$D84&gt;=$J$3),"TERMINE",""))</f>
        <v/>
      </c>
      <c r="AG84" s="128" t="str">
        <f>IF('8ème'!$D84="","",IF(AND(Engagés!$D84="c",'8ème'!$D84&gt;=$J$3),"TERMINE",""))</f>
        <v/>
      </c>
      <c r="AH84" s="128" t="str">
        <f>IF('9ème'!$D84="","",IF(AND(Engagés!$D84="c",'9ème'!$D84&gt;=$J$3),"TERMINE",""))</f>
        <v/>
      </c>
      <c r="AJ84" s="128" t="str">
        <f>IF('1ér_Tour'!$D84="","",IF(AND(OR(Engagés!$D84="J",Engagés!$D84="F"),'1ér_Tour'!$D84&gt;=$I$3),"TERMINE",""))</f>
        <v/>
      </c>
      <c r="AK84" s="128" t="str">
        <f>IF('1ér_Tour'!$D84="","",IF(AND(OR(Engagés!$D84="J",Engagés!$D84="F"),'1ér_Tour'!$D84&gt;=$I$3),"TERMINE",""))</f>
        <v/>
      </c>
      <c r="AL84" s="128" t="str">
        <f>IF('2ème'!$D84="","",IF(AND(OR(Engagés!$D84="J",Engagés!$D84="F"),'2ème'!$D84&gt;=$I$3),"TERMINE",""))</f>
        <v/>
      </c>
      <c r="AM84" s="128" t="str">
        <f>IF('3ème'!$D84="","",IF(AND(OR(Engagés!$D84="J",Engagés!$D84="F"),'3ème'!$D84&gt;=$I$3),"TERMINE",""))</f>
        <v/>
      </c>
      <c r="AN84" s="128" t="str">
        <f>IF('4ème'!$D84="","",IF(AND(OR(Engagés!$D84="J",Engagés!$D84="F"),'4ème'!$D84&gt;=$I$3),"TERMINE",""))</f>
        <v/>
      </c>
      <c r="AO84" s="128" t="str">
        <f>IF('5ème'!$D84="","",IF(AND(OR(Engagés!$D84="J",Engagés!$D84="F"),'5ème'!$D84&gt;=$I$3),"TERMINE",""))</f>
        <v/>
      </c>
      <c r="AP84" s="128" t="str">
        <f>IF('6ème'!T84="","",IF(AND(OR(Engagés!$D84="J",Engagés!$D84="F"),'6ème'!T84&gt;=$I$3),"TERMINE",""))</f>
        <v/>
      </c>
      <c r="AQ84" s="128" t="str">
        <f>IF('7ème'!$D84="","",IF(AND(OR(Engagés!$D84="J",Engagés!$D84="F"),'7ème'!$D84&gt;=$I$3),"TERMINE",""))</f>
        <v/>
      </c>
      <c r="AR84" s="128" t="str">
        <f>IF('8ème'!$D84="","",IF(AND(OR(Engagés!$D84="J",Engagés!$D84="F"),'8ème'!$D84&gt;=$I$3),"TERMINE",""))</f>
        <v/>
      </c>
      <c r="AS84" s="128" t="str">
        <f>IF('9ème'!$D84="","",IF(AND(OR(Engagés!$D84="J",Engagés!$D84="F"),'9ème'!$D84&gt;=$I$3),"TERMINE",""))</f>
        <v/>
      </c>
      <c r="AU84" s="165" t="str">
        <f>IF('1ér_Tour'!$D84="","",IF(AND(OR(Engagés!$D84=1,Engagés!$D84=2,Engagés!$D84=3,Engagés!$D84="V"),'1ér_Tour'!$D84&gt;=$H$3),"TERMINE",""))</f>
        <v/>
      </c>
      <c r="AV84" s="165" t="str">
        <f>IF('1ér_Tour'!$D84="","",IF(AND(OR(Engagés!$D84=1,Engagés!$D84=2,Engagés!$D84=3,Engagés!$D84="V"),'1ér_Tour'!$D84&gt;=$H$3),"TERMINE",""))</f>
        <v/>
      </c>
      <c r="AW84" s="165" t="str">
        <f>IF('2ème'!$D84="","",IF(AND(OR(Engagés!$D84=1,Engagés!$D84=2,Engagés!$D84=3,Engagés!$D84="V"),'2ème'!$D84&gt;=$H$3),"TERMINE",""))</f>
        <v/>
      </c>
      <c r="AX84" s="165" t="str">
        <f>IF('3ème'!$D84="","",IF(AND(OR(Engagés!$D84=1,Engagés!$D84=2,Engagés!$D84=3,Engagés!$D84="V"),'3ème'!$D84&gt;=$H$3),"TERMINE",""))</f>
        <v/>
      </c>
      <c r="AY84" s="165" t="str">
        <f>IF('4ème'!$D84="","",IF(AND(OR(Engagés!$D84=1,Engagés!$D84=2,Engagés!$D84=3,Engagés!$D84="V"),'4ème'!$D84&gt;=$H$3),"TERMINE",""))</f>
        <v/>
      </c>
      <c r="AZ84" s="165" t="str">
        <f>IF('5ème'!$D84="","",IF(AND(OR(Engagés!$D84=1,Engagés!$D84=2,Engagés!$D84=3,Engagés!$D84="V"),'5ème'!$D84&gt;=$H$3),"TERMINE",""))</f>
        <v/>
      </c>
      <c r="BA84" s="165" t="str">
        <f>IF('6ème'!D84="","",IF(AND(OR(Engagés!$D84=1,Engagés!$D84=2,Engagés!$D84=3,Engagés!$D84="V"),'6ème'!D84&gt;=$H$3),"TERMINE",""))</f>
        <v/>
      </c>
      <c r="BB84" s="165" t="str">
        <f>IF('7ème'!$D84="","",IF(AND(OR(Engagés!$D84=1,Engagés!$D84=2,Engagés!$D84=3,Engagés!$D84="V"),'7ème'!$D84&gt;=$H$3),"TERMINE",""))</f>
        <v/>
      </c>
      <c r="BC84" s="165" t="str">
        <f>IF('8ème'!$D84="","",IF(AND(OR(Engagés!$D84=1,Engagés!$D84=2,Engagés!$D84=3,Engagés!$D84="V"),'8ème'!$D84&gt;=$H$3),"TERMINE",""))</f>
        <v/>
      </c>
      <c r="BD84" s="165" t="str">
        <f>IF('9ème'!$D84="","",IF(AND(OR(Engagés!$D84=1,Engagés!$D84=2,Engagés!$D84=3,Engagés!$D84="V"),'9ème'!$D84&gt;=$H$3),"TERMINE",""))</f>
        <v/>
      </c>
      <c r="BE84" s="165" t="str">
        <f>IF('10ème'!$D84="","",IF(AND(OR(Engagés!$D84=1,Engagés!$D84=2,Engagés!$D84=3,Engagés!$D84="V"),'10ème'!$D84&gt;=$H$3),"TERMINE",""))</f>
        <v/>
      </c>
    </row>
    <row r="85" spans="1:57" x14ac:dyDescent="0.2">
      <c r="A85" s="18" t="str">
        <f>IF(Dép_Arr!A85="","",Dép_Arr!A85)</f>
        <v/>
      </c>
      <c r="B85" s="17" t="str">
        <f>IF(A85="","",INDEX(Engagés!A85:D184,MATCH(Récap!A85,Engagés!A85:A184,0),4))</f>
        <v/>
      </c>
      <c r="C85" s="8">
        <f>Dép_Arr!E85+'1ér_Tour'!E85+'2ème'!E85+'3ème'!E85+'4ème'!E85+'5ème'!E85+'6ème'!E85+'7ème'!E85+'8ème'!E85+'9ème'!E85+'10ème'!E85</f>
        <v>0</v>
      </c>
      <c r="D85" s="6" t="str">
        <f>IF(E85=11,"",IF(Dép_Arr!A85="","",COUNTA(Dép_Arr!C85,'1ér_Tour'!C85,'2ème'!C85,'3ème'!C85,'4ème'!C85,'5ème'!C85,'6ème'!C85,'7ème'!C85,'8ème'!C85,'9ème'!C85,#REF!)))</f>
        <v/>
      </c>
      <c r="E85" s="6" t="str">
        <f>IF(A85=0,"",IF(Dép_Arr!A85="","",(COUNTBLANK(Dép_Arr!D85)+COUNTBLANK('1ér_Tour'!D85)+COUNTBLANK('2ème'!D85)+COUNTBLANK('3ème'!D85)+COUNTBLANK('4ème'!D85)+COUNTBLANK('5ème'!D85)+COUNTBLANK('6ème'!D85)+COUNTBLANK('7ème'!D85)+COUNTBLANK('8ème'!D85)+COUNTBLANK('9ème'!D85)+COUNTBLANK('10ème'!D85))))</f>
        <v/>
      </c>
      <c r="F85" s="8" t="str">
        <f t="shared" si="2"/>
        <v/>
      </c>
      <c r="G85" t="str">
        <f>IF(OR('1ér_Tour'!D85="TERMINE",'2ème'!D85="TERMINE",'3ème'!D85="TERMINE",'4ème'!D85="TERMINE",'5ème'!D85="TERMINE",'6ème'!D85="TERMINE",'7ème'!D85="TERMINE",'8ème'!D85="TERMINE",'9ème'!D85="TERMINE",'9ème'!A85="TERMINE"),"TERMINE","")</f>
        <v/>
      </c>
      <c r="H85" s="8"/>
      <c r="I85" s="53"/>
      <c r="M85" s="154" t="str">
        <f>IF('1ér_Tour'!$D85="","",IF(AND(Engagés!$D85="M",'1ér_Tour'!$D85&gt;=$K$3),"TERMINE",""))</f>
        <v/>
      </c>
      <c r="N85" s="154" t="str">
        <f>IF('1ér_Tour'!$D85="","",IF(AND(Engagés!$D85="M",'1ér_Tour'!$D85&gt;=$K$3),"TERMINE",""))</f>
        <v/>
      </c>
      <c r="O85" s="154" t="str">
        <f>IF('2ème'!$D85="","",IF(AND(Engagés!$D85="M",'2ème'!$D85&gt;=$K$3),"TERMINE",""))</f>
        <v/>
      </c>
      <c r="P85" s="154" t="str">
        <f>IF('3ème'!$D85="","",IF(AND(Engagés!$D85="M",'3ème'!$D85&gt;=$K$3),"TERMINE",""))</f>
        <v/>
      </c>
      <c r="Q85" s="154" t="str">
        <f>IF('4ème'!$D85="","",IF(AND(Engagés!$D85="M",'4ème'!$D85&gt;=$K$3),"TERMINE",""))</f>
        <v/>
      </c>
      <c r="R85" s="154" t="str">
        <f>IF('5ème'!$D85="","",IF(AND(Engagés!$D85="M",'5ème'!$D85&gt;=$K$3),"TERMINE",""))</f>
        <v/>
      </c>
      <c r="S85" s="154" t="str">
        <f>IF('6ème'!D85="","",IF(AND(Engagés!$D85="M",'6ème'!D85&gt;=$K$3),"TERMINE",""))</f>
        <v/>
      </c>
      <c r="T85" s="154" t="str">
        <f>IF('7ème'!$D85="","",IF(AND(Engagés!$D85="M",'7ème'!$D85&gt;=$K$3),"TERMINE",""))</f>
        <v/>
      </c>
      <c r="U85" s="154" t="str">
        <f>IF('8ème'!$D85="","",IF(AND(Engagés!$D85="M",'8ème'!$D85&gt;=$K$3),"TERMINE",""))</f>
        <v/>
      </c>
      <c r="V85" s="154" t="str">
        <f>IF('9ème'!$D85="","",IF(AND(Engagés!$D85="M",'9ème'!$D85&gt;=$K$3),"TERMINE",""))</f>
        <v/>
      </c>
      <c r="W85" s="187"/>
      <c r="Y85" s="128" t="str">
        <f>IF('1ér_Tour'!$D85="","",IF(AND(Engagés!$D85="C",'1ér_Tour'!$D85&gt;=$J$3),"TERMINE",""))</f>
        <v/>
      </c>
      <c r="Z85" s="128" t="str">
        <f>IF('1ér_Tour'!$D85="","",IF(AND(Engagés!$D85="C",'1ér_Tour'!$D85&gt;=$J$3),"TERMINE",""))</f>
        <v/>
      </c>
      <c r="AA85" s="128" t="str">
        <f>IF('2ème'!$D85="","",IF(AND(Engagés!$D85="C",'2ème'!$D85&gt;=$J$3),"TERMINE",""))</f>
        <v/>
      </c>
      <c r="AB85" s="128" t="str">
        <f>IF('3ème'!$D85="","",IF(AND(Engagés!$D85="C",'3ème'!$D85&gt;=$J$3),"TERMINE",""))</f>
        <v/>
      </c>
      <c r="AC85" s="128" t="str">
        <f>IF('4ème'!$D85="","",IF(AND(Engagés!$D85="C",'4ème'!$D85&gt;=$J$3),"TERMINE",""))</f>
        <v/>
      </c>
      <c r="AD85" s="128" t="str">
        <f>IF('5ème'!$D85="","",IF(AND(Engagés!$D85="C",'5ème'!$D85&gt;=$J$3),"TERMINE",""))</f>
        <v/>
      </c>
      <c r="AE85" s="128" t="str">
        <f>IF('6ème'!D85="","",IF(AND(Engagés!$D85="C",'6ème'!D85&gt;=$J$3),"TERMINE",""))</f>
        <v/>
      </c>
      <c r="AF85" s="128" t="str">
        <f>IF('7ème'!$D85="","",IF(AND(Engagés!$D85="c",'7ème'!$D85&gt;=$J$3),"TERMINE",""))</f>
        <v/>
      </c>
      <c r="AG85" s="128" t="str">
        <f>IF('8ème'!$D85="","",IF(AND(Engagés!$D85="c",'8ème'!$D85&gt;=$J$3),"TERMINE",""))</f>
        <v/>
      </c>
      <c r="AH85" s="128" t="str">
        <f>IF('9ème'!$D85="","",IF(AND(Engagés!$D85="c",'9ème'!$D85&gt;=$J$3),"TERMINE",""))</f>
        <v/>
      </c>
      <c r="AJ85" s="128" t="str">
        <f>IF('1ér_Tour'!$D85="","",IF(AND(OR(Engagés!$D85="J",Engagés!$D85="F"),'1ér_Tour'!$D85&gt;=$I$3),"TERMINE",""))</f>
        <v/>
      </c>
      <c r="AK85" s="128" t="str">
        <f>IF('1ér_Tour'!$D85="","",IF(AND(OR(Engagés!$D85="J",Engagés!$D85="F"),'1ér_Tour'!$D85&gt;=$I$3),"TERMINE",""))</f>
        <v/>
      </c>
      <c r="AL85" s="128" t="str">
        <f>IF('2ème'!$D85="","",IF(AND(OR(Engagés!$D85="J",Engagés!$D85="F"),'2ème'!$D85&gt;=$I$3),"TERMINE",""))</f>
        <v/>
      </c>
      <c r="AM85" s="128" t="str">
        <f>IF('3ème'!$D85="","",IF(AND(OR(Engagés!$D85="J",Engagés!$D85="F"),'3ème'!$D85&gt;=$I$3),"TERMINE",""))</f>
        <v/>
      </c>
      <c r="AN85" s="128" t="str">
        <f>IF('4ème'!$D85="","",IF(AND(OR(Engagés!$D85="J",Engagés!$D85="F"),'4ème'!$D85&gt;=$I$3),"TERMINE",""))</f>
        <v/>
      </c>
      <c r="AO85" s="128" t="str">
        <f>IF('5ème'!$D85="","",IF(AND(OR(Engagés!$D85="J",Engagés!$D85="F"),'5ème'!$D85&gt;=$I$3),"TERMINE",""))</f>
        <v/>
      </c>
      <c r="AP85" s="128" t="str">
        <f>IF('6ème'!T85="","",IF(AND(OR(Engagés!$D85="J",Engagés!$D85="F"),'6ème'!T85&gt;=$I$3),"TERMINE",""))</f>
        <v/>
      </c>
      <c r="AQ85" s="128" t="str">
        <f>IF('7ème'!$D85="","",IF(AND(OR(Engagés!$D85="J",Engagés!$D85="F"),'7ème'!$D85&gt;=$I$3),"TERMINE",""))</f>
        <v/>
      </c>
      <c r="AR85" s="128" t="str">
        <f>IF('8ème'!$D85="","",IF(AND(OR(Engagés!$D85="J",Engagés!$D85="F"),'8ème'!$D85&gt;=$I$3),"TERMINE",""))</f>
        <v/>
      </c>
      <c r="AS85" s="128" t="str">
        <f>IF('9ème'!$D85="","",IF(AND(OR(Engagés!$D85="J",Engagés!$D85="F"),'9ème'!$D85&gt;=$I$3),"TERMINE",""))</f>
        <v/>
      </c>
      <c r="AU85" s="165" t="str">
        <f>IF('1ér_Tour'!$D85="","",IF(AND(OR(Engagés!$D85=1,Engagés!$D85=2,Engagés!$D85=3,Engagés!$D85="V"),'1ér_Tour'!$D85&gt;=$H$3),"TERMINE",""))</f>
        <v/>
      </c>
      <c r="AV85" s="165" t="str">
        <f>IF('1ér_Tour'!$D85="","",IF(AND(OR(Engagés!$D85=1,Engagés!$D85=2,Engagés!$D85=3,Engagés!$D85="V"),'1ér_Tour'!$D85&gt;=$H$3),"TERMINE",""))</f>
        <v/>
      </c>
      <c r="AW85" s="165" t="str">
        <f>IF('2ème'!$D85="","",IF(AND(OR(Engagés!$D85=1,Engagés!$D85=2,Engagés!$D85=3,Engagés!$D85="V"),'2ème'!$D85&gt;=$H$3),"TERMINE",""))</f>
        <v/>
      </c>
      <c r="AX85" s="165" t="str">
        <f>IF('3ème'!$D85="","",IF(AND(OR(Engagés!$D85=1,Engagés!$D85=2,Engagés!$D85=3,Engagés!$D85="V"),'3ème'!$D85&gt;=$H$3),"TERMINE",""))</f>
        <v/>
      </c>
      <c r="AY85" s="165" t="str">
        <f>IF('4ème'!$D85="","",IF(AND(OR(Engagés!$D85=1,Engagés!$D85=2,Engagés!$D85=3,Engagés!$D85="V"),'4ème'!$D85&gt;=$H$3),"TERMINE",""))</f>
        <v/>
      </c>
      <c r="AZ85" s="165" t="str">
        <f>IF('5ème'!$D85="","",IF(AND(OR(Engagés!$D85=1,Engagés!$D85=2,Engagés!$D85=3,Engagés!$D85="V"),'5ème'!$D85&gt;=$H$3),"TERMINE",""))</f>
        <v/>
      </c>
      <c r="BA85" s="165" t="str">
        <f>IF('6ème'!D85="","",IF(AND(OR(Engagés!$D85=1,Engagés!$D85=2,Engagés!$D85=3,Engagés!$D85="V"),'6ème'!D85&gt;=$H$3),"TERMINE",""))</f>
        <v/>
      </c>
      <c r="BB85" s="165" t="str">
        <f>IF('7ème'!$D85="","",IF(AND(OR(Engagés!$D85=1,Engagés!$D85=2,Engagés!$D85=3,Engagés!$D85="V"),'7ème'!$D85&gt;=$H$3),"TERMINE",""))</f>
        <v/>
      </c>
      <c r="BC85" s="165" t="str">
        <f>IF('8ème'!$D85="","",IF(AND(OR(Engagés!$D85=1,Engagés!$D85=2,Engagés!$D85=3,Engagés!$D85="V"),'8ème'!$D85&gt;=$H$3),"TERMINE",""))</f>
        <v/>
      </c>
      <c r="BD85" s="165" t="str">
        <f>IF('9ème'!$D85="","",IF(AND(OR(Engagés!$D85=1,Engagés!$D85=2,Engagés!$D85=3,Engagés!$D85="V"),'9ème'!$D85&gt;=$H$3),"TERMINE",""))</f>
        <v/>
      </c>
      <c r="BE85" s="165" t="str">
        <f>IF('10ème'!$D85="","",IF(AND(OR(Engagés!$D85=1,Engagés!$D85=2,Engagés!$D85=3,Engagés!$D85="V"),'10ème'!$D85&gt;=$H$3),"TERMINE",""))</f>
        <v/>
      </c>
    </row>
    <row r="86" spans="1:57" x14ac:dyDescent="0.2">
      <c r="A86" s="18" t="str">
        <f>IF(Dép_Arr!A86="","",Dép_Arr!A86)</f>
        <v/>
      </c>
      <c r="B86" s="17" t="str">
        <f>IF(A86="","",INDEX(Engagés!A86:D185,MATCH(Récap!A86,Engagés!A86:A185,0),4))</f>
        <v/>
      </c>
      <c r="C86" s="8">
        <f>Dép_Arr!E86+'1ér_Tour'!E86+'2ème'!E86+'3ème'!E86+'4ème'!E86+'5ème'!E86+'6ème'!E86+'7ème'!E86+'8ème'!E86+'9ème'!E86+'10ème'!E86</f>
        <v>0</v>
      </c>
      <c r="D86" s="6" t="str">
        <f>IF(E86=11,"",IF(Dép_Arr!A86="","",COUNTA(Dép_Arr!C86,'1ér_Tour'!C86,'2ème'!C86,'3ème'!C86,'4ème'!C86,'5ème'!C86,'6ème'!C86,'7ème'!C86,'8ème'!C86,'9ème'!C86,#REF!)))</f>
        <v/>
      </c>
      <c r="E86" s="6" t="str">
        <f>IF(A86=0,"",IF(Dép_Arr!A86="","",(COUNTBLANK(Dép_Arr!D86)+COUNTBLANK('1ér_Tour'!D86)+COUNTBLANK('2ème'!D86)+COUNTBLANK('3ème'!D86)+COUNTBLANK('4ème'!D86)+COUNTBLANK('5ème'!D86)+COUNTBLANK('6ème'!D86)+COUNTBLANK('7ème'!D86)+COUNTBLANK('8ème'!D86)+COUNTBLANK('9ème'!D86)+COUNTBLANK('10ème'!D86))))</f>
        <v/>
      </c>
      <c r="F86" s="8" t="str">
        <f t="shared" si="2"/>
        <v/>
      </c>
      <c r="G86" t="str">
        <f>IF(OR('1ér_Tour'!D86="TERMINE",'2ème'!D86="TERMINE",'3ème'!D86="TERMINE",'4ème'!D86="TERMINE",'5ème'!D86="TERMINE",'6ème'!D86="TERMINE",'7ème'!D86="TERMINE",'8ème'!D86="TERMINE",'9ème'!D86="TERMINE",'9ème'!A86="TERMINE"),"TERMINE","")</f>
        <v/>
      </c>
      <c r="H86" s="8"/>
      <c r="I86" s="53"/>
      <c r="M86" s="154" t="str">
        <f>IF('1ér_Tour'!$D86="","",IF(AND(Engagés!$D86="M",'1ér_Tour'!$D86&gt;=$K$3),"TERMINE",""))</f>
        <v/>
      </c>
      <c r="N86" s="154" t="str">
        <f>IF('1ér_Tour'!$D86="","",IF(AND(Engagés!$D86="M",'1ér_Tour'!$D86&gt;=$K$3),"TERMINE",""))</f>
        <v/>
      </c>
      <c r="O86" s="154" t="str">
        <f>IF('2ème'!$D86="","",IF(AND(Engagés!$D86="M",'2ème'!$D86&gt;=$K$3),"TERMINE",""))</f>
        <v/>
      </c>
      <c r="P86" s="154" t="str">
        <f>IF('3ème'!$D86="","",IF(AND(Engagés!$D86="M",'3ème'!$D86&gt;=$K$3),"TERMINE",""))</f>
        <v/>
      </c>
      <c r="Q86" s="154" t="str">
        <f>IF('4ème'!$D86="","",IF(AND(Engagés!$D86="M",'4ème'!$D86&gt;=$K$3),"TERMINE",""))</f>
        <v/>
      </c>
      <c r="R86" s="154" t="str">
        <f>IF('5ème'!$D86="","",IF(AND(Engagés!$D86="M",'5ème'!$D86&gt;=$K$3),"TERMINE",""))</f>
        <v/>
      </c>
      <c r="S86" s="154" t="str">
        <f>IF('6ème'!D86="","",IF(AND(Engagés!$D86="M",'6ème'!D86&gt;=$K$3),"TERMINE",""))</f>
        <v/>
      </c>
      <c r="T86" s="154" t="str">
        <f>IF('7ème'!$D86="","",IF(AND(Engagés!$D86="M",'7ème'!$D86&gt;=$K$3),"TERMINE",""))</f>
        <v/>
      </c>
      <c r="U86" s="154" t="str">
        <f>IF('8ème'!$D86="","",IF(AND(Engagés!$D86="M",'8ème'!$D86&gt;=$K$3),"TERMINE",""))</f>
        <v/>
      </c>
      <c r="V86" s="154" t="str">
        <f>IF('9ème'!$D86="","",IF(AND(Engagés!$D86="M",'9ème'!$D86&gt;=$K$3),"TERMINE",""))</f>
        <v/>
      </c>
      <c r="W86" s="187"/>
      <c r="Y86" s="128" t="str">
        <f>IF('1ér_Tour'!$D86="","",IF(AND(Engagés!$D86="C",'1ér_Tour'!$D86&gt;=$J$3),"TERMINE",""))</f>
        <v/>
      </c>
      <c r="Z86" s="128" t="str">
        <f>IF('1ér_Tour'!$D86="","",IF(AND(Engagés!$D86="C",'1ér_Tour'!$D86&gt;=$J$3),"TERMINE",""))</f>
        <v/>
      </c>
      <c r="AA86" s="128" t="str">
        <f>IF('2ème'!$D86="","",IF(AND(Engagés!$D86="C",'2ème'!$D86&gt;=$J$3),"TERMINE",""))</f>
        <v/>
      </c>
      <c r="AB86" s="128" t="str">
        <f>IF('3ème'!$D86="","",IF(AND(Engagés!$D86="C",'3ème'!$D86&gt;=$J$3),"TERMINE",""))</f>
        <v/>
      </c>
      <c r="AC86" s="128" t="str">
        <f>IF('4ème'!$D86="","",IF(AND(Engagés!$D86="C",'4ème'!$D86&gt;=$J$3),"TERMINE",""))</f>
        <v/>
      </c>
      <c r="AD86" s="128" t="str">
        <f>IF('5ème'!$D86="","",IF(AND(Engagés!$D86="C",'5ème'!$D86&gt;=$J$3),"TERMINE",""))</f>
        <v/>
      </c>
      <c r="AE86" s="128" t="str">
        <f>IF('6ème'!D86="","",IF(AND(Engagés!$D86="C",'6ème'!D86&gt;=$J$3),"TERMINE",""))</f>
        <v/>
      </c>
      <c r="AF86" s="128" t="str">
        <f>IF('7ème'!$D86="","",IF(AND(Engagés!$D86="c",'7ème'!$D86&gt;=$J$3),"TERMINE",""))</f>
        <v/>
      </c>
      <c r="AG86" s="128" t="str">
        <f>IF('8ème'!$D86="","",IF(AND(Engagés!$D86="c",'8ème'!$D86&gt;=$J$3),"TERMINE",""))</f>
        <v/>
      </c>
      <c r="AH86" s="128" t="str">
        <f>IF('9ème'!$D86="","",IF(AND(Engagés!$D86="c",'9ème'!$D86&gt;=$J$3),"TERMINE",""))</f>
        <v/>
      </c>
      <c r="AJ86" s="128" t="str">
        <f>IF('1ér_Tour'!$D86="","",IF(AND(OR(Engagés!$D86="J",Engagés!$D86="F"),'1ér_Tour'!$D86&gt;=$I$3),"TERMINE",""))</f>
        <v/>
      </c>
      <c r="AK86" s="128" t="str">
        <f>IF('1ér_Tour'!$D86="","",IF(AND(OR(Engagés!$D86="J",Engagés!$D86="F"),'1ér_Tour'!$D86&gt;=$I$3),"TERMINE",""))</f>
        <v/>
      </c>
      <c r="AL86" s="128" t="str">
        <f>IF('2ème'!$D86="","",IF(AND(OR(Engagés!$D86="J",Engagés!$D86="F"),'2ème'!$D86&gt;=$I$3),"TERMINE",""))</f>
        <v/>
      </c>
      <c r="AM86" s="128" t="str">
        <f>IF('3ème'!$D86="","",IF(AND(OR(Engagés!$D86="J",Engagés!$D86="F"),'3ème'!$D86&gt;=$I$3),"TERMINE",""))</f>
        <v/>
      </c>
      <c r="AN86" s="128" t="str">
        <f>IF('4ème'!$D86="","",IF(AND(OR(Engagés!$D86="J",Engagés!$D86="F"),'4ème'!$D86&gt;=$I$3),"TERMINE",""))</f>
        <v/>
      </c>
      <c r="AO86" s="128" t="str">
        <f>IF('5ème'!$D86="","",IF(AND(OR(Engagés!$D86="J",Engagés!$D86="F"),'5ème'!$D86&gt;=$I$3),"TERMINE",""))</f>
        <v/>
      </c>
      <c r="AP86" s="128" t="str">
        <f>IF('6ème'!T86="","",IF(AND(OR(Engagés!$D86="J",Engagés!$D86="F"),'6ème'!T86&gt;=$I$3),"TERMINE",""))</f>
        <v/>
      </c>
      <c r="AQ86" s="128" t="str">
        <f>IF('7ème'!$D86="","",IF(AND(OR(Engagés!$D86="J",Engagés!$D86="F"),'7ème'!$D86&gt;=$I$3),"TERMINE",""))</f>
        <v/>
      </c>
      <c r="AR86" s="128" t="str">
        <f>IF('8ème'!$D86="","",IF(AND(OR(Engagés!$D86="J",Engagés!$D86="F"),'8ème'!$D86&gt;=$I$3),"TERMINE",""))</f>
        <v/>
      </c>
      <c r="AS86" s="128" t="str">
        <f>IF('9ème'!$D86="","",IF(AND(OR(Engagés!$D86="J",Engagés!$D86="F"),'9ème'!$D86&gt;=$I$3),"TERMINE",""))</f>
        <v/>
      </c>
      <c r="AU86" s="165" t="str">
        <f>IF('1ér_Tour'!$D86="","",IF(AND(OR(Engagés!$D86=1,Engagés!$D86=2,Engagés!$D86=3,Engagés!$D86="V"),'1ér_Tour'!$D86&gt;=$H$3),"TERMINE",""))</f>
        <v/>
      </c>
      <c r="AV86" s="165" t="str">
        <f>IF('1ér_Tour'!$D86="","",IF(AND(OR(Engagés!$D86=1,Engagés!$D86=2,Engagés!$D86=3,Engagés!$D86="V"),'1ér_Tour'!$D86&gt;=$H$3),"TERMINE",""))</f>
        <v/>
      </c>
      <c r="AW86" s="165" t="str">
        <f>IF('2ème'!$D86="","",IF(AND(OR(Engagés!$D86=1,Engagés!$D86=2,Engagés!$D86=3,Engagés!$D86="V"),'2ème'!$D86&gt;=$H$3),"TERMINE",""))</f>
        <v/>
      </c>
      <c r="AX86" s="165" t="str">
        <f>IF('3ème'!$D86="","",IF(AND(OR(Engagés!$D86=1,Engagés!$D86=2,Engagés!$D86=3,Engagés!$D86="V"),'3ème'!$D86&gt;=$H$3),"TERMINE",""))</f>
        <v/>
      </c>
      <c r="AY86" s="165" t="str">
        <f>IF('4ème'!$D86="","",IF(AND(OR(Engagés!$D86=1,Engagés!$D86=2,Engagés!$D86=3,Engagés!$D86="V"),'4ème'!$D86&gt;=$H$3),"TERMINE",""))</f>
        <v/>
      </c>
      <c r="AZ86" s="165" t="str">
        <f>IF('5ème'!$D86="","",IF(AND(OR(Engagés!$D86=1,Engagés!$D86=2,Engagés!$D86=3,Engagés!$D86="V"),'5ème'!$D86&gt;=$H$3),"TERMINE",""))</f>
        <v/>
      </c>
      <c r="BA86" s="165" t="str">
        <f>IF('6ème'!D86="","",IF(AND(OR(Engagés!$D86=1,Engagés!$D86=2,Engagés!$D86=3,Engagés!$D86="V"),'6ème'!D86&gt;=$H$3),"TERMINE",""))</f>
        <v/>
      </c>
      <c r="BB86" s="165" t="str">
        <f>IF('7ème'!$D86="","",IF(AND(OR(Engagés!$D86=1,Engagés!$D86=2,Engagés!$D86=3,Engagés!$D86="V"),'7ème'!$D86&gt;=$H$3),"TERMINE",""))</f>
        <v/>
      </c>
      <c r="BC86" s="165" t="str">
        <f>IF('8ème'!$D86="","",IF(AND(OR(Engagés!$D86=1,Engagés!$D86=2,Engagés!$D86=3,Engagés!$D86="V"),'8ème'!$D86&gt;=$H$3),"TERMINE",""))</f>
        <v/>
      </c>
      <c r="BD86" s="165" t="str">
        <f>IF('9ème'!$D86="","",IF(AND(OR(Engagés!$D86=1,Engagés!$D86=2,Engagés!$D86=3,Engagés!$D86="V"),'9ème'!$D86&gt;=$H$3),"TERMINE",""))</f>
        <v/>
      </c>
      <c r="BE86" s="165" t="str">
        <f>IF('10ème'!$D86="","",IF(AND(OR(Engagés!$D86=1,Engagés!$D86=2,Engagés!$D86=3,Engagés!$D86="V"),'10ème'!$D86&gt;=$H$3),"TERMINE",""))</f>
        <v/>
      </c>
    </row>
    <row r="87" spans="1:57" x14ac:dyDescent="0.2">
      <c r="A87" s="18" t="str">
        <f>IF(Dép_Arr!A87="","",Dép_Arr!A87)</f>
        <v/>
      </c>
      <c r="B87" s="17" t="str">
        <f>IF(A87="","",INDEX(Engagés!A87:D186,MATCH(Récap!A87,Engagés!A87:A186,0),4))</f>
        <v/>
      </c>
      <c r="C87" s="8">
        <f>Dép_Arr!E87+'1ér_Tour'!E87+'2ème'!E87+'3ème'!E87+'4ème'!E87+'5ème'!E87+'6ème'!E87+'7ème'!E87+'8ème'!E87+'9ème'!E87+'10ème'!E87</f>
        <v>0</v>
      </c>
      <c r="D87" s="6" t="str">
        <f>IF(E87=11,"",IF(Dép_Arr!A87="","",COUNTA(Dép_Arr!C87,'1ér_Tour'!C87,'2ème'!C87,'3ème'!C87,'4ème'!C87,'5ème'!C87,'6ème'!C87,'7ème'!C87,'8ème'!C87,'9ème'!C87,#REF!)))</f>
        <v/>
      </c>
      <c r="E87" s="6" t="str">
        <f>IF(A87=0,"",IF(Dép_Arr!A87="","",(COUNTBLANK(Dép_Arr!D87)+COUNTBLANK('1ér_Tour'!D87)+COUNTBLANK('2ème'!D87)+COUNTBLANK('3ème'!D87)+COUNTBLANK('4ème'!D87)+COUNTBLANK('5ème'!D87)+COUNTBLANK('6ème'!D87)+COUNTBLANK('7ème'!D87)+COUNTBLANK('8ème'!D87)+COUNTBLANK('9ème'!D87)+COUNTBLANK('10ème'!D87))))</f>
        <v/>
      </c>
      <c r="F87" s="8" t="str">
        <f t="shared" si="2"/>
        <v/>
      </c>
      <c r="G87" t="str">
        <f>IF(OR('1ér_Tour'!D87="TERMINE",'2ème'!D87="TERMINE",'3ème'!D87="TERMINE",'4ème'!D87="TERMINE",'5ème'!D87="TERMINE",'6ème'!D87="TERMINE",'7ème'!D87="TERMINE",'8ème'!D87="TERMINE",'9ème'!D87="TERMINE",'9ème'!A87="TERMINE"),"TERMINE","")</f>
        <v/>
      </c>
      <c r="H87" s="8"/>
      <c r="I87" s="53"/>
      <c r="M87" s="154" t="str">
        <f>IF('1ér_Tour'!$D87="","",IF(AND(Engagés!$D87="M",'1ér_Tour'!$D87&gt;=$K$3),"TERMINE",""))</f>
        <v/>
      </c>
      <c r="N87" s="154" t="str">
        <f>IF('1ér_Tour'!$D87="","",IF(AND(Engagés!$D87="M",'1ér_Tour'!$D87&gt;=$K$3),"TERMINE",""))</f>
        <v/>
      </c>
      <c r="O87" s="154" t="str">
        <f>IF('2ème'!$D87="","",IF(AND(Engagés!$D87="M",'2ème'!$D87&gt;=$K$3),"TERMINE",""))</f>
        <v/>
      </c>
      <c r="P87" s="154" t="str">
        <f>IF('3ème'!$D87="","",IF(AND(Engagés!$D87="M",'3ème'!$D87&gt;=$K$3),"TERMINE",""))</f>
        <v/>
      </c>
      <c r="Q87" s="154" t="str">
        <f>IF('4ème'!$D87="","",IF(AND(Engagés!$D87="M",'4ème'!$D87&gt;=$K$3),"TERMINE",""))</f>
        <v/>
      </c>
      <c r="R87" s="154" t="str">
        <f>IF('5ème'!$D87="","",IF(AND(Engagés!$D87="M",'5ème'!$D87&gt;=$K$3),"TERMINE",""))</f>
        <v/>
      </c>
      <c r="S87" s="154" t="str">
        <f>IF('6ème'!D87="","",IF(AND(Engagés!$D87="M",'6ème'!D87&gt;=$K$3),"TERMINE",""))</f>
        <v/>
      </c>
      <c r="T87" s="154" t="str">
        <f>IF('7ème'!$D87="","",IF(AND(Engagés!$D87="M",'7ème'!$D87&gt;=$K$3),"TERMINE",""))</f>
        <v/>
      </c>
      <c r="U87" s="154" t="str">
        <f>IF('8ème'!$D87="","",IF(AND(Engagés!$D87="M",'8ème'!$D87&gt;=$K$3),"TERMINE",""))</f>
        <v/>
      </c>
      <c r="V87" s="154" t="str">
        <f>IF('9ème'!$D87="","",IF(AND(Engagés!$D87="M",'9ème'!$D87&gt;=$K$3),"TERMINE",""))</f>
        <v/>
      </c>
      <c r="W87" s="187"/>
      <c r="Y87" s="128" t="str">
        <f>IF('1ér_Tour'!$D87="","",IF(AND(Engagés!$D87="C",'1ér_Tour'!$D87&gt;=$J$3),"TERMINE",""))</f>
        <v/>
      </c>
      <c r="Z87" s="128" t="str">
        <f>IF('1ér_Tour'!$D87="","",IF(AND(Engagés!$D87="C",'1ér_Tour'!$D87&gt;=$J$3),"TERMINE",""))</f>
        <v/>
      </c>
      <c r="AA87" s="128" t="str">
        <f>IF('2ème'!$D87="","",IF(AND(Engagés!$D87="C",'2ème'!$D87&gt;=$J$3),"TERMINE",""))</f>
        <v/>
      </c>
      <c r="AB87" s="128" t="str">
        <f>IF('3ème'!$D87="","",IF(AND(Engagés!$D87="C",'3ème'!$D87&gt;=$J$3),"TERMINE",""))</f>
        <v/>
      </c>
      <c r="AC87" s="128" t="str">
        <f>IF('4ème'!$D87="","",IF(AND(Engagés!$D87="C",'4ème'!$D87&gt;=$J$3),"TERMINE",""))</f>
        <v/>
      </c>
      <c r="AD87" s="128" t="str">
        <f>IF('5ème'!$D87="","",IF(AND(Engagés!$D87="C",'5ème'!$D87&gt;=$J$3),"TERMINE",""))</f>
        <v/>
      </c>
      <c r="AE87" s="128" t="str">
        <f>IF('6ème'!D87="","",IF(AND(Engagés!$D87="C",'6ème'!D87&gt;=$J$3),"TERMINE",""))</f>
        <v/>
      </c>
      <c r="AF87" s="128" t="str">
        <f>IF('7ème'!$D87="","",IF(AND(Engagés!$D87="c",'7ème'!$D87&gt;=$J$3),"TERMINE",""))</f>
        <v/>
      </c>
      <c r="AG87" s="128" t="str">
        <f>IF('8ème'!$D87="","",IF(AND(Engagés!$D87="c",'8ème'!$D87&gt;=$J$3),"TERMINE",""))</f>
        <v/>
      </c>
      <c r="AH87" s="128" t="str">
        <f>IF('9ème'!$D87="","",IF(AND(Engagés!$D87="c",'9ème'!$D87&gt;=$J$3),"TERMINE",""))</f>
        <v/>
      </c>
      <c r="AJ87" s="128" t="str">
        <f>IF('1ér_Tour'!$D87="","",IF(AND(OR(Engagés!$D87="J",Engagés!$D87="F"),'1ér_Tour'!$D87&gt;=$I$3),"TERMINE",""))</f>
        <v/>
      </c>
      <c r="AK87" s="128" t="str">
        <f>IF('1ér_Tour'!$D87="","",IF(AND(OR(Engagés!$D87="J",Engagés!$D87="F"),'1ér_Tour'!$D87&gt;=$I$3),"TERMINE",""))</f>
        <v/>
      </c>
      <c r="AL87" s="128" t="str">
        <f>IF('2ème'!$D87="","",IF(AND(OR(Engagés!$D87="J",Engagés!$D87="F"),'2ème'!$D87&gt;=$I$3),"TERMINE",""))</f>
        <v/>
      </c>
      <c r="AM87" s="128" t="str">
        <f>IF('3ème'!$D87="","",IF(AND(OR(Engagés!$D87="J",Engagés!$D87="F"),'3ème'!$D87&gt;=$I$3),"TERMINE",""))</f>
        <v/>
      </c>
      <c r="AN87" s="128" t="str">
        <f>IF('4ème'!$D87="","",IF(AND(OR(Engagés!$D87="J",Engagés!$D87="F"),'4ème'!$D87&gt;=$I$3),"TERMINE",""))</f>
        <v/>
      </c>
      <c r="AO87" s="128" t="str">
        <f>IF('5ème'!$D87="","",IF(AND(OR(Engagés!$D87="J",Engagés!$D87="F"),'5ème'!$D87&gt;=$I$3),"TERMINE",""))</f>
        <v/>
      </c>
      <c r="AP87" s="128" t="str">
        <f>IF('6ème'!T87="","",IF(AND(OR(Engagés!$D87="J",Engagés!$D87="F"),'6ème'!T87&gt;=$I$3),"TERMINE",""))</f>
        <v/>
      </c>
      <c r="AQ87" s="128" t="str">
        <f>IF('7ème'!$D87="","",IF(AND(OR(Engagés!$D87="J",Engagés!$D87="F"),'7ème'!$D87&gt;=$I$3),"TERMINE",""))</f>
        <v/>
      </c>
      <c r="AR87" s="128" t="str">
        <f>IF('8ème'!$D87="","",IF(AND(OR(Engagés!$D87="J",Engagés!$D87="F"),'8ème'!$D87&gt;=$I$3),"TERMINE",""))</f>
        <v/>
      </c>
      <c r="AS87" s="128" t="str">
        <f>IF('9ème'!$D87="","",IF(AND(OR(Engagés!$D87="J",Engagés!$D87="F"),'9ème'!$D87&gt;=$I$3),"TERMINE",""))</f>
        <v/>
      </c>
      <c r="AU87" s="165" t="str">
        <f>IF('1ér_Tour'!$D87="","",IF(AND(OR(Engagés!$D87=1,Engagés!$D87=2,Engagés!$D87=3,Engagés!$D87="V"),'1ér_Tour'!$D87&gt;=$H$3),"TERMINE",""))</f>
        <v/>
      </c>
      <c r="AV87" s="165" t="str">
        <f>IF('1ér_Tour'!$D87="","",IF(AND(OR(Engagés!$D87=1,Engagés!$D87=2,Engagés!$D87=3,Engagés!$D87="V"),'1ér_Tour'!$D87&gt;=$H$3),"TERMINE",""))</f>
        <v/>
      </c>
      <c r="AW87" s="165" t="str">
        <f>IF('2ème'!$D87="","",IF(AND(OR(Engagés!$D87=1,Engagés!$D87=2,Engagés!$D87=3,Engagés!$D87="V"),'2ème'!$D87&gt;=$H$3),"TERMINE",""))</f>
        <v/>
      </c>
      <c r="AX87" s="165" t="str">
        <f>IF('3ème'!$D87="","",IF(AND(OR(Engagés!$D87=1,Engagés!$D87=2,Engagés!$D87=3,Engagés!$D87="V"),'3ème'!$D87&gt;=$H$3),"TERMINE",""))</f>
        <v/>
      </c>
      <c r="AY87" s="165" t="str">
        <f>IF('4ème'!$D87="","",IF(AND(OR(Engagés!$D87=1,Engagés!$D87=2,Engagés!$D87=3,Engagés!$D87="V"),'4ème'!$D87&gt;=$H$3),"TERMINE",""))</f>
        <v/>
      </c>
      <c r="AZ87" s="165" t="str">
        <f>IF('5ème'!$D87="","",IF(AND(OR(Engagés!$D87=1,Engagés!$D87=2,Engagés!$D87=3,Engagés!$D87="V"),'5ème'!$D87&gt;=$H$3),"TERMINE",""))</f>
        <v/>
      </c>
      <c r="BA87" s="165" t="str">
        <f>IF('6ème'!D87="","",IF(AND(OR(Engagés!$D87=1,Engagés!$D87=2,Engagés!$D87=3,Engagés!$D87="V"),'6ème'!D87&gt;=$H$3),"TERMINE",""))</f>
        <v/>
      </c>
      <c r="BB87" s="165" t="str">
        <f>IF('7ème'!$D87="","",IF(AND(OR(Engagés!$D87=1,Engagés!$D87=2,Engagés!$D87=3,Engagés!$D87="V"),'7ème'!$D87&gt;=$H$3),"TERMINE",""))</f>
        <v/>
      </c>
      <c r="BC87" s="165" t="str">
        <f>IF('8ème'!$D87="","",IF(AND(OR(Engagés!$D87=1,Engagés!$D87=2,Engagés!$D87=3,Engagés!$D87="V"),'8ème'!$D87&gt;=$H$3),"TERMINE",""))</f>
        <v/>
      </c>
      <c r="BD87" s="165" t="str">
        <f>IF('9ème'!$D87="","",IF(AND(OR(Engagés!$D87=1,Engagés!$D87=2,Engagés!$D87=3,Engagés!$D87="V"),'9ème'!$D87&gt;=$H$3),"TERMINE",""))</f>
        <v/>
      </c>
      <c r="BE87" s="165" t="str">
        <f>IF('10ème'!$D87="","",IF(AND(OR(Engagés!$D87=1,Engagés!$D87=2,Engagés!$D87=3,Engagés!$D87="V"),'10ème'!$D87&gt;=$H$3),"TERMINE",""))</f>
        <v/>
      </c>
    </row>
    <row r="88" spans="1:57" x14ac:dyDescent="0.2">
      <c r="A88" s="18" t="str">
        <f>IF(Dép_Arr!A88="","",Dép_Arr!A88)</f>
        <v/>
      </c>
      <c r="B88" s="17" t="str">
        <f>IF(A88="","",INDEX(Engagés!A88:D187,MATCH(Récap!A88,Engagés!A88:A187,0),4))</f>
        <v/>
      </c>
      <c r="C88" s="8">
        <f>Dép_Arr!E88+'1ér_Tour'!E88+'2ème'!E88+'3ème'!E88+'4ème'!E88+'5ème'!E88+'6ème'!E88+'7ème'!E88+'8ème'!E88+'9ème'!E88+'10ème'!E88</f>
        <v>0</v>
      </c>
      <c r="D88" s="6" t="str">
        <f>IF(E88=11,"",IF(Dép_Arr!A88="","",COUNTA(Dép_Arr!C88,'1ér_Tour'!C88,'2ème'!C88,'3ème'!C88,'4ème'!C88,'5ème'!C88,'6ème'!C88,'7ème'!C88,'8ème'!C88,'9ème'!C88,#REF!)))</f>
        <v/>
      </c>
      <c r="E88" s="6" t="str">
        <f>IF(A88=0,"",IF(Dép_Arr!A88="","",(COUNTBLANK(Dép_Arr!D88)+COUNTBLANK('1ér_Tour'!D88)+COUNTBLANK('2ème'!D88)+COUNTBLANK('3ème'!D88)+COUNTBLANK('4ème'!D88)+COUNTBLANK('5ème'!D88)+COUNTBLANK('6ème'!D88)+COUNTBLANK('7ème'!D88)+COUNTBLANK('8ème'!D88)+COUNTBLANK('9ème'!D88)+COUNTBLANK('10ème'!D88))))</f>
        <v/>
      </c>
      <c r="F88" s="8" t="str">
        <f t="shared" si="2"/>
        <v/>
      </c>
      <c r="G88" t="str">
        <f>IF(OR('1ér_Tour'!D88="TERMINE",'2ème'!D88="TERMINE",'3ème'!D88="TERMINE",'4ème'!D88="TERMINE",'5ème'!D88="TERMINE",'6ème'!D88="TERMINE",'7ème'!D88="TERMINE",'8ème'!D88="TERMINE",'9ème'!D88="TERMINE",'9ème'!A88="TERMINE"),"TERMINE","")</f>
        <v/>
      </c>
      <c r="H88" s="8"/>
      <c r="I88" s="53"/>
      <c r="M88" s="154" t="str">
        <f>IF('1ér_Tour'!$D88="","",IF(AND(Engagés!$D88="M",'1ér_Tour'!$D88&gt;=$K$3),"TERMINE",""))</f>
        <v/>
      </c>
      <c r="N88" s="154" t="str">
        <f>IF('1ér_Tour'!$D88="","",IF(AND(Engagés!$D88="M",'1ér_Tour'!$D88&gt;=$K$3),"TERMINE",""))</f>
        <v/>
      </c>
      <c r="O88" s="154" t="str">
        <f>IF('2ème'!$D88="","",IF(AND(Engagés!$D88="M",'2ème'!$D88&gt;=$K$3),"TERMINE",""))</f>
        <v/>
      </c>
      <c r="P88" s="154" t="str">
        <f>IF('3ème'!$D88="","",IF(AND(Engagés!$D88="M",'3ème'!$D88&gt;=$K$3),"TERMINE",""))</f>
        <v/>
      </c>
      <c r="Q88" s="154" t="str">
        <f>IF('4ème'!$D88="","",IF(AND(Engagés!$D88="M",'4ème'!$D88&gt;=$K$3),"TERMINE",""))</f>
        <v/>
      </c>
      <c r="R88" s="154" t="str">
        <f>IF('5ème'!$D88="","",IF(AND(Engagés!$D88="M",'5ème'!$D88&gt;=$K$3),"TERMINE",""))</f>
        <v/>
      </c>
      <c r="S88" s="154" t="str">
        <f>IF('6ème'!D88="","",IF(AND(Engagés!$D88="M",'6ème'!D88&gt;=$K$3),"TERMINE",""))</f>
        <v/>
      </c>
      <c r="T88" s="154" t="str">
        <f>IF('7ème'!$D88="","",IF(AND(Engagés!$D88="M",'7ème'!$D88&gt;=$K$3),"TERMINE",""))</f>
        <v/>
      </c>
      <c r="U88" s="154" t="str">
        <f>IF('8ème'!$D88="","",IF(AND(Engagés!$D88="M",'8ème'!$D88&gt;=$K$3),"TERMINE",""))</f>
        <v/>
      </c>
      <c r="V88" s="154" t="str">
        <f>IF('9ème'!$D88="","",IF(AND(Engagés!$D88="M",'9ème'!$D88&gt;=$K$3),"TERMINE",""))</f>
        <v/>
      </c>
      <c r="W88" s="187"/>
      <c r="Y88" s="128" t="str">
        <f>IF('1ér_Tour'!$D88="","",IF(AND(Engagés!$D88="C",'1ér_Tour'!$D88&gt;=$J$3),"TERMINE",""))</f>
        <v/>
      </c>
      <c r="Z88" s="128" t="str">
        <f>IF('1ér_Tour'!$D88="","",IF(AND(Engagés!$D88="C",'1ér_Tour'!$D88&gt;=$J$3),"TERMINE",""))</f>
        <v/>
      </c>
      <c r="AA88" s="128" t="str">
        <f>IF('2ème'!$D88="","",IF(AND(Engagés!$D88="C",'2ème'!$D88&gt;=$J$3),"TERMINE",""))</f>
        <v/>
      </c>
      <c r="AB88" s="128" t="str">
        <f>IF('3ème'!$D88="","",IF(AND(Engagés!$D88="C",'3ème'!$D88&gt;=$J$3),"TERMINE",""))</f>
        <v/>
      </c>
      <c r="AC88" s="128" t="str">
        <f>IF('4ème'!$D88="","",IF(AND(Engagés!$D88="C",'4ème'!$D88&gt;=$J$3),"TERMINE",""))</f>
        <v/>
      </c>
      <c r="AD88" s="128" t="str">
        <f>IF('5ème'!$D88="","",IF(AND(Engagés!$D88="C",'5ème'!$D88&gt;=$J$3),"TERMINE",""))</f>
        <v/>
      </c>
      <c r="AE88" s="128" t="str">
        <f>IF('6ème'!D88="","",IF(AND(Engagés!$D88="C",'6ème'!D88&gt;=$J$3),"TERMINE",""))</f>
        <v/>
      </c>
      <c r="AF88" s="128" t="str">
        <f>IF('7ème'!$D88="","",IF(AND(Engagés!$D88="c",'7ème'!$D88&gt;=$J$3),"TERMINE",""))</f>
        <v/>
      </c>
      <c r="AG88" s="128" t="str">
        <f>IF('8ème'!$D88="","",IF(AND(Engagés!$D88="c",'8ème'!$D88&gt;=$J$3),"TERMINE",""))</f>
        <v/>
      </c>
      <c r="AH88" s="128" t="str">
        <f>IF('9ème'!$D88="","",IF(AND(Engagés!$D88="c",'9ème'!$D88&gt;=$J$3),"TERMINE",""))</f>
        <v/>
      </c>
      <c r="AJ88" s="128" t="str">
        <f>IF('1ér_Tour'!$D88="","",IF(AND(OR(Engagés!$D88="J",Engagés!$D88="F"),'1ér_Tour'!$D88&gt;=$I$3),"TERMINE",""))</f>
        <v/>
      </c>
      <c r="AK88" s="128" t="str">
        <f>IF('1ér_Tour'!$D88="","",IF(AND(OR(Engagés!$D88="J",Engagés!$D88="F"),'1ér_Tour'!$D88&gt;=$I$3),"TERMINE",""))</f>
        <v/>
      </c>
      <c r="AL88" s="128" t="str">
        <f>IF('2ème'!$D88="","",IF(AND(OR(Engagés!$D88="J",Engagés!$D88="F"),'2ème'!$D88&gt;=$I$3),"TERMINE",""))</f>
        <v/>
      </c>
      <c r="AM88" s="128" t="str">
        <f>IF('3ème'!$D88="","",IF(AND(OR(Engagés!$D88="J",Engagés!$D88="F"),'3ème'!$D88&gt;=$I$3),"TERMINE",""))</f>
        <v/>
      </c>
      <c r="AN88" s="128" t="str">
        <f>IF('4ème'!$D88="","",IF(AND(OR(Engagés!$D88="J",Engagés!$D88="F"),'4ème'!$D88&gt;=$I$3),"TERMINE",""))</f>
        <v/>
      </c>
      <c r="AO88" s="128" t="str">
        <f>IF('5ème'!$D88="","",IF(AND(OR(Engagés!$D88="J",Engagés!$D88="F"),'5ème'!$D88&gt;=$I$3),"TERMINE",""))</f>
        <v/>
      </c>
      <c r="AP88" s="128" t="str">
        <f>IF('6ème'!T88="","",IF(AND(OR(Engagés!$D88="J",Engagés!$D88="F"),'6ème'!T88&gt;=$I$3),"TERMINE",""))</f>
        <v/>
      </c>
      <c r="AQ88" s="128" t="str">
        <f>IF('7ème'!$D88="","",IF(AND(OR(Engagés!$D88="J",Engagés!$D88="F"),'7ème'!$D88&gt;=$I$3),"TERMINE",""))</f>
        <v/>
      </c>
      <c r="AR88" s="128" t="str">
        <f>IF('8ème'!$D88="","",IF(AND(OR(Engagés!$D88="J",Engagés!$D88="F"),'8ème'!$D88&gt;=$I$3),"TERMINE",""))</f>
        <v/>
      </c>
      <c r="AS88" s="128" t="str">
        <f>IF('9ème'!$D88="","",IF(AND(OR(Engagés!$D88="J",Engagés!$D88="F"),'9ème'!$D88&gt;=$I$3),"TERMINE",""))</f>
        <v/>
      </c>
      <c r="AU88" s="165" t="str">
        <f>IF('1ér_Tour'!$D88="","",IF(AND(OR(Engagés!$D88=1,Engagés!$D88=2,Engagés!$D88=3,Engagés!$D88="V"),'1ér_Tour'!$D88&gt;=$H$3),"TERMINE",""))</f>
        <v/>
      </c>
      <c r="AV88" s="165" t="str">
        <f>IF('1ér_Tour'!$D88="","",IF(AND(OR(Engagés!$D88=1,Engagés!$D88=2,Engagés!$D88=3,Engagés!$D88="V"),'1ér_Tour'!$D88&gt;=$H$3),"TERMINE",""))</f>
        <v/>
      </c>
      <c r="AW88" s="165" t="str">
        <f>IF('2ème'!$D88="","",IF(AND(OR(Engagés!$D88=1,Engagés!$D88=2,Engagés!$D88=3,Engagés!$D88="V"),'2ème'!$D88&gt;=$H$3),"TERMINE",""))</f>
        <v/>
      </c>
      <c r="AX88" s="165" t="str">
        <f>IF('3ème'!$D88="","",IF(AND(OR(Engagés!$D88=1,Engagés!$D88=2,Engagés!$D88=3,Engagés!$D88="V"),'3ème'!$D88&gt;=$H$3),"TERMINE",""))</f>
        <v/>
      </c>
      <c r="AY88" s="165" t="str">
        <f>IF('4ème'!$D88="","",IF(AND(OR(Engagés!$D88=1,Engagés!$D88=2,Engagés!$D88=3,Engagés!$D88="V"),'4ème'!$D88&gt;=$H$3),"TERMINE",""))</f>
        <v/>
      </c>
      <c r="AZ88" s="165" t="str">
        <f>IF('5ème'!$D88="","",IF(AND(OR(Engagés!$D88=1,Engagés!$D88=2,Engagés!$D88=3,Engagés!$D88="V"),'5ème'!$D88&gt;=$H$3),"TERMINE",""))</f>
        <v/>
      </c>
      <c r="BA88" s="165" t="str">
        <f>IF('6ème'!D88="","",IF(AND(OR(Engagés!$D88=1,Engagés!$D88=2,Engagés!$D88=3,Engagés!$D88="V"),'6ème'!D88&gt;=$H$3),"TERMINE",""))</f>
        <v/>
      </c>
      <c r="BB88" s="165" t="str">
        <f>IF('7ème'!$D88="","",IF(AND(OR(Engagés!$D88=1,Engagés!$D88=2,Engagés!$D88=3,Engagés!$D88="V"),'7ème'!$D88&gt;=$H$3),"TERMINE",""))</f>
        <v/>
      </c>
      <c r="BC88" s="165" t="str">
        <f>IF('8ème'!$D88="","",IF(AND(OR(Engagés!$D88=1,Engagés!$D88=2,Engagés!$D88=3,Engagés!$D88="V"),'8ème'!$D88&gt;=$H$3),"TERMINE",""))</f>
        <v/>
      </c>
      <c r="BD88" s="165" t="str">
        <f>IF('9ème'!$D88="","",IF(AND(OR(Engagés!$D88=1,Engagés!$D88=2,Engagés!$D88=3,Engagés!$D88="V"),'9ème'!$D88&gt;=$H$3),"TERMINE",""))</f>
        <v/>
      </c>
      <c r="BE88" s="165" t="str">
        <f>IF('10ème'!$D88="","",IF(AND(OR(Engagés!$D88=1,Engagés!$D88=2,Engagés!$D88=3,Engagés!$D88="V"),'10ème'!$D88&gt;=$H$3),"TERMINE",""))</f>
        <v/>
      </c>
    </row>
    <row r="89" spans="1:57" x14ac:dyDescent="0.2">
      <c r="A89" s="18" t="str">
        <f>IF(Dép_Arr!A89="","",Dép_Arr!A89)</f>
        <v/>
      </c>
      <c r="B89" s="17" t="str">
        <f>IF(A89="","",INDEX(Engagés!A89:D188,MATCH(Récap!A89,Engagés!A89:A188,0),4))</f>
        <v/>
      </c>
      <c r="C89" s="8">
        <f>Dép_Arr!E89+'1ér_Tour'!E89+'2ème'!E89+'3ème'!E89+'4ème'!E89+'5ème'!E89+'6ème'!E89+'7ème'!E89+'8ème'!E89+'9ème'!E89+'10ème'!E89</f>
        <v>0</v>
      </c>
      <c r="D89" s="6" t="str">
        <f>IF(E89=11,"",IF(Dép_Arr!A89="","",COUNTA(Dép_Arr!C89,'1ér_Tour'!C89,'2ème'!C89,'3ème'!C89,'4ème'!C89,'5ème'!C89,'6ème'!C89,'7ème'!C89,'8ème'!C89,'9ème'!C89,#REF!)))</f>
        <v/>
      </c>
      <c r="E89" s="6" t="str">
        <f>IF(A89=0,"",IF(Dép_Arr!A89="","",(COUNTBLANK(Dép_Arr!D89)+COUNTBLANK('1ér_Tour'!D89)+COUNTBLANK('2ème'!D89)+COUNTBLANK('3ème'!D89)+COUNTBLANK('4ème'!D89)+COUNTBLANK('5ème'!D89)+COUNTBLANK('6ème'!D89)+COUNTBLANK('7ème'!D89)+COUNTBLANK('8ème'!D89)+COUNTBLANK('9ème'!D89)+COUNTBLANK('10ème'!D89))))</f>
        <v/>
      </c>
      <c r="F89" s="8" t="str">
        <f t="shared" si="2"/>
        <v/>
      </c>
      <c r="G89" t="str">
        <f>IF(OR('1ér_Tour'!D89="TERMINE",'2ème'!D89="TERMINE",'3ème'!D89="TERMINE",'4ème'!D89="TERMINE",'5ème'!D89="TERMINE",'6ème'!D89="TERMINE",'7ème'!D89="TERMINE",'8ème'!D89="TERMINE",'9ème'!D89="TERMINE",'9ème'!A89="TERMINE"),"TERMINE","")</f>
        <v/>
      </c>
      <c r="H89" s="8"/>
      <c r="I89" s="53"/>
      <c r="M89" s="154" t="str">
        <f>IF('1ér_Tour'!$D89="","",IF(AND(Engagés!$D89="M",'1ér_Tour'!$D89&gt;=$K$3),"TERMINE",""))</f>
        <v/>
      </c>
      <c r="N89" s="154" t="str">
        <f>IF('1ér_Tour'!$D89="","",IF(AND(Engagés!$D89="M",'1ér_Tour'!$D89&gt;=$K$3),"TERMINE",""))</f>
        <v/>
      </c>
      <c r="O89" s="154" t="str">
        <f>IF('2ème'!$D89="","",IF(AND(Engagés!$D89="M",'2ème'!$D89&gt;=$K$3),"TERMINE",""))</f>
        <v/>
      </c>
      <c r="P89" s="154" t="str">
        <f>IF('3ème'!$D89="","",IF(AND(Engagés!$D89="M",'3ème'!$D89&gt;=$K$3),"TERMINE",""))</f>
        <v/>
      </c>
      <c r="Q89" s="154" t="str">
        <f>IF('4ème'!$D89="","",IF(AND(Engagés!$D89="M",'4ème'!$D89&gt;=$K$3),"TERMINE",""))</f>
        <v/>
      </c>
      <c r="R89" s="154" t="str">
        <f>IF('5ème'!$D89="","",IF(AND(Engagés!$D89="M",'5ème'!$D89&gt;=$K$3),"TERMINE",""))</f>
        <v/>
      </c>
      <c r="S89" s="154" t="str">
        <f>IF('6ème'!D89="","",IF(AND(Engagés!$D89="M",'6ème'!D89&gt;=$K$3),"TERMINE",""))</f>
        <v/>
      </c>
      <c r="T89" s="154" t="str">
        <f>IF('7ème'!$D89="","",IF(AND(Engagés!$D89="M",'7ème'!$D89&gt;=$K$3),"TERMINE",""))</f>
        <v/>
      </c>
      <c r="U89" s="154" t="str">
        <f>IF('8ème'!$D89="","",IF(AND(Engagés!$D89="M",'8ème'!$D89&gt;=$K$3),"TERMINE",""))</f>
        <v/>
      </c>
      <c r="V89" s="154" t="str">
        <f>IF('9ème'!$D89="","",IF(AND(Engagés!$D89="M",'9ème'!$D89&gt;=$K$3),"TERMINE",""))</f>
        <v/>
      </c>
      <c r="W89" s="187"/>
      <c r="Y89" s="128" t="str">
        <f>IF('1ér_Tour'!$D89="","",IF(AND(Engagés!$D89="C",'1ér_Tour'!$D89&gt;=$J$3),"TERMINE",""))</f>
        <v/>
      </c>
      <c r="Z89" s="128" t="str">
        <f>IF('1ér_Tour'!$D89="","",IF(AND(Engagés!$D89="C",'1ér_Tour'!$D89&gt;=$J$3),"TERMINE",""))</f>
        <v/>
      </c>
      <c r="AA89" s="128" t="str">
        <f>IF('2ème'!$D89="","",IF(AND(Engagés!$D89="C",'2ème'!$D89&gt;=$J$3),"TERMINE",""))</f>
        <v/>
      </c>
      <c r="AB89" s="128" t="str">
        <f>IF('3ème'!$D89="","",IF(AND(Engagés!$D89="C",'3ème'!$D89&gt;=$J$3),"TERMINE",""))</f>
        <v/>
      </c>
      <c r="AC89" s="128" t="str">
        <f>IF('4ème'!$D89="","",IF(AND(Engagés!$D89="C",'4ème'!$D89&gt;=$J$3),"TERMINE",""))</f>
        <v/>
      </c>
      <c r="AD89" s="128" t="str">
        <f>IF('5ème'!$D89="","",IF(AND(Engagés!$D89="C",'5ème'!$D89&gt;=$J$3),"TERMINE",""))</f>
        <v/>
      </c>
      <c r="AE89" s="128" t="str">
        <f>IF('6ème'!D89="","",IF(AND(Engagés!$D89="C",'6ème'!D89&gt;=$J$3),"TERMINE",""))</f>
        <v/>
      </c>
      <c r="AF89" s="128" t="str">
        <f>IF('7ème'!$D89="","",IF(AND(Engagés!$D89="c",'7ème'!$D89&gt;=$J$3),"TERMINE",""))</f>
        <v/>
      </c>
      <c r="AG89" s="128" t="str">
        <f>IF('8ème'!$D89="","",IF(AND(Engagés!$D89="c",'8ème'!$D89&gt;=$J$3),"TERMINE",""))</f>
        <v/>
      </c>
      <c r="AH89" s="128" t="str">
        <f>IF('9ème'!$D89="","",IF(AND(Engagés!$D89="c",'9ème'!$D89&gt;=$J$3),"TERMINE",""))</f>
        <v/>
      </c>
      <c r="AJ89" s="128" t="str">
        <f>IF('1ér_Tour'!$D89="","",IF(AND(OR(Engagés!$D89="J",Engagés!$D89="F"),'1ér_Tour'!$D89&gt;=$I$3),"TERMINE",""))</f>
        <v/>
      </c>
      <c r="AK89" s="128" t="str">
        <f>IF('1ér_Tour'!$D89="","",IF(AND(OR(Engagés!$D89="J",Engagés!$D89="F"),'1ér_Tour'!$D89&gt;=$I$3),"TERMINE",""))</f>
        <v/>
      </c>
      <c r="AL89" s="128" t="str">
        <f>IF('2ème'!$D89="","",IF(AND(OR(Engagés!$D89="J",Engagés!$D89="F"),'2ème'!$D89&gt;=$I$3),"TERMINE",""))</f>
        <v/>
      </c>
      <c r="AM89" s="128" t="str">
        <f>IF('3ème'!$D89="","",IF(AND(OR(Engagés!$D89="J",Engagés!$D89="F"),'3ème'!$D89&gt;=$I$3),"TERMINE",""))</f>
        <v/>
      </c>
      <c r="AN89" s="128" t="str">
        <f>IF('4ème'!$D89="","",IF(AND(OR(Engagés!$D89="J",Engagés!$D89="F"),'4ème'!$D89&gt;=$I$3),"TERMINE",""))</f>
        <v/>
      </c>
      <c r="AO89" s="128" t="str">
        <f>IF('5ème'!$D89="","",IF(AND(OR(Engagés!$D89="J",Engagés!$D89="F"),'5ème'!$D89&gt;=$I$3),"TERMINE",""))</f>
        <v/>
      </c>
      <c r="AP89" s="128" t="str">
        <f>IF('6ème'!T89="","",IF(AND(OR(Engagés!$D89="J",Engagés!$D89="F"),'6ème'!T89&gt;=$I$3),"TERMINE",""))</f>
        <v/>
      </c>
      <c r="AQ89" s="128" t="str">
        <f>IF('7ème'!$D89="","",IF(AND(OR(Engagés!$D89="J",Engagés!$D89="F"),'7ème'!$D89&gt;=$I$3),"TERMINE",""))</f>
        <v/>
      </c>
      <c r="AR89" s="128" t="str">
        <f>IF('8ème'!$D89="","",IF(AND(OR(Engagés!$D89="J",Engagés!$D89="F"),'8ème'!$D89&gt;=$I$3),"TERMINE",""))</f>
        <v/>
      </c>
      <c r="AS89" s="128" t="str">
        <f>IF('9ème'!$D89="","",IF(AND(OR(Engagés!$D89="J",Engagés!$D89="F"),'9ème'!$D89&gt;=$I$3),"TERMINE",""))</f>
        <v/>
      </c>
      <c r="AU89" s="165" t="str">
        <f>IF('1ér_Tour'!$D89="","",IF(AND(OR(Engagés!$D89=1,Engagés!$D89=2,Engagés!$D89=3,Engagés!$D89="V"),'1ér_Tour'!$D89&gt;=$H$3),"TERMINE",""))</f>
        <v/>
      </c>
      <c r="AV89" s="165" t="str">
        <f>IF('1ér_Tour'!$D89="","",IF(AND(OR(Engagés!$D89=1,Engagés!$D89=2,Engagés!$D89=3,Engagés!$D89="V"),'1ér_Tour'!$D89&gt;=$H$3),"TERMINE",""))</f>
        <v/>
      </c>
      <c r="AW89" s="165" t="str">
        <f>IF('2ème'!$D89="","",IF(AND(OR(Engagés!$D89=1,Engagés!$D89=2,Engagés!$D89=3,Engagés!$D89="V"),'2ème'!$D89&gt;=$H$3),"TERMINE",""))</f>
        <v/>
      </c>
      <c r="AX89" s="165" t="str">
        <f>IF('3ème'!$D89="","",IF(AND(OR(Engagés!$D89=1,Engagés!$D89=2,Engagés!$D89=3,Engagés!$D89="V"),'3ème'!$D89&gt;=$H$3),"TERMINE",""))</f>
        <v/>
      </c>
      <c r="AY89" s="165" t="str">
        <f>IF('4ème'!$D89="","",IF(AND(OR(Engagés!$D89=1,Engagés!$D89=2,Engagés!$D89=3,Engagés!$D89="V"),'4ème'!$D89&gt;=$H$3),"TERMINE",""))</f>
        <v/>
      </c>
      <c r="AZ89" s="165" t="str">
        <f>IF('5ème'!$D89="","",IF(AND(OR(Engagés!$D89=1,Engagés!$D89=2,Engagés!$D89=3,Engagés!$D89="V"),'5ème'!$D89&gt;=$H$3),"TERMINE",""))</f>
        <v/>
      </c>
      <c r="BA89" s="165" t="str">
        <f>IF('6ème'!D89="","",IF(AND(OR(Engagés!$D89=1,Engagés!$D89=2,Engagés!$D89=3,Engagés!$D89="V"),'6ème'!D89&gt;=$H$3),"TERMINE",""))</f>
        <v/>
      </c>
      <c r="BB89" s="165" t="str">
        <f>IF('7ème'!$D89="","",IF(AND(OR(Engagés!$D89=1,Engagés!$D89=2,Engagés!$D89=3,Engagés!$D89="V"),'7ème'!$D89&gt;=$H$3),"TERMINE",""))</f>
        <v/>
      </c>
      <c r="BC89" s="165" t="str">
        <f>IF('8ème'!$D89="","",IF(AND(OR(Engagés!$D89=1,Engagés!$D89=2,Engagés!$D89=3,Engagés!$D89="V"),'8ème'!$D89&gt;=$H$3),"TERMINE",""))</f>
        <v/>
      </c>
      <c r="BD89" s="165" t="str">
        <f>IF('9ème'!$D89="","",IF(AND(OR(Engagés!$D89=1,Engagés!$D89=2,Engagés!$D89=3,Engagés!$D89="V"),'9ème'!$D89&gt;=$H$3),"TERMINE",""))</f>
        <v/>
      </c>
      <c r="BE89" s="165" t="str">
        <f>IF('10ème'!$D89="","",IF(AND(OR(Engagés!$D89=1,Engagés!$D89=2,Engagés!$D89=3,Engagés!$D89="V"),'10ème'!$D89&gt;=$H$3),"TERMINE",""))</f>
        <v/>
      </c>
    </row>
    <row r="90" spans="1:57" x14ac:dyDescent="0.2">
      <c r="A90" s="18" t="str">
        <f>IF(Dép_Arr!A90="","",Dép_Arr!A90)</f>
        <v/>
      </c>
      <c r="B90" s="17" t="str">
        <f>IF(A90="","",INDEX(Engagés!A90:D189,MATCH(Récap!A90,Engagés!A90:A189,0),4))</f>
        <v/>
      </c>
      <c r="C90" s="8">
        <f>Dép_Arr!E90+'1ér_Tour'!E90+'2ème'!E90+'3ème'!E90+'4ème'!E90+'5ème'!E90+'6ème'!E90+'7ème'!E90+'8ème'!E90+'9ème'!E90+'10ème'!E90</f>
        <v>0</v>
      </c>
      <c r="D90" s="6" t="str">
        <f>IF(E90=11,"",IF(Dép_Arr!A90="","",COUNTA(Dép_Arr!C90,'1ér_Tour'!C90,'2ème'!C90,'3ème'!C90,'4ème'!C90,'5ème'!C90,'6ème'!C90,'7ème'!C90,'8ème'!C90,'9ème'!C90,#REF!)))</f>
        <v/>
      </c>
      <c r="E90" s="6" t="str">
        <f>IF(A90=0,"",IF(Dép_Arr!A90="","",(COUNTBLANK(Dép_Arr!D90)+COUNTBLANK('1ér_Tour'!D90)+COUNTBLANK('2ème'!D90)+COUNTBLANK('3ème'!D90)+COUNTBLANK('4ème'!D90)+COUNTBLANK('5ème'!D90)+COUNTBLANK('6ème'!D90)+COUNTBLANK('7ème'!D90)+COUNTBLANK('8ème'!D90)+COUNTBLANK('9ème'!D90)+COUNTBLANK('10ème'!D90))))</f>
        <v/>
      </c>
      <c r="F90" s="8" t="str">
        <f t="shared" si="2"/>
        <v/>
      </c>
      <c r="G90" t="str">
        <f>IF(OR('1ér_Tour'!D90="TERMINE",'2ème'!D90="TERMINE",'3ème'!D90="TERMINE",'4ème'!D90="TERMINE",'5ème'!D90="TERMINE",'6ème'!D90="TERMINE",'7ème'!D90="TERMINE",'8ème'!D90="TERMINE",'9ème'!D90="TERMINE",'9ème'!A90="TERMINE"),"TERMINE","")</f>
        <v/>
      </c>
      <c r="H90" s="8"/>
      <c r="I90" s="53"/>
      <c r="M90" s="154" t="str">
        <f>IF('1ér_Tour'!$D90="","",IF(AND(Engagés!$D90="M",'1ér_Tour'!$D90&gt;=$K$3),"TERMINE",""))</f>
        <v/>
      </c>
      <c r="N90" s="154" t="str">
        <f>IF('1ér_Tour'!$D90="","",IF(AND(Engagés!$D90="M",'1ér_Tour'!$D90&gt;=$K$3),"TERMINE",""))</f>
        <v/>
      </c>
      <c r="O90" s="154" t="str">
        <f>IF('2ème'!$D90="","",IF(AND(Engagés!$D90="M",'2ème'!$D90&gt;=$K$3),"TERMINE",""))</f>
        <v/>
      </c>
      <c r="P90" s="154" t="str">
        <f>IF('3ème'!$D90="","",IF(AND(Engagés!$D90="M",'3ème'!$D90&gt;=$K$3),"TERMINE",""))</f>
        <v/>
      </c>
      <c r="Q90" s="154" t="str">
        <f>IF('4ème'!$D90="","",IF(AND(Engagés!$D90="M",'4ème'!$D90&gt;=$K$3),"TERMINE",""))</f>
        <v/>
      </c>
      <c r="R90" s="154" t="str">
        <f>IF('5ème'!$D90="","",IF(AND(Engagés!$D90="M",'5ème'!$D90&gt;=$K$3),"TERMINE",""))</f>
        <v/>
      </c>
      <c r="S90" s="154" t="str">
        <f>IF('6ème'!D90="","",IF(AND(Engagés!$D90="M",'6ème'!D90&gt;=$K$3),"TERMINE",""))</f>
        <v/>
      </c>
      <c r="T90" s="154" t="str">
        <f>IF('7ème'!$D90="","",IF(AND(Engagés!$D90="M",'7ème'!$D90&gt;=$K$3),"TERMINE",""))</f>
        <v/>
      </c>
      <c r="U90" s="154" t="str">
        <f>IF('8ème'!$D90="","",IF(AND(Engagés!$D90="M",'8ème'!$D90&gt;=$K$3),"TERMINE",""))</f>
        <v/>
      </c>
      <c r="V90" s="154" t="str">
        <f>IF('9ème'!$D90="","",IF(AND(Engagés!$D90="M",'9ème'!$D90&gt;=$K$3),"TERMINE",""))</f>
        <v/>
      </c>
      <c r="W90" s="187"/>
      <c r="Y90" s="128" t="str">
        <f>IF('1ér_Tour'!$D90="","",IF(AND(Engagés!$D90="C",'1ér_Tour'!$D90&gt;=$J$3),"TERMINE",""))</f>
        <v/>
      </c>
      <c r="Z90" s="128" t="str">
        <f>IF('1ér_Tour'!$D90="","",IF(AND(Engagés!$D90="C",'1ér_Tour'!$D90&gt;=$J$3),"TERMINE",""))</f>
        <v/>
      </c>
      <c r="AA90" s="128" t="str">
        <f>IF('2ème'!$D90="","",IF(AND(Engagés!$D90="C",'2ème'!$D90&gt;=$J$3),"TERMINE",""))</f>
        <v/>
      </c>
      <c r="AB90" s="128" t="str">
        <f>IF('3ème'!$D90="","",IF(AND(Engagés!$D90="C",'3ème'!$D90&gt;=$J$3),"TERMINE",""))</f>
        <v/>
      </c>
      <c r="AC90" s="128" t="str">
        <f>IF('4ème'!$D90="","",IF(AND(Engagés!$D90="C",'4ème'!$D90&gt;=$J$3),"TERMINE",""))</f>
        <v/>
      </c>
      <c r="AD90" s="128" t="str">
        <f>IF('5ème'!$D90="","",IF(AND(Engagés!$D90="C",'5ème'!$D90&gt;=$J$3),"TERMINE",""))</f>
        <v/>
      </c>
      <c r="AE90" s="128" t="str">
        <f>IF('6ème'!D90="","",IF(AND(Engagés!$D90="C",'6ème'!D90&gt;=$J$3),"TERMINE",""))</f>
        <v/>
      </c>
      <c r="AF90" s="128" t="str">
        <f>IF('7ème'!$D90="","",IF(AND(Engagés!$D90="c",'7ème'!$D90&gt;=$J$3),"TERMINE",""))</f>
        <v/>
      </c>
      <c r="AG90" s="128" t="str">
        <f>IF('8ème'!$D90="","",IF(AND(Engagés!$D90="c",'8ème'!$D90&gt;=$J$3),"TERMINE",""))</f>
        <v/>
      </c>
      <c r="AH90" s="128" t="str">
        <f>IF('9ème'!$D90="","",IF(AND(Engagés!$D90="c",'9ème'!$D90&gt;=$J$3),"TERMINE",""))</f>
        <v/>
      </c>
      <c r="AJ90" s="128" t="str">
        <f>IF('1ér_Tour'!$D90="","",IF(AND(OR(Engagés!$D90="J",Engagés!$D90="F"),'1ér_Tour'!$D90&gt;=$I$3),"TERMINE",""))</f>
        <v/>
      </c>
      <c r="AK90" s="128" t="str">
        <f>IF('1ér_Tour'!$D90="","",IF(AND(OR(Engagés!$D90="J",Engagés!$D90="F"),'1ér_Tour'!$D90&gt;=$I$3),"TERMINE",""))</f>
        <v/>
      </c>
      <c r="AL90" s="128" t="str">
        <f>IF('2ème'!$D90="","",IF(AND(OR(Engagés!$D90="J",Engagés!$D90="F"),'2ème'!$D90&gt;=$I$3),"TERMINE",""))</f>
        <v/>
      </c>
      <c r="AM90" s="128" t="str">
        <f>IF('3ème'!$D90="","",IF(AND(OR(Engagés!$D90="J",Engagés!$D90="F"),'3ème'!$D90&gt;=$I$3),"TERMINE",""))</f>
        <v/>
      </c>
      <c r="AN90" s="128" t="str">
        <f>IF('4ème'!$D90="","",IF(AND(OR(Engagés!$D90="J",Engagés!$D90="F"),'4ème'!$D90&gt;=$I$3),"TERMINE",""))</f>
        <v/>
      </c>
      <c r="AO90" s="128" t="str">
        <f>IF('5ème'!$D90="","",IF(AND(OR(Engagés!$D90="J",Engagés!$D90="F"),'5ème'!$D90&gt;=$I$3),"TERMINE",""))</f>
        <v/>
      </c>
      <c r="AP90" s="128" t="str">
        <f>IF('6ème'!T90="","",IF(AND(OR(Engagés!$D90="J",Engagés!$D90="F"),'6ème'!T90&gt;=$I$3),"TERMINE",""))</f>
        <v/>
      </c>
      <c r="AQ90" s="128" t="str">
        <f>IF('7ème'!$D90="","",IF(AND(OR(Engagés!$D90="J",Engagés!$D90="F"),'7ème'!$D90&gt;=$I$3),"TERMINE",""))</f>
        <v/>
      </c>
      <c r="AR90" s="128" t="str">
        <f>IF('8ème'!$D90="","",IF(AND(OR(Engagés!$D90="J",Engagés!$D90="F"),'8ème'!$D90&gt;=$I$3),"TERMINE",""))</f>
        <v/>
      </c>
      <c r="AS90" s="128" t="str">
        <f>IF('9ème'!$D90="","",IF(AND(OR(Engagés!$D90="J",Engagés!$D90="F"),'9ème'!$D90&gt;=$I$3),"TERMINE",""))</f>
        <v/>
      </c>
      <c r="AU90" s="165" t="str">
        <f>IF('1ér_Tour'!$D90="","",IF(AND(OR(Engagés!$D90=1,Engagés!$D90=2,Engagés!$D90=3,Engagés!$D90="V"),'1ér_Tour'!$D90&gt;=$H$3),"TERMINE",""))</f>
        <v/>
      </c>
      <c r="AV90" s="165" t="str">
        <f>IF('1ér_Tour'!$D90="","",IF(AND(OR(Engagés!$D90=1,Engagés!$D90=2,Engagés!$D90=3,Engagés!$D90="V"),'1ér_Tour'!$D90&gt;=$H$3),"TERMINE",""))</f>
        <v/>
      </c>
      <c r="AW90" s="165" t="str">
        <f>IF('2ème'!$D90="","",IF(AND(OR(Engagés!$D90=1,Engagés!$D90=2,Engagés!$D90=3,Engagés!$D90="V"),'2ème'!$D90&gt;=$H$3),"TERMINE",""))</f>
        <v/>
      </c>
      <c r="AX90" s="165" t="str">
        <f>IF('3ème'!$D90="","",IF(AND(OR(Engagés!$D90=1,Engagés!$D90=2,Engagés!$D90=3,Engagés!$D90="V"),'3ème'!$D90&gt;=$H$3),"TERMINE",""))</f>
        <v/>
      </c>
      <c r="AY90" s="165" t="str">
        <f>IF('4ème'!$D90="","",IF(AND(OR(Engagés!$D90=1,Engagés!$D90=2,Engagés!$D90=3,Engagés!$D90="V"),'4ème'!$D90&gt;=$H$3),"TERMINE",""))</f>
        <v/>
      </c>
      <c r="AZ90" s="165" t="str">
        <f>IF('5ème'!$D90="","",IF(AND(OR(Engagés!$D90=1,Engagés!$D90=2,Engagés!$D90=3,Engagés!$D90="V"),'5ème'!$D90&gt;=$H$3),"TERMINE",""))</f>
        <v/>
      </c>
      <c r="BA90" s="165" t="str">
        <f>IF('6ème'!D90="","",IF(AND(OR(Engagés!$D90=1,Engagés!$D90=2,Engagés!$D90=3,Engagés!$D90="V"),'6ème'!D90&gt;=$H$3),"TERMINE",""))</f>
        <v/>
      </c>
      <c r="BB90" s="165" t="str">
        <f>IF('7ème'!$D90="","",IF(AND(OR(Engagés!$D90=1,Engagés!$D90=2,Engagés!$D90=3,Engagés!$D90="V"),'7ème'!$D90&gt;=$H$3),"TERMINE",""))</f>
        <v/>
      </c>
      <c r="BC90" s="165" t="str">
        <f>IF('8ème'!$D90="","",IF(AND(OR(Engagés!$D90=1,Engagés!$D90=2,Engagés!$D90=3,Engagés!$D90="V"),'8ème'!$D90&gt;=$H$3),"TERMINE",""))</f>
        <v/>
      </c>
      <c r="BD90" s="165" t="str">
        <f>IF('9ème'!$D90="","",IF(AND(OR(Engagés!$D90=1,Engagés!$D90=2,Engagés!$D90=3,Engagés!$D90="V"),'9ème'!$D90&gt;=$H$3),"TERMINE",""))</f>
        <v/>
      </c>
      <c r="BE90" s="165" t="str">
        <f>IF('10ème'!$D90="","",IF(AND(OR(Engagés!$D90=1,Engagés!$D90=2,Engagés!$D90=3,Engagés!$D90="V"),'10ème'!$D90&gt;=$H$3),"TERMINE",""))</f>
        <v/>
      </c>
    </row>
    <row r="91" spans="1:57" x14ac:dyDescent="0.2">
      <c r="A91" s="18" t="str">
        <f>IF(Dép_Arr!A91="","",Dép_Arr!A91)</f>
        <v/>
      </c>
      <c r="B91" s="17" t="str">
        <f>IF(A91="","",INDEX(Engagés!A91:D190,MATCH(Récap!A91,Engagés!A91:A190,0),4))</f>
        <v/>
      </c>
      <c r="C91" s="8">
        <f>Dép_Arr!E91+'1ér_Tour'!E91+'2ème'!E91+'3ème'!E91+'4ème'!E91+'5ème'!E91+'6ème'!E91+'7ème'!E91+'8ème'!E91+'9ème'!E91+'10ème'!E91</f>
        <v>0</v>
      </c>
      <c r="D91" s="6" t="str">
        <f>IF(E91=11,"",IF(Dép_Arr!A91="","",COUNTA(Dép_Arr!C91,'1ér_Tour'!C91,'2ème'!C91,'3ème'!C91,'4ème'!C91,'5ème'!C91,'6ème'!C91,'7ème'!C91,'8ème'!C91,'9ème'!C91,#REF!)))</f>
        <v/>
      </c>
      <c r="E91" s="6" t="str">
        <f>IF(A91=0,"",IF(Dép_Arr!A91="","",(COUNTBLANK(Dép_Arr!D91)+COUNTBLANK('1ér_Tour'!D91)+COUNTBLANK('2ème'!D91)+COUNTBLANK('3ème'!D91)+COUNTBLANK('4ème'!D91)+COUNTBLANK('5ème'!D91)+COUNTBLANK('6ème'!D91)+COUNTBLANK('7ème'!D91)+COUNTBLANK('8ème'!D91)+COUNTBLANK('9ème'!D91)+COUNTBLANK('10ème'!D91))))</f>
        <v/>
      </c>
      <c r="F91" s="8" t="str">
        <f t="shared" si="2"/>
        <v/>
      </c>
      <c r="G91" t="str">
        <f>IF(OR('1ér_Tour'!D91="TERMINE",'2ème'!D91="TERMINE",'3ème'!D91="TERMINE",'4ème'!D91="TERMINE",'5ème'!D91="TERMINE",'6ème'!D91="TERMINE",'7ème'!D91="TERMINE",'8ème'!D91="TERMINE",'9ème'!D91="TERMINE",'9ème'!A91="TERMINE"),"TERMINE","")</f>
        <v/>
      </c>
      <c r="H91" s="8"/>
      <c r="I91" s="53"/>
      <c r="M91" s="154" t="str">
        <f>IF('1ér_Tour'!$D91="","",IF(AND(Engagés!$D91="M",'1ér_Tour'!$D91&gt;=$K$3),"TERMINE",""))</f>
        <v/>
      </c>
      <c r="N91" s="154" t="str">
        <f>IF('1ér_Tour'!$D91="","",IF(AND(Engagés!$D91="M",'1ér_Tour'!$D91&gt;=$K$3),"TERMINE",""))</f>
        <v/>
      </c>
      <c r="O91" s="154" t="str">
        <f>IF('2ème'!$D91="","",IF(AND(Engagés!$D91="M",'2ème'!$D91&gt;=$K$3),"TERMINE",""))</f>
        <v/>
      </c>
      <c r="P91" s="154" t="str">
        <f>IF('3ème'!$D91="","",IF(AND(Engagés!$D91="M",'3ème'!$D91&gt;=$K$3),"TERMINE",""))</f>
        <v/>
      </c>
      <c r="Q91" s="154" t="str">
        <f>IF('4ème'!$D91="","",IF(AND(Engagés!$D91="M",'4ème'!$D91&gt;=$K$3),"TERMINE",""))</f>
        <v/>
      </c>
      <c r="R91" s="154" t="str">
        <f>IF('5ème'!$D91="","",IF(AND(Engagés!$D91="M",'5ème'!$D91&gt;=$K$3),"TERMINE",""))</f>
        <v/>
      </c>
      <c r="S91" s="154" t="str">
        <f>IF('6ème'!D91="","",IF(AND(Engagés!$D91="M",'6ème'!D91&gt;=$K$3),"TERMINE",""))</f>
        <v/>
      </c>
      <c r="T91" s="154" t="str">
        <f>IF('7ème'!$D91="","",IF(AND(Engagés!$D91="M",'7ème'!$D91&gt;=$K$3),"TERMINE",""))</f>
        <v/>
      </c>
      <c r="U91" s="154" t="str">
        <f>IF('8ème'!$D91="","",IF(AND(Engagés!$D91="M",'8ème'!$D91&gt;=$K$3),"TERMINE",""))</f>
        <v/>
      </c>
      <c r="V91" s="154" t="str">
        <f>IF('9ème'!$D91="","",IF(AND(Engagés!$D91="M",'9ème'!$D91&gt;=$K$3),"TERMINE",""))</f>
        <v/>
      </c>
      <c r="W91" s="187"/>
      <c r="Y91" s="128" t="str">
        <f>IF('1ér_Tour'!$D91="","",IF(AND(Engagés!$D91="C",'1ér_Tour'!$D91&gt;=$J$3),"TERMINE",""))</f>
        <v/>
      </c>
      <c r="Z91" s="128" t="str">
        <f>IF('1ér_Tour'!$D91="","",IF(AND(Engagés!$D91="C",'1ér_Tour'!$D91&gt;=$J$3),"TERMINE",""))</f>
        <v/>
      </c>
      <c r="AA91" s="128" t="str">
        <f>IF('2ème'!$D91="","",IF(AND(Engagés!$D91="C",'2ème'!$D91&gt;=$J$3),"TERMINE",""))</f>
        <v/>
      </c>
      <c r="AB91" s="128" t="str">
        <f>IF('3ème'!$D91="","",IF(AND(Engagés!$D91="C",'3ème'!$D91&gt;=$J$3),"TERMINE",""))</f>
        <v/>
      </c>
      <c r="AC91" s="128" t="str">
        <f>IF('4ème'!$D91="","",IF(AND(Engagés!$D91="C",'4ème'!$D91&gt;=$J$3),"TERMINE",""))</f>
        <v/>
      </c>
      <c r="AD91" s="128" t="str">
        <f>IF('5ème'!$D91="","",IF(AND(Engagés!$D91="C",'5ème'!$D91&gt;=$J$3),"TERMINE",""))</f>
        <v/>
      </c>
      <c r="AE91" s="128" t="str">
        <f>IF('6ème'!D91="","",IF(AND(Engagés!$D91="C",'6ème'!D91&gt;=$J$3),"TERMINE",""))</f>
        <v/>
      </c>
      <c r="AF91" s="128" t="str">
        <f>IF('7ème'!$D91="","",IF(AND(Engagés!$D91="c",'7ème'!$D91&gt;=$J$3),"TERMINE",""))</f>
        <v/>
      </c>
      <c r="AG91" s="128" t="str">
        <f>IF('8ème'!$D91="","",IF(AND(Engagés!$D91="c",'8ème'!$D91&gt;=$J$3),"TERMINE",""))</f>
        <v/>
      </c>
      <c r="AH91" s="128" t="str">
        <f>IF('9ème'!$D91="","",IF(AND(Engagés!$D91="c",'9ème'!$D91&gt;=$J$3),"TERMINE",""))</f>
        <v/>
      </c>
      <c r="AJ91" s="128" t="str">
        <f>IF('1ér_Tour'!$D91="","",IF(AND(OR(Engagés!$D91="J",Engagés!$D91="F"),'1ér_Tour'!$D91&gt;=$I$3),"TERMINE",""))</f>
        <v/>
      </c>
      <c r="AK91" s="128" t="str">
        <f>IF('1ér_Tour'!$D91="","",IF(AND(OR(Engagés!$D91="J",Engagés!$D91="F"),'1ér_Tour'!$D91&gt;=$I$3),"TERMINE",""))</f>
        <v/>
      </c>
      <c r="AL91" s="128" t="str">
        <f>IF('2ème'!$D91="","",IF(AND(OR(Engagés!$D91="J",Engagés!$D91="F"),'2ème'!$D91&gt;=$I$3),"TERMINE",""))</f>
        <v/>
      </c>
      <c r="AM91" s="128" t="str">
        <f>IF('3ème'!$D91="","",IF(AND(OR(Engagés!$D91="J",Engagés!$D91="F"),'3ème'!$D91&gt;=$I$3),"TERMINE",""))</f>
        <v/>
      </c>
      <c r="AN91" s="128" t="str">
        <f>IF('4ème'!$D91="","",IF(AND(OR(Engagés!$D91="J",Engagés!$D91="F"),'4ème'!$D91&gt;=$I$3),"TERMINE",""))</f>
        <v/>
      </c>
      <c r="AO91" s="128" t="str">
        <f>IF('5ème'!$D91="","",IF(AND(OR(Engagés!$D91="J",Engagés!$D91="F"),'5ème'!$D91&gt;=$I$3),"TERMINE",""))</f>
        <v/>
      </c>
      <c r="AP91" s="128" t="str">
        <f>IF('6ème'!T91="","",IF(AND(OR(Engagés!$D91="J",Engagés!$D91="F"),'6ème'!T91&gt;=$I$3),"TERMINE",""))</f>
        <v/>
      </c>
      <c r="AQ91" s="128" t="str">
        <f>IF('7ème'!$D91="","",IF(AND(OR(Engagés!$D91="J",Engagés!$D91="F"),'7ème'!$D91&gt;=$I$3),"TERMINE",""))</f>
        <v/>
      </c>
      <c r="AR91" s="128" t="str">
        <f>IF('8ème'!$D91="","",IF(AND(OR(Engagés!$D91="J",Engagés!$D91="F"),'8ème'!$D91&gt;=$I$3),"TERMINE",""))</f>
        <v/>
      </c>
      <c r="AS91" s="128" t="str">
        <f>IF('9ème'!$D91="","",IF(AND(OR(Engagés!$D91="J",Engagés!$D91="F"),'9ème'!$D91&gt;=$I$3),"TERMINE",""))</f>
        <v/>
      </c>
      <c r="AU91" s="165" t="str">
        <f>IF('1ér_Tour'!$D91="","",IF(AND(OR(Engagés!$D91=1,Engagés!$D91=2,Engagés!$D91=3,Engagés!$D91="V"),'1ér_Tour'!$D91&gt;=$H$3),"TERMINE",""))</f>
        <v/>
      </c>
      <c r="AV91" s="165" t="str">
        <f>IF('1ér_Tour'!$D91="","",IF(AND(OR(Engagés!$D91=1,Engagés!$D91=2,Engagés!$D91=3,Engagés!$D91="V"),'1ér_Tour'!$D91&gt;=$H$3),"TERMINE",""))</f>
        <v/>
      </c>
      <c r="AW91" s="165" t="str">
        <f>IF('2ème'!$D91="","",IF(AND(OR(Engagés!$D91=1,Engagés!$D91=2,Engagés!$D91=3,Engagés!$D91="V"),'2ème'!$D91&gt;=$H$3),"TERMINE",""))</f>
        <v/>
      </c>
      <c r="AX91" s="165" t="str">
        <f>IF('3ème'!$D91="","",IF(AND(OR(Engagés!$D91=1,Engagés!$D91=2,Engagés!$D91=3,Engagés!$D91="V"),'3ème'!$D91&gt;=$H$3),"TERMINE",""))</f>
        <v/>
      </c>
      <c r="AY91" s="165" t="str">
        <f>IF('4ème'!$D91="","",IF(AND(OR(Engagés!$D91=1,Engagés!$D91=2,Engagés!$D91=3,Engagés!$D91="V"),'4ème'!$D91&gt;=$H$3),"TERMINE",""))</f>
        <v/>
      </c>
      <c r="AZ91" s="165" t="str">
        <f>IF('5ème'!$D91="","",IF(AND(OR(Engagés!$D91=1,Engagés!$D91=2,Engagés!$D91=3,Engagés!$D91="V"),'5ème'!$D91&gt;=$H$3),"TERMINE",""))</f>
        <v/>
      </c>
      <c r="BA91" s="165" t="str">
        <f>IF('6ème'!D91="","",IF(AND(OR(Engagés!$D91=1,Engagés!$D91=2,Engagés!$D91=3,Engagés!$D91="V"),'6ème'!D91&gt;=$H$3),"TERMINE",""))</f>
        <v/>
      </c>
      <c r="BB91" s="165" t="str">
        <f>IF('7ème'!$D91="","",IF(AND(OR(Engagés!$D91=1,Engagés!$D91=2,Engagés!$D91=3,Engagés!$D91="V"),'7ème'!$D91&gt;=$H$3),"TERMINE",""))</f>
        <v/>
      </c>
      <c r="BC91" s="165" t="str">
        <f>IF('8ème'!$D91="","",IF(AND(OR(Engagés!$D91=1,Engagés!$D91=2,Engagés!$D91=3,Engagés!$D91="V"),'8ème'!$D91&gt;=$H$3),"TERMINE",""))</f>
        <v/>
      </c>
      <c r="BD91" s="165" t="str">
        <f>IF('9ème'!$D91="","",IF(AND(OR(Engagés!$D91=1,Engagés!$D91=2,Engagés!$D91=3,Engagés!$D91="V"),'9ème'!$D91&gt;=$H$3),"TERMINE",""))</f>
        <v/>
      </c>
      <c r="BE91" s="165" t="str">
        <f>IF('10ème'!$D91="","",IF(AND(OR(Engagés!$D91=1,Engagés!$D91=2,Engagés!$D91=3,Engagés!$D91="V"),'10ème'!$D91&gt;=$H$3),"TERMINE",""))</f>
        <v/>
      </c>
    </row>
    <row r="92" spans="1:57" x14ac:dyDescent="0.2">
      <c r="A92" s="18" t="str">
        <f>IF(Dép_Arr!A92="","",Dép_Arr!A92)</f>
        <v/>
      </c>
      <c r="B92" s="17" t="str">
        <f>IF(A92="","",INDEX(Engagés!A92:D191,MATCH(Récap!A92,Engagés!A92:A191,0),4))</f>
        <v/>
      </c>
      <c r="C92" s="8">
        <f>Dép_Arr!E92+'1ér_Tour'!E92+'2ème'!E92+'3ème'!E92+'4ème'!E92+'5ème'!E92+'6ème'!E92+'7ème'!E92+'8ème'!E92+'9ème'!E92+'10ème'!E92</f>
        <v>0</v>
      </c>
      <c r="D92" s="6" t="str">
        <f>IF(E92=11,"",IF(Dép_Arr!A92="","",COUNTA(Dép_Arr!C92,'1ér_Tour'!C92,'2ème'!C92,'3ème'!C92,'4ème'!C92,'5ème'!C92,'6ème'!C92,'7ème'!C92,'8ème'!C92,'9ème'!C92,#REF!)))</f>
        <v/>
      </c>
      <c r="E92" s="6" t="str">
        <f>IF(A92=0,"",IF(Dép_Arr!A92="","",(COUNTBLANK(Dép_Arr!D92)+COUNTBLANK('1ér_Tour'!D92)+COUNTBLANK('2ème'!D92)+COUNTBLANK('3ème'!D92)+COUNTBLANK('4ème'!D92)+COUNTBLANK('5ème'!D92)+COUNTBLANK('6ème'!D92)+COUNTBLANK('7ème'!D92)+COUNTBLANK('8ème'!D92)+COUNTBLANK('9ème'!D92)+COUNTBLANK('10ème'!D92))))</f>
        <v/>
      </c>
      <c r="F92" s="8" t="str">
        <f t="shared" si="2"/>
        <v/>
      </c>
      <c r="G92" t="str">
        <f>IF(OR('1ér_Tour'!D92="TERMINE",'2ème'!D92="TERMINE",'3ème'!D92="TERMINE",'4ème'!D92="TERMINE",'5ème'!D92="TERMINE",'6ème'!D92="TERMINE",'7ème'!D92="TERMINE",'8ème'!D92="TERMINE",'9ème'!D92="TERMINE",'9ème'!A92="TERMINE"),"TERMINE","")</f>
        <v/>
      </c>
      <c r="H92" s="8"/>
      <c r="I92" s="53"/>
      <c r="M92" s="154" t="str">
        <f>IF('1ér_Tour'!$D92="","",IF(AND(Engagés!$D92="M",'1ér_Tour'!$D92&gt;=$K$3),"TERMINE",""))</f>
        <v/>
      </c>
      <c r="N92" s="154" t="str">
        <f>IF('1ér_Tour'!$D92="","",IF(AND(Engagés!$D92="M",'1ér_Tour'!$D92&gt;=$K$3),"TERMINE",""))</f>
        <v/>
      </c>
      <c r="O92" s="154" t="str">
        <f>IF('2ème'!$D92="","",IF(AND(Engagés!$D92="M",'2ème'!$D92&gt;=$K$3),"TERMINE",""))</f>
        <v/>
      </c>
      <c r="P92" s="154" t="str">
        <f>IF('3ème'!$D92="","",IF(AND(Engagés!$D92="M",'3ème'!$D92&gt;=$K$3),"TERMINE",""))</f>
        <v/>
      </c>
      <c r="Q92" s="154" t="str">
        <f>IF('4ème'!$D92="","",IF(AND(Engagés!$D92="M",'4ème'!$D92&gt;=$K$3),"TERMINE",""))</f>
        <v/>
      </c>
      <c r="R92" s="154" t="str">
        <f>IF('5ème'!$D92="","",IF(AND(Engagés!$D92="M",'5ème'!$D92&gt;=$K$3),"TERMINE",""))</f>
        <v/>
      </c>
      <c r="S92" s="154" t="str">
        <f>IF('6ème'!D92="","",IF(AND(Engagés!$D92="M",'6ème'!D92&gt;=$K$3),"TERMINE",""))</f>
        <v/>
      </c>
      <c r="T92" s="154" t="str">
        <f>IF('7ème'!$D92="","",IF(AND(Engagés!$D92="M",'7ème'!$D92&gt;=$K$3),"TERMINE",""))</f>
        <v/>
      </c>
      <c r="U92" s="154" t="str">
        <f>IF('8ème'!$D92="","",IF(AND(Engagés!$D92="M",'8ème'!$D92&gt;=$K$3),"TERMINE",""))</f>
        <v/>
      </c>
      <c r="V92" s="154" t="str">
        <f>IF('9ème'!$D92="","",IF(AND(Engagés!$D92="M",'9ème'!$D92&gt;=$K$3),"TERMINE",""))</f>
        <v/>
      </c>
      <c r="W92" s="187"/>
      <c r="Y92" s="128" t="str">
        <f>IF('1ér_Tour'!$D92="","",IF(AND(Engagés!$D92="C",'1ér_Tour'!$D92&gt;=$J$3),"TERMINE",""))</f>
        <v/>
      </c>
      <c r="Z92" s="128" t="str">
        <f>IF('1ér_Tour'!$D92="","",IF(AND(Engagés!$D92="C",'1ér_Tour'!$D92&gt;=$J$3),"TERMINE",""))</f>
        <v/>
      </c>
      <c r="AA92" s="128" t="str">
        <f>IF('2ème'!$D92="","",IF(AND(Engagés!$D92="C",'2ème'!$D92&gt;=$J$3),"TERMINE",""))</f>
        <v/>
      </c>
      <c r="AB92" s="128" t="str">
        <f>IF('3ème'!$D92="","",IF(AND(Engagés!$D92="C",'3ème'!$D92&gt;=$J$3),"TERMINE",""))</f>
        <v/>
      </c>
      <c r="AC92" s="128" t="str">
        <f>IF('4ème'!$D92="","",IF(AND(Engagés!$D92="C",'4ème'!$D92&gt;=$J$3),"TERMINE",""))</f>
        <v/>
      </c>
      <c r="AD92" s="128" t="str">
        <f>IF('5ème'!$D92="","",IF(AND(Engagés!$D92="C",'5ème'!$D92&gt;=$J$3),"TERMINE",""))</f>
        <v/>
      </c>
      <c r="AE92" s="128" t="str">
        <f>IF('6ème'!D92="","",IF(AND(Engagés!$D92="C",'6ème'!D92&gt;=$J$3),"TERMINE",""))</f>
        <v/>
      </c>
      <c r="AF92" s="128" t="str">
        <f>IF('7ème'!$D92="","",IF(AND(Engagés!$D92="c",'7ème'!$D92&gt;=$J$3),"TERMINE",""))</f>
        <v/>
      </c>
      <c r="AG92" s="128" t="str">
        <f>IF('8ème'!$D92="","",IF(AND(Engagés!$D92="c",'8ème'!$D92&gt;=$J$3),"TERMINE",""))</f>
        <v/>
      </c>
      <c r="AH92" s="128" t="str">
        <f>IF('9ème'!$D92="","",IF(AND(Engagés!$D92="c",'9ème'!$D92&gt;=$J$3),"TERMINE",""))</f>
        <v/>
      </c>
      <c r="AJ92" s="128" t="str">
        <f>IF('1ér_Tour'!$D92="","",IF(AND(OR(Engagés!$D92="J",Engagés!$D92="F"),'1ér_Tour'!$D92&gt;=$I$3),"TERMINE",""))</f>
        <v/>
      </c>
      <c r="AK92" s="128" t="str">
        <f>IF('1ér_Tour'!$D92="","",IF(AND(OR(Engagés!$D92="J",Engagés!$D92="F"),'1ér_Tour'!$D92&gt;=$I$3),"TERMINE",""))</f>
        <v/>
      </c>
      <c r="AL92" s="128" t="str">
        <f>IF('2ème'!$D92="","",IF(AND(OR(Engagés!$D92="J",Engagés!$D92="F"),'2ème'!$D92&gt;=$I$3),"TERMINE",""))</f>
        <v/>
      </c>
      <c r="AM92" s="128" t="str">
        <f>IF('3ème'!$D92="","",IF(AND(OR(Engagés!$D92="J",Engagés!$D92="F"),'3ème'!$D92&gt;=$I$3),"TERMINE",""))</f>
        <v/>
      </c>
      <c r="AN92" s="128" t="str">
        <f>IF('4ème'!$D92="","",IF(AND(OR(Engagés!$D92="J",Engagés!$D92="F"),'4ème'!$D92&gt;=$I$3),"TERMINE",""))</f>
        <v/>
      </c>
      <c r="AO92" s="128" t="str">
        <f>IF('5ème'!$D92="","",IF(AND(OR(Engagés!$D92="J",Engagés!$D92="F"),'5ème'!$D92&gt;=$I$3),"TERMINE",""))</f>
        <v/>
      </c>
      <c r="AP92" s="128" t="str">
        <f>IF('6ème'!T92="","",IF(AND(OR(Engagés!$D92="J",Engagés!$D92="F"),'6ème'!T92&gt;=$I$3),"TERMINE",""))</f>
        <v/>
      </c>
      <c r="AQ92" s="128" t="str">
        <f>IF('7ème'!$D92="","",IF(AND(OR(Engagés!$D92="J",Engagés!$D92="F"),'7ème'!$D92&gt;=$I$3),"TERMINE",""))</f>
        <v/>
      </c>
      <c r="AR92" s="128" t="str">
        <f>IF('8ème'!$D92="","",IF(AND(OR(Engagés!$D92="J",Engagés!$D92="F"),'8ème'!$D92&gt;=$I$3),"TERMINE",""))</f>
        <v/>
      </c>
      <c r="AS92" s="128" t="str">
        <f>IF('9ème'!$D92="","",IF(AND(OR(Engagés!$D92="J",Engagés!$D92="F"),'9ème'!$D92&gt;=$I$3),"TERMINE",""))</f>
        <v/>
      </c>
      <c r="AU92" s="165" t="str">
        <f>IF('1ér_Tour'!$D92="","",IF(AND(OR(Engagés!$D92=1,Engagés!$D92=2,Engagés!$D92=3,Engagés!$D92="V"),'1ér_Tour'!$D92&gt;=$H$3),"TERMINE",""))</f>
        <v/>
      </c>
      <c r="AV92" s="165" t="str">
        <f>IF('1ér_Tour'!$D92="","",IF(AND(OR(Engagés!$D92=1,Engagés!$D92=2,Engagés!$D92=3,Engagés!$D92="V"),'1ér_Tour'!$D92&gt;=$H$3),"TERMINE",""))</f>
        <v/>
      </c>
      <c r="AW92" s="165" t="str">
        <f>IF('2ème'!$D92="","",IF(AND(OR(Engagés!$D92=1,Engagés!$D92=2,Engagés!$D92=3,Engagés!$D92="V"),'2ème'!$D92&gt;=$H$3),"TERMINE",""))</f>
        <v/>
      </c>
      <c r="AX92" s="165" t="str">
        <f>IF('3ème'!$D92="","",IF(AND(OR(Engagés!$D92=1,Engagés!$D92=2,Engagés!$D92=3,Engagés!$D92="V"),'3ème'!$D92&gt;=$H$3),"TERMINE",""))</f>
        <v/>
      </c>
      <c r="AY92" s="165" t="str">
        <f>IF('4ème'!$D92="","",IF(AND(OR(Engagés!$D92=1,Engagés!$D92=2,Engagés!$D92=3,Engagés!$D92="V"),'4ème'!$D92&gt;=$H$3),"TERMINE",""))</f>
        <v/>
      </c>
      <c r="AZ92" s="165" t="str">
        <f>IF('5ème'!$D92="","",IF(AND(OR(Engagés!$D92=1,Engagés!$D92=2,Engagés!$D92=3,Engagés!$D92="V"),'5ème'!$D92&gt;=$H$3),"TERMINE",""))</f>
        <v/>
      </c>
      <c r="BA92" s="165" t="str">
        <f>IF('6ème'!D92="","",IF(AND(OR(Engagés!$D92=1,Engagés!$D92=2,Engagés!$D92=3,Engagés!$D92="V"),'6ème'!D92&gt;=$H$3),"TERMINE",""))</f>
        <v/>
      </c>
      <c r="BB92" s="165" t="str">
        <f>IF('7ème'!$D92="","",IF(AND(OR(Engagés!$D92=1,Engagés!$D92=2,Engagés!$D92=3,Engagés!$D92="V"),'7ème'!$D92&gt;=$H$3),"TERMINE",""))</f>
        <v/>
      </c>
      <c r="BC92" s="165" t="str">
        <f>IF('8ème'!$D92="","",IF(AND(OR(Engagés!$D92=1,Engagés!$D92=2,Engagés!$D92=3,Engagés!$D92="V"),'8ème'!$D92&gt;=$H$3),"TERMINE",""))</f>
        <v/>
      </c>
      <c r="BD92" s="165" t="str">
        <f>IF('9ème'!$D92="","",IF(AND(OR(Engagés!$D92=1,Engagés!$D92=2,Engagés!$D92=3,Engagés!$D92="V"),'9ème'!$D92&gt;=$H$3),"TERMINE",""))</f>
        <v/>
      </c>
      <c r="BE92" s="165" t="str">
        <f>IF('10ème'!$D92="","",IF(AND(OR(Engagés!$D92=1,Engagés!$D92=2,Engagés!$D92=3,Engagés!$D92="V"),'10ème'!$D92&gt;=$H$3),"TERMINE",""))</f>
        <v/>
      </c>
    </row>
    <row r="93" spans="1:57" x14ac:dyDescent="0.2">
      <c r="A93" s="18" t="str">
        <f>IF(Dép_Arr!A93="","",Dép_Arr!A93)</f>
        <v/>
      </c>
      <c r="B93" s="17" t="str">
        <f>IF(A93="","",INDEX(Engagés!A93:D192,MATCH(Récap!A93,Engagés!A93:A192,0),4))</f>
        <v/>
      </c>
      <c r="C93" s="8">
        <f>Dép_Arr!E93+'1ér_Tour'!E93+'2ème'!E93+'3ème'!E93+'4ème'!E93+'5ème'!E93+'6ème'!E93+'7ème'!E93+'8ème'!E93+'9ème'!E93+'10ème'!E93</f>
        <v>0</v>
      </c>
      <c r="D93" s="6" t="str">
        <f>IF(E93=11,"",IF(Dép_Arr!A93="","",COUNTA(Dép_Arr!C93,'1ér_Tour'!C93,'2ème'!C93,'3ème'!C93,'4ème'!C93,'5ème'!C93,'6ème'!C93,'7ème'!C93,'8ème'!C93,'9ème'!C93,#REF!)))</f>
        <v/>
      </c>
      <c r="E93" s="6" t="str">
        <f>IF(A93=0,"",IF(Dép_Arr!A93="","",(COUNTBLANK(Dép_Arr!D93)+COUNTBLANK('1ér_Tour'!D93)+COUNTBLANK('2ème'!D93)+COUNTBLANK('3ème'!D93)+COUNTBLANK('4ème'!D93)+COUNTBLANK('5ème'!D93)+COUNTBLANK('6ème'!D93)+COUNTBLANK('7ème'!D93)+COUNTBLANK('8ème'!D93)+COUNTBLANK('9ème'!D93)+COUNTBLANK('10ème'!D93))))</f>
        <v/>
      </c>
      <c r="F93" s="8" t="str">
        <f t="shared" si="2"/>
        <v/>
      </c>
      <c r="G93" t="str">
        <f>IF(OR('1ér_Tour'!D93="TERMINE",'2ème'!D93="TERMINE",'3ème'!D93="TERMINE",'4ème'!D93="TERMINE",'5ème'!D93="TERMINE",'6ème'!D93="TERMINE",'7ème'!D93="TERMINE",'8ème'!D93="TERMINE",'9ème'!D93="TERMINE",'9ème'!A93="TERMINE"),"TERMINE","")</f>
        <v/>
      </c>
      <c r="H93" s="8"/>
      <c r="I93" s="53"/>
      <c r="M93" s="154" t="str">
        <f>IF('1ér_Tour'!$D93="","",IF(AND(Engagés!$D93="M",'1ér_Tour'!$D93&gt;=$K$3),"TERMINE",""))</f>
        <v/>
      </c>
      <c r="N93" s="154" t="str">
        <f>IF('1ér_Tour'!$D93="","",IF(AND(Engagés!$D93="M",'1ér_Tour'!$D93&gt;=$K$3),"TERMINE",""))</f>
        <v/>
      </c>
      <c r="O93" s="154" t="str">
        <f>IF('2ème'!$D93="","",IF(AND(Engagés!$D93="M",'2ème'!$D93&gt;=$K$3),"TERMINE",""))</f>
        <v/>
      </c>
      <c r="P93" s="154" t="str">
        <f>IF('3ème'!$D93="","",IF(AND(Engagés!$D93="M",'3ème'!$D93&gt;=$K$3),"TERMINE",""))</f>
        <v/>
      </c>
      <c r="Q93" s="154" t="str">
        <f>IF('4ème'!$D93="","",IF(AND(Engagés!$D93="M",'4ème'!$D93&gt;=$K$3),"TERMINE",""))</f>
        <v/>
      </c>
      <c r="R93" s="154" t="str">
        <f>IF('5ème'!$D93="","",IF(AND(Engagés!$D93="M",'5ème'!$D93&gt;=$K$3),"TERMINE",""))</f>
        <v/>
      </c>
      <c r="S93" s="154" t="str">
        <f>IF('6ème'!D93="","",IF(AND(Engagés!$D93="M",'6ème'!D93&gt;=$K$3),"TERMINE",""))</f>
        <v/>
      </c>
      <c r="T93" s="154" t="str">
        <f>IF('7ème'!$D93="","",IF(AND(Engagés!$D93="M",'7ème'!$D93&gt;=$K$3),"TERMINE",""))</f>
        <v/>
      </c>
      <c r="U93" s="154" t="str">
        <f>IF('8ème'!$D93="","",IF(AND(Engagés!$D93="M",'8ème'!$D93&gt;=$K$3),"TERMINE",""))</f>
        <v/>
      </c>
      <c r="V93" s="154" t="str">
        <f>IF('9ème'!$D93="","",IF(AND(Engagés!$D93="M",'9ème'!$D93&gt;=$K$3),"TERMINE",""))</f>
        <v/>
      </c>
      <c r="W93" s="187"/>
      <c r="Y93" s="128" t="str">
        <f>IF('1ér_Tour'!$D93="","",IF(AND(Engagés!$D93="C",'1ér_Tour'!$D93&gt;=$J$3),"TERMINE",""))</f>
        <v/>
      </c>
      <c r="Z93" s="128" t="str">
        <f>IF('1ér_Tour'!$D93="","",IF(AND(Engagés!$D93="C",'1ér_Tour'!$D93&gt;=$J$3),"TERMINE",""))</f>
        <v/>
      </c>
      <c r="AA93" s="128" t="str">
        <f>IF('2ème'!$D93="","",IF(AND(Engagés!$D93="C",'2ème'!$D93&gt;=$J$3),"TERMINE",""))</f>
        <v/>
      </c>
      <c r="AB93" s="128" t="str">
        <f>IF('3ème'!$D93="","",IF(AND(Engagés!$D93="C",'3ème'!$D93&gt;=$J$3),"TERMINE",""))</f>
        <v/>
      </c>
      <c r="AC93" s="128" t="str">
        <f>IF('4ème'!$D93="","",IF(AND(Engagés!$D93="C",'4ème'!$D93&gt;=$J$3),"TERMINE",""))</f>
        <v/>
      </c>
      <c r="AD93" s="128" t="str">
        <f>IF('5ème'!$D93="","",IF(AND(Engagés!$D93="C",'5ème'!$D93&gt;=$J$3),"TERMINE",""))</f>
        <v/>
      </c>
      <c r="AE93" s="128" t="str">
        <f>IF('6ème'!D93="","",IF(AND(Engagés!$D93="C",'6ème'!D93&gt;=$J$3),"TERMINE",""))</f>
        <v/>
      </c>
      <c r="AF93" s="128" t="str">
        <f>IF('7ème'!$D93="","",IF(AND(Engagés!$D93="c",'7ème'!$D93&gt;=$J$3),"TERMINE",""))</f>
        <v/>
      </c>
      <c r="AG93" s="128" t="str">
        <f>IF('8ème'!$D93="","",IF(AND(Engagés!$D93="c",'8ème'!$D93&gt;=$J$3),"TERMINE",""))</f>
        <v/>
      </c>
      <c r="AH93" s="128" t="str">
        <f>IF('9ème'!$D93="","",IF(AND(Engagés!$D93="c",'9ème'!$D93&gt;=$J$3),"TERMINE",""))</f>
        <v/>
      </c>
      <c r="AJ93" s="128" t="str">
        <f>IF('1ér_Tour'!$D93="","",IF(AND(OR(Engagés!$D93="J",Engagés!$D93="F"),'1ér_Tour'!$D93&gt;=$I$3),"TERMINE",""))</f>
        <v/>
      </c>
      <c r="AK93" s="128" t="str">
        <f>IF('1ér_Tour'!$D93="","",IF(AND(OR(Engagés!$D93="J",Engagés!$D93="F"),'1ér_Tour'!$D93&gt;=$I$3),"TERMINE",""))</f>
        <v/>
      </c>
      <c r="AL93" s="128" t="str">
        <f>IF('2ème'!$D93="","",IF(AND(OR(Engagés!$D93="J",Engagés!$D93="F"),'2ème'!$D93&gt;=$I$3),"TERMINE",""))</f>
        <v/>
      </c>
      <c r="AM93" s="128" t="str">
        <f>IF('3ème'!$D93="","",IF(AND(OR(Engagés!$D93="J",Engagés!$D93="F"),'3ème'!$D93&gt;=$I$3),"TERMINE",""))</f>
        <v/>
      </c>
      <c r="AN93" s="128" t="str">
        <f>IF('4ème'!$D93="","",IF(AND(OR(Engagés!$D93="J",Engagés!$D93="F"),'4ème'!$D93&gt;=$I$3),"TERMINE",""))</f>
        <v/>
      </c>
      <c r="AO93" s="128" t="str">
        <f>IF('5ème'!$D93="","",IF(AND(OR(Engagés!$D93="J",Engagés!$D93="F"),'5ème'!$D93&gt;=$I$3),"TERMINE",""))</f>
        <v/>
      </c>
      <c r="AP93" s="128" t="str">
        <f>IF('6ème'!T93="","",IF(AND(OR(Engagés!$D93="J",Engagés!$D93="F"),'6ème'!T93&gt;=$I$3),"TERMINE",""))</f>
        <v/>
      </c>
      <c r="AQ93" s="128" t="str">
        <f>IF('7ème'!$D93="","",IF(AND(OR(Engagés!$D93="J",Engagés!$D93="F"),'7ème'!$D93&gt;=$I$3),"TERMINE",""))</f>
        <v/>
      </c>
      <c r="AR93" s="128" t="str">
        <f>IF('8ème'!$D93="","",IF(AND(OR(Engagés!$D93="J",Engagés!$D93="F"),'8ème'!$D93&gt;=$I$3),"TERMINE",""))</f>
        <v/>
      </c>
      <c r="AS93" s="128" t="str">
        <f>IF('9ème'!$D93="","",IF(AND(OR(Engagés!$D93="J",Engagés!$D93="F"),'9ème'!$D93&gt;=$I$3),"TERMINE",""))</f>
        <v/>
      </c>
      <c r="AU93" s="165" t="str">
        <f>IF('1ér_Tour'!$D93="","",IF(AND(OR(Engagés!$D93=1,Engagés!$D93=2,Engagés!$D93=3,Engagés!$D93="V"),'1ér_Tour'!$D93&gt;=$H$3),"TERMINE",""))</f>
        <v/>
      </c>
      <c r="AV93" s="165" t="str">
        <f>IF('1ér_Tour'!$D93="","",IF(AND(OR(Engagés!$D93=1,Engagés!$D93=2,Engagés!$D93=3,Engagés!$D93="V"),'1ér_Tour'!$D93&gt;=$H$3),"TERMINE",""))</f>
        <v/>
      </c>
      <c r="AW93" s="165" t="str">
        <f>IF('2ème'!$D93="","",IF(AND(OR(Engagés!$D93=1,Engagés!$D93=2,Engagés!$D93=3,Engagés!$D93="V"),'2ème'!$D93&gt;=$H$3),"TERMINE",""))</f>
        <v/>
      </c>
      <c r="AX93" s="165" t="str">
        <f>IF('3ème'!$D93="","",IF(AND(OR(Engagés!$D93=1,Engagés!$D93=2,Engagés!$D93=3,Engagés!$D93="V"),'3ème'!$D93&gt;=$H$3),"TERMINE",""))</f>
        <v/>
      </c>
      <c r="AY93" s="165" t="str">
        <f>IF('4ème'!$D93="","",IF(AND(OR(Engagés!$D93=1,Engagés!$D93=2,Engagés!$D93=3,Engagés!$D93="V"),'4ème'!$D93&gt;=$H$3),"TERMINE",""))</f>
        <v/>
      </c>
      <c r="AZ93" s="165" t="str">
        <f>IF('5ème'!$D93="","",IF(AND(OR(Engagés!$D93=1,Engagés!$D93=2,Engagés!$D93=3,Engagés!$D93="V"),'5ème'!$D93&gt;=$H$3),"TERMINE",""))</f>
        <v/>
      </c>
      <c r="BA93" s="165" t="str">
        <f>IF('6ème'!D93="","",IF(AND(OR(Engagés!$D93=1,Engagés!$D93=2,Engagés!$D93=3,Engagés!$D93="V"),'6ème'!D93&gt;=$H$3),"TERMINE",""))</f>
        <v/>
      </c>
      <c r="BB93" s="165" t="str">
        <f>IF('7ème'!$D93="","",IF(AND(OR(Engagés!$D93=1,Engagés!$D93=2,Engagés!$D93=3,Engagés!$D93="V"),'7ème'!$D93&gt;=$H$3),"TERMINE",""))</f>
        <v/>
      </c>
      <c r="BC93" s="165" t="str">
        <f>IF('8ème'!$D93="","",IF(AND(OR(Engagés!$D93=1,Engagés!$D93=2,Engagés!$D93=3,Engagés!$D93="V"),'8ème'!$D93&gt;=$H$3),"TERMINE",""))</f>
        <v/>
      </c>
      <c r="BD93" s="165" t="str">
        <f>IF('9ème'!$D93="","",IF(AND(OR(Engagés!$D93=1,Engagés!$D93=2,Engagés!$D93=3,Engagés!$D93="V"),'9ème'!$D93&gt;=$H$3),"TERMINE",""))</f>
        <v/>
      </c>
      <c r="BE93" s="165" t="str">
        <f>IF('10ème'!$D93="","",IF(AND(OR(Engagés!$D93=1,Engagés!$D93=2,Engagés!$D93=3,Engagés!$D93="V"),'10ème'!$D93&gt;=$H$3),"TERMINE",""))</f>
        <v/>
      </c>
    </row>
    <row r="94" spans="1:57" x14ac:dyDescent="0.2">
      <c r="A94" s="18" t="str">
        <f>IF(Dép_Arr!A94="","",Dép_Arr!A94)</f>
        <v/>
      </c>
      <c r="B94" s="17" t="str">
        <f>IF(A94="","",INDEX(Engagés!A94:D193,MATCH(Récap!A94,Engagés!A94:A193,0),4))</f>
        <v/>
      </c>
      <c r="C94" s="8">
        <f>Dép_Arr!E94+'1ér_Tour'!E94+'2ème'!E94+'3ème'!E94+'4ème'!E94+'5ème'!E94+'6ème'!E94+'7ème'!E94+'8ème'!E94+'9ème'!E94+'10ème'!E94</f>
        <v>0</v>
      </c>
      <c r="D94" s="6" t="str">
        <f>IF(E94=11,"",IF(Dép_Arr!A94="","",COUNTA(Dép_Arr!C94,'1ér_Tour'!C94,'2ème'!C94,'3ème'!C94,'4ème'!C94,'5ème'!C94,'6ème'!C94,'7ème'!C94,'8ème'!C94,'9ème'!C94,#REF!)))</f>
        <v/>
      </c>
      <c r="E94" s="6" t="str">
        <f>IF(A94=0,"",IF(Dép_Arr!A94="","",(COUNTBLANK(Dép_Arr!D94)+COUNTBLANK('1ér_Tour'!D94)+COUNTBLANK('2ème'!D94)+COUNTBLANK('3ème'!D94)+COUNTBLANK('4ème'!D94)+COUNTBLANK('5ème'!D94)+COUNTBLANK('6ème'!D94)+COUNTBLANK('7ème'!D94)+COUNTBLANK('8ème'!D94)+COUNTBLANK('9ème'!D94)+COUNTBLANK('10ème'!D94))))</f>
        <v/>
      </c>
      <c r="F94" s="8" t="str">
        <f t="shared" si="2"/>
        <v/>
      </c>
      <c r="G94" t="str">
        <f>IF(OR('1ér_Tour'!D94="TERMINE",'2ème'!D94="TERMINE",'3ème'!D94="TERMINE",'4ème'!D94="TERMINE",'5ème'!D94="TERMINE",'6ème'!D94="TERMINE",'7ème'!D94="TERMINE",'8ème'!D94="TERMINE",'9ème'!D94="TERMINE",'9ème'!A94="TERMINE"),"TERMINE","")</f>
        <v/>
      </c>
      <c r="H94" s="8"/>
      <c r="I94" s="53"/>
      <c r="M94" s="154" t="str">
        <f>IF('1ér_Tour'!$D94="","",IF(AND(Engagés!$D94="M",'1ér_Tour'!$D94&gt;=$K$3),"TERMINE",""))</f>
        <v/>
      </c>
      <c r="N94" s="154" t="str">
        <f>IF('1ér_Tour'!$D94="","",IF(AND(Engagés!$D94="M",'1ér_Tour'!$D94&gt;=$K$3),"TERMINE",""))</f>
        <v/>
      </c>
      <c r="O94" s="154" t="str">
        <f>IF('2ème'!$D94="","",IF(AND(Engagés!$D94="M",'2ème'!$D94&gt;=$K$3),"TERMINE",""))</f>
        <v/>
      </c>
      <c r="P94" s="154" t="str">
        <f>IF('3ème'!$D94="","",IF(AND(Engagés!$D94="M",'3ème'!$D94&gt;=$K$3),"TERMINE",""))</f>
        <v/>
      </c>
      <c r="Q94" s="154" t="str">
        <f>IF('4ème'!$D94="","",IF(AND(Engagés!$D94="M",'4ème'!$D94&gt;=$K$3),"TERMINE",""))</f>
        <v/>
      </c>
      <c r="R94" s="154" t="str">
        <f>IF('5ème'!$D94="","",IF(AND(Engagés!$D94="M",'5ème'!$D94&gt;=$K$3),"TERMINE",""))</f>
        <v/>
      </c>
      <c r="S94" s="154" t="str">
        <f>IF('6ème'!D94="","",IF(AND(Engagés!$D94="M",'6ème'!D94&gt;=$K$3),"TERMINE",""))</f>
        <v/>
      </c>
      <c r="T94" s="154" t="str">
        <f>IF('7ème'!$D94="","",IF(AND(Engagés!$D94="M",'7ème'!$D94&gt;=$K$3),"TERMINE",""))</f>
        <v/>
      </c>
      <c r="U94" s="154" t="str">
        <f>IF('8ème'!$D94="","",IF(AND(Engagés!$D94="M",'8ème'!$D94&gt;=$K$3),"TERMINE",""))</f>
        <v/>
      </c>
      <c r="V94" s="154" t="str">
        <f>IF('9ème'!$D94="","",IF(AND(Engagés!$D94="M",'9ème'!$D94&gt;=$K$3),"TERMINE",""))</f>
        <v/>
      </c>
      <c r="W94" s="187"/>
      <c r="Y94" s="128" t="str">
        <f>IF('1ér_Tour'!$D94="","",IF(AND(Engagés!$D94="C",'1ér_Tour'!$D94&gt;=$J$3),"TERMINE",""))</f>
        <v/>
      </c>
      <c r="Z94" s="128" t="str">
        <f>IF('1ér_Tour'!$D94="","",IF(AND(Engagés!$D94="C",'1ér_Tour'!$D94&gt;=$J$3),"TERMINE",""))</f>
        <v/>
      </c>
      <c r="AA94" s="128" t="str">
        <f>IF('2ème'!$D94="","",IF(AND(Engagés!$D94="C",'2ème'!$D94&gt;=$J$3),"TERMINE",""))</f>
        <v/>
      </c>
      <c r="AB94" s="128" t="str">
        <f>IF('3ème'!$D94="","",IF(AND(Engagés!$D94="C",'3ème'!$D94&gt;=$J$3),"TERMINE",""))</f>
        <v/>
      </c>
      <c r="AC94" s="128" t="str">
        <f>IF('4ème'!$D94="","",IF(AND(Engagés!$D94="C",'4ème'!$D94&gt;=$J$3),"TERMINE",""))</f>
        <v/>
      </c>
      <c r="AD94" s="128" t="str">
        <f>IF('5ème'!$D94="","",IF(AND(Engagés!$D94="C",'5ème'!$D94&gt;=$J$3),"TERMINE",""))</f>
        <v/>
      </c>
      <c r="AE94" s="128" t="str">
        <f>IF('6ème'!D94="","",IF(AND(Engagés!$D94="C",'6ème'!D94&gt;=$J$3),"TERMINE",""))</f>
        <v/>
      </c>
      <c r="AF94" s="128" t="str">
        <f>IF('7ème'!$D94="","",IF(AND(Engagés!$D94="c",'7ème'!$D94&gt;=$J$3),"TERMINE",""))</f>
        <v/>
      </c>
      <c r="AG94" s="128" t="str">
        <f>IF('8ème'!$D94="","",IF(AND(Engagés!$D94="c",'8ème'!$D94&gt;=$J$3),"TERMINE",""))</f>
        <v/>
      </c>
      <c r="AH94" s="128" t="str">
        <f>IF('9ème'!$D94="","",IF(AND(Engagés!$D94="c",'9ème'!$D94&gt;=$J$3),"TERMINE",""))</f>
        <v/>
      </c>
      <c r="AJ94" s="128" t="str">
        <f>IF('1ér_Tour'!$D94="","",IF(AND(OR(Engagés!$D94="J",Engagés!$D94="F"),'1ér_Tour'!$D94&gt;=$I$3),"TERMINE",""))</f>
        <v/>
      </c>
      <c r="AK94" s="128" t="str">
        <f>IF('1ér_Tour'!$D94="","",IF(AND(OR(Engagés!$D94="J",Engagés!$D94="F"),'1ér_Tour'!$D94&gt;=$I$3),"TERMINE",""))</f>
        <v/>
      </c>
      <c r="AL94" s="128" t="str">
        <f>IF('2ème'!$D94="","",IF(AND(OR(Engagés!$D94="J",Engagés!$D94="F"),'2ème'!$D94&gt;=$I$3),"TERMINE",""))</f>
        <v/>
      </c>
      <c r="AM94" s="128" t="str">
        <f>IF('3ème'!$D94="","",IF(AND(OR(Engagés!$D94="J",Engagés!$D94="F"),'3ème'!$D94&gt;=$I$3),"TERMINE",""))</f>
        <v/>
      </c>
      <c r="AN94" s="128" t="str">
        <f>IF('4ème'!$D94="","",IF(AND(OR(Engagés!$D94="J",Engagés!$D94="F"),'4ème'!$D94&gt;=$I$3),"TERMINE",""))</f>
        <v/>
      </c>
      <c r="AO94" s="128" t="str">
        <f>IF('5ème'!$D94="","",IF(AND(OR(Engagés!$D94="J",Engagés!$D94="F"),'5ème'!$D94&gt;=$I$3),"TERMINE",""))</f>
        <v/>
      </c>
      <c r="AP94" s="128" t="str">
        <f>IF('6ème'!T94="","",IF(AND(OR(Engagés!$D94="J",Engagés!$D94="F"),'6ème'!T94&gt;=$I$3),"TERMINE",""))</f>
        <v/>
      </c>
      <c r="AQ94" s="128" t="str">
        <f>IF('7ème'!$D94="","",IF(AND(OR(Engagés!$D94="J",Engagés!$D94="F"),'7ème'!$D94&gt;=$I$3),"TERMINE",""))</f>
        <v/>
      </c>
      <c r="AR94" s="128" t="str">
        <f>IF('8ème'!$D94="","",IF(AND(OR(Engagés!$D94="J",Engagés!$D94="F"),'8ème'!$D94&gt;=$I$3),"TERMINE",""))</f>
        <v/>
      </c>
      <c r="AS94" s="128" t="str">
        <f>IF('9ème'!$D94="","",IF(AND(OR(Engagés!$D94="J",Engagés!$D94="F"),'9ème'!$D94&gt;=$I$3),"TERMINE",""))</f>
        <v/>
      </c>
      <c r="AU94" s="165" t="str">
        <f>IF('1ér_Tour'!$D94="","",IF(AND(OR(Engagés!$D94=1,Engagés!$D94=2,Engagés!$D94=3,Engagés!$D94="V"),'1ér_Tour'!$D94&gt;=$H$3),"TERMINE",""))</f>
        <v/>
      </c>
      <c r="AV94" s="165" t="str">
        <f>IF('1ér_Tour'!$D94="","",IF(AND(OR(Engagés!$D94=1,Engagés!$D94=2,Engagés!$D94=3,Engagés!$D94="V"),'1ér_Tour'!$D94&gt;=$H$3),"TERMINE",""))</f>
        <v/>
      </c>
      <c r="AW94" s="165" t="str">
        <f>IF('2ème'!$D94="","",IF(AND(OR(Engagés!$D94=1,Engagés!$D94=2,Engagés!$D94=3,Engagés!$D94="V"),'2ème'!$D94&gt;=$H$3),"TERMINE",""))</f>
        <v/>
      </c>
      <c r="AX94" s="165" t="str">
        <f>IF('3ème'!$D94="","",IF(AND(OR(Engagés!$D94=1,Engagés!$D94=2,Engagés!$D94=3,Engagés!$D94="V"),'3ème'!$D94&gt;=$H$3),"TERMINE",""))</f>
        <v/>
      </c>
      <c r="AY94" s="165" t="str">
        <f>IF('4ème'!$D94="","",IF(AND(OR(Engagés!$D94=1,Engagés!$D94=2,Engagés!$D94=3,Engagés!$D94="V"),'4ème'!$D94&gt;=$H$3),"TERMINE",""))</f>
        <v/>
      </c>
      <c r="AZ94" s="165" t="str">
        <f>IF('5ème'!$D94="","",IF(AND(OR(Engagés!$D94=1,Engagés!$D94=2,Engagés!$D94=3,Engagés!$D94="V"),'5ème'!$D94&gt;=$H$3),"TERMINE",""))</f>
        <v/>
      </c>
      <c r="BA94" s="165" t="str">
        <f>IF('6ème'!D94="","",IF(AND(OR(Engagés!$D94=1,Engagés!$D94=2,Engagés!$D94=3,Engagés!$D94="V"),'6ème'!D94&gt;=$H$3),"TERMINE",""))</f>
        <v/>
      </c>
      <c r="BB94" s="165" t="str">
        <f>IF('7ème'!$D94="","",IF(AND(OR(Engagés!$D94=1,Engagés!$D94=2,Engagés!$D94=3,Engagés!$D94="V"),'7ème'!$D94&gt;=$H$3),"TERMINE",""))</f>
        <v/>
      </c>
      <c r="BC94" s="165" t="str">
        <f>IF('8ème'!$D94="","",IF(AND(OR(Engagés!$D94=1,Engagés!$D94=2,Engagés!$D94=3,Engagés!$D94="V"),'8ème'!$D94&gt;=$H$3),"TERMINE",""))</f>
        <v/>
      </c>
      <c r="BD94" s="165" t="str">
        <f>IF('9ème'!$D94="","",IF(AND(OR(Engagés!$D94=1,Engagés!$D94=2,Engagés!$D94=3,Engagés!$D94="V"),'9ème'!$D94&gt;=$H$3),"TERMINE",""))</f>
        <v/>
      </c>
      <c r="BE94" s="165" t="str">
        <f>IF('10ème'!$D94="","",IF(AND(OR(Engagés!$D94=1,Engagés!$D94=2,Engagés!$D94=3,Engagés!$D94="V"),'10ème'!$D94&gt;=$H$3),"TERMINE",""))</f>
        <v/>
      </c>
    </row>
    <row r="95" spans="1:57" x14ac:dyDescent="0.2">
      <c r="A95" s="18" t="str">
        <f>IF(Dép_Arr!A95="","",Dép_Arr!A95)</f>
        <v/>
      </c>
      <c r="B95" s="17" t="str">
        <f>IF(A95="","",INDEX(Engagés!A95:D194,MATCH(Récap!A95,Engagés!A95:A194,0),4))</f>
        <v/>
      </c>
      <c r="C95" s="8">
        <f>Dép_Arr!E95+'1ér_Tour'!E95+'2ème'!E95+'3ème'!E95+'4ème'!E95+'5ème'!E95+'6ème'!E95+'7ème'!E95+'8ème'!E95+'9ème'!E95+'10ème'!E95</f>
        <v>0</v>
      </c>
      <c r="D95" s="6" t="str">
        <f>IF(E95=11,"",IF(Dép_Arr!A95="","",COUNTA(Dép_Arr!C95,'1ér_Tour'!C95,'2ème'!C95,'3ème'!C95,'4ème'!C95,'5ème'!C95,'6ème'!C95,'7ème'!C95,'8ème'!C95,'9ème'!C95,#REF!)))</f>
        <v/>
      </c>
      <c r="E95" s="6" t="str">
        <f>IF(A95=0,"",IF(Dép_Arr!A95="","",(COUNTBLANK(Dép_Arr!D95)+COUNTBLANK('1ér_Tour'!D95)+COUNTBLANK('2ème'!D95)+COUNTBLANK('3ème'!D95)+COUNTBLANK('4ème'!D95)+COUNTBLANK('5ème'!D95)+COUNTBLANK('6ème'!D95)+COUNTBLANK('7ème'!D95)+COUNTBLANK('8ème'!D95)+COUNTBLANK('9ème'!D95)+COUNTBLANK('10ème'!D95))))</f>
        <v/>
      </c>
      <c r="F95" s="8" t="str">
        <f t="shared" si="2"/>
        <v/>
      </c>
      <c r="G95" t="str">
        <f>IF(OR('1ér_Tour'!D95="TERMINE",'2ème'!D95="TERMINE",'3ème'!D95="TERMINE",'4ème'!D95="TERMINE",'5ème'!D95="TERMINE",'6ème'!D95="TERMINE",'7ème'!D95="TERMINE",'8ème'!D95="TERMINE",'9ème'!D95="TERMINE",'9ème'!A95="TERMINE"),"TERMINE","")</f>
        <v/>
      </c>
      <c r="H95" s="8"/>
      <c r="I95" s="53"/>
      <c r="M95" s="154" t="str">
        <f>IF('1ér_Tour'!$D95="","",IF(AND(Engagés!$D95="M",'1ér_Tour'!$D95&gt;=$K$3),"TERMINE",""))</f>
        <v/>
      </c>
      <c r="N95" s="154" t="str">
        <f>IF('1ér_Tour'!$D95="","",IF(AND(Engagés!$D95="M",'1ér_Tour'!$D95&gt;=$K$3),"TERMINE",""))</f>
        <v/>
      </c>
      <c r="O95" s="154" t="str">
        <f>IF('2ème'!$D95="","",IF(AND(Engagés!$D95="M",'2ème'!$D95&gt;=$K$3),"TERMINE",""))</f>
        <v/>
      </c>
      <c r="P95" s="154" t="str">
        <f>IF('3ème'!$D95="","",IF(AND(Engagés!$D95="M",'3ème'!$D95&gt;=$K$3),"TERMINE",""))</f>
        <v/>
      </c>
      <c r="Q95" s="154" t="str">
        <f>IF('4ème'!$D95="","",IF(AND(Engagés!$D95="M",'4ème'!$D95&gt;=$K$3),"TERMINE",""))</f>
        <v/>
      </c>
      <c r="R95" s="154" t="str">
        <f>IF('5ème'!$D95="","",IF(AND(Engagés!$D95="M",'5ème'!$D95&gt;=$K$3),"TERMINE",""))</f>
        <v/>
      </c>
      <c r="S95" s="154" t="str">
        <f>IF('6ème'!D95="","",IF(AND(Engagés!$D95="M",'6ème'!D95&gt;=$K$3),"TERMINE",""))</f>
        <v/>
      </c>
      <c r="T95" s="154" t="str">
        <f>IF('7ème'!$D95="","",IF(AND(Engagés!$D95="M",'7ème'!$D95&gt;=$K$3),"TERMINE",""))</f>
        <v/>
      </c>
      <c r="U95" s="154" t="str">
        <f>IF('8ème'!$D95="","",IF(AND(Engagés!$D95="M",'8ème'!$D95&gt;=$K$3),"TERMINE",""))</f>
        <v/>
      </c>
      <c r="V95" s="154" t="str">
        <f>IF('9ème'!$D95="","",IF(AND(Engagés!$D95="M",'9ème'!$D95&gt;=$K$3),"TERMINE",""))</f>
        <v/>
      </c>
      <c r="W95" s="187"/>
      <c r="Y95" s="128" t="str">
        <f>IF('1ér_Tour'!$D95="","",IF(AND(Engagés!$D95="C",'1ér_Tour'!$D95&gt;=$J$3),"TERMINE",""))</f>
        <v/>
      </c>
      <c r="Z95" s="128" t="str">
        <f>IF('1ér_Tour'!$D95="","",IF(AND(Engagés!$D95="C",'1ér_Tour'!$D95&gt;=$J$3),"TERMINE",""))</f>
        <v/>
      </c>
      <c r="AA95" s="128" t="str">
        <f>IF('2ème'!$D95="","",IF(AND(Engagés!$D95="C",'2ème'!$D95&gt;=$J$3),"TERMINE",""))</f>
        <v/>
      </c>
      <c r="AB95" s="128" t="str">
        <f>IF('3ème'!$D95="","",IF(AND(Engagés!$D95="C",'3ème'!$D95&gt;=$J$3),"TERMINE",""))</f>
        <v/>
      </c>
      <c r="AC95" s="128" t="str">
        <f>IF('4ème'!$D95="","",IF(AND(Engagés!$D95="C",'4ème'!$D95&gt;=$J$3),"TERMINE",""))</f>
        <v/>
      </c>
      <c r="AD95" s="128" t="str">
        <f>IF('5ème'!$D95="","",IF(AND(Engagés!$D95="C",'5ème'!$D95&gt;=$J$3),"TERMINE",""))</f>
        <v/>
      </c>
      <c r="AE95" s="128" t="str">
        <f>IF('6ème'!D95="","",IF(AND(Engagés!$D95="C",'6ème'!D95&gt;=$J$3),"TERMINE",""))</f>
        <v/>
      </c>
      <c r="AF95" s="128" t="str">
        <f>IF('7ème'!$D95="","",IF(AND(Engagés!$D95="c",'7ème'!$D95&gt;=$J$3),"TERMINE",""))</f>
        <v/>
      </c>
      <c r="AG95" s="128" t="str">
        <f>IF('8ème'!$D95="","",IF(AND(Engagés!$D95="c",'8ème'!$D95&gt;=$J$3),"TERMINE",""))</f>
        <v/>
      </c>
      <c r="AH95" s="128" t="str">
        <f>IF('9ème'!$D95="","",IF(AND(Engagés!$D95="c",'9ème'!$D95&gt;=$J$3),"TERMINE",""))</f>
        <v/>
      </c>
      <c r="AJ95" s="128" t="str">
        <f>IF('1ér_Tour'!$D95="","",IF(AND(OR(Engagés!$D95="J",Engagés!$D95="F"),'1ér_Tour'!$D95&gt;=$I$3),"TERMINE",""))</f>
        <v/>
      </c>
      <c r="AK95" s="128" t="str">
        <f>IF('1ér_Tour'!$D95="","",IF(AND(OR(Engagés!$D95="J",Engagés!$D95="F"),'1ér_Tour'!$D95&gt;=$I$3),"TERMINE",""))</f>
        <v/>
      </c>
      <c r="AL95" s="128" t="str">
        <f>IF('2ème'!$D95="","",IF(AND(OR(Engagés!$D95="J",Engagés!$D95="F"),'2ème'!$D95&gt;=$I$3),"TERMINE",""))</f>
        <v/>
      </c>
      <c r="AM95" s="128" t="str">
        <f>IF('3ème'!$D95="","",IF(AND(OR(Engagés!$D95="J",Engagés!$D95="F"),'3ème'!$D95&gt;=$I$3),"TERMINE",""))</f>
        <v/>
      </c>
      <c r="AN95" s="128" t="str">
        <f>IF('4ème'!$D95="","",IF(AND(OR(Engagés!$D95="J",Engagés!$D95="F"),'4ème'!$D95&gt;=$I$3),"TERMINE",""))</f>
        <v/>
      </c>
      <c r="AO95" s="128" t="str">
        <f>IF('5ème'!$D95="","",IF(AND(OR(Engagés!$D95="J",Engagés!$D95="F"),'5ème'!$D95&gt;=$I$3),"TERMINE",""))</f>
        <v/>
      </c>
      <c r="AP95" s="128" t="str">
        <f>IF('6ème'!T95="","",IF(AND(OR(Engagés!$D95="J",Engagés!$D95="F"),'6ème'!T95&gt;=$I$3),"TERMINE",""))</f>
        <v/>
      </c>
      <c r="AQ95" s="128" t="str">
        <f>IF('7ème'!$D95="","",IF(AND(OR(Engagés!$D95="J",Engagés!$D95="F"),'7ème'!$D95&gt;=$I$3),"TERMINE",""))</f>
        <v/>
      </c>
      <c r="AR95" s="128" t="str">
        <f>IF('8ème'!$D95="","",IF(AND(OR(Engagés!$D95="J",Engagés!$D95="F"),'8ème'!$D95&gt;=$I$3),"TERMINE",""))</f>
        <v/>
      </c>
      <c r="AS95" s="128" t="str">
        <f>IF('9ème'!$D95="","",IF(AND(OR(Engagés!$D95="J",Engagés!$D95="F"),'9ème'!$D95&gt;=$I$3),"TERMINE",""))</f>
        <v/>
      </c>
      <c r="AU95" s="165" t="str">
        <f>IF('1ér_Tour'!$D95="","",IF(AND(OR(Engagés!$D95=1,Engagés!$D95=2,Engagés!$D95=3,Engagés!$D95="V"),'1ér_Tour'!$D95&gt;=$H$3),"TERMINE",""))</f>
        <v/>
      </c>
      <c r="AV95" s="165" t="str">
        <f>IF('1ér_Tour'!$D95="","",IF(AND(OR(Engagés!$D95=1,Engagés!$D95=2,Engagés!$D95=3,Engagés!$D95="V"),'1ér_Tour'!$D95&gt;=$H$3),"TERMINE",""))</f>
        <v/>
      </c>
      <c r="AW95" s="165" t="str">
        <f>IF('2ème'!$D95="","",IF(AND(OR(Engagés!$D95=1,Engagés!$D95=2,Engagés!$D95=3,Engagés!$D95="V"),'2ème'!$D95&gt;=$H$3),"TERMINE",""))</f>
        <v/>
      </c>
      <c r="AX95" s="165" t="str">
        <f>IF('3ème'!$D95="","",IF(AND(OR(Engagés!$D95=1,Engagés!$D95=2,Engagés!$D95=3,Engagés!$D95="V"),'3ème'!$D95&gt;=$H$3),"TERMINE",""))</f>
        <v/>
      </c>
      <c r="AY95" s="165" t="str">
        <f>IF('4ème'!$D95="","",IF(AND(OR(Engagés!$D95=1,Engagés!$D95=2,Engagés!$D95=3,Engagés!$D95="V"),'4ème'!$D95&gt;=$H$3),"TERMINE",""))</f>
        <v/>
      </c>
      <c r="AZ95" s="165" t="str">
        <f>IF('5ème'!$D95="","",IF(AND(OR(Engagés!$D95=1,Engagés!$D95=2,Engagés!$D95=3,Engagés!$D95="V"),'5ème'!$D95&gt;=$H$3),"TERMINE",""))</f>
        <v/>
      </c>
      <c r="BA95" s="165" t="str">
        <f>IF('6ème'!D95="","",IF(AND(OR(Engagés!$D95=1,Engagés!$D95=2,Engagés!$D95=3,Engagés!$D95="V"),'6ème'!D95&gt;=$H$3),"TERMINE",""))</f>
        <v/>
      </c>
      <c r="BB95" s="165" t="str">
        <f>IF('7ème'!$D95="","",IF(AND(OR(Engagés!$D95=1,Engagés!$D95=2,Engagés!$D95=3,Engagés!$D95="V"),'7ème'!$D95&gt;=$H$3),"TERMINE",""))</f>
        <v/>
      </c>
      <c r="BC95" s="165" t="str">
        <f>IF('8ème'!$D95="","",IF(AND(OR(Engagés!$D95=1,Engagés!$D95=2,Engagés!$D95=3,Engagés!$D95="V"),'8ème'!$D95&gt;=$H$3),"TERMINE",""))</f>
        <v/>
      </c>
      <c r="BD95" s="165" t="str">
        <f>IF('9ème'!$D95="","",IF(AND(OR(Engagés!$D95=1,Engagés!$D95=2,Engagés!$D95=3,Engagés!$D95="V"),'9ème'!$D95&gt;=$H$3),"TERMINE",""))</f>
        <v/>
      </c>
      <c r="BE95" s="165" t="str">
        <f>IF('10ème'!$D95="","",IF(AND(OR(Engagés!$D95=1,Engagés!$D95=2,Engagés!$D95=3,Engagés!$D95="V"),'10ème'!$D95&gt;=$H$3),"TERMINE",""))</f>
        <v/>
      </c>
    </row>
    <row r="96" spans="1:57" x14ac:dyDescent="0.2">
      <c r="A96" s="18" t="str">
        <f>IF(Dép_Arr!A96="","",Dép_Arr!A96)</f>
        <v/>
      </c>
      <c r="B96" s="17" t="str">
        <f>IF(A96="","",INDEX(Engagés!A96:D195,MATCH(Récap!A96,Engagés!A96:A195,0),4))</f>
        <v/>
      </c>
      <c r="C96" s="8">
        <f>Dép_Arr!E96+'1ér_Tour'!E96+'2ème'!E96+'3ème'!E96+'4ème'!E96+'5ème'!E96+'6ème'!E96+'7ème'!E96+'8ème'!E96+'9ème'!E96+'10ème'!E96</f>
        <v>0</v>
      </c>
      <c r="D96" s="6" t="str">
        <f>IF(E96=11,"",IF(Dép_Arr!A96="","",COUNTA(Dép_Arr!C96,'1ér_Tour'!C96,'2ème'!C96,'3ème'!C96,'4ème'!C96,'5ème'!C96,'6ème'!C96,'7ème'!C96,'8ème'!C96,'9ème'!C96,#REF!)))</f>
        <v/>
      </c>
      <c r="E96" s="6" t="str">
        <f>IF(A96=0,"",IF(Dép_Arr!A96="","",(COUNTBLANK(Dép_Arr!D96)+COUNTBLANK('1ér_Tour'!D96)+COUNTBLANK('2ème'!D96)+COUNTBLANK('3ème'!D96)+COUNTBLANK('4ème'!D96)+COUNTBLANK('5ème'!D96)+COUNTBLANK('6ème'!D96)+COUNTBLANK('7ème'!D96)+COUNTBLANK('8ème'!D96)+COUNTBLANK('9ème'!D96)+COUNTBLANK('10ème'!D96))))</f>
        <v/>
      </c>
      <c r="F96" s="8" t="str">
        <f t="shared" si="2"/>
        <v/>
      </c>
      <c r="G96" t="str">
        <f>IF(OR('1ér_Tour'!D96="TERMINE",'2ème'!D96="TERMINE",'3ème'!D96="TERMINE",'4ème'!D96="TERMINE",'5ème'!D96="TERMINE",'6ème'!D96="TERMINE",'7ème'!D96="TERMINE",'8ème'!D96="TERMINE",'9ème'!D96="TERMINE",'9ème'!A96="TERMINE"),"TERMINE","")</f>
        <v/>
      </c>
      <c r="H96" s="8"/>
      <c r="I96" s="53"/>
      <c r="M96" s="154" t="str">
        <f>IF('1ér_Tour'!$D96="","",IF(AND(Engagés!$D96="M",'1ér_Tour'!$D96&gt;=$K$3),"TERMINE",""))</f>
        <v/>
      </c>
      <c r="N96" s="154" t="str">
        <f>IF('1ér_Tour'!$D96="","",IF(AND(Engagés!$D96="M",'1ér_Tour'!$D96&gt;=$K$3),"TERMINE",""))</f>
        <v/>
      </c>
      <c r="O96" s="154" t="str">
        <f>IF('2ème'!$D96="","",IF(AND(Engagés!$D96="M",'2ème'!$D96&gt;=$K$3),"TERMINE",""))</f>
        <v/>
      </c>
      <c r="P96" s="154" t="str">
        <f>IF('3ème'!$D96="","",IF(AND(Engagés!$D96="M",'3ème'!$D96&gt;=$K$3),"TERMINE",""))</f>
        <v/>
      </c>
      <c r="Q96" s="154" t="str">
        <f>IF('4ème'!$D96="","",IF(AND(Engagés!$D96="M",'4ème'!$D96&gt;=$K$3),"TERMINE",""))</f>
        <v/>
      </c>
      <c r="R96" s="154" t="str">
        <f>IF('5ème'!$D96="","",IF(AND(Engagés!$D96="M",'5ème'!$D96&gt;=$K$3),"TERMINE",""))</f>
        <v/>
      </c>
      <c r="S96" s="154" t="str">
        <f>IF('6ème'!D96="","",IF(AND(Engagés!$D96="M",'6ème'!D96&gt;=$K$3),"TERMINE",""))</f>
        <v/>
      </c>
      <c r="T96" s="154" t="str">
        <f>IF('7ème'!$D96="","",IF(AND(Engagés!$D96="M",'7ème'!$D96&gt;=$K$3),"TERMINE",""))</f>
        <v/>
      </c>
      <c r="U96" s="154" t="str">
        <f>IF('8ème'!$D96="","",IF(AND(Engagés!$D96="M",'8ème'!$D96&gt;=$K$3),"TERMINE",""))</f>
        <v/>
      </c>
      <c r="V96" s="154" t="str">
        <f>IF('9ème'!$D96="","",IF(AND(Engagés!$D96="M",'9ème'!$D96&gt;=$K$3),"TERMINE",""))</f>
        <v/>
      </c>
      <c r="W96" s="187"/>
      <c r="Y96" s="128" t="str">
        <f>IF('1ér_Tour'!$D96="","",IF(AND(Engagés!$D96="C",'1ér_Tour'!$D96&gt;=$J$3),"TERMINE",""))</f>
        <v/>
      </c>
      <c r="Z96" s="128" t="str">
        <f>IF('1ér_Tour'!$D96="","",IF(AND(Engagés!$D96="C",'1ér_Tour'!$D96&gt;=$J$3),"TERMINE",""))</f>
        <v/>
      </c>
      <c r="AA96" s="128" t="str">
        <f>IF('2ème'!$D96="","",IF(AND(Engagés!$D96="C",'2ème'!$D96&gt;=$J$3),"TERMINE",""))</f>
        <v/>
      </c>
      <c r="AB96" s="128" t="str">
        <f>IF('3ème'!$D96="","",IF(AND(Engagés!$D96="C",'3ème'!$D96&gt;=$J$3),"TERMINE",""))</f>
        <v/>
      </c>
      <c r="AC96" s="128" t="str">
        <f>IF('4ème'!$D96="","",IF(AND(Engagés!$D96="C",'4ème'!$D96&gt;=$J$3),"TERMINE",""))</f>
        <v/>
      </c>
      <c r="AD96" s="128" t="str">
        <f>IF('5ème'!$D96="","",IF(AND(Engagés!$D96="C",'5ème'!$D96&gt;=$J$3),"TERMINE",""))</f>
        <v/>
      </c>
      <c r="AE96" s="128" t="str">
        <f>IF('6ème'!D96="","",IF(AND(Engagés!$D96="C",'6ème'!D96&gt;=$J$3),"TERMINE",""))</f>
        <v/>
      </c>
      <c r="AF96" s="128" t="str">
        <f>IF('7ème'!$D96="","",IF(AND(Engagés!$D96="c",'7ème'!$D96&gt;=$J$3),"TERMINE",""))</f>
        <v/>
      </c>
      <c r="AG96" s="128" t="str">
        <f>IF('8ème'!$D96="","",IF(AND(Engagés!$D96="c",'8ème'!$D96&gt;=$J$3),"TERMINE",""))</f>
        <v/>
      </c>
      <c r="AH96" s="128" t="str">
        <f>IF('9ème'!$D96="","",IF(AND(Engagés!$D96="c",'9ème'!$D96&gt;=$J$3),"TERMINE",""))</f>
        <v/>
      </c>
      <c r="AJ96" s="128" t="str">
        <f>IF('1ér_Tour'!$D96="","",IF(AND(OR(Engagés!$D96="J",Engagés!$D96="F"),'1ér_Tour'!$D96&gt;=$I$3),"TERMINE",""))</f>
        <v/>
      </c>
      <c r="AK96" s="128" t="str">
        <f>IF('1ér_Tour'!$D96="","",IF(AND(OR(Engagés!$D96="J",Engagés!$D96="F"),'1ér_Tour'!$D96&gt;=$I$3),"TERMINE",""))</f>
        <v/>
      </c>
      <c r="AL96" s="128" t="str">
        <f>IF('2ème'!$D96="","",IF(AND(OR(Engagés!$D96="J",Engagés!$D96="F"),'2ème'!$D96&gt;=$I$3),"TERMINE",""))</f>
        <v/>
      </c>
      <c r="AM96" s="128" t="str">
        <f>IF('3ème'!$D96="","",IF(AND(OR(Engagés!$D96="J",Engagés!$D96="F"),'3ème'!$D96&gt;=$I$3),"TERMINE",""))</f>
        <v/>
      </c>
      <c r="AN96" s="128" t="str">
        <f>IF('4ème'!$D96="","",IF(AND(OR(Engagés!$D96="J",Engagés!$D96="F"),'4ème'!$D96&gt;=$I$3),"TERMINE",""))</f>
        <v/>
      </c>
      <c r="AO96" s="128" t="str">
        <f>IF('5ème'!$D96="","",IF(AND(OR(Engagés!$D96="J",Engagés!$D96="F"),'5ème'!$D96&gt;=$I$3),"TERMINE",""))</f>
        <v/>
      </c>
      <c r="AP96" s="128" t="str">
        <f>IF('6ème'!T96="","",IF(AND(OR(Engagés!$D96="J",Engagés!$D96="F"),'6ème'!T96&gt;=$I$3),"TERMINE",""))</f>
        <v/>
      </c>
      <c r="AQ96" s="128" t="str">
        <f>IF('7ème'!$D96="","",IF(AND(OR(Engagés!$D96="J",Engagés!$D96="F"),'7ème'!$D96&gt;=$I$3),"TERMINE",""))</f>
        <v/>
      </c>
      <c r="AR96" s="128" t="str">
        <f>IF('8ème'!$D96="","",IF(AND(OR(Engagés!$D96="J",Engagés!$D96="F"),'8ème'!$D96&gt;=$I$3),"TERMINE",""))</f>
        <v/>
      </c>
      <c r="AS96" s="128" t="str">
        <f>IF('9ème'!$D96="","",IF(AND(OR(Engagés!$D96="J",Engagés!$D96="F"),'9ème'!$D96&gt;=$I$3),"TERMINE",""))</f>
        <v/>
      </c>
      <c r="AU96" s="165" t="str">
        <f>IF('1ér_Tour'!$D96="","",IF(AND(OR(Engagés!$D96=1,Engagés!$D96=2,Engagés!$D96=3,Engagés!$D96="V"),'1ér_Tour'!$D96&gt;=$H$3),"TERMINE",""))</f>
        <v/>
      </c>
      <c r="AV96" s="165" t="str">
        <f>IF('1ér_Tour'!$D96="","",IF(AND(OR(Engagés!$D96=1,Engagés!$D96=2,Engagés!$D96=3,Engagés!$D96="V"),'1ér_Tour'!$D96&gt;=$H$3),"TERMINE",""))</f>
        <v/>
      </c>
      <c r="AW96" s="165" t="str">
        <f>IF('2ème'!$D96="","",IF(AND(OR(Engagés!$D96=1,Engagés!$D96=2,Engagés!$D96=3,Engagés!$D96="V"),'2ème'!$D96&gt;=$H$3),"TERMINE",""))</f>
        <v/>
      </c>
      <c r="AX96" s="165" t="str">
        <f>IF('3ème'!$D96="","",IF(AND(OR(Engagés!$D96=1,Engagés!$D96=2,Engagés!$D96=3,Engagés!$D96="V"),'3ème'!$D96&gt;=$H$3),"TERMINE",""))</f>
        <v/>
      </c>
      <c r="AY96" s="165" t="str">
        <f>IF('4ème'!$D96="","",IF(AND(OR(Engagés!$D96=1,Engagés!$D96=2,Engagés!$D96=3,Engagés!$D96="V"),'4ème'!$D96&gt;=$H$3),"TERMINE",""))</f>
        <v/>
      </c>
      <c r="AZ96" s="165" t="str">
        <f>IF('5ème'!$D96="","",IF(AND(OR(Engagés!$D96=1,Engagés!$D96=2,Engagés!$D96=3,Engagés!$D96="V"),'5ème'!$D96&gt;=$H$3),"TERMINE",""))</f>
        <v/>
      </c>
      <c r="BA96" s="165" t="str">
        <f>IF('6ème'!D96="","",IF(AND(OR(Engagés!$D96=1,Engagés!$D96=2,Engagés!$D96=3,Engagés!$D96="V"),'6ème'!D96&gt;=$H$3),"TERMINE",""))</f>
        <v/>
      </c>
      <c r="BB96" s="165" t="str">
        <f>IF('7ème'!$D96="","",IF(AND(OR(Engagés!$D96=1,Engagés!$D96=2,Engagés!$D96=3,Engagés!$D96="V"),'7ème'!$D96&gt;=$H$3),"TERMINE",""))</f>
        <v/>
      </c>
      <c r="BC96" s="165" t="str">
        <f>IF('8ème'!$D96="","",IF(AND(OR(Engagés!$D96=1,Engagés!$D96=2,Engagés!$D96=3,Engagés!$D96="V"),'8ème'!$D96&gt;=$H$3),"TERMINE",""))</f>
        <v/>
      </c>
      <c r="BD96" s="165" t="str">
        <f>IF('9ème'!$D96="","",IF(AND(OR(Engagés!$D96=1,Engagés!$D96=2,Engagés!$D96=3,Engagés!$D96="V"),'9ème'!$D96&gt;=$H$3),"TERMINE",""))</f>
        <v/>
      </c>
      <c r="BE96" s="165" t="str">
        <f>IF('10ème'!$D96="","",IF(AND(OR(Engagés!$D96=1,Engagés!$D96=2,Engagés!$D96=3,Engagés!$D96="V"),'10ème'!$D96&gt;=$H$3),"TERMINE",""))</f>
        <v/>
      </c>
    </row>
    <row r="97" spans="1:57" x14ac:dyDescent="0.2">
      <c r="A97" s="18" t="str">
        <f>IF(Dép_Arr!A97="","",Dép_Arr!A97)</f>
        <v/>
      </c>
      <c r="B97" s="17" t="str">
        <f>IF(A97="","",INDEX(Engagés!A97:D196,MATCH(Récap!A97,Engagés!A97:A196,0),4))</f>
        <v/>
      </c>
      <c r="C97" s="8">
        <f>Dép_Arr!E97+'1ér_Tour'!E97+'2ème'!E97+'3ème'!E97+'4ème'!E97+'5ème'!E97+'6ème'!E97+'7ème'!E97+'8ème'!E97+'9ème'!E97+'10ème'!E97</f>
        <v>0</v>
      </c>
      <c r="D97" s="6" t="str">
        <f>IF(E97=11,"",IF(Dép_Arr!A97="","",COUNTA(Dép_Arr!C97,'1ér_Tour'!C97,'2ème'!C97,'3ème'!C97,'4ème'!C97,'5ème'!C97,'6ème'!C97,'7ème'!C97,'8ème'!C97,'9ème'!C97,#REF!)))</f>
        <v/>
      </c>
      <c r="E97" s="6" t="str">
        <f>IF(A97=0,"",IF(Dép_Arr!A97="","",(COUNTBLANK(Dép_Arr!D97)+COUNTBLANK('1ér_Tour'!D97)+COUNTBLANK('2ème'!D97)+COUNTBLANK('3ème'!D97)+COUNTBLANK('4ème'!D97)+COUNTBLANK('5ème'!D97)+COUNTBLANK('6ème'!D97)+COUNTBLANK('7ème'!D97)+COUNTBLANK('8ème'!D97)+COUNTBLANK('9ème'!D97)+COUNTBLANK('10ème'!D97))))</f>
        <v/>
      </c>
      <c r="F97" s="8" t="str">
        <f t="shared" si="2"/>
        <v/>
      </c>
      <c r="G97" t="str">
        <f>IF(OR('1ér_Tour'!D97="TERMINE",'2ème'!D97="TERMINE",'3ème'!D97="TERMINE",'4ème'!D97="TERMINE",'5ème'!D97="TERMINE",'6ème'!D97="TERMINE",'7ème'!D97="TERMINE",'8ème'!D97="TERMINE",'9ème'!D97="TERMINE",'9ème'!A97="TERMINE"),"TERMINE","")</f>
        <v/>
      </c>
      <c r="H97" s="8"/>
      <c r="I97" s="53"/>
      <c r="M97" s="154" t="str">
        <f>IF('1ér_Tour'!$D97="","",IF(AND(Engagés!$D97="M",'1ér_Tour'!$D97&gt;=$K$3),"TERMINE",""))</f>
        <v/>
      </c>
      <c r="N97" s="154" t="str">
        <f>IF('1ér_Tour'!$D97="","",IF(AND(Engagés!$D97="M",'1ér_Tour'!$D97&gt;=$K$3),"TERMINE",""))</f>
        <v/>
      </c>
      <c r="O97" s="154" t="str">
        <f>IF('2ème'!$D97="","",IF(AND(Engagés!$D97="M",'2ème'!$D97&gt;=$K$3),"TERMINE",""))</f>
        <v/>
      </c>
      <c r="P97" s="154" t="str">
        <f>IF('3ème'!$D97="","",IF(AND(Engagés!$D97="M",'3ème'!$D97&gt;=$K$3),"TERMINE",""))</f>
        <v/>
      </c>
      <c r="Q97" s="154" t="str">
        <f>IF('4ème'!$D97="","",IF(AND(Engagés!$D97="M",'4ème'!$D97&gt;=$K$3),"TERMINE",""))</f>
        <v/>
      </c>
      <c r="R97" s="154" t="str">
        <f>IF('5ème'!$D97="","",IF(AND(Engagés!$D97="M",'5ème'!$D97&gt;=$K$3),"TERMINE",""))</f>
        <v/>
      </c>
      <c r="S97" s="154" t="str">
        <f>IF('6ème'!D97="","",IF(AND(Engagés!$D97="M",'6ème'!D97&gt;=$K$3),"TERMINE",""))</f>
        <v/>
      </c>
      <c r="T97" s="154" t="str">
        <f>IF('7ème'!$D97="","",IF(AND(Engagés!$D97="M",'7ème'!$D97&gt;=$K$3),"TERMINE",""))</f>
        <v/>
      </c>
      <c r="U97" s="154" t="str">
        <f>IF('8ème'!$D97="","",IF(AND(Engagés!$D97="M",'8ème'!$D97&gt;=$K$3),"TERMINE",""))</f>
        <v/>
      </c>
      <c r="V97" s="154" t="str">
        <f>IF('9ème'!$D97="","",IF(AND(Engagés!$D97="M",'9ème'!$D97&gt;=$K$3),"TERMINE",""))</f>
        <v/>
      </c>
      <c r="W97" s="187"/>
      <c r="Y97" s="128" t="str">
        <f>IF('1ér_Tour'!$D97="","",IF(AND(Engagés!$D97="C",'1ér_Tour'!$D97&gt;=$J$3),"TERMINE",""))</f>
        <v/>
      </c>
      <c r="Z97" s="128" t="str">
        <f>IF('1ér_Tour'!$D97="","",IF(AND(Engagés!$D97="C",'1ér_Tour'!$D97&gt;=$J$3),"TERMINE",""))</f>
        <v/>
      </c>
      <c r="AA97" s="128" t="str">
        <f>IF('2ème'!$D97="","",IF(AND(Engagés!$D97="C",'2ème'!$D97&gt;=$J$3),"TERMINE",""))</f>
        <v/>
      </c>
      <c r="AB97" s="128" t="str">
        <f>IF('3ème'!$D97="","",IF(AND(Engagés!$D97="C",'3ème'!$D97&gt;=$J$3),"TERMINE",""))</f>
        <v/>
      </c>
      <c r="AC97" s="128" t="str">
        <f>IF('4ème'!$D97="","",IF(AND(Engagés!$D97="C",'4ème'!$D97&gt;=$J$3),"TERMINE",""))</f>
        <v/>
      </c>
      <c r="AD97" s="128" t="str">
        <f>IF('5ème'!$D97="","",IF(AND(Engagés!$D97="C",'5ème'!$D97&gt;=$J$3),"TERMINE",""))</f>
        <v/>
      </c>
      <c r="AE97" s="128" t="str">
        <f>IF('6ème'!D97="","",IF(AND(Engagés!$D97="C",'6ème'!D97&gt;=$J$3),"TERMINE",""))</f>
        <v/>
      </c>
      <c r="AF97" s="128" t="str">
        <f>IF('7ème'!$D97="","",IF(AND(Engagés!$D97="c",'7ème'!$D97&gt;=$J$3),"TERMINE",""))</f>
        <v/>
      </c>
      <c r="AG97" s="128" t="str">
        <f>IF('8ème'!$D97="","",IF(AND(Engagés!$D97="c",'8ème'!$D97&gt;=$J$3),"TERMINE",""))</f>
        <v/>
      </c>
      <c r="AH97" s="128" t="str">
        <f>IF('9ème'!$D97="","",IF(AND(Engagés!$D97="c",'9ème'!$D97&gt;=$J$3),"TERMINE",""))</f>
        <v/>
      </c>
      <c r="AJ97" s="128" t="str">
        <f>IF('1ér_Tour'!$D97="","",IF(AND(OR(Engagés!$D97="J",Engagés!$D97="F"),'1ér_Tour'!$D97&gt;=$I$3),"TERMINE",""))</f>
        <v/>
      </c>
      <c r="AK97" s="128" t="str">
        <f>IF('1ér_Tour'!$D97="","",IF(AND(OR(Engagés!$D97="J",Engagés!$D97="F"),'1ér_Tour'!$D97&gt;=$I$3),"TERMINE",""))</f>
        <v/>
      </c>
      <c r="AL97" s="128" t="str">
        <f>IF('2ème'!$D97="","",IF(AND(OR(Engagés!$D97="J",Engagés!$D97="F"),'2ème'!$D97&gt;=$I$3),"TERMINE",""))</f>
        <v/>
      </c>
      <c r="AM97" s="128" t="str">
        <f>IF('3ème'!$D97="","",IF(AND(OR(Engagés!$D97="J",Engagés!$D97="F"),'3ème'!$D97&gt;=$I$3),"TERMINE",""))</f>
        <v/>
      </c>
      <c r="AN97" s="128" t="str">
        <f>IF('4ème'!$D97="","",IF(AND(OR(Engagés!$D97="J",Engagés!$D97="F"),'4ème'!$D97&gt;=$I$3),"TERMINE",""))</f>
        <v/>
      </c>
      <c r="AO97" s="128" t="str">
        <f>IF('5ème'!$D97="","",IF(AND(OR(Engagés!$D97="J",Engagés!$D97="F"),'5ème'!$D97&gt;=$I$3),"TERMINE",""))</f>
        <v/>
      </c>
      <c r="AP97" s="128" t="str">
        <f>IF('6ème'!T97="","",IF(AND(OR(Engagés!$D97="J",Engagés!$D97="F"),'6ème'!T97&gt;=$I$3),"TERMINE",""))</f>
        <v/>
      </c>
      <c r="AQ97" s="128" t="str">
        <f>IF('7ème'!$D97="","",IF(AND(OR(Engagés!$D97="J",Engagés!$D97="F"),'7ème'!$D97&gt;=$I$3),"TERMINE",""))</f>
        <v/>
      </c>
      <c r="AR97" s="128" t="str">
        <f>IF('8ème'!$D97="","",IF(AND(OR(Engagés!$D97="J",Engagés!$D97="F"),'8ème'!$D97&gt;=$I$3),"TERMINE",""))</f>
        <v/>
      </c>
      <c r="AS97" s="128" t="str">
        <f>IF('9ème'!$D97="","",IF(AND(OR(Engagés!$D97="J",Engagés!$D97="F"),'9ème'!$D97&gt;=$I$3),"TERMINE",""))</f>
        <v/>
      </c>
      <c r="AU97" s="165" t="str">
        <f>IF('1ér_Tour'!$D97="","",IF(AND(OR(Engagés!$D97=1,Engagés!$D97=2,Engagés!$D97=3,Engagés!$D97="V"),'1ér_Tour'!$D97&gt;=$H$3),"TERMINE",""))</f>
        <v/>
      </c>
      <c r="AV97" s="165" t="str">
        <f>IF('1ér_Tour'!$D97="","",IF(AND(OR(Engagés!$D97=1,Engagés!$D97=2,Engagés!$D97=3,Engagés!$D97="V"),'1ér_Tour'!$D97&gt;=$H$3),"TERMINE",""))</f>
        <v/>
      </c>
      <c r="AW97" s="165" t="str">
        <f>IF('2ème'!$D97="","",IF(AND(OR(Engagés!$D97=1,Engagés!$D97=2,Engagés!$D97=3,Engagés!$D97="V"),'2ème'!$D97&gt;=$H$3),"TERMINE",""))</f>
        <v/>
      </c>
      <c r="AX97" s="165" t="str">
        <f>IF('3ème'!$D97="","",IF(AND(OR(Engagés!$D97=1,Engagés!$D97=2,Engagés!$D97=3,Engagés!$D97="V"),'3ème'!$D97&gt;=$H$3),"TERMINE",""))</f>
        <v/>
      </c>
      <c r="AY97" s="165" t="str">
        <f>IF('4ème'!$D97="","",IF(AND(OR(Engagés!$D97=1,Engagés!$D97=2,Engagés!$D97=3,Engagés!$D97="V"),'4ème'!$D97&gt;=$H$3),"TERMINE",""))</f>
        <v/>
      </c>
      <c r="AZ97" s="165" t="str">
        <f>IF('5ème'!$D97="","",IF(AND(OR(Engagés!$D97=1,Engagés!$D97=2,Engagés!$D97=3,Engagés!$D97="V"),'5ème'!$D97&gt;=$H$3),"TERMINE",""))</f>
        <v/>
      </c>
      <c r="BA97" s="165" t="str">
        <f>IF('6ème'!D97="","",IF(AND(OR(Engagés!$D97=1,Engagés!$D97=2,Engagés!$D97=3,Engagés!$D97="V"),'6ème'!D97&gt;=$H$3),"TERMINE",""))</f>
        <v/>
      </c>
      <c r="BB97" s="165" t="str">
        <f>IF('7ème'!$D97="","",IF(AND(OR(Engagés!$D97=1,Engagés!$D97=2,Engagés!$D97=3,Engagés!$D97="V"),'7ème'!$D97&gt;=$H$3),"TERMINE",""))</f>
        <v/>
      </c>
      <c r="BC97" s="165" t="str">
        <f>IF('8ème'!$D97="","",IF(AND(OR(Engagés!$D97=1,Engagés!$D97=2,Engagés!$D97=3,Engagés!$D97="V"),'8ème'!$D97&gt;=$H$3),"TERMINE",""))</f>
        <v/>
      </c>
      <c r="BD97" s="165" t="str">
        <f>IF('9ème'!$D97="","",IF(AND(OR(Engagés!$D97=1,Engagés!$D97=2,Engagés!$D97=3,Engagés!$D97="V"),'9ème'!$D97&gt;=$H$3),"TERMINE",""))</f>
        <v/>
      </c>
      <c r="BE97" s="165" t="str">
        <f>IF('10ème'!$D97="","",IF(AND(OR(Engagés!$D97=1,Engagés!$D97=2,Engagés!$D97=3,Engagés!$D97="V"),'10ème'!$D97&gt;=$H$3),"TERMINE",""))</f>
        <v/>
      </c>
    </row>
    <row r="98" spans="1:57" x14ac:dyDescent="0.2">
      <c r="A98" s="18" t="str">
        <f>IF(Dép_Arr!A98="","",Dép_Arr!A98)</f>
        <v/>
      </c>
      <c r="B98" s="17" t="str">
        <f>IF(A98="","",INDEX(Engagés!A98:D197,MATCH(Récap!A98,Engagés!A98:A197,0),4))</f>
        <v/>
      </c>
      <c r="C98" s="8">
        <f>Dép_Arr!E98+'1ér_Tour'!E98+'2ème'!E98+'3ème'!E98+'4ème'!E98+'5ème'!E98+'6ème'!E98+'7ème'!E98+'8ème'!E98+'9ème'!E98+'10ème'!E98</f>
        <v>0</v>
      </c>
      <c r="D98" s="6" t="str">
        <f>IF(E98=11,"",IF(Dép_Arr!A98="","",COUNTA(Dép_Arr!C98,'1ér_Tour'!C98,'2ème'!C98,'3ème'!C98,'4ème'!C98,'5ème'!C98,'6ème'!C98,'7ème'!C98,'8ème'!C98,'9ème'!C98,#REF!)))</f>
        <v/>
      </c>
      <c r="E98" s="6" t="str">
        <f>IF(A98=0,"",IF(Dép_Arr!A98="","",(COUNTBLANK(Dép_Arr!D98)+COUNTBLANK('1ér_Tour'!D98)+COUNTBLANK('2ème'!D98)+COUNTBLANK('3ème'!D98)+COUNTBLANK('4ème'!D98)+COUNTBLANK('5ème'!D98)+COUNTBLANK('6ème'!D98)+COUNTBLANK('7ème'!D98)+COUNTBLANK('8ème'!D98)+COUNTBLANK('9ème'!D98)+COUNTBLANK('10ème'!D98))))</f>
        <v/>
      </c>
      <c r="F98" s="8" t="str">
        <f t="shared" si="2"/>
        <v/>
      </c>
      <c r="G98" t="str">
        <f>IF(OR('1ér_Tour'!D98="TERMINE",'2ème'!D98="TERMINE",'3ème'!D98="TERMINE",'4ème'!D98="TERMINE",'5ème'!D98="TERMINE",'6ème'!D98="TERMINE",'7ème'!D98="TERMINE",'8ème'!D98="TERMINE",'9ème'!D98="TERMINE",'9ème'!A98="TERMINE"),"TERMINE","")</f>
        <v/>
      </c>
      <c r="H98" s="8"/>
      <c r="I98" s="53"/>
      <c r="M98" s="154" t="str">
        <f>IF('1ér_Tour'!$D98="","",IF(AND(Engagés!$D98="M",'1ér_Tour'!$D98&gt;=$K$3),"TERMINE",""))</f>
        <v/>
      </c>
      <c r="N98" s="154" t="str">
        <f>IF('1ér_Tour'!$D98="","",IF(AND(Engagés!$D98="M",'1ér_Tour'!$D98&gt;=$K$3),"TERMINE",""))</f>
        <v/>
      </c>
      <c r="O98" s="154" t="str">
        <f>IF('2ème'!$D98="","",IF(AND(Engagés!$D98="M",'2ème'!$D98&gt;=$K$3),"TERMINE",""))</f>
        <v/>
      </c>
      <c r="P98" s="154" t="str">
        <f>IF('3ème'!$D98="","",IF(AND(Engagés!$D98="M",'3ème'!$D98&gt;=$K$3),"TERMINE",""))</f>
        <v/>
      </c>
      <c r="Q98" s="154" t="str">
        <f>IF('4ème'!$D98="","",IF(AND(Engagés!$D98="M",'4ème'!$D98&gt;=$K$3),"TERMINE",""))</f>
        <v/>
      </c>
      <c r="R98" s="154" t="str">
        <f>IF('5ème'!$D98="","",IF(AND(Engagés!$D98="M",'5ème'!$D98&gt;=$K$3),"TERMINE",""))</f>
        <v/>
      </c>
      <c r="S98" s="154" t="str">
        <f>IF('6ème'!D98="","",IF(AND(Engagés!$D98="M",'6ème'!D98&gt;=$K$3),"TERMINE",""))</f>
        <v/>
      </c>
      <c r="T98" s="154" t="str">
        <f>IF('7ème'!$D98="","",IF(AND(Engagés!$D98="M",'7ème'!$D98&gt;=$K$3),"TERMINE",""))</f>
        <v/>
      </c>
      <c r="U98" s="154" t="str">
        <f>IF('8ème'!$D98="","",IF(AND(Engagés!$D98="M",'8ème'!$D98&gt;=$K$3),"TERMINE",""))</f>
        <v/>
      </c>
      <c r="V98" s="154" t="str">
        <f>IF('9ème'!$D98="","",IF(AND(Engagés!$D98="M",'9ème'!$D98&gt;=$K$3),"TERMINE",""))</f>
        <v/>
      </c>
      <c r="W98" s="187"/>
      <c r="Y98" s="128" t="str">
        <f>IF('1ér_Tour'!$D98="","",IF(AND(Engagés!$D98="C",'1ér_Tour'!$D98&gt;=$J$3),"TERMINE",""))</f>
        <v/>
      </c>
      <c r="Z98" s="128" t="str">
        <f>IF('1ér_Tour'!$D98="","",IF(AND(Engagés!$D98="C",'1ér_Tour'!$D98&gt;=$J$3),"TERMINE",""))</f>
        <v/>
      </c>
      <c r="AA98" s="128" t="str">
        <f>IF('2ème'!$D98="","",IF(AND(Engagés!$D98="C",'2ème'!$D98&gt;=$J$3),"TERMINE",""))</f>
        <v/>
      </c>
      <c r="AB98" s="128" t="str">
        <f>IF('3ème'!$D98="","",IF(AND(Engagés!$D98="C",'3ème'!$D98&gt;=$J$3),"TERMINE",""))</f>
        <v/>
      </c>
      <c r="AC98" s="128" t="str">
        <f>IF('4ème'!$D98="","",IF(AND(Engagés!$D98="C",'4ème'!$D98&gt;=$J$3),"TERMINE",""))</f>
        <v/>
      </c>
      <c r="AD98" s="128" t="str">
        <f>IF('5ème'!$D98="","",IF(AND(Engagés!$D98="C",'5ème'!$D98&gt;=$J$3),"TERMINE",""))</f>
        <v/>
      </c>
      <c r="AE98" s="128" t="str">
        <f>IF('6ème'!D98="","",IF(AND(Engagés!$D98="C",'6ème'!D98&gt;=$J$3),"TERMINE",""))</f>
        <v/>
      </c>
      <c r="AF98" s="128" t="str">
        <f>IF('7ème'!$D98="","",IF(AND(Engagés!$D98="c",'7ème'!$D98&gt;=$J$3),"TERMINE",""))</f>
        <v/>
      </c>
      <c r="AG98" s="128" t="str">
        <f>IF('8ème'!$D98="","",IF(AND(Engagés!$D98="c",'8ème'!$D98&gt;=$J$3),"TERMINE",""))</f>
        <v/>
      </c>
      <c r="AH98" s="128" t="str">
        <f>IF('9ème'!$D98="","",IF(AND(Engagés!$D98="c",'9ème'!$D98&gt;=$J$3),"TERMINE",""))</f>
        <v/>
      </c>
      <c r="AJ98" s="128" t="str">
        <f>IF('1ér_Tour'!$D98="","",IF(AND(OR(Engagés!$D98="J",Engagés!$D98="F"),'1ér_Tour'!$D98&gt;=$I$3),"TERMINE",""))</f>
        <v/>
      </c>
      <c r="AK98" s="128" t="str">
        <f>IF('1ér_Tour'!$D98="","",IF(AND(OR(Engagés!$D98="J",Engagés!$D98="F"),'1ér_Tour'!$D98&gt;=$I$3),"TERMINE",""))</f>
        <v/>
      </c>
      <c r="AL98" s="128" t="str">
        <f>IF('2ème'!$D98="","",IF(AND(OR(Engagés!$D98="J",Engagés!$D98="F"),'2ème'!$D98&gt;=$I$3),"TERMINE",""))</f>
        <v/>
      </c>
      <c r="AM98" s="128" t="str">
        <f>IF('3ème'!$D98="","",IF(AND(OR(Engagés!$D98="J",Engagés!$D98="F"),'3ème'!$D98&gt;=$I$3),"TERMINE",""))</f>
        <v/>
      </c>
      <c r="AN98" s="128" t="str">
        <f>IF('4ème'!$D98="","",IF(AND(OR(Engagés!$D98="J",Engagés!$D98="F"),'4ème'!$D98&gt;=$I$3),"TERMINE",""))</f>
        <v/>
      </c>
      <c r="AO98" s="128" t="str">
        <f>IF('5ème'!$D98="","",IF(AND(OR(Engagés!$D98="J",Engagés!$D98="F"),'5ème'!$D98&gt;=$I$3),"TERMINE",""))</f>
        <v/>
      </c>
      <c r="AP98" s="128" t="str">
        <f>IF('6ème'!T98="","",IF(AND(OR(Engagés!$D98="J",Engagés!$D98="F"),'6ème'!T98&gt;=$I$3),"TERMINE",""))</f>
        <v/>
      </c>
      <c r="AQ98" s="128" t="str">
        <f>IF('7ème'!$D98="","",IF(AND(OR(Engagés!$D98="J",Engagés!$D98="F"),'7ème'!$D98&gt;=$I$3),"TERMINE",""))</f>
        <v/>
      </c>
      <c r="AR98" s="128" t="str">
        <f>IF('8ème'!$D98="","",IF(AND(OR(Engagés!$D98="J",Engagés!$D98="F"),'8ème'!$D98&gt;=$I$3),"TERMINE",""))</f>
        <v/>
      </c>
      <c r="AS98" s="128" t="str">
        <f>IF('9ème'!$D98="","",IF(AND(OR(Engagés!$D98="J",Engagés!$D98="F"),'9ème'!$D98&gt;=$I$3),"TERMINE",""))</f>
        <v/>
      </c>
      <c r="AU98" s="165" t="str">
        <f>IF('1ér_Tour'!$D98="","",IF(AND(OR(Engagés!$D98=1,Engagés!$D98=2,Engagés!$D98=3,Engagés!$D98="V"),'1ér_Tour'!$D98&gt;=$H$3),"TERMINE",""))</f>
        <v/>
      </c>
      <c r="AV98" s="165" t="str">
        <f>IF('1ér_Tour'!$D98="","",IF(AND(OR(Engagés!$D98=1,Engagés!$D98=2,Engagés!$D98=3,Engagés!$D98="V"),'1ér_Tour'!$D98&gt;=$H$3),"TERMINE",""))</f>
        <v/>
      </c>
      <c r="AW98" s="165" t="str">
        <f>IF('2ème'!$D98="","",IF(AND(OR(Engagés!$D98=1,Engagés!$D98=2,Engagés!$D98=3,Engagés!$D98="V"),'2ème'!$D98&gt;=$H$3),"TERMINE",""))</f>
        <v/>
      </c>
      <c r="AX98" s="165" t="str">
        <f>IF('3ème'!$D98="","",IF(AND(OR(Engagés!$D98=1,Engagés!$D98=2,Engagés!$D98=3,Engagés!$D98="V"),'3ème'!$D98&gt;=$H$3),"TERMINE",""))</f>
        <v/>
      </c>
      <c r="AY98" s="165" t="str">
        <f>IF('4ème'!$D98="","",IF(AND(OR(Engagés!$D98=1,Engagés!$D98=2,Engagés!$D98=3,Engagés!$D98="V"),'4ème'!$D98&gt;=$H$3),"TERMINE",""))</f>
        <v/>
      </c>
      <c r="AZ98" s="165" t="str">
        <f>IF('5ème'!$D98="","",IF(AND(OR(Engagés!$D98=1,Engagés!$D98=2,Engagés!$D98=3,Engagés!$D98="V"),'5ème'!$D98&gt;=$H$3),"TERMINE",""))</f>
        <v/>
      </c>
      <c r="BA98" s="165" t="str">
        <f>IF('6ème'!D98="","",IF(AND(OR(Engagés!$D98=1,Engagés!$D98=2,Engagés!$D98=3,Engagés!$D98="V"),'6ème'!D98&gt;=$H$3),"TERMINE",""))</f>
        <v/>
      </c>
      <c r="BB98" s="165" t="str">
        <f>IF('7ème'!$D98="","",IF(AND(OR(Engagés!$D98=1,Engagés!$D98=2,Engagés!$D98=3,Engagés!$D98="V"),'7ème'!$D98&gt;=$H$3),"TERMINE",""))</f>
        <v/>
      </c>
      <c r="BC98" s="165" t="str">
        <f>IF('8ème'!$D98="","",IF(AND(OR(Engagés!$D98=1,Engagés!$D98=2,Engagés!$D98=3,Engagés!$D98="V"),'8ème'!$D98&gt;=$H$3),"TERMINE",""))</f>
        <v/>
      </c>
      <c r="BD98" s="165" t="str">
        <f>IF('9ème'!$D98="","",IF(AND(OR(Engagés!$D98=1,Engagés!$D98=2,Engagés!$D98=3,Engagés!$D98="V"),'9ème'!$D98&gt;=$H$3),"TERMINE",""))</f>
        <v/>
      </c>
      <c r="BE98" s="165" t="str">
        <f>IF('10ème'!$D98="","",IF(AND(OR(Engagés!$D98=1,Engagés!$D98=2,Engagés!$D98=3,Engagés!$D98="V"),'10ème'!$D98&gt;=$H$3),"TERMINE",""))</f>
        <v/>
      </c>
    </row>
    <row r="99" spans="1:57" x14ac:dyDescent="0.2">
      <c r="A99" s="18" t="str">
        <f>IF(Dép_Arr!A99="","",Dép_Arr!A99)</f>
        <v/>
      </c>
      <c r="B99" s="17" t="str">
        <f>IF(A99="","",INDEX(Engagés!A99:D198,MATCH(Récap!A99,Engagés!A99:A198,0),4))</f>
        <v/>
      </c>
      <c r="C99" s="8">
        <f>Dép_Arr!E99+'1ér_Tour'!E99+'2ème'!E99+'3ème'!E99+'4ème'!E99+'5ème'!E99+'6ème'!E99+'7ème'!E99+'8ème'!E99+'9ème'!E99+'10ème'!E99</f>
        <v>0</v>
      </c>
      <c r="D99" s="6" t="str">
        <f>IF(E99=11,"",IF(Dép_Arr!A99="","",COUNTA(Dép_Arr!C99,'1ér_Tour'!C99,'2ème'!C99,'3ème'!C99,'4ème'!C99,'5ème'!C99,'6ème'!C99,'7ème'!C99,'8ème'!C99,'9ème'!C99,#REF!)))</f>
        <v/>
      </c>
      <c r="E99" s="6" t="str">
        <f>IF(A99=0,"",IF(Dép_Arr!A99="","",(COUNTBLANK(Dép_Arr!D99)+COUNTBLANK('1ér_Tour'!D99)+COUNTBLANK('2ème'!D99)+COUNTBLANK('3ème'!D99)+COUNTBLANK('4ème'!D99)+COUNTBLANK('5ème'!D99)+COUNTBLANK('6ème'!D99)+COUNTBLANK('7ème'!D99)+COUNTBLANK('8ème'!D99)+COUNTBLANK('9ème'!D99)+COUNTBLANK('10ème'!D99))))</f>
        <v/>
      </c>
      <c r="F99" s="8" t="str">
        <f t="shared" si="2"/>
        <v/>
      </c>
      <c r="G99" t="str">
        <f>IF(OR('1ér_Tour'!D99="TERMINE",'2ème'!D99="TERMINE",'3ème'!D99="TERMINE",'4ème'!D99="TERMINE",'5ème'!D99="TERMINE",'6ème'!D99="TERMINE",'7ème'!D99="TERMINE",'8ème'!D99="TERMINE",'9ème'!D99="TERMINE",'9ème'!A99="TERMINE"),"TERMINE","")</f>
        <v/>
      </c>
      <c r="H99" s="8"/>
      <c r="I99" s="53"/>
      <c r="M99" s="154" t="str">
        <f>IF('1ér_Tour'!$D99="","",IF(AND(Engagés!$D99="M",'1ér_Tour'!$D99&gt;=$K$3),"TERMINE",""))</f>
        <v/>
      </c>
      <c r="N99" s="154" t="str">
        <f>IF('1ér_Tour'!$D99="","",IF(AND(Engagés!$D99="M",'1ér_Tour'!$D99&gt;=$K$3),"TERMINE",""))</f>
        <v/>
      </c>
      <c r="O99" s="154" t="str">
        <f>IF('2ème'!$D99="","",IF(AND(Engagés!$D99="M",'2ème'!$D99&gt;=$K$3),"TERMINE",""))</f>
        <v/>
      </c>
      <c r="P99" s="154" t="str">
        <f>IF('3ème'!$D99="","",IF(AND(Engagés!$D99="M",'3ème'!$D99&gt;=$K$3),"TERMINE",""))</f>
        <v/>
      </c>
      <c r="Q99" s="154" t="str">
        <f>IF('4ème'!$D99="","",IF(AND(Engagés!$D99="M",'4ème'!$D99&gt;=$K$3),"TERMINE",""))</f>
        <v/>
      </c>
      <c r="R99" s="154" t="str">
        <f>IF('5ème'!$D99="","",IF(AND(Engagés!$D99="M",'5ème'!$D99&gt;=$K$3),"TERMINE",""))</f>
        <v/>
      </c>
      <c r="S99" s="154" t="str">
        <f>IF('6ème'!D99="","",IF(AND(Engagés!$D99="M",'6ème'!D99&gt;=$K$3),"TERMINE",""))</f>
        <v/>
      </c>
      <c r="T99" s="154" t="str">
        <f>IF('7ème'!$D99="","",IF(AND(Engagés!$D99="M",'7ème'!$D99&gt;=$K$3),"TERMINE",""))</f>
        <v/>
      </c>
      <c r="U99" s="154" t="str">
        <f>IF('8ème'!$D99="","",IF(AND(Engagés!$D99="M",'8ème'!$D99&gt;=$K$3),"TERMINE",""))</f>
        <v/>
      </c>
      <c r="V99" s="154" t="str">
        <f>IF('9ème'!$D99="","",IF(AND(Engagés!$D99="M",'9ème'!$D99&gt;=$K$3),"TERMINE",""))</f>
        <v/>
      </c>
      <c r="W99" s="187"/>
      <c r="Y99" s="128" t="str">
        <f>IF('1ér_Tour'!$D99="","",IF(AND(Engagés!$D99="C",'1ér_Tour'!$D99&gt;=$J$3),"TERMINE",""))</f>
        <v/>
      </c>
      <c r="Z99" s="128" t="str">
        <f>IF('1ér_Tour'!$D99="","",IF(AND(Engagés!$D99="C",'1ér_Tour'!$D99&gt;=$J$3),"TERMINE",""))</f>
        <v/>
      </c>
      <c r="AA99" s="128" t="str">
        <f>IF('2ème'!$D99="","",IF(AND(Engagés!$D99="C",'2ème'!$D99&gt;=$J$3),"TERMINE",""))</f>
        <v/>
      </c>
      <c r="AB99" s="128" t="str">
        <f>IF('3ème'!$D99="","",IF(AND(Engagés!$D99="C",'3ème'!$D99&gt;=$J$3),"TERMINE",""))</f>
        <v/>
      </c>
      <c r="AC99" s="128" t="str">
        <f>IF('4ème'!$D99="","",IF(AND(Engagés!$D99="C",'4ème'!$D99&gt;=$J$3),"TERMINE",""))</f>
        <v/>
      </c>
      <c r="AD99" s="128" t="str">
        <f>IF('5ème'!$D99="","",IF(AND(Engagés!$D99="C",'5ème'!$D99&gt;=$J$3),"TERMINE",""))</f>
        <v/>
      </c>
      <c r="AE99" s="128" t="str">
        <f>IF('6ème'!D99="","",IF(AND(Engagés!$D99="C",'6ème'!D99&gt;=$J$3),"TERMINE",""))</f>
        <v/>
      </c>
      <c r="AF99" s="128" t="str">
        <f>IF('7ème'!$D99="","",IF(AND(Engagés!$D99="c",'7ème'!$D99&gt;=$J$3),"TERMINE",""))</f>
        <v/>
      </c>
      <c r="AG99" s="128" t="str">
        <f>IF('8ème'!$D99="","",IF(AND(Engagés!$D99="c",'8ème'!$D99&gt;=$J$3),"TERMINE",""))</f>
        <v/>
      </c>
      <c r="AH99" s="128" t="str">
        <f>IF('9ème'!$D99="","",IF(AND(Engagés!$D99="c",'9ème'!$D99&gt;=$J$3),"TERMINE",""))</f>
        <v/>
      </c>
      <c r="AJ99" s="128" t="str">
        <f>IF('1ér_Tour'!$D99="","",IF(AND(OR(Engagés!$D99="J",Engagés!$D99="F"),'1ér_Tour'!$D99&gt;=$I$3),"TERMINE",""))</f>
        <v/>
      </c>
      <c r="AK99" s="128" t="str">
        <f>IF('1ér_Tour'!$D99="","",IF(AND(OR(Engagés!$D99="J",Engagés!$D99="F"),'1ér_Tour'!$D99&gt;=$I$3),"TERMINE",""))</f>
        <v/>
      </c>
      <c r="AL99" s="128" t="str">
        <f>IF('2ème'!$D99="","",IF(AND(OR(Engagés!$D99="J",Engagés!$D99="F"),'2ème'!$D99&gt;=$I$3),"TERMINE",""))</f>
        <v/>
      </c>
      <c r="AM99" s="128" t="str">
        <f>IF('3ème'!$D99="","",IF(AND(OR(Engagés!$D99="J",Engagés!$D99="F"),'3ème'!$D99&gt;=$I$3),"TERMINE",""))</f>
        <v/>
      </c>
      <c r="AN99" s="128" t="str">
        <f>IF('4ème'!$D99="","",IF(AND(OR(Engagés!$D99="J",Engagés!$D99="F"),'4ème'!$D99&gt;=$I$3),"TERMINE",""))</f>
        <v/>
      </c>
      <c r="AO99" s="128" t="str">
        <f>IF('5ème'!$D99="","",IF(AND(OR(Engagés!$D99="J",Engagés!$D99="F"),'5ème'!$D99&gt;=$I$3),"TERMINE",""))</f>
        <v/>
      </c>
      <c r="AP99" s="128" t="str">
        <f>IF('6ème'!T99="","",IF(AND(OR(Engagés!$D99="J",Engagés!$D99="F"),'6ème'!T99&gt;=$I$3),"TERMINE",""))</f>
        <v/>
      </c>
      <c r="AQ99" s="128" t="str">
        <f>IF('7ème'!$D99="","",IF(AND(OR(Engagés!$D99="J",Engagés!$D99="F"),'7ème'!$D99&gt;=$I$3),"TERMINE",""))</f>
        <v/>
      </c>
      <c r="AR99" s="128" t="str">
        <f>IF('8ème'!$D99="","",IF(AND(OR(Engagés!$D99="J",Engagés!$D99="F"),'8ème'!$D99&gt;=$I$3),"TERMINE",""))</f>
        <v/>
      </c>
      <c r="AS99" s="128" t="str">
        <f>IF('9ème'!$D99="","",IF(AND(OR(Engagés!$D99="J",Engagés!$D99="F"),'9ème'!$D99&gt;=$I$3),"TERMINE",""))</f>
        <v/>
      </c>
      <c r="AU99" s="165" t="str">
        <f>IF('1ér_Tour'!$D99="","",IF(AND(OR(Engagés!$D99=1,Engagés!$D99=2,Engagés!$D99=3,Engagés!$D99="V"),'1ér_Tour'!$D99&gt;=$H$3),"TERMINE",""))</f>
        <v/>
      </c>
      <c r="AV99" s="165" t="str">
        <f>IF('1ér_Tour'!$D99="","",IF(AND(OR(Engagés!$D99=1,Engagés!$D99=2,Engagés!$D99=3,Engagés!$D99="V"),'1ér_Tour'!$D99&gt;=$H$3),"TERMINE",""))</f>
        <v/>
      </c>
      <c r="AW99" s="165" t="str">
        <f>IF('2ème'!$D99="","",IF(AND(OR(Engagés!$D99=1,Engagés!$D99=2,Engagés!$D99=3,Engagés!$D99="V"),'2ème'!$D99&gt;=$H$3),"TERMINE",""))</f>
        <v/>
      </c>
      <c r="AX99" s="165" t="str">
        <f>IF('3ème'!$D99="","",IF(AND(OR(Engagés!$D99=1,Engagés!$D99=2,Engagés!$D99=3,Engagés!$D99="V"),'3ème'!$D99&gt;=$H$3),"TERMINE",""))</f>
        <v/>
      </c>
      <c r="AY99" s="165" t="str">
        <f>IF('4ème'!$D99="","",IF(AND(OR(Engagés!$D99=1,Engagés!$D99=2,Engagés!$D99=3,Engagés!$D99="V"),'4ème'!$D99&gt;=$H$3),"TERMINE",""))</f>
        <v/>
      </c>
      <c r="AZ99" s="165" t="str">
        <f>IF('5ème'!$D99="","",IF(AND(OR(Engagés!$D99=1,Engagés!$D99=2,Engagés!$D99=3,Engagés!$D99="V"),'5ème'!$D99&gt;=$H$3),"TERMINE",""))</f>
        <v/>
      </c>
      <c r="BA99" s="165" t="str">
        <f>IF('6ème'!D99="","",IF(AND(OR(Engagés!$D99=1,Engagés!$D99=2,Engagés!$D99=3,Engagés!$D99="V"),'6ème'!D99&gt;=$H$3),"TERMINE",""))</f>
        <v/>
      </c>
      <c r="BB99" s="165" t="str">
        <f>IF('7ème'!$D99="","",IF(AND(OR(Engagés!$D99=1,Engagés!$D99=2,Engagés!$D99=3,Engagés!$D99="V"),'7ème'!$D99&gt;=$H$3),"TERMINE",""))</f>
        <v/>
      </c>
      <c r="BC99" s="165" t="str">
        <f>IF('8ème'!$D99="","",IF(AND(OR(Engagés!$D99=1,Engagés!$D99=2,Engagés!$D99=3,Engagés!$D99="V"),'8ème'!$D99&gt;=$H$3),"TERMINE",""))</f>
        <v/>
      </c>
      <c r="BD99" s="165" t="str">
        <f>IF('9ème'!$D99="","",IF(AND(OR(Engagés!$D99=1,Engagés!$D99=2,Engagés!$D99=3,Engagés!$D99="V"),'9ème'!$D99&gt;=$H$3),"TERMINE",""))</f>
        <v/>
      </c>
      <c r="BE99" s="165" t="str">
        <f>IF('10ème'!$D99="","",IF(AND(OR(Engagés!$D99=1,Engagés!$D99=2,Engagés!$D99=3,Engagés!$D99="V"),'10ème'!$D99&gt;=$H$3),"TERMINE",""))</f>
        <v/>
      </c>
    </row>
    <row r="100" spans="1:57" x14ac:dyDescent="0.2">
      <c r="A100" s="18" t="str">
        <f>IF(Dép_Arr!A100="","",Dép_Arr!A100)</f>
        <v/>
      </c>
      <c r="B100" s="17" t="str">
        <f>IF(A100="","",INDEX(Engagés!A100:D199,MATCH(Récap!A100,Engagés!A100:A199,0),4))</f>
        <v/>
      </c>
      <c r="C100" s="8">
        <f>Dép_Arr!E100+'1ér_Tour'!E100+'2ème'!E100+'3ème'!E100+'4ème'!E100+'5ème'!E100+'6ème'!E100+'7ème'!E100+'8ème'!E100+'9ème'!E100+'10ème'!E100</f>
        <v>0</v>
      </c>
      <c r="D100" s="6" t="str">
        <f>IF(E100=11,"",IF(Dép_Arr!A100="","",COUNTA(Dép_Arr!C100,'1ér_Tour'!C100,'2ème'!C100,'3ème'!C100,'4ème'!C100,'5ème'!C100,'6ème'!C100,'7ème'!C100,'8ème'!C100,'9ème'!C100,#REF!)))</f>
        <v/>
      </c>
      <c r="E100" s="6" t="str">
        <f>IF(A100=0,"",IF(Dép_Arr!A100="","",(COUNTBLANK(Dép_Arr!D100)+COUNTBLANK('1ér_Tour'!D100)+COUNTBLANK('2ème'!D100)+COUNTBLANK('3ème'!D100)+COUNTBLANK('4ème'!D100)+COUNTBLANK('5ème'!D100)+COUNTBLANK('6ème'!D100)+COUNTBLANK('7ème'!D100)+COUNTBLANK('8ème'!D100)+COUNTBLANK('9ème'!D100)+COUNTBLANK('10ème'!D100))))</f>
        <v/>
      </c>
      <c r="F100" s="8" t="str">
        <f t="shared" si="2"/>
        <v/>
      </c>
      <c r="G100" t="str">
        <f>IF(OR('1ér_Tour'!D100="TERMINE",'2ème'!D100="TERMINE",'3ème'!D100="TERMINE",'4ème'!D100="TERMINE",'5ème'!D100="TERMINE",'6ème'!D100="TERMINE",'7ème'!D100="TERMINE",'8ème'!D100="TERMINE",'9ème'!D100="TERMINE",'9ème'!A100="TERMINE"),"TERMINE","")</f>
        <v/>
      </c>
      <c r="H100" s="8"/>
      <c r="I100" s="53"/>
      <c r="M100" s="154" t="str">
        <f>IF('1ér_Tour'!$D100="","",IF(AND(Engagés!$D100="M",'1ér_Tour'!$D100&gt;=$K$3),"TERMINE",""))</f>
        <v/>
      </c>
      <c r="N100" s="154" t="str">
        <f>IF('1ér_Tour'!$D100="","",IF(AND(Engagés!$D100="M",'1ér_Tour'!$D100&gt;=$K$3),"TERMINE",""))</f>
        <v/>
      </c>
      <c r="O100" s="154" t="str">
        <f>IF('2ème'!$D100="","",IF(AND(Engagés!$D100="M",'2ème'!$D100&gt;=$K$3),"TERMINE",""))</f>
        <v/>
      </c>
      <c r="P100" s="154" t="str">
        <f>IF('3ème'!$D100="","",IF(AND(Engagés!$D100="M",'3ème'!$D100&gt;=$K$3),"TERMINE",""))</f>
        <v/>
      </c>
      <c r="Q100" s="154" t="str">
        <f>IF('4ème'!$D100="","",IF(AND(Engagés!$D100="M",'4ème'!$D100&gt;=$K$3),"TERMINE",""))</f>
        <v/>
      </c>
      <c r="R100" s="154" t="str">
        <f>IF('5ème'!$D100="","",IF(AND(Engagés!$D100="M",'5ème'!$D100&gt;=$K$3),"TERMINE",""))</f>
        <v/>
      </c>
      <c r="S100" s="154" t="str">
        <f>IF('6ème'!D100="","",IF(AND(Engagés!$D100="M",'6ème'!D100&gt;=$K$3),"TERMINE",""))</f>
        <v/>
      </c>
      <c r="T100" s="154" t="str">
        <f>IF('7ème'!$D100="","",IF(AND(Engagés!$D100="M",'7ème'!$D100&gt;=$K$3),"TERMINE",""))</f>
        <v/>
      </c>
      <c r="U100" s="154" t="str">
        <f>IF('8ème'!$D100="","",IF(AND(Engagés!$D100="M",'8ème'!$D100&gt;=$K$3),"TERMINE",""))</f>
        <v/>
      </c>
      <c r="V100" s="154" t="str">
        <f>IF('9ème'!$D100="","",IF(AND(Engagés!$D100="M",'9ème'!$D100&gt;=$K$3),"TERMINE",""))</f>
        <v/>
      </c>
      <c r="W100" s="187"/>
      <c r="Y100" s="128" t="str">
        <f>IF('1ér_Tour'!$D100="","",IF(AND(Engagés!$D100="C",'1ér_Tour'!$D100&gt;=$J$3),"TERMINE",""))</f>
        <v/>
      </c>
      <c r="Z100" s="128" t="str">
        <f>IF('1ér_Tour'!$D100="","",IF(AND(Engagés!$D100="C",'1ér_Tour'!$D100&gt;=$J$3),"TERMINE",""))</f>
        <v/>
      </c>
      <c r="AA100" s="128" t="str">
        <f>IF('2ème'!$D100="","",IF(AND(Engagés!$D100="C",'2ème'!$D100&gt;=$J$3),"TERMINE",""))</f>
        <v/>
      </c>
      <c r="AB100" s="128" t="str">
        <f>IF('3ème'!$D100="","",IF(AND(Engagés!$D100="C",'3ème'!$D100&gt;=$J$3),"TERMINE",""))</f>
        <v/>
      </c>
      <c r="AC100" s="128" t="str">
        <f>IF('4ème'!$D100="","",IF(AND(Engagés!$D100="C",'4ème'!$D100&gt;=$J$3),"TERMINE",""))</f>
        <v/>
      </c>
      <c r="AD100" s="128" t="str">
        <f>IF('5ème'!$D100="","",IF(AND(Engagés!$D100="C",'5ème'!$D100&gt;=$J$3),"TERMINE",""))</f>
        <v/>
      </c>
      <c r="AE100" s="128" t="str">
        <f>IF('6ème'!D100="","",IF(AND(Engagés!$D100="C",'6ème'!D100&gt;=$J$3),"TERMINE",""))</f>
        <v/>
      </c>
      <c r="AF100" s="128" t="str">
        <f>IF('7ème'!$D100="","",IF(AND(Engagés!$D100="c",'7ème'!$D100&gt;=$J$3),"TERMINE",""))</f>
        <v/>
      </c>
      <c r="AG100" s="128" t="str">
        <f>IF('8ème'!$D100="","",IF(AND(Engagés!$D100="c",'8ème'!$D100&gt;=$J$3),"TERMINE",""))</f>
        <v/>
      </c>
      <c r="AH100" s="128" t="str">
        <f>IF('9ème'!$D100="","",IF(AND(Engagés!$D100="c",'9ème'!$D100&gt;=$J$3),"TERMINE",""))</f>
        <v/>
      </c>
      <c r="AJ100" s="128" t="str">
        <f>IF('1ér_Tour'!$D100="","",IF(AND(OR(Engagés!$D100="J",Engagés!$D100="F"),'1ér_Tour'!$D100&gt;=$I$3),"TERMINE",""))</f>
        <v/>
      </c>
      <c r="AK100" s="128" t="str">
        <f>IF('1ér_Tour'!$D100="","",IF(AND(OR(Engagés!$D100="J",Engagés!$D100="F"),'1ér_Tour'!$D100&gt;=$I$3),"TERMINE",""))</f>
        <v/>
      </c>
      <c r="AL100" s="128" t="str">
        <f>IF('2ème'!$D100="","",IF(AND(OR(Engagés!$D100="J",Engagés!$D100="F"),'2ème'!$D100&gt;=$I$3),"TERMINE",""))</f>
        <v/>
      </c>
      <c r="AM100" s="128" t="str">
        <f>IF('3ème'!$D100="","",IF(AND(OR(Engagés!$D100="J",Engagés!$D100="F"),'3ème'!$D100&gt;=$I$3),"TERMINE",""))</f>
        <v/>
      </c>
      <c r="AN100" s="128" t="str">
        <f>IF('4ème'!$D100="","",IF(AND(OR(Engagés!$D100="J",Engagés!$D100="F"),'4ème'!$D100&gt;=$I$3),"TERMINE",""))</f>
        <v/>
      </c>
      <c r="AO100" s="128" t="str">
        <f>IF('5ème'!$D100="","",IF(AND(OR(Engagés!$D100="J",Engagés!$D100="F"),'5ème'!$D100&gt;=$I$3),"TERMINE",""))</f>
        <v/>
      </c>
      <c r="AP100" s="128" t="str">
        <f>IF('6ème'!T100="","",IF(AND(OR(Engagés!$D100="J",Engagés!$D100="F"),'6ème'!T100&gt;=$I$3),"TERMINE",""))</f>
        <v/>
      </c>
      <c r="AQ100" s="128" t="str">
        <f>IF('7ème'!$D100="","",IF(AND(OR(Engagés!$D100="J",Engagés!$D100="F"),'7ème'!$D100&gt;=$I$3),"TERMINE",""))</f>
        <v/>
      </c>
      <c r="AR100" s="128" t="str">
        <f>IF('8ème'!$D100="","",IF(AND(OR(Engagés!$D100="J",Engagés!$D100="F"),'8ème'!$D100&gt;=$I$3),"TERMINE",""))</f>
        <v/>
      </c>
      <c r="AS100" s="128" t="str">
        <f>IF('9ème'!$D100="","",IF(AND(OR(Engagés!$D100="J",Engagés!$D100="F"),'9ème'!$D100&gt;=$I$3),"TERMINE",""))</f>
        <v/>
      </c>
      <c r="AU100" s="165" t="str">
        <f>IF('1ér_Tour'!$D100="","",IF(AND(OR(Engagés!$D100=1,Engagés!$D100=2,Engagés!$D100=3,Engagés!$D100="V"),'1ér_Tour'!$D100&gt;=$H$3),"TERMINE",""))</f>
        <v/>
      </c>
      <c r="AV100" s="165" t="str">
        <f>IF('1ér_Tour'!$D100="","",IF(AND(OR(Engagés!$D100=1,Engagés!$D100=2,Engagés!$D100=3,Engagés!$D100="V"),'1ér_Tour'!$D100&gt;=$H$3),"TERMINE",""))</f>
        <v/>
      </c>
      <c r="AW100" s="165" t="str">
        <f>IF('2ème'!$D100="","",IF(AND(OR(Engagés!$D100=1,Engagés!$D100=2,Engagés!$D100=3,Engagés!$D100="V"),'2ème'!$D100&gt;=$H$3),"TERMINE",""))</f>
        <v/>
      </c>
      <c r="AX100" s="165" t="str">
        <f>IF('3ème'!$D100="","",IF(AND(OR(Engagés!$D100=1,Engagés!$D100=2,Engagés!$D100=3,Engagés!$D100="V"),'3ème'!$D100&gt;=$H$3),"TERMINE",""))</f>
        <v/>
      </c>
      <c r="AY100" s="165" t="str">
        <f>IF('4ème'!$D100="","",IF(AND(OR(Engagés!$D100=1,Engagés!$D100=2,Engagés!$D100=3,Engagés!$D100="V"),'4ème'!$D100&gt;=$H$3),"TERMINE",""))</f>
        <v/>
      </c>
      <c r="AZ100" s="165" t="str">
        <f>IF('5ème'!$D100="","",IF(AND(OR(Engagés!$D100=1,Engagés!$D100=2,Engagés!$D100=3,Engagés!$D100="V"),'5ème'!$D100&gt;=$H$3),"TERMINE",""))</f>
        <v/>
      </c>
      <c r="BA100" s="165" t="str">
        <f>IF('6ème'!D100="","",IF(AND(OR(Engagés!$D100=1,Engagés!$D100=2,Engagés!$D100=3,Engagés!$D100="V"),'6ème'!D100&gt;=$H$3),"TERMINE",""))</f>
        <v/>
      </c>
      <c r="BB100" s="165" t="str">
        <f>IF('7ème'!$D100="","",IF(AND(OR(Engagés!$D100=1,Engagés!$D100=2,Engagés!$D100=3,Engagés!$D100="V"),'7ème'!$D100&gt;=$H$3),"TERMINE",""))</f>
        <v/>
      </c>
      <c r="BC100" s="165" t="str">
        <f>IF('8ème'!$D100="","",IF(AND(OR(Engagés!$D100=1,Engagés!$D100=2,Engagés!$D100=3,Engagés!$D100="V"),'8ème'!$D100&gt;=$H$3),"TERMINE",""))</f>
        <v/>
      </c>
      <c r="BD100" s="165" t="str">
        <f>IF('9ème'!$D100="","",IF(AND(OR(Engagés!$D100=1,Engagés!$D100=2,Engagés!$D100=3,Engagés!$D100="V"),'9ème'!$D100&gt;=$H$3),"TERMINE",""))</f>
        <v/>
      </c>
      <c r="BE100" s="165" t="str">
        <f>IF('10ème'!$D100="","",IF(AND(OR(Engagés!$D100=1,Engagés!$D100=2,Engagés!$D100=3,Engagés!$D100="V"),'10ème'!$D100&gt;=$H$3),"TERMINE",""))</f>
        <v/>
      </c>
    </row>
    <row r="101" spans="1:57" x14ac:dyDescent="0.2">
      <c r="A101" s="18" t="str">
        <f>IF(Dép_Arr!A101="","",Dép_Arr!A101)</f>
        <v/>
      </c>
      <c r="B101" s="17" t="str">
        <f>IF(A101="","",INDEX(Engagés!A101:D200,MATCH(Récap!A101,Engagés!A101:A200,0),4))</f>
        <v/>
      </c>
      <c r="C101" s="8">
        <f>Dép_Arr!E101+'1ér_Tour'!E101+'2ème'!E101+'3ème'!E101+'4ème'!E101+'5ème'!E101+'6ème'!E101+'7ème'!E101+'8ème'!E101+'9ème'!E101+'10ème'!E101</f>
        <v>0</v>
      </c>
      <c r="D101" s="6" t="str">
        <f>IF(E101=11,"",IF(Dép_Arr!A101="","",COUNTA(Dép_Arr!C101,'1ér_Tour'!C101,'2ème'!C101,'3ème'!C101,'4ème'!C101,'5ème'!C101,'6ème'!C101,'7ème'!C101,'8ème'!C101,'9ème'!C101,#REF!)))</f>
        <v/>
      </c>
      <c r="E101" s="6" t="str">
        <f>IF(A101=0,"",IF(Dép_Arr!A101="","",(COUNTBLANK(Dép_Arr!D101)+COUNTBLANK('1ér_Tour'!D101)+COUNTBLANK('2ème'!D101)+COUNTBLANK('3ème'!D101)+COUNTBLANK('4ème'!D101)+COUNTBLANK('5ème'!D101)+COUNTBLANK('6ème'!D101)+COUNTBLANK('7ème'!D101)+COUNTBLANK('8ème'!D101)+COUNTBLANK('9ème'!D101)+COUNTBLANK('10ème'!D101))))</f>
        <v/>
      </c>
      <c r="F101" s="8" t="str">
        <f t="shared" si="2"/>
        <v/>
      </c>
      <c r="G101" t="str">
        <f>IF(OR('1ér_Tour'!D101="TERMINE",'2ème'!D101="TERMINE",'3ème'!D101="TERMINE",'4ème'!D101="TERMINE",'5ème'!D101="TERMINE",'6ème'!D101="TERMINE",'7ème'!D101="TERMINE",'8ème'!D101="TERMINE",'9ème'!D101="TERMINE",'9ème'!A101="TERMINE"),"TERMINE","")</f>
        <v/>
      </c>
      <c r="H101" s="8"/>
      <c r="I101" s="53"/>
      <c r="M101" s="154" t="str">
        <f>IF('1ér_Tour'!$D101="","",IF(AND(Engagés!$D101="M",'1ér_Tour'!$D101&gt;=$K$3),"TERMINE",""))</f>
        <v/>
      </c>
      <c r="N101" s="154" t="str">
        <f>IF('1ér_Tour'!$D101="","",IF(AND(Engagés!$D101="M",'1ér_Tour'!$D101&gt;=$K$3),"TERMINE",""))</f>
        <v/>
      </c>
      <c r="O101" s="154" t="str">
        <f>IF('2ème'!$D101="","",IF(AND(Engagés!$D101="M",'2ème'!$D101&gt;=$K$3),"TERMINE",""))</f>
        <v/>
      </c>
      <c r="P101" s="154" t="str">
        <f>IF('3ème'!$D101="","",IF(AND(Engagés!$D101="M",'3ème'!$D101&gt;=$K$3),"TERMINE",""))</f>
        <v/>
      </c>
      <c r="Q101" s="154" t="str">
        <f>IF('4ème'!$D101="","",IF(AND(Engagés!$D101="M",'4ème'!$D101&gt;=$K$3),"TERMINE",""))</f>
        <v/>
      </c>
      <c r="R101" s="154" t="str">
        <f>IF('5ème'!$D101="","",IF(AND(Engagés!$D101="M",'5ème'!$D101&gt;=$K$3),"TERMINE",""))</f>
        <v/>
      </c>
      <c r="S101" s="154" t="str">
        <f>IF('6ème'!D101="","",IF(AND(Engagés!$D101="M",'6ème'!D101&gt;=$K$3),"TERMINE",""))</f>
        <v/>
      </c>
      <c r="T101" s="154" t="str">
        <f>IF('7ème'!$D101="","",IF(AND(Engagés!$D101="M",'7ème'!$D101&gt;=$K$3),"TERMINE",""))</f>
        <v/>
      </c>
      <c r="U101" s="154" t="str">
        <f>IF('8ème'!$D101="","",IF(AND(Engagés!$D101="M",'8ème'!$D101&gt;=$K$3),"TERMINE",""))</f>
        <v/>
      </c>
      <c r="V101" s="154" t="str">
        <f>IF('9ème'!$D101="","",IF(AND(Engagés!$D101="M",'9ème'!$D101&gt;=$K$3),"TERMINE",""))</f>
        <v/>
      </c>
      <c r="W101" s="187"/>
      <c r="Y101" s="128" t="str">
        <f>IF('1ér_Tour'!$D101="","",IF(AND(Engagés!$D101="C",'1ér_Tour'!$D101&gt;=$J$3),"TERMINE",""))</f>
        <v/>
      </c>
      <c r="Z101" s="128" t="str">
        <f>IF('1ér_Tour'!$D101="","",IF(AND(Engagés!$D101="C",'1ér_Tour'!$D101&gt;=$J$3),"TERMINE",""))</f>
        <v/>
      </c>
      <c r="AA101" s="128" t="str">
        <f>IF('2ème'!$D101="","",IF(AND(Engagés!$D101="C",'2ème'!$D101&gt;=$J$3),"TERMINE",""))</f>
        <v/>
      </c>
      <c r="AB101" s="128" t="str">
        <f>IF('3ème'!$D101="","",IF(AND(Engagés!$D101="C",'3ème'!$D101&gt;=$J$3),"TERMINE",""))</f>
        <v/>
      </c>
      <c r="AC101" s="128" t="str">
        <f>IF('4ème'!$D101="","",IF(AND(Engagés!$D101="C",'4ème'!$D101&gt;=$J$3),"TERMINE",""))</f>
        <v/>
      </c>
      <c r="AD101" s="128" t="str">
        <f>IF('5ème'!$D101="","",IF(AND(Engagés!$D101="C",'5ème'!$D101&gt;=$J$3),"TERMINE",""))</f>
        <v/>
      </c>
      <c r="AE101" s="128" t="str">
        <f>IF('6ème'!D101="","",IF(AND(Engagés!$D101="C",'6ème'!D101&gt;=$J$3),"TERMINE",""))</f>
        <v/>
      </c>
      <c r="AF101" s="128" t="str">
        <f>IF('7ème'!$D101="","",IF(AND(Engagés!$D101="c",'7ème'!$D101&gt;=$J$3),"TERMINE",""))</f>
        <v/>
      </c>
      <c r="AG101" s="128" t="str">
        <f>IF('8ème'!$D101="","",IF(AND(Engagés!$D101="c",'8ème'!$D101&gt;=$J$3),"TERMINE",""))</f>
        <v/>
      </c>
      <c r="AH101" s="128" t="str">
        <f>IF('9ème'!$D101="","",IF(AND(Engagés!$D101="c",'9ème'!$D101&gt;=$J$3),"TERMINE",""))</f>
        <v/>
      </c>
      <c r="AJ101" s="128" t="str">
        <f>IF('1ér_Tour'!$D101="","",IF(AND(OR(Engagés!$D101="J",Engagés!$D101="F"),'1ér_Tour'!$D101&gt;=$I$3),"TERMINE",""))</f>
        <v/>
      </c>
      <c r="AK101" s="128" t="str">
        <f>IF('1ér_Tour'!$D101="","",IF(AND(OR(Engagés!$D101="J",Engagés!$D101="F"),'1ér_Tour'!$D101&gt;=$I$3),"TERMINE",""))</f>
        <v/>
      </c>
      <c r="AL101" s="128" t="str">
        <f>IF('2ème'!$D101="","",IF(AND(OR(Engagés!$D101="J",Engagés!$D101="F"),'2ème'!$D101&gt;=$I$3),"TERMINE",""))</f>
        <v/>
      </c>
      <c r="AM101" s="128" t="str">
        <f>IF('3ème'!$D101="","",IF(AND(OR(Engagés!$D101="J",Engagés!$D101="F"),'3ème'!$D101&gt;=$I$3),"TERMINE",""))</f>
        <v/>
      </c>
      <c r="AN101" s="128" t="str">
        <f>IF('4ème'!$D101="","",IF(AND(OR(Engagés!$D101="J",Engagés!$D101="F"),'4ème'!$D101&gt;=$I$3),"TERMINE",""))</f>
        <v/>
      </c>
      <c r="AO101" s="128" t="str">
        <f>IF('5ème'!$D101="","",IF(AND(OR(Engagés!$D101="J",Engagés!$D101="F"),'5ème'!$D101&gt;=$I$3),"TERMINE",""))</f>
        <v/>
      </c>
      <c r="AP101" s="128" t="str">
        <f>IF('6ème'!T101="","",IF(AND(OR(Engagés!$D101="J",Engagés!$D101="F"),'6ème'!T101&gt;=$I$3),"TERMINE",""))</f>
        <v/>
      </c>
      <c r="AQ101" s="128" t="str">
        <f>IF('7ème'!$D101="","",IF(AND(OR(Engagés!$D101="J",Engagés!$D101="F"),'7ème'!$D101&gt;=$I$3),"TERMINE",""))</f>
        <v/>
      </c>
      <c r="AR101" s="128" t="str">
        <f>IF('8ème'!$D101="","",IF(AND(OR(Engagés!$D101="J",Engagés!$D101="F"),'8ème'!$D101&gt;=$I$3),"TERMINE",""))</f>
        <v/>
      </c>
      <c r="AS101" s="128" t="str">
        <f>IF('9ème'!$D101="","",IF(AND(OR(Engagés!$D101="J",Engagés!$D101="F"),'9ème'!$D101&gt;=$I$3),"TERMINE",""))</f>
        <v/>
      </c>
      <c r="AU101" s="165" t="str">
        <f>IF('1ér_Tour'!$D101="","",IF(AND(OR(Engagés!$D101=1,Engagés!$D101=2,Engagés!$D101=3,Engagés!$D101="V"),'1ér_Tour'!$D101&gt;=$H$3),"TERMINE",""))</f>
        <v/>
      </c>
      <c r="AV101" s="165" t="str">
        <f>IF('1ér_Tour'!$D101="","",IF(AND(OR(Engagés!$D101=1,Engagés!$D101=2,Engagés!$D101=3,Engagés!$D101="V"),'1ér_Tour'!$D101&gt;=$H$3),"TERMINE",""))</f>
        <v/>
      </c>
      <c r="AW101" s="165" t="str">
        <f>IF('2ème'!$D101="","",IF(AND(OR(Engagés!$D101=1,Engagés!$D101=2,Engagés!$D101=3,Engagés!$D101="V"),'2ème'!$D101&gt;=$H$3),"TERMINE",""))</f>
        <v/>
      </c>
      <c r="AX101" s="165" t="str">
        <f>IF('3ème'!$D101="","",IF(AND(OR(Engagés!$D101=1,Engagés!$D101=2,Engagés!$D101=3,Engagés!$D101="V"),'3ème'!$D101&gt;=$H$3),"TERMINE",""))</f>
        <v/>
      </c>
      <c r="AY101" s="165" t="str">
        <f>IF('4ème'!$D101="","",IF(AND(OR(Engagés!$D101=1,Engagés!$D101=2,Engagés!$D101=3,Engagés!$D101="V"),'4ème'!$D101&gt;=$H$3),"TERMINE",""))</f>
        <v/>
      </c>
      <c r="AZ101" s="165" t="str">
        <f>IF('5ème'!$D101="","",IF(AND(OR(Engagés!$D101=1,Engagés!$D101=2,Engagés!$D101=3,Engagés!$D101="V"),'5ème'!$D101&gt;=$H$3),"TERMINE",""))</f>
        <v/>
      </c>
      <c r="BA101" s="165" t="str">
        <f>IF('6ème'!D101="","",IF(AND(OR(Engagés!$D101=1,Engagés!$D101=2,Engagés!$D101=3,Engagés!$D101="V"),'6ème'!D101&gt;=$H$3),"TERMINE",""))</f>
        <v/>
      </c>
      <c r="BB101" s="165" t="str">
        <f>IF('7ème'!$D101="","",IF(AND(OR(Engagés!$D101=1,Engagés!$D101=2,Engagés!$D101=3,Engagés!$D101="V"),'7ème'!$D101&gt;=$H$3),"TERMINE",""))</f>
        <v/>
      </c>
      <c r="BC101" s="165" t="str">
        <f>IF('8ème'!$D101="","",IF(AND(OR(Engagés!$D101=1,Engagés!$D101=2,Engagés!$D101=3,Engagés!$D101="V"),'8ème'!$D101&gt;=$H$3),"TERMINE",""))</f>
        <v/>
      </c>
      <c r="BD101" s="165" t="str">
        <f>IF('9ème'!$D101="","",IF(AND(OR(Engagés!$D101=1,Engagés!$D101=2,Engagés!$D101=3,Engagés!$D101="V"),'9ème'!$D101&gt;=$H$3),"TERMINE",""))</f>
        <v/>
      </c>
      <c r="BE101" s="165" t="str">
        <f>IF('10ème'!$D101="","",IF(AND(OR(Engagés!$D101=1,Engagés!$D101=2,Engagés!$D101=3,Engagés!$D101="V"),'10ème'!$D101&gt;=$H$3),"TERMINE",""))</f>
        <v/>
      </c>
    </row>
    <row r="102" spans="1:57" x14ac:dyDescent="0.2">
      <c r="A102" s="18" t="str">
        <f>IF(Dép_Arr!A102="","",Dép_Arr!A102)</f>
        <v/>
      </c>
      <c r="B102" s="17" t="str">
        <f>IF(A102="","",INDEX(Engagés!A102:D201,MATCH(Récap!A102,Engagés!A102:A201,0),4))</f>
        <v/>
      </c>
      <c r="C102" s="8">
        <f>Dép_Arr!E102+'1ér_Tour'!E102+'2ème'!E102+'3ème'!E102+'4ème'!E102+'5ème'!E102+'6ème'!E102+'7ème'!E102+'8ème'!E102+'9ème'!E102+'10ème'!E102</f>
        <v>0</v>
      </c>
      <c r="D102" s="6" t="str">
        <f>IF(E102=11,"",IF(Dép_Arr!A102="","",COUNTA(Dép_Arr!C102,'1ér_Tour'!C102,'2ème'!C102,'3ème'!C102,'4ème'!C102,'5ème'!C102,'6ème'!C102,'7ème'!C102,'8ème'!C102,'9ème'!C102,#REF!)))</f>
        <v/>
      </c>
      <c r="E102" s="6" t="str">
        <f>IF(A102=0,"",IF(Dép_Arr!A102="","",(COUNTBLANK(Dép_Arr!D102)+COUNTBLANK('1ér_Tour'!D102)+COUNTBLANK('2ème'!D102)+COUNTBLANK('3ème'!D102)+COUNTBLANK('4ème'!D102)+COUNTBLANK('5ème'!D102)+COUNTBLANK('6ème'!D102)+COUNTBLANK('7ème'!D102)+COUNTBLANK('8ème'!D102)+COUNTBLANK('9ème'!D102)+COUNTBLANK('10ème'!D102))))</f>
        <v/>
      </c>
      <c r="F102" s="8" t="str">
        <f t="shared" si="2"/>
        <v/>
      </c>
      <c r="G102" t="str">
        <f>IF(OR('1ér_Tour'!D102="TERMINE",'2ème'!D102="TERMINE",'3ème'!D102="TERMINE",'4ème'!D102="TERMINE",'5ème'!D102="TERMINE",'6ème'!D102="TERMINE",'7ème'!D102="TERMINE",'8ème'!D102="TERMINE",'9ème'!D102="TERMINE",'9ème'!A102="TERMINE"),"TERMINE","")</f>
        <v/>
      </c>
      <c r="H102" s="8"/>
      <c r="I102" s="53"/>
      <c r="M102" s="154" t="str">
        <f>IF('1ér_Tour'!$D102="","",IF(AND(Engagés!$D102="M",'1ér_Tour'!$D102&gt;=$K$3),"TERMINE",""))</f>
        <v/>
      </c>
      <c r="N102" s="154" t="str">
        <f>IF('1ér_Tour'!$D102="","",IF(AND(Engagés!$D102="M",'1ér_Tour'!$D102&gt;=$K$3),"TERMINE",""))</f>
        <v/>
      </c>
      <c r="O102" s="154" t="str">
        <f>IF('2ème'!$D102="","",IF(AND(Engagés!$D102="M",'2ème'!$D102&gt;=$K$3),"TERMINE",""))</f>
        <v/>
      </c>
      <c r="P102" s="154" t="str">
        <f>IF('3ème'!$D102="","",IF(AND(Engagés!$D102="M",'3ème'!$D102&gt;=$K$3),"TERMINE",""))</f>
        <v/>
      </c>
      <c r="Q102" s="154" t="str">
        <f>IF('4ème'!$D102="","",IF(AND(Engagés!$D102="M",'4ème'!$D102&gt;=$K$3),"TERMINE",""))</f>
        <v/>
      </c>
      <c r="R102" s="154" t="str">
        <f>IF('5ème'!$D102="","",IF(AND(Engagés!$D102="M",'5ème'!$D102&gt;=$K$3),"TERMINE",""))</f>
        <v/>
      </c>
      <c r="S102" s="154" t="str">
        <f>IF('6ème'!D102="","",IF(AND(Engagés!$D102="M",'6ème'!D102&gt;=$K$3),"TERMINE",""))</f>
        <v/>
      </c>
      <c r="T102" s="154" t="str">
        <f>IF('7ème'!$D102="","",IF(AND(Engagés!$D102="M",'7ème'!$D102&gt;=$K$3),"TERMINE",""))</f>
        <v/>
      </c>
      <c r="U102" s="154" t="str">
        <f>IF('8ème'!$D102="","",IF(AND(Engagés!$D102="M",'8ème'!$D102&gt;=$K$3),"TERMINE",""))</f>
        <v/>
      </c>
      <c r="V102" s="154" t="str">
        <f>IF('9ème'!$D102="","",IF(AND(Engagés!$D102="M",'9ème'!$D102&gt;=$K$3),"TERMINE",""))</f>
        <v/>
      </c>
      <c r="W102" s="187"/>
      <c r="Y102" s="128" t="str">
        <f>IF('1ér_Tour'!$D102="","",IF(AND(Engagés!$D102="C",'1ér_Tour'!$D102&gt;=$J$3),"TERMINE",""))</f>
        <v/>
      </c>
      <c r="Z102" s="128" t="str">
        <f>IF('1ér_Tour'!$D102="","",IF(AND(Engagés!$D102="C",'1ér_Tour'!$D102&gt;=$J$3),"TERMINE",""))</f>
        <v/>
      </c>
      <c r="AA102" s="128" t="str">
        <f>IF('2ème'!$D102="","",IF(AND(Engagés!$D102="C",'2ème'!$D102&gt;=$J$3),"TERMINE",""))</f>
        <v/>
      </c>
      <c r="AB102" s="128" t="str">
        <f>IF('3ème'!$D102="","",IF(AND(Engagés!$D102="C",'3ème'!$D102&gt;=$J$3),"TERMINE",""))</f>
        <v/>
      </c>
      <c r="AC102" s="128" t="str">
        <f>IF('4ème'!$D102="","",IF(AND(Engagés!$D102="C",'4ème'!$D102&gt;=$J$3),"TERMINE",""))</f>
        <v/>
      </c>
      <c r="AD102" s="128" t="str">
        <f>IF('5ème'!$D102="","",IF(AND(Engagés!$D102="C",'5ème'!$D102&gt;=$J$3),"TERMINE",""))</f>
        <v/>
      </c>
      <c r="AE102" s="128" t="str">
        <f>IF('6ème'!D102="","",IF(AND(Engagés!$D102="C",'6ème'!D102&gt;=$J$3),"TERMINE",""))</f>
        <v/>
      </c>
      <c r="AF102" s="128" t="str">
        <f>IF('7ème'!$D102="","",IF(AND(Engagés!$D102="c",'7ème'!$D102&gt;=$J$3),"TERMINE",""))</f>
        <v/>
      </c>
      <c r="AG102" s="128" t="str">
        <f>IF('8ème'!$D102="","",IF(AND(Engagés!$D102="c",'8ème'!$D102&gt;=$J$3),"TERMINE",""))</f>
        <v/>
      </c>
      <c r="AH102" s="128" t="str">
        <f>IF('9ème'!$D102="","",IF(AND(Engagés!$D102="c",'9ème'!$D102&gt;=$J$3),"TERMINE",""))</f>
        <v/>
      </c>
      <c r="AJ102" s="128" t="str">
        <f>IF('1ér_Tour'!$D102="","",IF(AND(OR(Engagés!$D102="J",Engagés!$D102="F"),'1ér_Tour'!$D102&gt;=$I$3),"TERMINE",""))</f>
        <v/>
      </c>
      <c r="AK102" s="128" t="str">
        <f>IF('1ér_Tour'!$D102="","",IF(AND(OR(Engagés!$D102="J",Engagés!$D102="F"),'1ér_Tour'!$D102&gt;=$I$3),"TERMINE",""))</f>
        <v/>
      </c>
      <c r="AL102" s="128" t="str">
        <f>IF('2ème'!$D102="","",IF(AND(OR(Engagés!$D102="J",Engagés!$D102="F"),'2ème'!$D102&gt;=$I$3),"TERMINE",""))</f>
        <v/>
      </c>
      <c r="AM102" s="128" t="str">
        <f>IF('3ème'!$D102="","",IF(AND(OR(Engagés!$D102="J",Engagés!$D102="F"),'3ème'!$D102&gt;=$I$3),"TERMINE",""))</f>
        <v/>
      </c>
      <c r="AN102" s="128" t="str">
        <f>IF('4ème'!$D102="","",IF(AND(OR(Engagés!$D102="J",Engagés!$D102="F"),'4ème'!$D102&gt;=$I$3),"TERMINE",""))</f>
        <v/>
      </c>
      <c r="AO102" s="128" t="str">
        <f>IF('5ème'!$D102="","",IF(AND(OR(Engagés!$D102="J",Engagés!$D102="F"),'5ème'!$D102&gt;=$I$3),"TERMINE",""))</f>
        <v/>
      </c>
      <c r="AP102" s="128" t="str">
        <f>IF('6ème'!T102="","",IF(AND(OR(Engagés!$D102="J",Engagés!$D102="F"),'6ème'!T102&gt;=$I$3),"TERMINE",""))</f>
        <v/>
      </c>
      <c r="AQ102" s="128" t="str">
        <f>IF('7ème'!$D102="","",IF(AND(OR(Engagés!$D102="J",Engagés!$D102="F"),'7ème'!$D102&gt;=$I$3),"TERMINE",""))</f>
        <v/>
      </c>
      <c r="AR102" s="128" t="str">
        <f>IF('8ème'!$D102="","",IF(AND(OR(Engagés!$D102="J",Engagés!$D102="F"),'8ème'!$D102&gt;=$I$3),"TERMINE",""))</f>
        <v/>
      </c>
      <c r="AS102" s="128" t="str">
        <f>IF('9ème'!$D102="","",IF(AND(OR(Engagés!$D102="J",Engagés!$D102="F"),'9ème'!$D102&gt;=$I$3),"TERMINE",""))</f>
        <v/>
      </c>
      <c r="AU102" s="165" t="str">
        <f>IF('1ér_Tour'!$D102="","",IF(AND(OR(Engagés!$D102=1,Engagés!$D102=2,Engagés!$D102=3,Engagés!$D102="V"),'1ér_Tour'!$D102&gt;=$H$3),"TERMINE",""))</f>
        <v/>
      </c>
      <c r="AV102" s="165" t="str">
        <f>IF('1ér_Tour'!$D102="","",IF(AND(OR(Engagés!$D102=1,Engagés!$D102=2,Engagés!$D102=3,Engagés!$D102="V"),'1ér_Tour'!$D102&gt;=$H$3),"TERMINE",""))</f>
        <v/>
      </c>
      <c r="AW102" s="165" t="str">
        <f>IF('2ème'!$D102="","",IF(AND(OR(Engagés!$D102=1,Engagés!$D102=2,Engagés!$D102=3,Engagés!$D102="V"),'2ème'!$D102&gt;=$H$3),"TERMINE",""))</f>
        <v/>
      </c>
      <c r="AX102" s="165" t="str">
        <f>IF('3ème'!$D102="","",IF(AND(OR(Engagés!$D102=1,Engagés!$D102=2,Engagés!$D102=3,Engagés!$D102="V"),'3ème'!$D102&gt;=$H$3),"TERMINE",""))</f>
        <v/>
      </c>
      <c r="AY102" s="165" t="str">
        <f>IF('4ème'!$D102="","",IF(AND(OR(Engagés!$D102=1,Engagés!$D102=2,Engagés!$D102=3,Engagés!$D102="V"),'4ème'!$D102&gt;=$H$3),"TERMINE",""))</f>
        <v/>
      </c>
      <c r="AZ102" s="165" t="str">
        <f>IF('5ème'!$D102="","",IF(AND(OR(Engagés!$D102=1,Engagés!$D102=2,Engagés!$D102=3,Engagés!$D102="V"),'5ème'!$D102&gt;=$H$3),"TERMINE",""))</f>
        <v/>
      </c>
      <c r="BA102" s="165" t="str">
        <f>IF('6ème'!D102="","",IF(AND(OR(Engagés!$D102=1,Engagés!$D102=2,Engagés!$D102=3,Engagés!$D102="V"),'6ème'!D102&gt;=$H$3),"TERMINE",""))</f>
        <v/>
      </c>
      <c r="BB102" s="165" t="str">
        <f>IF('7ème'!$D102="","",IF(AND(OR(Engagés!$D102=1,Engagés!$D102=2,Engagés!$D102=3,Engagés!$D102="V"),'7ème'!$D102&gt;=$H$3),"TERMINE",""))</f>
        <v/>
      </c>
      <c r="BC102" s="165" t="str">
        <f>IF('8ème'!$D102="","",IF(AND(OR(Engagés!$D102=1,Engagés!$D102=2,Engagés!$D102=3,Engagés!$D102="V"),'8ème'!$D102&gt;=$H$3),"TERMINE",""))</f>
        <v/>
      </c>
      <c r="BD102" s="165" t="str">
        <f>IF('9ème'!$D102="","",IF(AND(OR(Engagés!$D102=1,Engagés!$D102=2,Engagés!$D102=3,Engagés!$D102="V"),'9ème'!$D102&gt;=$H$3),"TERMINE",""))</f>
        <v/>
      </c>
      <c r="BE102" s="165" t="str">
        <f>IF('10ème'!$D102="","",IF(AND(OR(Engagés!$D102=1,Engagés!$D102=2,Engagés!$D102=3,Engagés!$D102="V"),'10ème'!$D102&gt;=$H$3),"TERMINE",""))</f>
        <v/>
      </c>
    </row>
    <row r="103" spans="1:57" x14ac:dyDescent="0.2">
      <c r="A103" s="18" t="str">
        <f>IF(Dép_Arr!A103="","",Dép_Arr!A103)</f>
        <v/>
      </c>
      <c r="B103" s="17" t="str">
        <f>IF(A103="","",INDEX(Engagés!A103:D202,MATCH(Récap!A103,Engagés!A103:A202,0),4))</f>
        <v/>
      </c>
      <c r="C103" s="8">
        <f>Dép_Arr!E103+'1ér_Tour'!E103+'2ème'!E103+'3ème'!E103+'4ème'!E103+'5ème'!E103+'6ème'!E103+'7ème'!E103+'8ème'!E103+'9ème'!E103+'10ème'!E103</f>
        <v>0</v>
      </c>
      <c r="D103" s="6" t="str">
        <f>IF(E103=11,"",IF(Dép_Arr!A103="","",COUNTA(Dép_Arr!C103,'1ér_Tour'!C103,'2ème'!C103,'3ème'!C103,'4ème'!C103,'5ème'!C103,'6ème'!C103,'7ème'!C103,'8ème'!C103,'9ème'!C103,#REF!)))</f>
        <v/>
      </c>
      <c r="E103" s="6" t="str">
        <f>IF(A103=0,"",IF(Dép_Arr!A103="","",(COUNTBLANK(Dép_Arr!D103)+COUNTBLANK('1ér_Tour'!D103)+COUNTBLANK('2ème'!D103)+COUNTBLANK('3ème'!D103)+COUNTBLANK('4ème'!D103)+COUNTBLANK('5ème'!D103)+COUNTBLANK('6ème'!D103)+COUNTBLANK('7ème'!D103)+COUNTBLANK('8ème'!D103)+COUNTBLANK('9ème'!D103)+COUNTBLANK('10ème'!D103))))</f>
        <v/>
      </c>
      <c r="F103" s="8" t="str">
        <f t="shared" si="2"/>
        <v/>
      </c>
      <c r="G103" t="str">
        <f>IF(OR('1ér_Tour'!D103="TERMINE",'2ème'!D103="TERMINE",'3ème'!D103="TERMINE",'4ème'!D103="TERMINE",'5ème'!D103="TERMINE",'6ème'!D103="TERMINE",'7ème'!D103="TERMINE",'8ème'!D103="TERMINE",'9ème'!D103="TERMINE",'9ème'!A103="TERMINE"),"TERMINE","")</f>
        <v/>
      </c>
      <c r="H103" s="8"/>
      <c r="I103" s="53"/>
      <c r="M103" s="154" t="str">
        <f>IF('1ér_Tour'!$D103="","",IF(AND(Engagés!$D103="M",'1ér_Tour'!$D103&gt;=$K$3),"TERMINE",""))</f>
        <v/>
      </c>
      <c r="N103" s="154" t="str">
        <f>IF('1ér_Tour'!$D103="","",IF(AND(Engagés!$D103="M",'1ér_Tour'!$D103&gt;=$K$3),"TERMINE",""))</f>
        <v/>
      </c>
      <c r="O103" s="154" t="str">
        <f>IF('2ème'!$D103="","",IF(AND(Engagés!$D103="M",'2ème'!$D103&gt;=$K$3),"TERMINE",""))</f>
        <v/>
      </c>
      <c r="P103" s="154" t="str">
        <f>IF('3ème'!$D103="","",IF(AND(Engagés!$D103="M",'3ème'!$D103&gt;=$K$3),"TERMINE",""))</f>
        <v/>
      </c>
      <c r="Q103" s="154" t="str">
        <f>IF('4ème'!$D103="","",IF(AND(Engagés!$D103="M",'4ème'!$D103&gt;=$K$3),"TERMINE",""))</f>
        <v/>
      </c>
      <c r="R103" s="154" t="str">
        <f>IF('5ème'!$D103="","",IF(AND(Engagés!$D103="M",'5ème'!$D103&gt;=$K$3),"TERMINE",""))</f>
        <v/>
      </c>
      <c r="S103" s="154" t="str">
        <f>IF('6ème'!D103="","",IF(AND(Engagés!$D103="M",'6ème'!D103&gt;=$K$3),"TERMINE",""))</f>
        <v/>
      </c>
      <c r="T103" s="154" t="str">
        <f>IF('7ème'!$D103="","",IF(AND(Engagés!$D103="M",'7ème'!$D103&gt;=$K$3),"TERMINE",""))</f>
        <v/>
      </c>
      <c r="U103" s="154" t="str">
        <f>IF('8ème'!$D103="","",IF(AND(Engagés!$D103="M",'8ème'!$D103&gt;=$K$3),"TERMINE",""))</f>
        <v/>
      </c>
      <c r="V103" s="154" t="str">
        <f>IF('9ème'!$D103="","",IF(AND(Engagés!$D103="M",'9ème'!$D103&gt;=$K$3),"TERMINE",""))</f>
        <v/>
      </c>
      <c r="W103" s="187"/>
      <c r="Y103" s="128" t="str">
        <f>IF('1ér_Tour'!$D103="","",IF(AND(Engagés!$D103="C",'1ér_Tour'!$D103&gt;=$J$3),"TERMINE",""))</f>
        <v/>
      </c>
      <c r="Z103" s="128" t="str">
        <f>IF('1ér_Tour'!$D103="","",IF(AND(Engagés!$D103="C",'1ér_Tour'!$D103&gt;=$J$3),"TERMINE",""))</f>
        <v/>
      </c>
      <c r="AA103" s="128" t="str">
        <f>IF('2ème'!$D103="","",IF(AND(Engagés!$D103="C",'2ème'!$D103&gt;=$J$3),"TERMINE",""))</f>
        <v/>
      </c>
      <c r="AB103" s="128" t="str">
        <f>IF('3ème'!$D103="","",IF(AND(Engagés!$D103="C",'3ème'!$D103&gt;=$J$3),"TERMINE",""))</f>
        <v/>
      </c>
      <c r="AC103" s="128" t="str">
        <f>IF('4ème'!$D103="","",IF(AND(Engagés!$D103="C",'4ème'!$D103&gt;=$J$3),"TERMINE",""))</f>
        <v/>
      </c>
      <c r="AD103" s="128" t="str">
        <f>IF('5ème'!$D103="","",IF(AND(Engagés!$D103="C",'5ème'!$D103&gt;=$J$3),"TERMINE",""))</f>
        <v/>
      </c>
      <c r="AE103" s="128" t="str">
        <f>IF('6ème'!D103="","",IF(AND(Engagés!$D103="C",'6ème'!D103&gt;=$J$3),"TERMINE",""))</f>
        <v/>
      </c>
      <c r="AF103" s="128" t="str">
        <f>IF('7ème'!$D103="","",IF(AND(Engagés!$D103="c",'7ème'!$D103&gt;=$J$3),"TERMINE",""))</f>
        <v/>
      </c>
      <c r="AG103" s="128" t="str">
        <f>IF('8ème'!$D103="","",IF(AND(Engagés!$D103="c",'8ème'!$D103&gt;=$J$3),"TERMINE",""))</f>
        <v/>
      </c>
      <c r="AH103" s="128" t="str">
        <f>IF('9ème'!$D103="","",IF(AND(Engagés!$D103="c",'9ème'!$D103&gt;=$J$3),"TERMINE",""))</f>
        <v/>
      </c>
      <c r="AJ103" s="128" t="str">
        <f>IF('1ér_Tour'!$D103="","",IF(AND(OR(Engagés!$D103="J",Engagés!$D103="F"),'1ér_Tour'!$D103&gt;=$I$3),"TERMINE",""))</f>
        <v/>
      </c>
      <c r="AK103" s="128" t="str">
        <f>IF('1ér_Tour'!$D103="","",IF(AND(OR(Engagés!$D103="J",Engagés!$D103="F"),'1ér_Tour'!$D103&gt;=$I$3),"TERMINE",""))</f>
        <v/>
      </c>
      <c r="AL103" s="128" t="str">
        <f>IF('2ème'!$D103="","",IF(AND(OR(Engagés!$D103="J",Engagés!$D103="F"),'2ème'!$D103&gt;=$I$3),"TERMINE",""))</f>
        <v/>
      </c>
      <c r="AM103" s="128" t="str">
        <f>IF('3ème'!$D103="","",IF(AND(OR(Engagés!$D103="J",Engagés!$D103="F"),'3ème'!$D103&gt;=$I$3),"TERMINE",""))</f>
        <v/>
      </c>
      <c r="AN103" s="128" t="str">
        <f>IF('4ème'!$D103="","",IF(AND(OR(Engagés!$D103="J",Engagés!$D103="F"),'4ème'!$D103&gt;=$I$3),"TERMINE",""))</f>
        <v/>
      </c>
      <c r="AO103" s="128" t="str">
        <f>IF('5ème'!$D103="","",IF(AND(OR(Engagés!$D103="J",Engagés!$D103="F"),'5ème'!$D103&gt;=$I$3),"TERMINE",""))</f>
        <v/>
      </c>
      <c r="AP103" s="128" t="str">
        <f>IF('6ème'!T103="","",IF(AND(OR(Engagés!$D103="J",Engagés!$D103="F"),'6ème'!T103&gt;=$I$3),"TERMINE",""))</f>
        <v/>
      </c>
      <c r="AQ103" s="128" t="str">
        <f>IF('7ème'!$D103="","",IF(AND(OR(Engagés!$D103="J",Engagés!$D103="F"),'7ème'!$D103&gt;=$I$3),"TERMINE",""))</f>
        <v/>
      </c>
      <c r="AR103" s="128" t="str">
        <f>IF('8ème'!$D103="","",IF(AND(OR(Engagés!$D103="J",Engagés!$D103="F"),'8ème'!$D103&gt;=$I$3),"TERMINE",""))</f>
        <v/>
      </c>
      <c r="AS103" s="128" t="str">
        <f>IF('9ème'!$D103="","",IF(AND(OR(Engagés!$D103="J",Engagés!$D103="F"),'9ème'!$D103&gt;=$I$3),"TERMINE",""))</f>
        <v/>
      </c>
      <c r="AU103" s="165" t="str">
        <f>IF('1ér_Tour'!$D103="","",IF(AND(OR(Engagés!$D103=1,Engagés!$D103=2,Engagés!$D103=3,Engagés!$D103="V"),'1ér_Tour'!$D103&gt;=$H$3),"TERMINE",""))</f>
        <v/>
      </c>
      <c r="AV103" s="165" t="str">
        <f>IF('1ér_Tour'!$D103="","",IF(AND(OR(Engagés!$D103=1,Engagés!$D103=2,Engagés!$D103=3,Engagés!$D103="V"),'1ér_Tour'!$D103&gt;=$H$3),"TERMINE",""))</f>
        <v/>
      </c>
      <c r="AW103" s="165" t="str">
        <f>IF('2ème'!$D103="","",IF(AND(OR(Engagés!$D103=1,Engagés!$D103=2,Engagés!$D103=3,Engagés!$D103="V"),'2ème'!$D103&gt;=$H$3),"TERMINE",""))</f>
        <v/>
      </c>
      <c r="AX103" s="165" t="str">
        <f>IF('3ème'!$D103="","",IF(AND(OR(Engagés!$D103=1,Engagés!$D103=2,Engagés!$D103=3,Engagés!$D103="V"),'3ème'!$D103&gt;=$H$3),"TERMINE",""))</f>
        <v/>
      </c>
      <c r="AY103" s="165" t="str">
        <f>IF('4ème'!$D103="","",IF(AND(OR(Engagés!$D103=1,Engagés!$D103=2,Engagés!$D103=3,Engagés!$D103="V"),'4ème'!$D103&gt;=$H$3),"TERMINE",""))</f>
        <v/>
      </c>
      <c r="AZ103" s="165" t="str">
        <f>IF('5ème'!$D103="","",IF(AND(OR(Engagés!$D103=1,Engagés!$D103=2,Engagés!$D103=3,Engagés!$D103="V"),'5ème'!$D103&gt;=$H$3),"TERMINE",""))</f>
        <v/>
      </c>
      <c r="BA103" s="165" t="str">
        <f>IF('6ème'!D103="","",IF(AND(OR(Engagés!$D103=1,Engagés!$D103=2,Engagés!$D103=3,Engagés!$D103="V"),'6ème'!D103&gt;=$H$3),"TERMINE",""))</f>
        <v/>
      </c>
      <c r="BB103" s="165" t="str">
        <f>IF('7ème'!$D103="","",IF(AND(OR(Engagés!$D103=1,Engagés!$D103=2,Engagés!$D103=3,Engagés!$D103="V"),'7ème'!$D103&gt;=$H$3),"TERMINE",""))</f>
        <v/>
      </c>
      <c r="BC103" s="165" t="str">
        <f>IF('8ème'!$D103="","",IF(AND(OR(Engagés!$D103=1,Engagés!$D103=2,Engagés!$D103=3,Engagés!$D103="V"),'8ème'!$D103&gt;=$H$3),"TERMINE",""))</f>
        <v/>
      </c>
      <c r="BD103" s="165" t="str">
        <f>IF('9ème'!$D103="","",IF(AND(OR(Engagés!$D103=1,Engagés!$D103=2,Engagés!$D103=3,Engagés!$D103="V"),'9ème'!$D103&gt;=$H$3),"TERMINE",""))</f>
        <v/>
      </c>
      <c r="BE103" s="165" t="str">
        <f>IF('10ème'!$D103="","",IF(AND(OR(Engagés!$D103=1,Engagés!$D103=2,Engagés!$D103=3,Engagés!$D103="V"),'10ème'!$D103&gt;=$H$3),"TERMINE",""))</f>
        <v/>
      </c>
    </row>
    <row r="104" spans="1:57" x14ac:dyDescent="0.2">
      <c r="B104" s="17"/>
    </row>
    <row r="105" spans="1:57" x14ac:dyDescent="0.2">
      <c r="B105" s="17"/>
      <c r="K105" s="8">
        <f>IF(Engagés!A4="","",Engagés!A4)</f>
        <v>1</v>
      </c>
      <c r="L105" s="162" t="str">
        <f>IF(Engagés!D4="","",Engagés!D4)</f>
        <v>J</v>
      </c>
      <c r="M105" s="154" t="str">
        <f>'1ér_Tour'!D4</f>
        <v/>
      </c>
      <c r="N105" s="154" t="str">
        <f>IF(AND(OR($L105=1,$L105=2,$L105=3,$L105="V",),'2ème'!D4=""),'1ér_Tour'!$D4,'2ème'!$D4)</f>
        <v/>
      </c>
      <c r="O105" s="154" t="str">
        <f>IF(AND(OR($L105=1,$L105=2,$L105=3,$L105="V",),'3ème'!$D4=""),'2ème'!$D4,'3ème'!$D4)</f>
        <v/>
      </c>
      <c r="P105" s="154" t="str">
        <f>IF(AND(OR($L105=1,$L105=2,$L105=3,$L105="V",),'4ème'!$D4=""),'3ème'!$D4,'4ème'!$D4)</f>
        <v/>
      </c>
      <c r="Q105" s="154" t="str">
        <f>IF(AND(OR($L105=1,$L105=2,$L105=3,$L105="V",),'5ème'!$D4=""),'4ème'!$D4,'5ème'!$D4)</f>
        <v/>
      </c>
      <c r="R105" s="154" t="str">
        <f>IF(AND(OR($L105=1,$L105=2,$L105=3,$L105="V",),'6ème'!$D4=""),'5ème'!$D4,'6ème'!$D4)</f>
        <v/>
      </c>
      <c r="S105" s="154" t="str">
        <f>IF(AND(OR($L105=1,$L105=2,$L105=3,$L105="V",),'7ème'!$D4=""),'6ème'!$D4,'7ème'!$D4)</f>
        <v/>
      </c>
      <c r="T105" s="154" t="str">
        <f>IF(AND(OR($L105=1,$L105=2,$L105=3,$L105="V",),'8ème'!$D4=""),'7ème'!$D4,'8ème'!$D4)</f>
        <v/>
      </c>
      <c r="U105" s="154" t="str">
        <f>IF(AND(OR($L105=1,$L105=2,$L105=3,$L105="V",),'9ème'!$D4=""),'8ème'!$D4,'9ème'!$D4)</f>
        <v/>
      </c>
      <c r="V105" s="154" t="str">
        <f>IF(AND(OR($L105=1,$L105=2,$L105=3,$L105="V",),'9ème'!$D4=""),'9ème'!$D4,'10ème'!$D4)</f>
        <v/>
      </c>
      <c r="W105" s="154" t="str">
        <f>IF(AND(OR($L105=1,$L105=2,$L105=3,$L105="V",),Dép_Arr!$D4=""),'10ème'!$D4,Dép_Arr!$D4)</f>
        <v/>
      </c>
      <c r="Y105" s="128"/>
      <c r="Z105" s="128"/>
      <c r="AA105" s="128"/>
      <c r="AB105" s="128"/>
      <c r="AC105" s="128"/>
      <c r="AD105" s="128"/>
      <c r="AE105" s="128"/>
      <c r="AF105" s="128"/>
      <c r="AG105" s="128"/>
      <c r="AH105" s="128"/>
      <c r="AJ105" s="128"/>
      <c r="AK105" s="128"/>
      <c r="AL105" s="128"/>
      <c r="AM105" s="128"/>
      <c r="AN105" s="128"/>
      <c r="AO105" s="128"/>
      <c r="AP105" s="128"/>
      <c r="AQ105" s="128"/>
      <c r="AR105" s="128"/>
      <c r="AS105" s="128"/>
      <c r="AU105" s="128"/>
      <c r="AV105" s="128"/>
      <c r="AW105" s="128"/>
      <c r="AX105" s="128"/>
      <c r="AY105" s="128"/>
      <c r="AZ105" s="128"/>
      <c r="BA105" s="128"/>
      <c r="BB105" s="128"/>
      <c r="BC105" s="128"/>
      <c r="BD105" s="128"/>
      <c r="BE105" s="128"/>
    </row>
    <row r="106" spans="1:57" x14ac:dyDescent="0.2">
      <c r="K106" s="8">
        <f>IF(Engagés!A5="","",Engagés!A5)</f>
        <v>2</v>
      </c>
      <c r="L106" s="162">
        <f>IF(Engagés!D5="","",Engagés!D5)</f>
        <v>1</v>
      </c>
      <c r="M106" s="154" t="str">
        <f>'1ér_Tour'!D5</f>
        <v/>
      </c>
      <c r="N106" s="154" t="str">
        <f>IF(AND(OR($L106=1,$L106=2,$L106=3,$L106="V",),'2ème'!D5=""),'1ér_Tour'!$D5,'2ème'!$D5)</f>
        <v/>
      </c>
      <c r="O106" s="154" t="str">
        <f>IF(AND(OR($L106=1,$L106=2,$L106=3,$L106="V",),'3ème'!$D5=""),'2ème'!$D5,'3ème'!$D5)</f>
        <v/>
      </c>
      <c r="P106" s="154" t="str">
        <f>IF(AND(OR($L106=1,$L106=2,$L106=3,$L106="V",),'4ème'!$D5=""),'3ème'!$D5,'4ème'!$D5)</f>
        <v/>
      </c>
      <c r="Q106" s="154" t="str">
        <f>IF(AND(OR($L106=1,$L106=2,$L106=3,$L106="V",),'5ème'!$D5=""),'4ème'!$D5,'5ème'!$D5)</f>
        <v/>
      </c>
      <c r="R106" s="154" t="str">
        <f>IF(AND(OR($L106=1,$L106=2,$L106=3,$L106="V",),'6ème'!$D5=""),'5ème'!$D5,'6ème'!$D5)</f>
        <v/>
      </c>
      <c r="S106" s="154" t="str">
        <f>IF(AND(OR($L106=1,$L106=2,$L106=3,$L106="V",),'7ème'!$D5=""),'6ème'!$D5,'7ème'!$D5)</f>
        <v/>
      </c>
      <c r="T106" s="154" t="str">
        <f>IF(AND(OR($L106=1,$L106=2,$L106=3,$L106="V",),'8ème'!$D5=""),'7ème'!$D5,'8ème'!$D5)</f>
        <v/>
      </c>
      <c r="U106" s="154" t="str">
        <f>IF(AND(OR($L106=1,$L106=2,$L106=3,$L106="V",),'9ème'!$D5=""),'8ème'!$D5,'9ème'!$D5)</f>
        <v/>
      </c>
      <c r="V106" s="154" t="str">
        <f>IF(AND(OR($L106=1,$L106=2,$L106=3,$L106="V",),'9ème'!$D5=""),'9ème'!$D5,'10ème'!$D5)</f>
        <v/>
      </c>
      <c r="W106" s="154" t="str">
        <f>IF(AND(OR($L106=1,$L106=2,$L106=3,$L106="V",),Dép_Arr!$D5=""),'10ème'!$D5,Dép_Arr!$D5)</f>
        <v/>
      </c>
      <c r="Y106" s="128"/>
      <c r="Z106" s="128"/>
      <c r="AA106" s="128"/>
      <c r="AB106" s="128"/>
      <c r="AC106" s="128"/>
      <c r="AD106" s="128"/>
      <c r="AE106" s="128"/>
      <c r="AF106" s="128"/>
      <c r="AG106" s="128"/>
      <c r="AH106" s="128"/>
      <c r="AJ106" s="128"/>
      <c r="AK106" s="128"/>
      <c r="AL106" s="128"/>
      <c r="AM106" s="128"/>
      <c r="AN106" s="128"/>
      <c r="AO106" s="128"/>
      <c r="AP106" s="128"/>
      <c r="AQ106" s="128"/>
      <c r="AR106" s="128"/>
      <c r="AS106" s="128"/>
      <c r="AU106" s="128"/>
      <c r="AV106" s="128"/>
      <c r="AW106" s="128"/>
      <c r="AX106" s="128"/>
      <c r="AY106" s="128"/>
      <c r="AZ106" s="128"/>
      <c r="BA106" s="128"/>
      <c r="BB106" s="128"/>
      <c r="BC106" s="128"/>
      <c r="BD106" s="128"/>
      <c r="BE106" s="128"/>
    </row>
    <row r="107" spans="1:57" x14ac:dyDescent="0.2">
      <c r="K107" s="8">
        <f>IF(Engagés!A6="","",Engagés!A6)</f>
        <v>3</v>
      </c>
      <c r="L107" s="162">
        <f>IF(Engagés!D6="","",Engagés!D6)</f>
        <v>2</v>
      </c>
      <c r="M107" s="154" t="str">
        <f>'1ér_Tour'!D6</f>
        <v/>
      </c>
      <c r="N107" s="154" t="str">
        <f>IF(AND(OR($L107=1,$L107=2,$L107=3,$L107="V",),'2ème'!D6=""),'1ér_Tour'!$D6,'2ème'!$D6)</f>
        <v/>
      </c>
      <c r="O107" s="154" t="str">
        <f>IF(AND(OR($L107=1,$L107=2,$L107=3,$L107="V",),'3ème'!$D6=""),'2ème'!$D6,'3ème'!$D6)</f>
        <v/>
      </c>
      <c r="P107" s="154" t="str">
        <f>IF(AND(OR($L107=1,$L107=2,$L107=3,$L107="V",),'4ème'!$D6=""),'3ème'!$D6,'4ème'!$D6)</f>
        <v/>
      </c>
      <c r="Q107" s="154" t="str">
        <f>IF(AND(OR($L107=1,$L107=2,$L107=3,$L107="V",),'5ème'!$D6=""),'4ème'!$D6,'5ème'!$D6)</f>
        <v/>
      </c>
      <c r="R107" s="154" t="str">
        <f>IF(AND(OR($L107=1,$L107=2,$L107=3,$L107="V",),'6ème'!$D6=""),'5ème'!$D6,'6ème'!$D6)</f>
        <v/>
      </c>
      <c r="S107" s="154" t="str">
        <f>IF(AND(OR($L107=1,$L107=2,$L107=3,$L107="V",),'7ème'!$D6=""),'6ème'!$D6,'7ème'!$D6)</f>
        <v/>
      </c>
      <c r="T107" s="154" t="str">
        <f>IF(AND(OR($L107=1,$L107=2,$L107=3,$L107="V",),'8ème'!$D6=""),'7ème'!$D6,'8ème'!$D6)</f>
        <v/>
      </c>
      <c r="U107" s="154" t="str">
        <f>IF(AND(OR($L107=1,$L107=2,$L107=3,$L107="V",),'9ème'!$D6=""),'8ème'!$D6,'9ème'!$D6)</f>
        <v/>
      </c>
      <c r="V107" s="154" t="str">
        <f>IF(AND(OR($L107=1,$L107=2,$L107=3,$L107="V",),'9ème'!$D6=""),'9ème'!$D6,'10ème'!$D6)</f>
        <v/>
      </c>
      <c r="W107" s="154" t="str">
        <f>IF(AND(OR($L107=1,$L107=2,$L107=3,$L107="V",),Dép_Arr!$D6=""),'10ème'!$D6,Dép_Arr!$D6)</f>
        <v/>
      </c>
      <c r="Y107" s="128"/>
      <c r="Z107" s="128"/>
      <c r="AA107" s="128"/>
      <c r="AB107" s="128"/>
      <c r="AC107" s="128"/>
      <c r="AD107" s="128"/>
      <c r="AE107" s="128"/>
      <c r="AF107" s="128"/>
      <c r="AG107" s="128"/>
      <c r="AH107" s="128"/>
      <c r="AJ107" s="128"/>
      <c r="AK107" s="128"/>
      <c r="AL107" s="128"/>
      <c r="AM107" s="128"/>
      <c r="AN107" s="128"/>
      <c r="AO107" s="128"/>
      <c r="AP107" s="128"/>
      <c r="AQ107" s="128"/>
      <c r="AR107" s="128"/>
      <c r="AS107" s="128"/>
      <c r="AU107" s="128"/>
      <c r="AV107" s="128"/>
      <c r="AW107" s="128"/>
      <c r="AX107" s="128"/>
      <c r="AY107" s="128"/>
      <c r="AZ107" s="128"/>
      <c r="BA107" s="128"/>
      <c r="BB107" s="128"/>
      <c r="BC107" s="128"/>
      <c r="BD107" s="128"/>
      <c r="BE107" s="128"/>
    </row>
    <row r="108" spans="1:57" x14ac:dyDescent="0.2">
      <c r="K108" s="8">
        <f>IF(Engagés!A7="","",Engagés!A7)</f>
        <v>4</v>
      </c>
      <c r="L108" s="162">
        <f>IF(Engagés!D7="","",Engagés!D7)</f>
        <v>2</v>
      </c>
      <c r="M108" s="154" t="str">
        <f>'1ér_Tour'!D7</f>
        <v/>
      </c>
      <c r="N108" s="154" t="str">
        <f>IF(AND(OR($L108=1,$L108=2,$L108=3,$L108="V",),'2ème'!D7=""),'1ér_Tour'!$D7,'2ème'!$D7)</f>
        <v/>
      </c>
      <c r="O108" s="154" t="str">
        <f>IF(AND(OR($L108=1,$L108=2,$L108=3,$L108="V",),'3ème'!$D7=""),'2ème'!$D7,'3ème'!$D7)</f>
        <v/>
      </c>
      <c r="P108" s="154" t="str">
        <f>IF(AND(OR($L108=1,$L108=2,$L108=3,$L108="V",),'4ème'!$D7=""),'3ème'!$D7,'4ème'!$D7)</f>
        <v/>
      </c>
      <c r="Q108" s="154" t="str">
        <f>IF(AND(OR($L108=1,$L108=2,$L108=3,$L108="V",),'5ème'!$D7=""),'4ème'!$D7,'5ème'!$D7)</f>
        <v/>
      </c>
      <c r="R108" s="154" t="str">
        <f>IF(AND(OR($L108=1,$L108=2,$L108=3,$L108="V",),'6ème'!$D7=""),'5ème'!$D7,'6ème'!$D7)</f>
        <v/>
      </c>
      <c r="S108" s="154" t="str">
        <f>IF(AND(OR($L108=1,$L108=2,$L108=3,$L108="V",),'7ème'!$D7=""),'6ème'!$D7,'7ème'!$D7)</f>
        <v/>
      </c>
      <c r="T108" s="154" t="str">
        <f>IF(AND(OR($L108=1,$L108=2,$L108=3,$L108="V",),'8ème'!$D7=""),'7ème'!$D7,'8ème'!$D7)</f>
        <v/>
      </c>
      <c r="U108" s="154" t="str">
        <f>IF(AND(OR($L108=1,$L108=2,$L108=3,$L108="V",),'9ème'!$D7=""),'8ème'!$D7,'9ème'!$D7)</f>
        <v/>
      </c>
      <c r="V108" s="154" t="str">
        <f>IF(AND(OR($L108=1,$L108=2,$L108=3,$L108="V",),'9ème'!$D7=""),'9ème'!$D7,'10ème'!$D7)</f>
        <v/>
      </c>
      <c r="W108" s="154" t="str">
        <f>IF(AND(OR($L108=1,$L108=2,$L108=3,$L108="V",),Dép_Arr!$D7=""),'10ème'!$D7,Dép_Arr!$D7)</f>
        <v/>
      </c>
      <c r="Y108" s="128"/>
      <c r="Z108" s="128"/>
      <c r="AA108" s="128"/>
      <c r="AB108" s="128"/>
      <c r="AC108" s="128"/>
      <c r="AD108" s="128"/>
      <c r="AE108" s="128"/>
      <c r="AF108" s="128"/>
      <c r="AG108" s="128"/>
      <c r="AH108" s="128"/>
      <c r="AJ108" s="128"/>
      <c r="AK108" s="128"/>
      <c r="AL108" s="128"/>
      <c r="AM108" s="128"/>
      <c r="AN108" s="128"/>
      <c r="AO108" s="128"/>
      <c r="AP108" s="128"/>
      <c r="AQ108" s="128"/>
      <c r="AR108" s="128"/>
      <c r="AS108" s="128"/>
      <c r="AU108" s="128"/>
      <c r="AV108" s="128"/>
      <c r="AW108" s="128"/>
      <c r="AX108" s="128"/>
      <c r="AY108" s="128"/>
      <c r="AZ108" s="128"/>
      <c r="BA108" s="128"/>
      <c r="BB108" s="128"/>
      <c r="BC108" s="128"/>
      <c r="BD108" s="128"/>
      <c r="BE108" s="128"/>
    </row>
    <row r="109" spans="1:57" x14ac:dyDescent="0.2">
      <c r="K109" s="8">
        <f>IF(Engagés!A8="","",Engagés!A8)</f>
        <v>5</v>
      </c>
      <c r="L109" s="162" t="str">
        <f>IF(Engagés!D8="","",Engagés!D8)</f>
        <v>M</v>
      </c>
      <c r="M109" s="154" t="str">
        <f>'1ér_Tour'!D8</f>
        <v/>
      </c>
      <c r="N109" s="154" t="str">
        <f>IF(AND(OR($L109=1,$L109=2,$L109=3,$L109="V",),'2ème'!D8=""),'1ér_Tour'!$D8,'2ème'!$D8)</f>
        <v/>
      </c>
      <c r="O109" s="154" t="str">
        <f>IF(AND(OR($L109=1,$L109=2,$L109=3,$L109="V",),'3ème'!$D8=""),'2ème'!$D8,'3ème'!$D8)</f>
        <v/>
      </c>
      <c r="P109" s="154" t="str">
        <f>IF(AND(OR($L109=1,$L109=2,$L109=3,$L109="V",),'4ème'!$D8=""),'3ème'!$D8,'4ème'!$D8)</f>
        <v/>
      </c>
      <c r="Q109" s="154" t="str">
        <f>IF(AND(OR($L109=1,$L109=2,$L109=3,$L109="V",),'5ème'!$D8=""),'4ème'!$D8,'5ème'!$D8)</f>
        <v/>
      </c>
      <c r="R109" s="154" t="str">
        <f>IF(AND(OR($L109=1,$L109=2,$L109=3,$L109="V",),'6ème'!$D8=""),'5ème'!$D8,'6ème'!$D8)</f>
        <v/>
      </c>
      <c r="S109" s="154" t="str">
        <f>IF(AND(OR($L109=1,$L109=2,$L109=3,$L109="V",),'7ème'!$D8=""),'6ème'!$D8,'7ème'!$D8)</f>
        <v/>
      </c>
      <c r="T109" s="154" t="str">
        <f>IF(AND(OR($L109=1,$L109=2,$L109=3,$L109="V",),'8ème'!$D8=""),'7ème'!$D8,'8ème'!$D8)</f>
        <v/>
      </c>
      <c r="U109" s="154" t="str">
        <f>IF(AND(OR($L109=1,$L109=2,$L109=3,$L109="V",),'9ème'!$D8=""),'8ème'!$D8,'9ème'!$D8)</f>
        <v/>
      </c>
      <c r="V109" s="154" t="str">
        <f>IF(AND(OR($L109=1,$L109=2,$L109=3,$L109="V",),'9ème'!$D8=""),'9ème'!$D8,'10ème'!$D8)</f>
        <v/>
      </c>
      <c r="W109" s="154" t="str">
        <f>IF(AND(OR($L109=1,$L109=2,$L109=3,$L109="V",),Dép_Arr!$D8=""),'10ème'!$D8,Dép_Arr!$D8)</f>
        <v/>
      </c>
      <c r="Y109" s="128"/>
      <c r="Z109" s="128"/>
      <c r="AA109" s="128"/>
      <c r="AB109" s="128"/>
      <c r="AC109" s="128"/>
      <c r="AD109" s="128"/>
      <c r="AE109" s="128"/>
      <c r="AF109" s="128"/>
      <c r="AG109" s="128"/>
      <c r="AH109" s="128"/>
      <c r="AJ109" s="128"/>
      <c r="AK109" s="128"/>
      <c r="AL109" s="128"/>
      <c r="AM109" s="128"/>
      <c r="AN109" s="128"/>
      <c r="AO109" s="128"/>
      <c r="AP109" s="128"/>
      <c r="AQ109" s="128"/>
      <c r="AR109" s="128"/>
      <c r="AS109" s="128"/>
      <c r="AU109" s="128"/>
      <c r="AV109" s="128"/>
      <c r="AW109" s="128"/>
      <c r="AX109" s="128"/>
      <c r="AY109" s="128"/>
      <c r="AZ109" s="128"/>
      <c r="BA109" s="128"/>
      <c r="BB109" s="128"/>
      <c r="BC109" s="128"/>
      <c r="BD109" s="128"/>
      <c r="BE109" s="128"/>
    </row>
    <row r="110" spans="1:57" x14ac:dyDescent="0.2">
      <c r="K110" s="8">
        <f>IF(Engagés!A9="","",Engagés!A9)</f>
        <v>6</v>
      </c>
      <c r="L110" s="162">
        <f>IF(Engagés!D9="","",Engagés!D9)</f>
        <v>3</v>
      </c>
      <c r="M110" s="154" t="str">
        <f>'1ér_Tour'!D9</f>
        <v/>
      </c>
      <c r="N110" s="154" t="str">
        <f>IF(AND(OR($L110=1,$L110=2,$L110=3,$L110="V",),'2ème'!D9=""),'1ér_Tour'!$D9,'2ème'!$D9)</f>
        <v/>
      </c>
      <c r="O110" s="154" t="str">
        <f>IF(AND(OR($L110=1,$L110=2,$L110=3,$L110="V",),'3ème'!$D9=""),'2ème'!$D9,'3ème'!$D9)</f>
        <v/>
      </c>
      <c r="P110" s="154" t="str">
        <f>IF(AND(OR($L110=1,$L110=2,$L110=3,$L110="V",),'4ème'!$D9=""),'3ème'!$D9,'4ème'!$D9)</f>
        <v/>
      </c>
      <c r="Q110" s="154" t="str">
        <f>IF(AND(OR($L110=1,$L110=2,$L110=3,$L110="V",),'5ème'!$D9=""),'4ème'!$D9,'5ème'!$D9)</f>
        <v/>
      </c>
      <c r="R110" s="154" t="str">
        <f>IF(AND(OR($L110=1,$L110=2,$L110=3,$L110="V",),'6ème'!$D9=""),'5ème'!$D9,'6ème'!$D9)</f>
        <v/>
      </c>
      <c r="S110" s="154" t="str">
        <f>IF(AND(OR($L110=1,$L110=2,$L110=3,$L110="V",),'7ème'!$D9=""),'6ème'!$D9,'7ème'!$D9)</f>
        <v/>
      </c>
      <c r="T110" s="154" t="str">
        <f>IF(AND(OR($L110=1,$L110=2,$L110=3,$L110="V",),'8ème'!$D9=""),'7ème'!$D9,'8ème'!$D9)</f>
        <v/>
      </c>
      <c r="U110" s="154" t="str">
        <f>IF(AND(OR($L110=1,$L110=2,$L110=3,$L110="V",),'9ème'!$D9=""),'8ème'!$D9,'9ème'!$D9)</f>
        <v/>
      </c>
      <c r="V110" s="154" t="str">
        <f>IF(AND(OR($L110=1,$L110=2,$L110=3,$L110="V",),'9ème'!$D9=""),'9ème'!$D9,'10ème'!$D9)</f>
        <v/>
      </c>
      <c r="W110" s="154" t="str">
        <f>IF(AND(OR($L110=1,$L110=2,$L110=3,$L110="V",),Dép_Arr!$D9=""),'10ème'!$D9,Dép_Arr!$D9)</f>
        <v/>
      </c>
      <c r="Y110" s="128"/>
      <c r="Z110" s="128"/>
      <c r="AA110" s="128"/>
      <c r="AB110" s="128"/>
      <c r="AC110" s="128"/>
      <c r="AD110" s="128"/>
      <c r="AE110" s="128"/>
      <c r="AF110" s="128"/>
      <c r="AG110" s="128"/>
      <c r="AH110" s="128"/>
      <c r="AJ110" s="128"/>
      <c r="AK110" s="128"/>
      <c r="AL110" s="128"/>
      <c r="AM110" s="128"/>
      <c r="AN110" s="128"/>
      <c r="AO110" s="128"/>
      <c r="AP110" s="128"/>
      <c r="AQ110" s="128"/>
      <c r="AR110" s="128"/>
      <c r="AS110" s="128"/>
      <c r="AU110" s="128"/>
      <c r="AV110" s="128"/>
      <c r="AW110" s="128"/>
      <c r="AX110" s="128"/>
      <c r="AY110" s="128"/>
      <c r="AZ110" s="128"/>
      <c r="BA110" s="128"/>
      <c r="BB110" s="128"/>
      <c r="BC110" s="128"/>
      <c r="BD110" s="128"/>
      <c r="BE110" s="128"/>
    </row>
    <row r="111" spans="1:57" x14ac:dyDescent="0.2">
      <c r="K111" s="8">
        <f>IF(Engagés!A10="","",Engagés!A10)</f>
        <v>7</v>
      </c>
      <c r="L111" s="162" t="str">
        <f>IF(Engagés!D10="","",Engagés!D10)</f>
        <v>M</v>
      </c>
      <c r="M111" s="154" t="str">
        <f>'1ér_Tour'!D10</f>
        <v/>
      </c>
      <c r="N111" s="154" t="str">
        <f>IF(AND(OR($L111=1,$L111=2,$L111=3,$L111="V",),'2ème'!D10=""),'1ér_Tour'!$D10,'2ème'!$D10)</f>
        <v/>
      </c>
      <c r="O111" s="154" t="str">
        <f>IF(AND(OR($L111=1,$L111=2,$L111=3,$L111="V",),'3ème'!$D10=""),'2ème'!$D10,'3ème'!$D10)</f>
        <v/>
      </c>
      <c r="P111" s="154" t="str">
        <f>IF(AND(OR($L111=1,$L111=2,$L111=3,$L111="V",),'4ème'!$D10=""),'3ème'!$D10,'4ème'!$D10)</f>
        <v/>
      </c>
      <c r="Q111" s="154" t="str">
        <f>IF(AND(OR($L111=1,$L111=2,$L111=3,$L111="V",),'5ème'!$D10=""),'4ème'!$D10,'5ème'!$D10)</f>
        <v/>
      </c>
      <c r="R111" s="154" t="str">
        <f>IF(AND(OR($L111=1,$L111=2,$L111=3,$L111="V",),'6ème'!$D10=""),'5ème'!$D10,'6ème'!$D10)</f>
        <v/>
      </c>
      <c r="S111" s="154" t="str">
        <f>IF(AND(OR($L111=1,$L111=2,$L111=3,$L111="V",),'7ème'!$D10=""),'6ème'!$D10,'7ème'!$D10)</f>
        <v/>
      </c>
      <c r="T111" s="154" t="str">
        <f>IF(AND(OR($L111=1,$L111=2,$L111=3,$L111="V",),'8ème'!$D10=""),'7ème'!$D10,'8ème'!$D10)</f>
        <v/>
      </c>
      <c r="U111" s="154" t="str">
        <f>IF(AND(OR($L111=1,$L111=2,$L111=3,$L111="V",),'9ème'!$D10=""),'8ème'!$D10,'9ème'!$D10)</f>
        <v/>
      </c>
      <c r="V111" s="154" t="str">
        <f>IF(AND(OR($L111=1,$L111=2,$L111=3,$L111="V",),'9ème'!$D10=""),'9ème'!$D10,'10ème'!$D10)</f>
        <v/>
      </c>
      <c r="W111" s="154" t="str">
        <f>IF(AND(OR($L111=1,$L111=2,$L111=3,$L111="V",),Dép_Arr!$D10=""),'10ème'!$D10,Dép_Arr!$D10)</f>
        <v/>
      </c>
      <c r="Y111" s="128"/>
      <c r="Z111" s="128"/>
      <c r="AA111" s="128"/>
      <c r="AB111" s="128"/>
      <c r="AC111" s="128"/>
      <c r="AD111" s="128"/>
      <c r="AE111" s="128"/>
      <c r="AF111" s="128"/>
      <c r="AG111" s="128"/>
      <c r="AH111" s="128"/>
      <c r="AJ111" s="128"/>
      <c r="AK111" s="128"/>
      <c r="AL111" s="128"/>
      <c r="AM111" s="128"/>
      <c r="AN111" s="128"/>
      <c r="AO111" s="128"/>
      <c r="AP111" s="128"/>
      <c r="AQ111" s="128"/>
      <c r="AR111" s="128"/>
      <c r="AS111" s="128"/>
      <c r="AU111" s="128"/>
      <c r="AV111" s="128"/>
      <c r="AW111" s="128"/>
      <c r="AX111" s="128"/>
      <c r="AY111" s="128"/>
      <c r="AZ111" s="128"/>
      <c r="BA111" s="128"/>
      <c r="BB111" s="128"/>
      <c r="BC111" s="128"/>
      <c r="BD111" s="128"/>
      <c r="BE111" s="128"/>
    </row>
    <row r="112" spans="1:57" x14ac:dyDescent="0.2">
      <c r="K112" s="8">
        <f>IF(Engagés!A11="","",Engagés!A11)</f>
        <v>8</v>
      </c>
      <c r="L112" s="162">
        <f>IF(Engagés!D11="","",Engagés!D11)</f>
        <v>1</v>
      </c>
      <c r="M112" s="154" t="str">
        <f>'1ér_Tour'!D11</f>
        <v/>
      </c>
      <c r="N112" s="154" t="str">
        <f>IF(AND(OR($L112=1,$L112=2,$L112=3,$L112="V",),'2ème'!D11=""),'1ér_Tour'!$D11,'2ème'!$D11)</f>
        <v/>
      </c>
      <c r="O112" s="154" t="str">
        <f>IF(AND(OR($L112=1,$L112=2,$L112=3,$L112="V",),'3ème'!$D11=""),'2ème'!$D11,'3ème'!$D11)</f>
        <v/>
      </c>
      <c r="P112" s="154" t="str">
        <f>IF(AND(OR($L112=1,$L112=2,$L112=3,$L112="V",),'4ème'!$D11=""),'3ème'!$D11,'4ème'!$D11)</f>
        <v/>
      </c>
      <c r="Q112" s="154" t="str">
        <f>IF(AND(OR($L112=1,$L112=2,$L112=3,$L112="V",),'5ème'!$D11=""),'4ème'!$D11,'5ème'!$D11)</f>
        <v/>
      </c>
      <c r="R112" s="154" t="str">
        <f>IF(AND(OR($L112=1,$L112=2,$L112=3,$L112="V",),'6ème'!$D11=""),'5ème'!$D11,'6ème'!$D11)</f>
        <v/>
      </c>
      <c r="S112" s="154" t="str">
        <f>IF(AND(OR($L112=1,$L112=2,$L112=3,$L112="V",),'7ème'!$D11=""),'6ème'!$D11,'7ème'!$D11)</f>
        <v/>
      </c>
      <c r="T112" s="154" t="str">
        <f>IF(AND(OR($L112=1,$L112=2,$L112=3,$L112="V",),'8ème'!$D11=""),'7ème'!$D11,'8ème'!$D11)</f>
        <v/>
      </c>
      <c r="U112" s="154" t="str">
        <f>IF(AND(OR($L112=1,$L112=2,$L112=3,$L112="V",),'9ème'!$D11=""),'8ème'!$D11,'9ème'!$D11)</f>
        <v/>
      </c>
      <c r="V112" s="154" t="str">
        <f>IF(AND(OR($L112=1,$L112=2,$L112=3,$L112="V",),'9ème'!$D11=""),'9ème'!$D11,'10ème'!$D11)</f>
        <v/>
      </c>
      <c r="W112" s="154" t="str">
        <f>IF(AND(OR($L112=1,$L112=2,$L112=3,$L112="V",),Dép_Arr!$D11=""),'10ème'!$D11,Dép_Arr!$D11)</f>
        <v/>
      </c>
      <c r="Y112" s="128"/>
      <c r="Z112" s="128"/>
      <c r="AA112" s="128"/>
      <c r="AB112" s="128"/>
      <c r="AC112" s="128"/>
      <c r="AD112" s="128"/>
      <c r="AE112" s="128"/>
      <c r="AF112" s="128"/>
      <c r="AG112" s="128"/>
      <c r="AH112" s="128"/>
      <c r="AJ112" s="128"/>
      <c r="AK112" s="128"/>
      <c r="AL112" s="128"/>
      <c r="AM112" s="128"/>
      <c r="AN112" s="128"/>
      <c r="AO112" s="128"/>
      <c r="AP112" s="128"/>
      <c r="AQ112" s="128"/>
      <c r="AR112" s="128"/>
      <c r="AS112" s="128"/>
      <c r="AU112" s="128"/>
      <c r="AV112" s="128"/>
      <c r="AW112" s="128"/>
      <c r="AX112" s="128"/>
      <c r="AY112" s="128"/>
      <c r="AZ112" s="128"/>
      <c r="BA112" s="128"/>
      <c r="BB112" s="128"/>
      <c r="BC112" s="128"/>
      <c r="BD112" s="128"/>
      <c r="BE112" s="128"/>
    </row>
    <row r="113" spans="11:57" x14ac:dyDescent="0.2">
      <c r="K113" s="8">
        <f>IF(Engagés!A12="","",Engagés!A12)</f>
        <v>9</v>
      </c>
      <c r="L113" s="162">
        <f>IF(Engagés!D12="","",Engagés!D12)</f>
        <v>3</v>
      </c>
      <c r="M113" s="154" t="str">
        <f>'1ér_Tour'!D12</f>
        <v/>
      </c>
      <c r="N113" s="154" t="str">
        <f>IF(AND(OR($L113=1,$L113=2,$L113=3,$L113="V",),'2ème'!D12=""),'1ér_Tour'!$D12,'2ème'!$D12)</f>
        <v/>
      </c>
      <c r="O113" s="154" t="str">
        <f>IF(AND(OR($L113=1,$L113=2,$L113=3,$L113="V",),'3ème'!$D12=""),'2ème'!$D12,'3ème'!$D12)</f>
        <v/>
      </c>
      <c r="P113" s="154" t="str">
        <f>IF(AND(OR($L113=1,$L113=2,$L113=3,$L113="V",),'4ème'!$D12=""),'3ème'!$D12,'4ème'!$D12)</f>
        <v/>
      </c>
      <c r="Q113" s="154" t="str">
        <f>IF(AND(OR($L113=1,$L113=2,$L113=3,$L113="V",),'5ème'!$D12=""),'4ème'!$D12,'5ème'!$D12)</f>
        <v/>
      </c>
      <c r="R113" s="154" t="str">
        <f>IF(AND(OR($L113=1,$L113=2,$L113=3,$L113="V",),'6ème'!$D12=""),'5ème'!$D12,'6ème'!$D12)</f>
        <v/>
      </c>
      <c r="S113" s="154" t="str">
        <f>IF(AND(OR($L113=1,$L113=2,$L113=3,$L113="V",),'7ème'!$D12=""),'6ème'!$D12,'7ème'!$D12)</f>
        <v/>
      </c>
      <c r="T113" s="154" t="str">
        <f>IF(AND(OR($L113=1,$L113=2,$L113=3,$L113="V",),'8ème'!$D12=""),'7ème'!$D12,'8ème'!$D12)</f>
        <v/>
      </c>
      <c r="U113" s="154" t="str">
        <f>IF(AND(OR($L113=1,$L113=2,$L113=3,$L113="V",),'9ème'!$D12=""),'8ème'!$D12,'9ème'!$D12)</f>
        <v/>
      </c>
      <c r="V113" s="154" t="str">
        <f>IF(AND(OR($L113=1,$L113=2,$L113=3,$L113="V",),'9ème'!$D12=""),'9ème'!$D12,'10ème'!$D12)</f>
        <v/>
      </c>
      <c r="W113" s="154" t="str">
        <f>IF(AND(OR($L113=1,$L113=2,$L113=3,$L113="V",),Dép_Arr!$D12=""),'10ème'!$D12,Dép_Arr!$D12)</f>
        <v/>
      </c>
      <c r="Y113" s="128"/>
      <c r="Z113" s="128"/>
      <c r="AA113" s="128"/>
      <c r="AB113" s="128"/>
      <c r="AC113" s="128"/>
      <c r="AD113" s="128"/>
      <c r="AE113" s="128"/>
      <c r="AF113" s="128"/>
      <c r="AG113" s="128"/>
      <c r="AH113" s="128"/>
      <c r="AJ113" s="128"/>
      <c r="AK113" s="128"/>
      <c r="AL113" s="128"/>
      <c r="AM113" s="128"/>
      <c r="AN113" s="128"/>
      <c r="AO113" s="128"/>
      <c r="AP113" s="128"/>
      <c r="AQ113" s="128"/>
      <c r="AR113" s="128"/>
      <c r="AS113" s="128"/>
      <c r="AU113" s="128"/>
      <c r="AV113" s="128"/>
      <c r="AW113" s="128"/>
      <c r="AX113" s="128"/>
      <c r="AY113" s="128"/>
      <c r="AZ113" s="128"/>
      <c r="BA113" s="128"/>
      <c r="BB113" s="128"/>
      <c r="BC113" s="128"/>
      <c r="BD113" s="128"/>
      <c r="BE113" s="128"/>
    </row>
    <row r="114" spans="11:57" x14ac:dyDescent="0.2">
      <c r="K114" s="8">
        <f>IF(Engagés!A13="","",Engagés!A13)</f>
        <v>10</v>
      </c>
      <c r="L114" s="162" t="str">
        <f>IF(Engagés!D13="","",Engagés!D13)</f>
        <v>V</v>
      </c>
      <c r="M114" s="154" t="str">
        <f>'1ér_Tour'!D13</f>
        <v/>
      </c>
      <c r="N114" s="154" t="str">
        <f>IF(AND(OR($L114=1,$L114=2,$L114=3,$L114="V",),'2ème'!D13=""),'1ér_Tour'!$D13,'2ème'!$D13)</f>
        <v/>
      </c>
      <c r="O114" s="154" t="str">
        <f>IF(AND(OR($L114=1,$L114=2,$L114=3,$L114="V",),'3ème'!$D13=""),'2ème'!$D13,'3ème'!$D13)</f>
        <v/>
      </c>
      <c r="P114" s="154" t="str">
        <f>IF(AND(OR($L114=1,$L114=2,$L114=3,$L114="V",),'4ème'!$D13=""),'3ème'!$D13,'4ème'!$D13)</f>
        <v/>
      </c>
      <c r="Q114" s="154" t="str">
        <f>IF(AND(OR($L114=1,$L114=2,$L114=3,$L114="V",),'5ème'!$D13=""),'4ème'!$D13,'5ème'!$D13)</f>
        <v/>
      </c>
      <c r="R114" s="154" t="str">
        <f>IF(AND(OR($L114=1,$L114=2,$L114=3,$L114="V",),'6ème'!$D13=""),'5ème'!$D13,'6ème'!$D13)</f>
        <v/>
      </c>
      <c r="S114" s="154" t="str">
        <f>IF(AND(OR($L114=1,$L114=2,$L114=3,$L114="V",),'7ème'!$D13=""),'6ème'!$D13,'7ème'!$D13)</f>
        <v/>
      </c>
      <c r="T114" s="154" t="str">
        <f>IF(AND(OR($L114=1,$L114=2,$L114=3,$L114="V",),'8ème'!$D13=""),'7ème'!$D13,'8ème'!$D13)</f>
        <v/>
      </c>
      <c r="U114" s="154" t="str">
        <f>IF(AND(OR($L114=1,$L114=2,$L114=3,$L114="V",),'9ème'!$D13=""),'8ème'!$D13,'9ème'!$D13)</f>
        <v/>
      </c>
      <c r="V114" s="154" t="str">
        <f>IF(AND(OR($L114=1,$L114=2,$L114=3,$L114="V",),'9ème'!$D13=""),'9ème'!$D13,'10ème'!$D13)</f>
        <v/>
      </c>
      <c r="W114" s="154" t="str">
        <f>IF(AND(OR($L114=1,$L114=2,$L114=3,$L114="V",),Dép_Arr!$D13=""),'10ème'!$D13,Dép_Arr!$D13)</f>
        <v/>
      </c>
      <c r="Y114" s="128"/>
      <c r="Z114" s="128"/>
      <c r="AA114" s="128"/>
      <c r="AB114" s="128"/>
      <c r="AC114" s="128"/>
      <c r="AD114" s="128"/>
      <c r="AE114" s="128"/>
      <c r="AF114" s="128"/>
      <c r="AG114" s="128"/>
      <c r="AH114" s="128"/>
      <c r="AJ114" s="128"/>
      <c r="AK114" s="128"/>
      <c r="AL114" s="128"/>
      <c r="AM114" s="128"/>
      <c r="AN114" s="128"/>
      <c r="AO114" s="128"/>
      <c r="AP114" s="128"/>
      <c r="AQ114" s="128"/>
      <c r="AR114" s="128"/>
      <c r="AS114" s="128"/>
      <c r="AU114" s="128"/>
      <c r="AV114" s="128"/>
      <c r="AW114" s="128"/>
      <c r="AX114" s="128"/>
      <c r="AY114" s="128"/>
      <c r="AZ114" s="128"/>
      <c r="BA114" s="128"/>
      <c r="BB114" s="128"/>
      <c r="BC114" s="128"/>
      <c r="BD114" s="128"/>
      <c r="BE114" s="128"/>
    </row>
    <row r="115" spans="11:57" x14ac:dyDescent="0.2">
      <c r="K115" s="8">
        <f>IF(Engagés!A14="","",Engagés!A14)</f>
        <v>11</v>
      </c>
      <c r="L115" s="162">
        <f>IF(Engagés!D14="","",Engagés!D14)</f>
        <v>1</v>
      </c>
      <c r="M115" s="154" t="str">
        <f>'1ér_Tour'!D14</f>
        <v/>
      </c>
      <c r="N115" s="154" t="str">
        <f>IF(AND(OR($L115=1,$L115=2,$L115=3,$L115="V",),'2ème'!D14=""),'1ér_Tour'!$D14,'2ème'!$D14)</f>
        <v/>
      </c>
      <c r="O115" s="154" t="str">
        <f>IF(AND(OR($L115=1,$L115=2,$L115=3,$L115="V",),'3ème'!$D14=""),'2ème'!$D14,'3ème'!$D14)</f>
        <v/>
      </c>
      <c r="P115" s="154" t="str">
        <f>IF(AND(OR($L115=1,$L115=2,$L115=3,$L115="V",),'4ème'!$D14=""),'3ème'!$D14,'4ème'!$D14)</f>
        <v/>
      </c>
      <c r="Q115" s="154" t="str">
        <f>IF(AND(OR($L115=1,$L115=2,$L115=3,$L115="V",),'5ème'!$D14=""),'4ème'!$D14,'5ème'!$D14)</f>
        <v/>
      </c>
      <c r="R115" s="154" t="str">
        <f>IF(AND(OR($L115=1,$L115=2,$L115=3,$L115="V",),'6ème'!$D14=""),'5ème'!$D14,'6ème'!$D14)</f>
        <v/>
      </c>
      <c r="S115" s="154" t="str">
        <f>IF(AND(OR($L115=1,$L115=2,$L115=3,$L115="V",),'7ème'!$D14=""),'6ème'!$D14,'7ème'!$D14)</f>
        <v/>
      </c>
      <c r="T115" s="154" t="str">
        <f>IF(AND(OR($L115=1,$L115=2,$L115=3,$L115="V",),'8ème'!$D14=""),'7ème'!$D14,'8ème'!$D14)</f>
        <v/>
      </c>
      <c r="U115" s="154" t="str">
        <f>IF(AND(OR($L115=1,$L115=2,$L115=3,$L115="V",),'9ème'!$D14=""),'8ème'!$D14,'9ème'!$D14)</f>
        <v/>
      </c>
      <c r="V115" s="154" t="str">
        <f>IF(AND(OR($L115=1,$L115=2,$L115=3,$L115="V",),'9ème'!$D14=""),'9ème'!$D14,'10ème'!$D14)</f>
        <v/>
      </c>
      <c r="W115" s="154" t="str">
        <f>IF(AND(OR($L115=1,$L115=2,$L115=3,$L115="V",),Dép_Arr!$D14=""),'10ème'!$D14,Dép_Arr!$D14)</f>
        <v/>
      </c>
      <c r="Y115" s="128"/>
      <c r="Z115" s="128"/>
      <c r="AA115" s="128"/>
      <c r="AB115" s="128"/>
      <c r="AC115" s="128"/>
      <c r="AD115" s="128"/>
      <c r="AE115" s="128"/>
      <c r="AF115" s="128"/>
      <c r="AG115" s="128"/>
      <c r="AH115" s="128"/>
      <c r="AJ115" s="128"/>
      <c r="AK115" s="128"/>
      <c r="AL115" s="128"/>
      <c r="AM115" s="128"/>
      <c r="AN115" s="128"/>
      <c r="AO115" s="128"/>
      <c r="AP115" s="128"/>
      <c r="AQ115" s="128"/>
      <c r="AR115" s="128"/>
      <c r="AS115" s="128"/>
      <c r="AU115" s="128"/>
      <c r="AV115" s="128"/>
      <c r="AW115" s="128"/>
      <c r="AX115" s="128"/>
      <c r="AY115" s="128"/>
      <c r="AZ115" s="128"/>
      <c r="BA115" s="128"/>
      <c r="BB115" s="128"/>
      <c r="BC115" s="128"/>
      <c r="BD115" s="128"/>
      <c r="BE115" s="128"/>
    </row>
    <row r="116" spans="11:57" x14ac:dyDescent="0.2">
      <c r="K116" s="8">
        <f>IF(Engagés!A15="","",Engagés!A15)</f>
        <v>12</v>
      </c>
      <c r="L116" s="162">
        <f>IF(Engagés!D15="","",Engagés!D15)</f>
        <v>1</v>
      </c>
      <c r="M116" s="154" t="str">
        <f>'1ér_Tour'!D15</f>
        <v/>
      </c>
      <c r="N116" s="154" t="str">
        <f>IF(AND(OR($L116=1,$L116=2,$L116=3,$L116="V",),'2ème'!D15=""),'1ér_Tour'!$D15,'2ème'!$D15)</f>
        <v/>
      </c>
      <c r="O116" s="154" t="str">
        <f>IF(AND(OR($L116=1,$L116=2,$L116=3,$L116="V",),'3ème'!$D15=""),'2ème'!$D15,'3ème'!$D15)</f>
        <v/>
      </c>
      <c r="P116" s="154" t="str">
        <f>IF(AND(OR($L116=1,$L116=2,$L116=3,$L116="V",),'4ème'!$D15=""),'3ème'!$D15,'4ème'!$D15)</f>
        <v/>
      </c>
      <c r="Q116" s="154" t="str">
        <f>IF(AND(OR($L116=1,$L116=2,$L116=3,$L116="V",),'5ème'!$D15=""),'4ème'!$D15,'5ème'!$D15)</f>
        <v/>
      </c>
      <c r="R116" s="154" t="str">
        <f>IF(AND(OR($L116=1,$L116=2,$L116=3,$L116="V",),'6ème'!$D15=""),'5ème'!$D15,'6ème'!$D15)</f>
        <v/>
      </c>
      <c r="S116" s="154" t="str">
        <f>IF(AND(OR($L116=1,$L116=2,$L116=3,$L116="V",),'7ème'!$D15=""),'6ème'!$D15,'7ème'!$D15)</f>
        <v/>
      </c>
      <c r="T116" s="154" t="str">
        <f>IF(AND(OR($L116=1,$L116=2,$L116=3,$L116="V",),'8ème'!$D15=""),'7ème'!$D15,'8ème'!$D15)</f>
        <v/>
      </c>
      <c r="U116" s="154" t="str">
        <f>IF(AND(OR($L116=1,$L116=2,$L116=3,$L116="V",),'9ème'!$D15=""),'8ème'!$D15,'9ème'!$D15)</f>
        <v/>
      </c>
      <c r="V116" s="154" t="str">
        <f>IF(AND(OR($L116=1,$L116=2,$L116=3,$L116="V",),'9ème'!$D15=""),'9ème'!$D15,'10ème'!$D15)</f>
        <v/>
      </c>
      <c r="W116" s="154" t="str">
        <f>IF(AND(OR($L116=1,$L116=2,$L116=3,$L116="V",),Dép_Arr!$D15=""),'10ème'!$D15,Dép_Arr!$D15)</f>
        <v/>
      </c>
      <c r="Y116" s="128"/>
      <c r="Z116" s="128"/>
      <c r="AA116" s="128"/>
      <c r="AB116" s="128"/>
      <c r="AC116" s="128"/>
      <c r="AD116" s="128"/>
      <c r="AE116" s="128"/>
      <c r="AF116" s="128"/>
      <c r="AG116" s="128"/>
      <c r="AH116" s="128"/>
      <c r="AJ116" s="128"/>
      <c r="AK116" s="128"/>
      <c r="AL116" s="128"/>
      <c r="AM116" s="128"/>
      <c r="AN116" s="128"/>
      <c r="AO116" s="128"/>
      <c r="AP116" s="128"/>
      <c r="AQ116" s="128"/>
      <c r="AR116" s="128"/>
      <c r="AS116" s="128"/>
      <c r="AU116" s="128"/>
      <c r="AV116" s="128"/>
      <c r="AW116" s="128"/>
      <c r="AX116" s="128"/>
      <c r="AY116" s="128"/>
      <c r="AZ116" s="128"/>
      <c r="BA116" s="128"/>
      <c r="BB116" s="128"/>
      <c r="BC116" s="128"/>
      <c r="BD116" s="128"/>
      <c r="BE116" s="128"/>
    </row>
    <row r="117" spans="11:57" x14ac:dyDescent="0.2">
      <c r="K117" s="8">
        <f>IF(Engagés!A16="","",Engagés!A16)</f>
        <v>13</v>
      </c>
      <c r="L117" s="162" t="str">
        <f>IF(Engagés!D16="","",Engagés!D16)</f>
        <v>C</v>
      </c>
      <c r="M117" s="154" t="str">
        <f>'1ér_Tour'!D16</f>
        <v/>
      </c>
      <c r="N117" s="154" t="str">
        <f>IF(AND(OR($L117=1,$L117=2,$L117=3,$L117="V",),'2ème'!D16=""),'1ér_Tour'!$D16,'2ème'!$D16)</f>
        <v/>
      </c>
      <c r="O117" s="154" t="str">
        <f>IF(AND(OR($L117=1,$L117=2,$L117=3,$L117="V",),'3ème'!$D16=""),'2ème'!$D16,'3ème'!$D16)</f>
        <v/>
      </c>
      <c r="P117" s="154" t="str">
        <f>IF(AND(OR($L117=1,$L117=2,$L117=3,$L117="V",),'4ème'!$D16=""),'3ème'!$D16,'4ème'!$D16)</f>
        <v/>
      </c>
      <c r="Q117" s="154" t="str">
        <f>IF(AND(OR($L117=1,$L117=2,$L117=3,$L117="V",),'5ème'!$D16=""),'4ème'!$D16,'5ème'!$D16)</f>
        <v/>
      </c>
      <c r="R117" s="154" t="str">
        <f>IF(AND(OR($L117=1,$L117=2,$L117=3,$L117="V",),'6ème'!$D16=""),'5ème'!$D16,'6ème'!$D16)</f>
        <v/>
      </c>
      <c r="S117" s="154" t="str">
        <f>IF(AND(OR($L117=1,$L117=2,$L117=3,$L117="V",),'7ème'!$D16=""),'6ème'!$D16,'7ème'!$D16)</f>
        <v/>
      </c>
      <c r="T117" s="154" t="str">
        <f>IF(AND(OR($L117=1,$L117=2,$L117=3,$L117="V",),'8ème'!$D16=""),'7ème'!$D16,'8ème'!$D16)</f>
        <v/>
      </c>
      <c r="U117" s="154" t="str">
        <f>IF(AND(OR($L117=1,$L117=2,$L117=3,$L117="V",),'9ème'!$D16=""),'8ème'!$D16,'9ème'!$D16)</f>
        <v/>
      </c>
      <c r="V117" s="154" t="str">
        <f>IF(AND(OR($L117=1,$L117=2,$L117=3,$L117="V",),'9ème'!$D16=""),'9ème'!$D16,'10ème'!$D16)</f>
        <v/>
      </c>
      <c r="W117" s="154" t="str">
        <f>IF(AND(OR($L117=1,$L117=2,$L117=3,$L117="V",),Dép_Arr!$D16=""),'10ème'!$D16,Dép_Arr!$D16)</f>
        <v/>
      </c>
      <c r="Y117" s="128"/>
      <c r="Z117" s="128"/>
      <c r="AA117" s="128"/>
      <c r="AB117" s="128"/>
      <c r="AC117" s="128"/>
      <c r="AD117" s="128"/>
      <c r="AE117" s="128"/>
      <c r="AF117" s="128"/>
      <c r="AG117" s="128"/>
      <c r="AH117" s="128"/>
      <c r="AJ117" s="128"/>
      <c r="AK117" s="128"/>
      <c r="AL117" s="128"/>
      <c r="AM117" s="128"/>
      <c r="AN117" s="128"/>
      <c r="AO117" s="128"/>
      <c r="AP117" s="128"/>
      <c r="AQ117" s="128"/>
      <c r="AR117" s="128"/>
      <c r="AS117" s="128"/>
      <c r="AU117" s="128"/>
      <c r="AV117" s="128"/>
      <c r="AW117" s="128"/>
      <c r="AX117" s="128"/>
      <c r="AY117" s="128"/>
      <c r="AZ117" s="128"/>
      <c r="BA117" s="128"/>
      <c r="BB117" s="128"/>
      <c r="BC117" s="128"/>
      <c r="BD117" s="128"/>
      <c r="BE117" s="128"/>
    </row>
    <row r="118" spans="11:57" x14ac:dyDescent="0.2">
      <c r="K118" s="8">
        <f>IF(Engagés!A17="","",Engagés!A17)</f>
        <v>14</v>
      </c>
      <c r="L118" s="162">
        <f>IF(Engagés!D17="","",Engagés!D17)</f>
        <v>1</v>
      </c>
      <c r="M118" s="154" t="str">
        <f>'1ér_Tour'!D17</f>
        <v/>
      </c>
      <c r="N118" s="154" t="str">
        <f>IF(AND(OR($L118=1,$L118=2,$L118=3,$L118="V",),'2ème'!D17=""),'1ér_Tour'!$D17,'2ème'!$D17)</f>
        <v/>
      </c>
      <c r="O118" s="154" t="str">
        <f>IF(AND(OR($L118=1,$L118=2,$L118=3,$L118="V",),'3ème'!$D17=""),'2ème'!$D17,'3ème'!$D17)</f>
        <v/>
      </c>
      <c r="P118" s="154" t="str">
        <f>IF(AND(OR($L118=1,$L118=2,$L118=3,$L118="V",),'4ème'!$D17=""),'3ème'!$D17,'4ème'!$D17)</f>
        <v/>
      </c>
      <c r="Q118" s="154" t="str">
        <f>IF(AND(OR($L118=1,$L118=2,$L118=3,$L118="V",),'5ème'!$D17=""),'4ème'!$D17,'5ème'!$D17)</f>
        <v/>
      </c>
      <c r="R118" s="154" t="str">
        <f>IF(AND(OR($L118=1,$L118=2,$L118=3,$L118="V",),'6ème'!$D17=""),'5ème'!$D17,'6ème'!$D17)</f>
        <v/>
      </c>
      <c r="S118" s="154" t="str">
        <f>IF(AND(OR($L118=1,$L118=2,$L118=3,$L118="V",),'7ème'!$D17=""),'6ème'!$D17,'7ème'!$D17)</f>
        <v/>
      </c>
      <c r="T118" s="154" t="str">
        <f>IF(AND(OR($L118=1,$L118=2,$L118=3,$L118="V",),'8ème'!$D17=""),'7ème'!$D17,'8ème'!$D17)</f>
        <v/>
      </c>
      <c r="U118" s="154" t="str">
        <f>IF(AND(OR($L118=1,$L118=2,$L118=3,$L118="V",),'9ème'!$D17=""),'8ème'!$D17,'9ème'!$D17)</f>
        <v/>
      </c>
      <c r="V118" s="154" t="str">
        <f>IF(AND(OR($L118=1,$L118=2,$L118=3,$L118="V",),'9ème'!$D17=""),'9ème'!$D17,'10ème'!$D17)</f>
        <v/>
      </c>
      <c r="W118" s="154" t="str">
        <f>IF(AND(OR($L118=1,$L118=2,$L118=3,$L118="V",),Dép_Arr!$D17=""),'10ème'!$D17,Dép_Arr!$D17)</f>
        <v/>
      </c>
      <c r="Y118" s="128"/>
      <c r="Z118" s="128"/>
      <c r="AA118" s="128"/>
      <c r="AB118" s="128"/>
      <c r="AC118" s="128"/>
      <c r="AD118" s="128"/>
      <c r="AE118" s="128"/>
      <c r="AF118" s="128"/>
      <c r="AG118" s="128"/>
      <c r="AH118" s="128"/>
      <c r="AJ118" s="128"/>
      <c r="AK118" s="128"/>
      <c r="AL118" s="128"/>
      <c r="AM118" s="128"/>
      <c r="AN118" s="128"/>
      <c r="AO118" s="128"/>
      <c r="AP118" s="128"/>
      <c r="AQ118" s="128"/>
      <c r="AR118" s="128"/>
      <c r="AS118" s="128"/>
      <c r="AU118" s="128"/>
      <c r="AV118" s="128"/>
      <c r="AW118" s="128"/>
      <c r="AX118" s="128"/>
      <c r="AY118" s="128"/>
      <c r="AZ118" s="128"/>
      <c r="BA118" s="128"/>
      <c r="BB118" s="128"/>
      <c r="BC118" s="128"/>
      <c r="BD118" s="128"/>
      <c r="BE118" s="128"/>
    </row>
    <row r="119" spans="11:57" x14ac:dyDescent="0.2">
      <c r="K119" s="8">
        <f>IF(Engagés!A18="","",Engagés!A18)</f>
        <v>15</v>
      </c>
      <c r="L119" s="162">
        <f>IF(Engagés!D18="","",Engagés!D18)</f>
        <v>2</v>
      </c>
      <c r="M119" s="154" t="str">
        <f>'1ér_Tour'!D18</f>
        <v/>
      </c>
      <c r="N119" s="154" t="str">
        <f>IF(AND(OR($L119=1,$L119=2,$L119=3,$L119="V",),'2ème'!D18=""),'1ér_Tour'!$D18,'2ème'!$D18)</f>
        <v/>
      </c>
      <c r="O119" s="154" t="str">
        <f>IF(AND(OR($L119=1,$L119=2,$L119=3,$L119="V",),'3ème'!$D18=""),'2ème'!$D18,'3ème'!$D18)</f>
        <v/>
      </c>
      <c r="P119" s="154" t="str">
        <f>IF(AND(OR($L119=1,$L119=2,$L119=3,$L119="V",),'4ème'!$D18=""),'3ème'!$D18,'4ème'!$D18)</f>
        <v/>
      </c>
      <c r="Q119" s="154" t="str">
        <f>IF(AND(OR($L119=1,$L119=2,$L119=3,$L119="V",),'5ème'!$D18=""),'4ème'!$D18,'5ème'!$D18)</f>
        <v/>
      </c>
      <c r="R119" s="154" t="str">
        <f>IF(AND(OR($L119=1,$L119=2,$L119=3,$L119="V",),'6ème'!$D18=""),'5ème'!$D18,'6ème'!$D18)</f>
        <v/>
      </c>
      <c r="S119" s="154" t="str">
        <f>IF(AND(OR($L119=1,$L119=2,$L119=3,$L119="V",),'7ème'!$D18=""),'6ème'!$D18,'7ème'!$D18)</f>
        <v/>
      </c>
      <c r="T119" s="154" t="str">
        <f>IF(AND(OR($L119=1,$L119=2,$L119=3,$L119="V",),'8ème'!$D18=""),'7ème'!$D18,'8ème'!$D18)</f>
        <v/>
      </c>
      <c r="U119" s="154" t="str">
        <f>IF(AND(OR($L119=1,$L119=2,$L119=3,$L119="V",),'9ème'!$D18=""),'8ème'!$D18,'9ème'!$D18)</f>
        <v/>
      </c>
      <c r="V119" s="154" t="str">
        <f>IF(AND(OR($L119=1,$L119=2,$L119=3,$L119="V",),'9ème'!$D18=""),'9ème'!$D18,'10ème'!$D18)</f>
        <v/>
      </c>
      <c r="W119" s="154" t="str">
        <f>IF(AND(OR($L119=1,$L119=2,$L119=3,$L119="V",),Dép_Arr!$D18=""),'10ème'!$D18,Dép_Arr!$D18)</f>
        <v/>
      </c>
      <c r="Y119" s="128"/>
      <c r="Z119" s="128"/>
      <c r="AA119" s="128"/>
      <c r="AB119" s="128"/>
      <c r="AC119" s="128"/>
      <c r="AD119" s="128"/>
      <c r="AE119" s="128"/>
      <c r="AF119" s="128"/>
      <c r="AG119" s="128"/>
      <c r="AH119" s="128"/>
      <c r="AJ119" s="128"/>
      <c r="AK119" s="128"/>
      <c r="AL119" s="128"/>
      <c r="AM119" s="128"/>
      <c r="AN119" s="128"/>
      <c r="AO119" s="128"/>
      <c r="AP119" s="128"/>
      <c r="AQ119" s="128"/>
      <c r="AR119" s="128"/>
      <c r="AS119" s="128"/>
      <c r="AU119" s="128"/>
      <c r="AV119" s="128"/>
      <c r="AW119" s="128"/>
      <c r="AX119" s="128"/>
      <c r="AY119" s="128"/>
      <c r="AZ119" s="128"/>
      <c r="BA119" s="128"/>
      <c r="BB119" s="128"/>
      <c r="BC119" s="128"/>
      <c r="BD119" s="128"/>
      <c r="BE119" s="128"/>
    </row>
    <row r="120" spans="11:57" x14ac:dyDescent="0.2">
      <c r="K120" s="8">
        <f>IF(Engagés!A19="","",Engagés!A19)</f>
        <v>16</v>
      </c>
      <c r="L120" s="162" t="str">
        <f>IF(Engagés!D19="","",Engagés!D19)</f>
        <v>F</v>
      </c>
      <c r="M120" s="154" t="str">
        <f>'1ér_Tour'!D19</f>
        <v/>
      </c>
      <c r="N120" s="154" t="str">
        <f>IF(AND(OR($L120=1,$L120=2,$L120=3,$L120="V",),'2ème'!D19=""),'1ér_Tour'!$D19,'2ème'!$D19)</f>
        <v/>
      </c>
      <c r="O120" s="154" t="str">
        <f>IF(AND(OR($L120=1,$L120=2,$L120=3,$L120="V",),'3ème'!$D19=""),'2ème'!$D19,'3ème'!$D19)</f>
        <v/>
      </c>
      <c r="P120" s="154" t="str">
        <f>IF(AND(OR($L120=1,$L120=2,$L120=3,$L120="V",),'4ème'!$D19=""),'3ème'!$D19,'4ème'!$D19)</f>
        <v/>
      </c>
      <c r="Q120" s="154" t="str">
        <f>IF(AND(OR($L120=1,$L120=2,$L120=3,$L120="V",),'5ème'!$D19=""),'4ème'!$D19,'5ème'!$D19)</f>
        <v/>
      </c>
      <c r="R120" s="154" t="str">
        <f>IF(AND(OR($L120=1,$L120=2,$L120=3,$L120="V",),'6ème'!$D19=""),'5ème'!$D19,'6ème'!$D19)</f>
        <v/>
      </c>
      <c r="S120" s="154" t="str">
        <f>IF(AND(OR($L120=1,$L120=2,$L120=3,$L120="V",),'7ème'!$D19=""),'6ème'!$D19,'7ème'!$D19)</f>
        <v/>
      </c>
      <c r="T120" s="154" t="str">
        <f>IF(AND(OR($L120=1,$L120=2,$L120=3,$L120="V",),'8ème'!$D19=""),'7ème'!$D19,'8ème'!$D19)</f>
        <v/>
      </c>
      <c r="U120" s="154" t="str">
        <f>IF(AND(OR($L120=1,$L120=2,$L120=3,$L120="V",),'9ème'!$D19=""),'8ème'!$D19,'9ème'!$D19)</f>
        <v/>
      </c>
      <c r="V120" s="154" t="str">
        <f>IF(AND(OR($L120=1,$L120=2,$L120=3,$L120="V",),'9ème'!$D19=""),'9ème'!$D19,'10ème'!$D19)</f>
        <v/>
      </c>
      <c r="W120" s="154" t="str">
        <f>IF(AND(OR($L120=1,$L120=2,$L120=3,$L120="V",),Dép_Arr!$D19=""),'10ème'!$D19,Dép_Arr!$D19)</f>
        <v/>
      </c>
      <c r="Y120" s="128"/>
      <c r="Z120" s="128"/>
      <c r="AA120" s="128"/>
      <c r="AB120" s="128"/>
      <c r="AC120" s="128"/>
      <c r="AD120" s="128"/>
      <c r="AE120" s="128"/>
      <c r="AF120" s="128"/>
      <c r="AG120" s="128"/>
      <c r="AH120" s="128"/>
      <c r="AJ120" s="128"/>
      <c r="AK120" s="128"/>
      <c r="AL120" s="128"/>
      <c r="AM120" s="128"/>
      <c r="AN120" s="128"/>
      <c r="AO120" s="128"/>
      <c r="AP120" s="128"/>
      <c r="AQ120" s="128"/>
      <c r="AR120" s="128"/>
      <c r="AS120" s="128"/>
      <c r="AU120" s="128"/>
      <c r="AV120" s="128"/>
      <c r="AW120" s="128"/>
      <c r="AX120" s="128"/>
      <c r="AY120" s="128"/>
      <c r="AZ120" s="128"/>
      <c r="BA120" s="128"/>
      <c r="BB120" s="128"/>
      <c r="BC120" s="128"/>
      <c r="BD120" s="128"/>
      <c r="BE120" s="128"/>
    </row>
    <row r="121" spans="11:57" x14ac:dyDescent="0.2">
      <c r="K121" s="8">
        <f>IF(Engagés!A20="","",Engagés!A20)</f>
        <v>17</v>
      </c>
      <c r="L121" s="162" t="str">
        <f>IF(Engagés!D20="","",Engagés!D20)</f>
        <v>F</v>
      </c>
      <c r="M121" s="154" t="str">
        <f>'1ér_Tour'!D20</f>
        <v/>
      </c>
      <c r="N121" s="154" t="str">
        <f>IF(AND(OR($L121=1,$L121=2,$L121=3,$L121="V",),'2ème'!D20=""),'1ér_Tour'!$D20,'2ème'!$D20)</f>
        <v/>
      </c>
      <c r="O121" s="154" t="str">
        <f>IF(AND(OR($L121=1,$L121=2,$L121=3,$L121="V",),'3ème'!$D20=""),'2ème'!$D20,'3ème'!$D20)</f>
        <v/>
      </c>
      <c r="P121" s="154" t="str">
        <f>IF(AND(OR($L121=1,$L121=2,$L121=3,$L121="V",),'4ème'!$D20=""),'3ème'!$D20,'4ème'!$D20)</f>
        <v/>
      </c>
      <c r="Q121" s="154" t="str">
        <f>IF(AND(OR($L121=1,$L121=2,$L121=3,$L121="V",),'5ème'!$D20=""),'4ème'!$D20,'5ème'!$D20)</f>
        <v/>
      </c>
      <c r="R121" s="154" t="str">
        <f>IF(AND(OR($L121=1,$L121=2,$L121=3,$L121="V",),'6ème'!$D20=""),'5ème'!$D20,'6ème'!$D20)</f>
        <v/>
      </c>
      <c r="S121" s="154" t="str">
        <f>IF(AND(OR($L121=1,$L121=2,$L121=3,$L121="V",),'7ème'!$D20=""),'6ème'!$D20,'7ème'!$D20)</f>
        <v/>
      </c>
      <c r="T121" s="154" t="str">
        <f>IF(AND(OR($L121=1,$L121=2,$L121=3,$L121="V",),'8ème'!$D20=""),'7ème'!$D20,'8ème'!$D20)</f>
        <v/>
      </c>
      <c r="U121" s="154" t="str">
        <f>IF(AND(OR($L121=1,$L121=2,$L121=3,$L121="V",),'9ème'!$D20=""),'8ème'!$D20,'9ème'!$D20)</f>
        <v/>
      </c>
      <c r="V121" s="154" t="str">
        <f>IF(AND(OR($L121=1,$L121=2,$L121=3,$L121="V",),'9ème'!$D20=""),'9ème'!$D20,'10ème'!$D20)</f>
        <v/>
      </c>
      <c r="W121" s="154" t="str">
        <f>IF(AND(OR($L121=1,$L121=2,$L121=3,$L121="V",),Dép_Arr!$D20=""),'10ème'!$D20,Dép_Arr!$D20)</f>
        <v/>
      </c>
      <c r="Y121" s="128"/>
      <c r="Z121" s="128"/>
      <c r="AA121" s="128"/>
      <c r="AB121" s="128"/>
      <c r="AC121" s="128"/>
      <c r="AD121" s="128"/>
      <c r="AE121" s="128"/>
      <c r="AF121" s="128"/>
      <c r="AG121" s="128"/>
      <c r="AH121" s="128"/>
      <c r="AJ121" s="128"/>
      <c r="AK121" s="128"/>
      <c r="AL121" s="128"/>
      <c r="AM121" s="128"/>
      <c r="AN121" s="128"/>
      <c r="AO121" s="128"/>
      <c r="AP121" s="128"/>
      <c r="AQ121" s="128"/>
      <c r="AR121" s="128"/>
      <c r="AS121" s="128"/>
      <c r="AU121" s="128"/>
      <c r="AV121" s="128"/>
      <c r="AW121" s="128"/>
      <c r="AX121" s="128"/>
      <c r="AY121" s="128"/>
      <c r="AZ121" s="128"/>
      <c r="BA121" s="128"/>
      <c r="BB121" s="128"/>
      <c r="BC121" s="128"/>
      <c r="BD121" s="128"/>
      <c r="BE121" s="128"/>
    </row>
    <row r="122" spans="11:57" x14ac:dyDescent="0.2">
      <c r="K122" s="8">
        <f>IF(Engagés!A21="","",Engagés!A21)</f>
        <v>18</v>
      </c>
      <c r="L122" s="162" t="str">
        <f>IF(Engagés!D21="","",Engagés!D21)</f>
        <v>F</v>
      </c>
      <c r="M122" s="154" t="str">
        <f>'1ér_Tour'!D21</f>
        <v/>
      </c>
      <c r="N122" s="154" t="str">
        <f>IF(AND(OR($L122=1,$L122=2,$L122=3,$L122="V",),'2ème'!D21=""),'1ér_Tour'!$D21,'2ème'!$D21)</f>
        <v/>
      </c>
      <c r="O122" s="154" t="str">
        <f>IF(AND(OR($L122=1,$L122=2,$L122=3,$L122="V",),'3ème'!$D21=""),'2ème'!$D21,'3ème'!$D21)</f>
        <v/>
      </c>
      <c r="P122" s="154" t="str">
        <f>IF(AND(OR($L122=1,$L122=2,$L122=3,$L122="V",),'4ème'!$D21=""),'3ème'!$D21,'4ème'!$D21)</f>
        <v/>
      </c>
      <c r="Q122" s="154" t="str">
        <f>IF(AND(OR($L122=1,$L122=2,$L122=3,$L122="V",),'5ème'!$D21=""),'4ème'!$D21,'5ème'!$D21)</f>
        <v/>
      </c>
      <c r="R122" s="154" t="str">
        <f>IF(AND(OR($L122=1,$L122=2,$L122=3,$L122="V",),'6ème'!$D21=""),'5ème'!$D21,'6ème'!$D21)</f>
        <v/>
      </c>
      <c r="S122" s="154" t="str">
        <f>IF(AND(OR($L122=1,$L122=2,$L122=3,$L122="V",),'7ème'!$D21=""),'6ème'!$D21,'7ème'!$D21)</f>
        <v/>
      </c>
      <c r="T122" s="154" t="str">
        <f>IF(AND(OR($L122=1,$L122=2,$L122=3,$L122="V",),'8ème'!$D21=""),'7ème'!$D21,'8ème'!$D21)</f>
        <v/>
      </c>
      <c r="U122" s="154" t="str">
        <f>IF(AND(OR($L122=1,$L122=2,$L122=3,$L122="V",),'9ème'!$D21=""),'8ème'!$D21,'9ème'!$D21)</f>
        <v/>
      </c>
      <c r="V122" s="154" t="str">
        <f>IF(AND(OR($L122=1,$L122=2,$L122=3,$L122="V",),'9ème'!$D21=""),'9ème'!$D21,'10ème'!$D21)</f>
        <v/>
      </c>
      <c r="W122" s="154" t="str">
        <f>IF(AND(OR($L122=1,$L122=2,$L122=3,$L122="V",),Dép_Arr!$D21=""),'10ème'!$D21,Dép_Arr!$D21)</f>
        <v/>
      </c>
      <c r="Y122" s="128"/>
      <c r="Z122" s="128"/>
      <c r="AA122" s="128"/>
      <c r="AB122" s="128"/>
      <c r="AC122" s="128"/>
      <c r="AD122" s="128"/>
      <c r="AE122" s="128"/>
      <c r="AF122" s="128"/>
      <c r="AG122" s="128"/>
      <c r="AH122" s="128"/>
      <c r="AJ122" s="128"/>
      <c r="AK122" s="128"/>
      <c r="AL122" s="128"/>
      <c r="AM122" s="128"/>
      <c r="AN122" s="128"/>
      <c r="AO122" s="128"/>
      <c r="AP122" s="128"/>
      <c r="AQ122" s="128"/>
      <c r="AR122" s="128"/>
      <c r="AS122" s="128"/>
      <c r="AU122" s="128"/>
      <c r="AV122" s="128"/>
      <c r="AW122" s="128"/>
      <c r="AX122" s="128"/>
      <c r="AY122" s="128"/>
      <c r="AZ122" s="128"/>
      <c r="BA122" s="128"/>
      <c r="BB122" s="128"/>
      <c r="BC122" s="128"/>
      <c r="BD122" s="128"/>
      <c r="BE122" s="128"/>
    </row>
    <row r="123" spans="11:57" x14ac:dyDescent="0.2">
      <c r="K123" s="8">
        <f>IF(Engagés!A22="","",Engagés!A22)</f>
        <v>19</v>
      </c>
      <c r="L123" s="162">
        <f>IF(Engagés!D22="","",Engagés!D22)</f>
        <v>1</v>
      </c>
      <c r="M123" s="154" t="str">
        <f>'1ér_Tour'!D22</f>
        <v/>
      </c>
      <c r="N123" s="154" t="str">
        <f>IF(AND(OR($L123=1,$L123=2,$L123=3,$L123="V",),'2ème'!D22=""),'1ér_Tour'!$D22,'2ème'!$D22)</f>
        <v/>
      </c>
      <c r="O123" s="154" t="str">
        <f>IF(AND(OR($L123=1,$L123=2,$L123=3,$L123="V",),'3ème'!$D22=""),'2ème'!$D22,'3ème'!$D22)</f>
        <v/>
      </c>
      <c r="P123" s="154" t="str">
        <f>IF(AND(OR($L123=1,$L123=2,$L123=3,$L123="V",),'4ème'!$D22=""),'3ème'!$D22,'4ème'!$D22)</f>
        <v/>
      </c>
      <c r="Q123" s="154" t="str">
        <f>IF(AND(OR($L123=1,$L123=2,$L123=3,$L123="V",),'5ème'!$D22=""),'4ème'!$D22,'5ème'!$D22)</f>
        <v/>
      </c>
      <c r="R123" s="154" t="str">
        <f>IF(AND(OR($L123=1,$L123=2,$L123=3,$L123="V",),'6ème'!$D22=""),'5ème'!$D22,'6ème'!$D22)</f>
        <v/>
      </c>
      <c r="S123" s="154" t="str">
        <f>IF(AND(OR($L123=1,$L123=2,$L123=3,$L123="V",),'7ème'!$D22=""),'6ème'!$D22,'7ème'!$D22)</f>
        <v/>
      </c>
      <c r="T123" s="154" t="str">
        <f>IF(AND(OR($L123=1,$L123=2,$L123=3,$L123="V",),'8ème'!$D22=""),'7ème'!$D22,'8ème'!$D22)</f>
        <v/>
      </c>
      <c r="U123" s="154" t="str">
        <f>IF(AND(OR($L123=1,$L123=2,$L123=3,$L123="V",),'9ème'!$D22=""),'8ème'!$D22,'9ème'!$D22)</f>
        <v/>
      </c>
      <c r="V123" s="154" t="str">
        <f>IF(AND(OR($L123=1,$L123=2,$L123=3,$L123="V",),'9ème'!$D22=""),'9ème'!$D22,'10ème'!$D22)</f>
        <v/>
      </c>
      <c r="W123" s="154" t="str">
        <f>IF(AND(OR($L123=1,$L123=2,$L123=3,$L123="V",),Dép_Arr!$D22=""),'10ème'!$D22,Dép_Arr!$D22)</f>
        <v/>
      </c>
      <c r="Y123" s="128"/>
      <c r="Z123" s="128"/>
      <c r="AA123" s="128"/>
      <c r="AB123" s="128"/>
      <c r="AC123" s="128"/>
      <c r="AD123" s="128"/>
      <c r="AE123" s="128"/>
      <c r="AF123" s="128"/>
      <c r="AG123" s="128"/>
      <c r="AH123" s="128"/>
      <c r="AJ123" s="128"/>
      <c r="AK123" s="128"/>
      <c r="AL123" s="128"/>
      <c r="AM123" s="128"/>
      <c r="AN123" s="128"/>
      <c r="AO123" s="128"/>
      <c r="AP123" s="128"/>
      <c r="AQ123" s="128"/>
      <c r="AR123" s="128"/>
      <c r="AS123" s="128"/>
      <c r="AU123" s="128"/>
      <c r="AV123" s="128"/>
      <c r="AW123" s="128"/>
      <c r="AX123" s="128"/>
      <c r="AY123" s="128"/>
      <c r="AZ123" s="128"/>
      <c r="BA123" s="128"/>
      <c r="BB123" s="128"/>
      <c r="BC123" s="128"/>
      <c r="BD123" s="128"/>
      <c r="BE123" s="128"/>
    </row>
    <row r="124" spans="11:57" x14ac:dyDescent="0.2">
      <c r="K124" s="8">
        <f>IF(Engagés!A23="","",Engagés!A23)</f>
        <v>20</v>
      </c>
      <c r="L124" s="162">
        <f>IF(Engagés!D23="","",Engagés!D23)</f>
        <v>1</v>
      </c>
      <c r="M124" s="154" t="str">
        <f>'1ér_Tour'!D23</f>
        <v/>
      </c>
      <c r="N124" s="154" t="str">
        <f>IF(AND(OR($L124=1,$L124=2,$L124=3,$L124="V",),'2ème'!D23=""),'1ér_Tour'!$D23,'2ème'!$D23)</f>
        <v/>
      </c>
      <c r="O124" s="154" t="str">
        <f>IF(AND(OR($L124=1,$L124=2,$L124=3,$L124="V",),'3ème'!$D23=""),'2ème'!$D23,'3ème'!$D23)</f>
        <v/>
      </c>
      <c r="P124" s="154" t="str">
        <f>IF(AND(OR($L124=1,$L124=2,$L124=3,$L124="V",),'4ème'!$D23=""),'3ème'!$D23,'4ème'!$D23)</f>
        <v/>
      </c>
      <c r="Q124" s="154" t="str">
        <f>IF(AND(OR($L124=1,$L124=2,$L124=3,$L124="V",),'5ème'!$D23=""),'4ème'!$D23,'5ème'!$D23)</f>
        <v/>
      </c>
      <c r="R124" s="154" t="str">
        <f>IF(AND(OR($L124=1,$L124=2,$L124=3,$L124="V",),'6ème'!$D23=""),'5ème'!$D23,'6ème'!$D23)</f>
        <v/>
      </c>
      <c r="S124" s="154" t="str">
        <f>IF(AND(OR($L124=1,$L124=2,$L124=3,$L124="V",),'7ème'!$D23=""),'6ème'!$D23,'7ème'!$D23)</f>
        <v/>
      </c>
      <c r="T124" s="154" t="str">
        <f>IF(AND(OR($L124=1,$L124=2,$L124=3,$L124="V",),'8ème'!$D23=""),'7ème'!$D23,'8ème'!$D23)</f>
        <v/>
      </c>
      <c r="U124" s="154" t="str">
        <f>IF(AND(OR($L124=1,$L124=2,$L124=3,$L124="V",),'9ème'!$D23=""),'8ème'!$D23,'9ème'!$D23)</f>
        <v/>
      </c>
      <c r="V124" s="154" t="str">
        <f>IF(AND(OR($L124=1,$L124=2,$L124=3,$L124="V",),'9ème'!$D23=""),'9ème'!$D23,'10ème'!$D23)</f>
        <v/>
      </c>
      <c r="W124" s="154" t="str">
        <f>IF(AND(OR($L124=1,$L124=2,$L124=3,$L124="V",),Dép_Arr!$D23=""),'10ème'!$D23,Dép_Arr!$D23)</f>
        <v/>
      </c>
      <c r="Y124" s="128"/>
      <c r="Z124" s="128"/>
      <c r="AA124" s="128"/>
      <c r="AB124" s="128"/>
      <c r="AC124" s="128"/>
      <c r="AD124" s="128"/>
      <c r="AE124" s="128"/>
      <c r="AF124" s="128"/>
      <c r="AG124" s="128"/>
      <c r="AH124" s="128"/>
      <c r="AJ124" s="128"/>
      <c r="AK124" s="128"/>
      <c r="AL124" s="128"/>
      <c r="AM124" s="128"/>
      <c r="AN124" s="128"/>
      <c r="AO124" s="128"/>
      <c r="AP124" s="128"/>
      <c r="AQ124" s="128"/>
      <c r="AR124" s="128"/>
      <c r="AS124" s="128"/>
      <c r="AU124" s="128"/>
      <c r="AV124" s="128"/>
      <c r="AW124" s="128"/>
      <c r="AX124" s="128"/>
      <c r="AY124" s="128"/>
      <c r="AZ124" s="128"/>
      <c r="BA124" s="128"/>
      <c r="BB124" s="128"/>
      <c r="BC124" s="128"/>
      <c r="BD124" s="128"/>
      <c r="BE124" s="128"/>
    </row>
    <row r="125" spans="11:57" x14ac:dyDescent="0.2">
      <c r="K125" s="8">
        <f>IF(Engagés!A24="","",Engagés!A24)</f>
        <v>21</v>
      </c>
      <c r="L125" s="162" t="str">
        <f>IF(Engagés!D24="","",Engagés!D24)</f>
        <v>J</v>
      </c>
      <c r="M125" s="154" t="str">
        <f>'1ér_Tour'!D24</f>
        <v/>
      </c>
      <c r="N125" s="154" t="str">
        <f>IF(AND(OR($L125=1,$L125=2,$L125=3,$L125="V",),'2ème'!D24=""),'1ér_Tour'!$D24,'2ème'!$D24)</f>
        <v/>
      </c>
      <c r="O125" s="154" t="str">
        <f>IF(AND(OR($L125=1,$L125=2,$L125=3,$L125="V",),'3ème'!$D24=""),'2ème'!$D24,'3ème'!$D24)</f>
        <v/>
      </c>
      <c r="P125" s="154" t="str">
        <f>IF(AND(OR($L125=1,$L125=2,$L125=3,$L125="V",),'4ème'!$D24=""),'3ème'!$D24,'4ème'!$D24)</f>
        <v/>
      </c>
      <c r="Q125" s="154" t="str">
        <f>IF(AND(OR($L125=1,$L125=2,$L125=3,$L125="V",),'5ème'!$D24=""),'4ème'!$D24,'5ème'!$D24)</f>
        <v/>
      </c>
      <c r="R125" s="154" t="str">
        <f>IF(AND(OR($L125=1,$L125=2,$L125=3,$L125="V",),'6ème'!$D24=""),'5ème'!$D24,'6ème'!$D24)</f>
        <v/>
      </c>
      <c r="S125" s="154" t="str">
        <f>IF(AND(OR($L125=1,$L125=2,$L125=3,$L125="V",),'7ème'!$D24=""),'6ème'!$D24,'7ème'!$D24)</f>
        <v/>
      </c>
      <c r="T125" s="154" t="str">
        <f>IF(AND(OR($L125=1,$L125=2,$L125=3,$L125="V",),'8ème'!$D24=""),'7ème'!$D24,'8ème'!$D24)</f>
        <v/>
      </c>
      <c r="U125" s="154" t="str">
        <f>IF(AND(OR($L125=1,$L125=2,$L125=3,$L125="V",),'9ème'!$D24=""),'8ème'!$D24,'9ème'!$D24)</f>
        <v/>
      </c>
      <c r="V125" s="154" t="str">
        <f>IF(AND(OR($L125=1,$L125=2,$L125=3,$L125="V",),'9ème'!$D24=""),'9ème'!$D24,'10ème'!$D24)</f>
        <v/>
      </c>
      <c r="W125" s="154" t="str">
        <f>IF(AND(OR($L125=1,$L125=2,$L125=3,$L125="V",),Dép_Arr!$D24=""),'10ème'!$D24,Dép_Arr!$D24)</f>
        <v/>
      </c>
      <c r="Y125" s="128"/>
      <c r="Z125" s="128"/>
      <c r="AA125" s="128"/>
      <c r="AB125" s="128"/>
      <c r="AC125" s="128"/>
      <c r="AD125" s="128"/>
      <c r="AE125" s="128"/>
      <c r="AF125" s="128"/>
      <c r="AG125" s="128"/>
      <c r="AH125" s="128"/>
      <c r="AJ125" s="128"/>
      <c r="AK125" s="128"/>
      <c r="AL125" s="128"/>
      <c r="AM125" s="128"/>
      <c r="AN125" s="128"/>
      <c r="AO125" s="128"/>
      <c r="AP125" s="128"/>
      <c r="AQ125" s="128"/>
      <c r="AR125" s="128"/>
      <c r="AS125" s="128"/>
      <c r="AU125" s="128"/>
      <c r="AV125" s="128"/>
      <c r="AW125" s="128"/>
      <c r="AX125" s="128"/>
      <c r="AY125" s="128"/>
      <c r="AZ125" s="128"/>
      <c r="BA125" s="128"/>
      <c r="BB125" s="128"/>
      <c r="BC125" s="128"/>
      <c r="BD125" s="128"/>
      <c r="BE125" s="128"/>
    </row>
    <row r="126" spans="11:57" x14ac:dyDescent="0.2">
      <c r="K126" s="8">
        <f>IF(Engagés!A25="","",Engagés!A25)</f>
        <v>22</v>
      </c>
      <c r="L126" s="162">
        <f>IF(Engagés!D25="","",Engagés!D25)</f>
        <v>1</v>
      </c>
      <c r="M126" s="154" t="str">
        <f>'1ér_Tour'!D25</f>
        <v/>
      </c>
      <c r="N126" s="154" t="str">
        <f>IF(AND(OR($L126=1,$L126=2,$L126=3,$L126="V",),'2ème'!D25=""),'1ér_Tour'!$D25,'2ème'!$D25)</f>
        <v/>
      </c>
      <c r="O126" s="154" t="str">
        <f>IF(AND(OR($L126=1,$L126=2,$L126=3,$L126="V",),'3ème'!$D25=""),'2ème'!$D25,'3ème'!$D25)</f>
        <v/>
      </c>
      <c r="P126" s="154" t="str">
        <f>IF(AND(OR($L126=1,$L126=2,$L126=3,$L126="V",),'4ème'!$D25=""),'3ème'!$D25,'4ème'!$D25)</f>
        <v/>
      </c>
      <c r="Q126" s="154" t="str">
        <f>IF(AND(OR($L126=1,$L126=2,$L126=3,$L126="V",),'5ème'!$D25=""),'4ème'!$D25,'5ème'!$D25)</f>
        <v/>
      </c>
      <c r="R126" s="154" t="str">
        <f>IF(AND(OR($L126=1,$L126=2,$L126=3,$L126="V",),'6ème'!$D25=""),'5ème'!$D25,'6ème'!$D25)</f>
        <v/>
      </c>
      <c r="S126" s="154" t="str">
        <f>IF(AND(OR($L126=1,$L126=2,$L126=3,$L126="V",),'7ème'!$D25=""),'6ème'!$D25,'7ème'!$D25)</f>
        <v/>
      </c>
      <c r="T126" s="154" t="str">
        <f>IF(AND(OR($L126=1,$L126=2,$L126=3,$L126="V",),'8ème'!$D25=""),'7ème'!$D25,'8ème'!$D25)</f>
        <v/>
      </c>
      <c r="U126" s="154" t="str">
        <f>IF(AND(OR($L126=1,$L126=2,$L126=3,$L126="V",),'9ème'!$D25=""),'8ème'!$D25,'9ème'!$D25)</f>
        <v/>
      </c>
      <c r="V126" s="154" t="str">
        <f>IF(AND(OR($L126=1,$L126=2,$L126=3,$L126="V",),'9ème'!$D25=""),'9ème'!$D25,'10ème'!$D25)</f>
        <v/>
      </c>
      <c r="W126" s="154" t="str">
        <f>IF(AND(OR($L126=1,$L126=2,$L126=3,$L126="V",),Dép_Arr!$D25=""),'10ème'!$D25,Dép_Arr!$D25)</f>
        <v/>
      </c>
      <c r="Y126" s="128"/>
      <c r="Z126" s="128"/>
      <c r="AA126" s="128"/>
      <c r="AB126" s="128"/>
      <c r="AC126" s="128"/>
      <c r="AD126" s="128"/>
      <c r="AE126" s="128"/>
      <c r="AF126" s="128"/>
      <c r="AG126" s="128"/>
      <c r="AH126" s="128"/>
      <c r="AJ126" s="128"/>
      <c r="AK126" s="128"/>
      <c r="AL126" s="128"/>
      <c r="AM126" s="128"/>
      <c r="AN126" s="128"/>
      <c r="AO126" s="128"/>
      <c r="AP126" s="128"/>
      <c r="AQ126" s="128"/>
      <c r="AR126" s="128"/>
      <c r="AS126" s="128"/>
      <c r="AU126" s="128"/>
      <c r="AV126" s="128"/>
      <c r="AW126" s="128"/>
      <c r="AX126" s="128"/>
      <c r="AY126" s="128"/>
      <c r="AZ126" s="128"/>
      <c r="BA126" s="128"/>
      <c r="BB126" s="128"/>
      <c r="BC126" s="128"/>
      <c r="BD126" s="128"/>
      <c r="BE126" s="128"/>
    </row>
    <row r="127" spans="11:57" x14ac:dyDescent="0.2">
      <c r="K127" s="8">
        <f>IF(Engagés!A26="","",Engagés!A26)</f>
        <v>23</v>
      </c>
      <c r="L127" s="162" t="str">
        <f>IF(Engagés!D26="","",Engagés!D26)</f>
        <v>F</v>
      </c>
      <c r="M127" s="154" t="str">
        <f>'1ér_Tour'!D26</f>
        <v/>
      </c>
      <c r="N127" s="154" t="str">
        <f>IF(AND(OR($L127=1,$L127=2,$L127=3,$L127="V",),'2ème'!D26=""),'1ér_Tour'!$D26,'2ème'!$D26)</f>
        <v/>
      </c>
      <c r="O127" s="154" t="str">
        <f>IF(AND(OR($L127=1,$L127=2,$L127=3,$L127="V",),'3ème'!$D26=""),'2ème'!$D26,'3ème'!$D26)</f>
        <v/>
      </c>
      <c r="P127" s="154" t="str">
        <f>IF(AND(OR($L127=1,$L127=2,$L127=3,$L127="V",),'4ème'!$D26=""),'3ème'!$D26,'4ème'!$D26)</f>
        <v/>
      </c>
      <c r="Q127" s="154" t="str">
        <f>IF(AND(OR($L127=1,$L127=2,$L127=3,$L127="V",),'5ème'!$D26=""),'4ème'!$D26,'5ème'!$D26)</f>
        <v/>
      </c>
      <c r="R127" s="154" t="str">
        <f>IF(AND(OR($L127=1,$L127=2,$L127=3,$L127="V",),'6ème'!$D26=""),'5ème'!$D26,'6ème'!$D26)</f>
        <v/>
      </c>
      <c r="S127" s="154" t="str">
        <f>IF(AND(OR($L127=1,$L127=2,$L127=3,$L127="V",),'7ème'!$D26=""),'6ème'!$D26,'7ème'!$D26)</f>
        <v/>
      </c>
      <c r="T127" s="154" t="str">
        <f>IF(AND(OR($L127=1,$L127=2,$L127=3,$L127="V",),'8ème'!$D26=""),'7ème'!$D26,'8ème'!$D26)</f>
        <v/>
      </c>
      <c r="U127" s="154" t="str">
        <f>IF(AND(OR($L127=1,$L127=2,$L127=3,$L127="V",),'9ème'!$D26=""),'8ème'!$D26,'9ème'!$D26)</f>
        <v/>
      </c>
      <c r="V127" s="154" t="str">
        <f>IF(AND(OR($L127=1,$L127=2,$L127=3,$L127="V",),'9ème'!$D26=""),'9ème'!$D26,'10ème'!$D26)</f>
        <v/>
      </c>
      <c r="W127" s="154" t="str">
        <f>IF(AND(OR($L127=1,$L127=2,$L127=3,$L127="V",),Dép_Arr!$D26=""),'10ème'!$D26,Dép_Arr!$D26)</f>
        <v/>
      </c>
      <c r="Y127" s="128"/>
      <c r="Z127" s="128"/>
      <c r="AA127" s="128"/>
      <c r="AB127" s="128"/>
      <c r="AC127" s="128"/>
      <c r="AD127" s="128"/>
      <c r="AE127" s="128"/>
      <c r="AF127" s="128"/>
      <c r="AG127" s="128"/>
      <c r="AH127" s="128"/>
      <c r="AJ127" s="128"/>
      <c r="AK127" s="128"/>
      <c r="AL127" s="128"/>
      <c r="AM127" s="128"/>
      <c r="AN127" s="128"/>
      <c r="AO127" s="128"/>
      <c r="AP127" s="128"/>
      <c r="AQ127" s="128"/>
      <c r="AR127" s="128"/>
      <c r="AS127" s="128"/>
      <c r="AU127" s="128"/>
      <c r="AV127" s="128"/>
      <c r="AW127" s="128"/>
      <c r="AX127" s="128"/>
      <c r="AY127" s="128"/>
      <c r="AZ127" s="128"/>
      <c r="BA127" s="128"/>
      <c r="BB127" s="128"/>
      <c r="BC127" s="128"/>
      <c r="BD127" s="128"/>
      <c r="BE127" s="128"/>
    </row>
    <row r="128" spans="11:57" x14ac:dyDescent="0.2">
      <c r="K128" s="8">
        <f>IF(Engagés!A27="","",Engagés!A27)</f>
        <v>24</v>
      </c>
      <c r="L128" s="162">
        <f>IF(Engagés!D27="","",Engagés!D27)</f>
        <v>2</v>
      </c>
      <c r="M128" s="154" t="str">
        <f>'1ér_Tour'!D27</f>
        <v/>
      </c>
      <c r="N128" s="154" t="str">
        <f>IF(AND(OR($L128=1,$L128=2,$L128=3,$L128="V",),'2ème'!D27=""),'1ér_Tour'!$D27,'2ème'!$D27)</f>
        <v/>
      </c>
      <c r="O128" s="154" t="str">
        <f>IF(AND(OR($L128=1,$L128=2,$L128=3,$L128="V",),'3ème'!$D27=""),'2ème'!$D27,'3ème'!$D27)</f>
        <v/>
      </c>
      <c r="P128" s="154" t="str">
        <f>IF(AND(OR($L128=1,$L128=2,$L128=3,$L128="V",),'4ème'!$D27=""),'3ème'!$D27,'4ème'!$D27)</f>
        <v/>
      </c>
      <c r="Q128" s="154" t="str">
        <f>IF(AND(OR($L128=1,$L128=2,$L128=3,$L128="V",),'5ème'!$D27=""),'4ème'!$D27,'5ème'!$D27)</f>
        <v/>
      </c>
      <c r="R128" s="154" t="str">
        <f>IF(AND(OR($L128=1,$L128=2,$L128=3,$L128="V",),'6ème'!$D27=""),'5ème'!$D27,'6ème'!$D27)</f>
        <v/>
      </c>
      <c r="S128" s="154" t="str">
        <f>IF(AND(OR($L128=1,$L128=2,$L128=3,$L128="V",),'7ème'!$D27=""),'6ème'!$D27,'7ème'!$D27)</f>
        <v/>
      </c>
      <c r="T128" s="154" t="str">
        <f>IF(AND(OR($L128=1,$L128=2,$L128=3,$L128="V",),'8ème'!$D27=""),'7ème'!$D27,'8ème'!$D27)</f>
        <v/>
      </c>
      <c r="U128" s="154" t="str">
        <f>IF(AND(OR($L128=1,$L128=2,$L128=3,$L128="V",),'9ème'!$D27=""),'8ème'!$D27,'9ème'!$D27)</f>
        <v/>
      </c>
      <c r="V128" s="154" t="str">
        <f>IF(AND(OR($L128=1,$L128=2,$L128=3,$L128="V",),'9ème'!$D27=""),'9ème'!$D27,'10ème'!$D27)</f>
        <v/>
      </c>
      <c r="W128" s="154" t="str">
        <f>IF(AND(OR($L128=1,$L128=2,$L128=3,$L128="V",),Dép_Arr!$D27=""),'10ème'!$D27,Dép_Arr!$D27)</f>
        <v/>
      </c>
      <c r="Y128" s="128"/>
      <c r="Z128" s="128"/>
      <c r="AA128" s="128"/>
      <c r="AB128" s="128"/>
      <c r="AC128" s="128"/>
      <c r="AD128" s="128"/>
      <c r="AE128" s="128"/>
      <c r="AF128" s="128"/>
      <c r="AG128" s="128"/>
      <c r="AH128" s="128"/>
      <c r="AJ128" s="128"/>
      <c r="AK128" s="128"/>
      <c r="AL128" s="128"/>
      <c r="AM128" s="128"/>
      <c r="AN128" s="128"/>
      <c r="AO128" s="128"/>
      <c r="AP128" s="128"/>
      <c r="AQ128" s="128"/>
      <c r="AR128" s="128"/>
      <c r="AS128" s="128"/>
      <c r="AU128" s="128"/>
      <c r="AV128" s="128"/>
      <c r="AW128" s="128"/>
      <c r="AX128" s="128"/>
      <c r="AY128" s="128"/>
      <c r="AZ128" s="128"/>
      <c r="BA128" s="128"/>
      <c r="BB128" s="128"/>
      <c r="BC128" s="128"/>
      <c r="BD128" s="128"/>
      <c r="BE128" s="128"/>
    </row>
    <row r="129" spans="11:57" x14ac:dyDescent="0.2">
      <c r="K129" s="8">
        <f>IF(Engagés!A28="","",Engagés!A28)</f>
        <v>25</v>
      </c>
      <c r="L129" s="162" t="str">
        <f>IF(Engagés!D28="","",Engagés!D28)</f>
        <v>M</v>
      </c>
      <c r="M129" s="154" t="str">
        <f>'1ér_Tour'!D28</f>
        <v/>
      </c>
      <c r="N129" s="154" t="str">
        <f>IF(AND(OR($L129=1,$L129=2,$L129=3,$L129="V",),'2ème'!D28=""),'1ér_Tour'!$D28,'2ème'!$D28)</f>
        <v/>
      </c>
      <c r="O129" s="154" t="str">
        <f>IF(AND(OR($L129=1,$L129=2,$L129=3,$L129="V",),'3ème'!$D28=""),'2ème'!$D28,'3ème'!$D28)</f>
        <v/>
      </c>
      <c r="P129" s="154" t="str">
        <f>IF(AND(OR($L129=1,$L129=2,$L129=3,$L129="V",),'4ème'!$D28=""),'3ème'!$D28,'4ème'!$D28)</f>
        <v/>
      </c>
      <c r="Q129" s="154" t="str">
        <f>IF(AND(OR($L129=1,$L129=2,$L129=3,$L129="V",),'5ème'!$D28=""),'4ème'!$D28,'5ème'!$D28)</f>
        <v/>
      </c>
      <c r="R129" s="154" t="str">
        <f>IF(AND(OR($L129=1,$L129=2,$L129=3,$L129="V",),'6ème'!$D28=""),'5ème'!$D28,'6ème'!$D28)</f>
        <v/>
      </c>
      <c r="S129" s="154" t="str">
        <f>IF(AND(OR($L129=1,$L129=2,$L129=3,$L129="V",),'7ème'!$D28=""),'6ème'!$D28,'7ème'!$D28)</f>
        <v/>
      </c>
      <c r="T129" s="154" t="str">
        <f>IF(AND(OR($L129=1,$L129=2,$L129=3,$L129="V",),'8ème'!$D28=""),'7ème'!$D28,'8ème'!$D28)</f>
        <v/>
      </c>
      <c r="U129" s="154" t="str">
        <f>IF(AND(OR($L129=1,$L129=2,$L129=3,$L129="V",),'9ème'!$D28=""),'8ème'!$D28,'9ème'!$D28)</f>
        <v/>
      </c>
      <c r="V129" s="154" t="str">
        <f>IF(AND(OR($L129=1,$L129=2,$L129=3,$L129="V",),'9ème'!$D28=""),'9ème'!$D28,'10ème'!$D28)</f>
        <v/>
      </c>
      <c r="W129" s="154" t="str">
        <f>IF(AND(OR($L129=1,$L129=2,$L129=3,$L129="V",),Dép_Arr!$D28=""),'10ème'!$D28,Dép_Arr!$D28)</f>
        <v/>
      </c>
      <c r="Y129" s="128"/>
      <c r="Z129" s="128"/>
      <c r="AA129" s="128"/>
      <c r="AB129" s="128"/>
      <c r="AC129" s="128"/>
      <c r="AD129" s="128"/>
      <c r="AE129" s="128"/>
      <c r="AF129" s="128"/>
      <c r="AG129" s="128"/>
      <c r="AH129" s="128"/>
      <c r="AJ129" s="128"/>
      <c r="AK129" s="128"/>
      <c r="AL129" s="128"/>
      <c r="AM129" s="128"/>
      <c r="AN129" s="128"/>
      <c r="AO129" s="128"/>
      <c r="AP129" s="128"/>
      <c r="AQ129" s="128"/>
      <c r="AR129" s="128"/>
      <c r="AS129" s="128"/>
      <c r="AU129" s="128"/>
      <c r="AV129" s="128"/>
      <c r="AW129" s="128"/>
      <c r="AX129" s="128"/>
      <c r="AY129" s="128"/>
      <c r="AZ129" s="128"/>
      <c r="BA129" s="128"/>
      <c r="BB129" s="128"/>
      <c r="BC129" s="128"/>
      <c r="BD129" s="128"/>
      <c r="BE129" s="128"/>
    </row>
    <row r="130" spans="11:57" x14ac:dyDescent="0.2">
      <c r="K130" s="8">
        <f>IF(Engagés!A29="","",Engagés!A29)</f>
        <v>26</v>
      </c>
      <c r="L130" s="162">
        <f>IF(Engagés!D29="","",Engagés!D29)</f>
        <v>3</v>
      </c>
      <c r="M130" s="154" t="str">
        <f>'1ér_Tour'!D29</f>
        <v/>
      </c>
      <c r="N130" s="154" t="str">
        <f>IF(AND(OR($L130=1,$L130=2,$L130=3,$L130="V",),'2ème'!D29=""),'1ér_Tour'!$D29,'2ème'!$D29)</f>
        <v/>
      </c>
      <c r="O130" s="154" t="str">
        <f>IF(AND(OR($L130=1,$L130=2,$L130=3,$L130="V",),'3ème'!$D29=""),'2ème'!$D29,'3ème'!$D29)</f>
        <v/>
      </c>
      <c r="P130" s="154" t="str">
        <f>IF(AND(OR($L130=1,$L130=2,$L130=3,$L130="V",),'4ème'!$D29=""),'3ème'!$D29,'4ème'!$D29)</f>
        <v/>
      </c>
      <c r="Q130" s="154" t="str">
        <f>IF(AND(OR($L130=1,$L130=2,$L130=3,$L130="V",),'5ème'!$D29=""),'4ème'!$D29,'5ème'!$D29)</f>
        <v/>
      </c>
      <c r="R130" s="154" t="str">
        <f>IF(AND(OR($L130=1,$L130=2,$L130=3,$L130="V",),'6ème'!$D29=""),'5ème'!$D29,'6ème'!$D29)</f>
        <v/>
      </c>
      <c r="S130" s="154" t="str">
        <f>IF(AND(OR($L130=1,$L130=2,$L130=3,$L130="V",),'7ème'!$D29=""),'6ème'!$D29,'7ème'!$D29)</f>
        <v/>
      </c>
      <c r="T130" s="154" t="str">
        <f>IF(AND(OR($L130=1,$L130=2,$L130=3,$L130="V",),'8ème'!$D29=""),'7ème'!$D29,'8ème'!$D29)</f>
        <v/>
      </c>
      <c r="U130" s="154" t="str">
        <f>IF(AND(OR($L130=1,$L130=2,$L130=3,$L130="V",),'9ème'!$D29=""),'8ème'!$D29,'9ème'!$D29)</f>
        <v/>
      </c>
      <c r="V130" s="154" t="str">
        <f>IF(AND(OR($L130=1,$L130=2,$L130=3,$L130="V",),'9ème'!$D29=""),'9ème'!$D29,'10ème'!$D29)</f>
        <v/>
      </c>
      <c r="W130" s="154" t="str">
        <f>IF(AND(OR($L130=1,$L130=2,$L130=3,$L130="V",),Dép_Arr!$D29=""),'10ème'!$D29,Dép_Arr!$D29)</f>
        <v/>
      </c>
      <c r="Y130" s="128"/>
      <c r="Z130" s="128"/>
      <c r="AA130" s="128"/>
      <c r="AB130" s="128"/>
      <c r="AC130" s="128"/>
      <c r="AD130" s="128"/>
      <c r="AE130" s="128"/>
      <c r="AF130" s="128"/>
      <c r="AG130" s="128"/>
      <c r="AH130" s="128"/>
      <c r="AJ130" s="128"/>
      <c r="AK130" s="128"/>
      <c r="AL130" s="128"/>
      <c r="AM130" s="128"/>
      <c r="AN130" s="128"/>
      <c r="AO130" s="128"/>
      <c r="AP130" s="128"/>
      <c r="AQ130" s="128"/>
      <c r="AR130" s="128"/>
      <c r="AS130" s="128"/>
      <c r="AU130" s="128"/>
      <c r="AV130" s="128"/>
      <c r="AW130" s="128"/>
      <c r="AX130" s="128"/>
      <c r="AY130" s="128"/>
      <c r="AZ130" s="128"/>
      <c r="BA130" s="128"/>
      <c r="BB130" s="128"/>
      <c r="BC130" s="128"/>
      <c r="BD130" s="128"/>
      <c r="BE130" s="128"/>
    </row>
    <row r="131" spans="11:57" x14ac:dyDescent="0.2">
      <c r="K131" s="8">
        <f>IF(Engagés!A30="","",Engagés!A30)</f>
        <v>27</v>
      </c>
      <c r="L131" s="162" t="str">
        <f>IF(Engagés!D30="","",Engagés!D30)</f>
        <v>M</v>
      </c>
      <c r="M131" s="154" t="str">
        <f>'1ér_Tour'!D30</f>
        <v/>
      </c>
      <c r="N131" s="154" t="str">
        <f>IF(AND(OR($L131=1,$L131=2,$L131=3,$L131="V",),'2ème'!D30=""),'1ér_Tour'!$D30,'2ème'!$D30)</f>
        <v/>
      </c>
      <c r="O131" s="154" t="str">
        <f>IF(AND(OR($L131=1,$L131=2,$L131=3,$L131="V",),'3ème'!$D30=""),'2ème'!$D30,'3ème'!$D30)</f>
        <v/>
      </c>
      <c r="P131" s="154" t="str">
        <f>IF(AND(OR($L131=1,$L131=2,$L131=3,$L131="V",),'4ème'!$D30=""),'3ème'!$D30,'4ème'!$D30)</f>
        <v/>
      </c>
      <c r="Q131" s="154" t="str">
        <f>IF(AND(OR($L131=1,$L131=2,$L131=3,$L131="V",),'5ème'!$D30=""),'4ème'!$D30,'5ème'!$D30)</f>
        <v/>
      </c>
      <c r="R131" s="154" t="str">
        <f>IF(AND(OR($L131=1,$L131=2,$L131=3,$L131="V",),'6ème'!$D30=""),'5ème'!$D30,'6ème'!$D30)</f>
        <v/>
      </c>
      <c r="S131" s="154" t="str">
        <f>IF(AND(OR($L131=1,$L131=2,$L131=3,$L131="V",),'7ème'!$D30=""),'6ème'!$D30,'7ème'!$D30)</f>
        <v/>
      </c>
      <c r="T131" s="154" t="str">
        <f>IF(AND(OR($L131=1,$L131=2,$L131=3,$L131="V",),'8ème'!$D30=""),'7ème'!$D30,'8ème'!$D30)</f>
        <v/>
      </c>
      <c r="U131" s="154" t="str">
        <f>IF(AND(OR($L131=1,$L131=2,$L131=3,$L131="V",),'9ème'!$D30=""),'8ème'!$D30,'9ème'!$D30)</f>
        <v/>
      </c>
      <c r="V131" s="154" t="str">
        <f>IF(AND(OR($L131=1,$L131=2,$L131=3,$L131="V",),'9ème'!$D30=""),'9ème'!$D30,'10ème'!$D30)</f>
        <v/>
      </c>
      <c r="W131" s="154" t="str">
        <f>IF(AND(OR($L131=1,$L131=2,$L131=3,$L131="V",),Dép_Arr!$D30=""),'10ème'!$D30,Dép_Arr!$D30)</f>
        <v/>
      </c>
      <c r="Y131" s="128"/>
      <c r="Z131" s="128"/>
      <c r="AA131" s="128"/>
      <c r="AB131" s="128"/>
      <c r="AC131" s="128"/>
      <c r="AD131" s="128"/>
      <c r="AE131" s="128"/>
      <c r="AF131" s="128"/>
      <c r="AG131" s="128"/>
      <c r="AH131" s="128"/>
      <c r="AJ131" s="128"/>
      <c r="AK131" s="128"/>
      <c r="AL131" s="128"/>
      <c r="AM131" s="128"/>
      <c r="AN131" s="128"/>
      <c r="AO131" s="128"/>
      <c r="AP131" s="128"/>
      <c r="AQ131" s="128"/>
      <c r="AR131" s="128"/>
      <c r="AS131" s="128"/>
      <c r="AU131" s="128"/>
      <c r="AV131" s="128"/>
      <c r="AW131" s="128"/>
      <c r="AX131" s="128"/>
      <c r="AY131" s="128"/>
      <c r="AZ131" s="128"/>
      <c r="BA131" s="128"/>
      <c r="BB131" s="128"/>
      <c r="BC131" s="128"/>
      <c r="BD131" s="128"/>
      <c r="BE131" s="128"/>
    </row>
    <row r="132" spans="11:57" x14ac:dyDescent="0.2">
      <c r="K132" s="8">
        <f>IF(Engagés!A31="","",Engagés!A31)</f>
        <v>28</v>
      </c>
      <c r="L132" s="162" t="str">
        <f>IF(Engagés!D31="","",Engagés!D31)</f>
        <v>F</v>
      </c>
      <c r="M132" s="154" t="str">
        <f>'1ér_Tour'!D31</f>
        <v/>
      </c>
      <c r="N132" s="154" t="str">
        <f>IF(AND(OR($L132=1,$L132=2,$L132=3,$L132="V",),'2ème'!D31=""),'1ér_Tour'!$D31,'2ème'!$D31)</f>
        <v/>
      </c>
      <c r="O132" s="154" t="str">
        <f>IF(AND(OR($L132=1,$L132=2,$L132=3,$L132="V",),'3ème'!$D31=""),'2ème'!$D31,'3ème'!$D31)</f>
        <v/>
      </c>
      <c r="P132" s="154" t="str">
        <f>IF(AND(OR($L132=1,$L132=2,$L132=3,$L132="V",),'4ème'!$D31=""),'3ème'!$D31,'4ème'!$D31)</f>
        <v/>
      </c>
      <c r="Q132" s="154" t="str">
        <f>IF(AND(OR($L132=1,$L132=2,$L132=3,$L132="V",),'5ème'!$D31=""),'4ème'!$D31,'5ème'!$D31)</f>
        <v/>
      </c>
      <c r="R132" s="154" t="str">
        <f>IF(AND(OR($L132=1,$L132=2,$L132=3,$L132="V",),'6ème'!$D31=""),'5ème'!$D31,'6ème'!$D31)</f>
        <v/>
      </c>
      <c r="S132" s="154" t="str">
        <f>IF(AND(OR($L132=1,$L132=2,$L132=3,$L132="V",),'7ème'!$D31=""),'6ème'!$D31,'7ème'!$D31)</f>
        <v/>
      </c>
      <c r="T132" s="154" t="str">
        <f>IF(AND(OR($L132=1,$L132=2,$L132=3,$L132="V",),'8ème'!$D31=""),'7ème'!$D31,'8ème'!$D31)</f>
        <v/>
      </c>
      <c r="U132" s="154" t="str">
        <f>IF(AND(OR($L132=1,$L132=2,$L132=3,$L132="V",),'9ème'!$D31=""),'8ème'!$D31,'9ème'!$D31)</f>
        <v/>
      </c>
      <c r="V132" s="154" t="str">
        <f>IF(AND(OR($L132=1,$L132=2,$L132=3,$L132="V",),'9ème'!$D31=""),'9ème'!$D31,'10ème'!$D31)</f>
        <v/>
      </c>
      <c r="W132" s="154" t="str">
        <f>IF(AND(OR($L132=1,$L132=2,$L132=3,$L132="V",),Dép_Arr!$D31=""),'10ème'!$D31,Dép_Arr!$D31)</f>
        <v/>
      </c>
      <c r="Y132" s="128"/>
      <c r="Z132" s="128"/>
      <c r="AA132" s="128"/>
      <c r="AB132" s="128"/>
      <c r="AC132" s="128"/>
      <c r="AD132" s="128"/>
      <c r="AE132" s="128"/>
      <c r="AF132" s="128"/>
      <c r="AG132" s="128"/>
      <c r="AH132" s="128"/>
      <c r="AJ132" s="128"/>
      <c r="AK132" s="128"/>
      <c r="AL132" s="128"/>
      <c r="AM132" s="128"/>
      <c r="AN132" s="128"/>
      <c r="AO132" s="128"/>
      <c r="AP132" s="128"/>
      <c r="AQ132" s="128"/>
      <c r="AR132" s="128"/>
      <c r="AS132" s="128"/>
      <c r="AU132" s="128"/>
      <c r="AV132" s="128"/>
      <c r="AW132" s="128"/>
      <c r="AX132" s="128"/>
      <c r="AY132" s="128"/>
      <c r="AZ132" s="128"/>
      <c r="BA132" s="128"/>
      <c r="BB132" s="128"/>
      <c r="BC132" s="128"/>
      <c r="BD132" s="128"/>
      <c r="BE132" s="128"/>
    </row>
    <row r="133" spans="11:57" x14ac:dyDescent="0.2">
      <c r="K133" s="8">
        <f>IF(Engagés!A32="","",Engagés!A32)</f>
        <v>29</v>
      </c>
      <c r="L133" s="162">
        <f>IF(Engagés!D32="","",Engagés!D32)</f>
        <v>3</v>
      </c>
      <c r="M133" s="154" t="str">
        <f>'1ér_Tour'!D32</f>
        <v/>
      </c>
      <c r="N133" s="154" t="str">
        <f>IF(AND(OR($L133=1,$L133=2,$L133=3,$L133="V",),'2ème'!D32=""),'1ér_Tour'!$D32,'2ème'!$D32)</f>
        <v/>
      </c>
      <c r="O133" s="154" t="str">
        <f>IF(AND(OR($L133=1,$L133=2,$L133=3,$L133="V",),'3ème'!$D32=""),'2ème'!$D32,'3ème'!$D32)</f>
        <v/>
      </c>
      <c r="P133" s="154" t="str">
        <f>IF(AND(OR($L133=1,$L133=2,$L133=3,$L133="V",),'4ème'!$D32=""),'3ème'!$D32,'4ème'!$D32)</f>
        <v/>
      </c>
      <c r="Q133" s="154" t="str">
        <f>IF(AND(OR($L133=1,$L133=2,$L133=3,$L133="V",),'5ème'!$D32=""),'4ème'!$D32,'5ème'!$D32)</f>
        <v/>
      </c>
      <c r="R133" s="154" t="str">
        <f>IF(AND(OR($L133=1,$L133=2,$L133=3,$L133="V",),'6ème'!$D32=""),'5ème'!$D32,'6ème'!$D32)</f>
        <v/>
      </c>
      <c r="S133" s="154" t="str">
        <f>IF(AND(OR($L133=1,$L133=2,$L133=3,$L133="V",),'7ème'!$D32=""),'6ème'!$D32,'7ème'!$D32)</f>
        <v/>
      </c>
      <c r="T133" s="154" t="str">
        <f>IF(AND(OR($L133=1,$L133=2,$L133=3,$L133="V",),'8ème'!$D32=""),'7ème'!$D32,'8ème'!$D32)</f>
        <v/>
      </c>
      <c r="U133" s="154" t="str">
        <f>IF(AND(OR($L133=1,$L133=2,$L133=3,$L133="V",),'9ème'!$D32=""),'8ème'!$D32,'9ème'!$D32)</f>
        <v/>
      </c>
      <c r="V133" s="154" t="str">
        <f>IF(AND(OR($L133=1,$L133=2,$L133=3,$L133="V",),'9ème'!$D32=""),'9ème'!$D32,'10ème'!$D32)</f>
        <v/>
      </c>
      <c r="W133" s="154" t="str">
        <f>IF(AND(OR($L133=1,$L133=2,$L133=3,$L133="V",),Dép_Arr!$D32=""),'10ème'!$D32,Dép_Arr!$D32)</f>
        <v/>
      </c>
      <c r="Y133" s="128"/>
      <c r="Z133" s="128"/>
      <c r="AA133" s="128"/>
      <c r="AB133" s="128"/>
      <c r="AC133" s="128"/>
      <c r="AD133" s="128"/>
      <c r="AE133" s="128"/>
      <c r="AF133" s="128"/>
      <c r="AG133" s="128"/>
      <c r="AH133" s="128"/>
      <c r="AJ133" s="128"/>
      <c r="AK133" s="128"/>
      <c r="AL133" s="128"/>
      <c r="AM133" s="128"/>
      <c r="AN133" s="128"/>
      <c r="AO133" s="128"/>
      <c r="AP133" s="128"/>
      <c r="AQ133" s="128"/>
      <c r="AR133" s="128"/>
      <c r="AS133" s="128"/>
      <c r="AU133" s="128"/>
      <c r="AV133" s="128"/>
      <c r="AW133" s="128"/>
      <c r="AX133" s="128"/>
      <c r="AY133" s="128"/>
      <c r="AZ133" s="128"/>
      <c r="BA133" s="128"/>
      <c r="BB133" s="128"/>
      <c r="BC133" s="128"/>
      <c r="BD133" s="128"/>
      <c r="BE133" s="128"/>
    </row>
    <row r="134" spans="11:57" x14ac:dyDescent="0.2">
      <c r="K134" s="8">
        <f>IF(Engagés!A33="","",Engagés!A33)</f>
        <v>30</v>
      </c>
      <c r="L134" s="162" t="str">
        <f>IF(Engagés!D33="","",Engagés!D33)</f>
        <v>V</v>
      </c>
      <c r="M134" s="154" t="str">
        <f>'1ér_Tour'!D33</f>
        <v/>
      </c>
      <c r="N134" s="154" t="str">
        <f>IF(AND(OR($L134=1,$L134=2,$L134=3,$L134="V",),'2ème'!D33=""),'1ér_Tour'!$D33,'2ème'!$D33)</f>
        <v/>
      </c>
      <c r="O134" s="154" t="str">
        <f>IF(AND(OR($L134=1,$L134=2,$L134=3,$L134="V",),'3ème'!$D33=""),'2ème'!$D33,'3ème'!$D33)</f>
        <v/>
      </c>
      <c r="P134" s="154" t="str">
        <f>IF(AND(OR($L134=1,$L134=2,$L134=3,$L134="V",),'4ème'!$D33=""),'3ème'!$D33,'4ème'!$D33)</f>
        <v/>
      </c>
      <c r="Q134" s="154" t="str">
        <f>IF(AND(OR($L134=1,$L134=2,$L134=3,$L134="V",),'5ème'!$D33=""),'4ème'!$D33,'5ème'!$D33)</f>
        <v/>
      </c>
      <c r="R134" s="154" t="str">
        <f>IF(AND(OR($L134=1,$L134=2,$L134=3,$L134="V",),'6ème'!$D33=""),'5ème'!$D33,'6ème'!$D33)</f>
        <v/>
      </c>
      <c r="S134" s="154" t="str">
        <f>IF(AND(OR($L134=1,$L134=2,$L134=3,$L134="V",),'7ème'!$D33=""),'6ème'!$D33,'7ème'!$D33)</f>
        <v/>
      </c>
      <c r="T134" s="154" t="str">
        <f>IF(AND(OR($L134=1,$L134=2,$L134=3,$L134="V",),'8ème'!$D33=""),'7ème'!$D33,'8ème'!$D33)</f>
        <v/>
      </c>
      <c r="U134" s="154" t="str">
        <f>IF(AND(OR($L134=1,$L134=2,$L134=3,$L134="V",),'9ème'!$D33=""),'8ème'!$D33,'9ème'!$D33)</f>
        <v/>
      </c>
      <c r="V134" s="154" t="str">
        <f>IF(AND(OR($L134=1,$L134=2,$L134=3,$L134="V",),'9ème'!$D33=""),'9ème'!$D33,'10ème'!$D33)</f>
        <v/>
      </c>
      <c r="W134" s="154" t="str">
        <f>IF(AND(OR($L134=1,$L134=2,$L134=3,$L134="V",),Dép_Arr!$D33=""),'10ème'!$D33,Dép_Arr!$D33)</f>
        <v/>
      </c>
      <c r="Y134" s="128"/>
      <c r="Z134" s="128"/>
      <c r="AA134" s="128"/>
      <c r="AB134" s="128"/>
      <c r="AC134" s="128"/>
      <c r="AD134" s="128"/>
      <c r="AE134" s="128"/>
      <c r="AF134" s="128"/>
      <c r="AG134" s="128"/>
      <c r="AH134" s="128"/>
      <c r="AJ134" s="128"/>
      <c r="AK134" s="128"/>
      <c r="AL134" s="128"/>
      <c r="AM134" s="128"/>
      <c r="AN134" s="128"/>
      <c r="AO134" s="128"/>
      <c r="AP134" s="128"/>
      <c r="AQ134" s="128"/>
      <c r="AR134" s="128"/>
      <c r="AS134" s="128"/>
      <c r="AU134" s="128"/>
      <c r="AV134" s="128"/>
      <c r="AW134" s="128"/>
      <c r="AX134" s="128"/>
      <c r="AY134" s="128"/>
      <c r="AZ134" s="128"/>
      <c r="BA134" s="128"/>
      <c r="BB134" s="128"/>
      <c r="BC134" s="128"/>
      <c r="BD134" s="128"/>
      <c r="BE134" s="128"/>
    </row>
    <row r="135" spans="11:57" x14ac:dyDescent="0.2">
      <c r="K135" s="8">
        <f>IF(Engagés!A34="","",Engagés!A34)</f>
        <v>31</v>
      </c>
      <c r="L135" s="162">
        <f>IF(Engagés!D34="","",Engagés!D34)</f>
        <v>1</v>
      </c>
      <c r="M135" s="154" t="str">
        <f>'1ér_Tour'!D34</f>
        <v/>
      </c>
      <c r="N135" s="154" t="str">
        <f>IF(AND(OR($L135=1,$L135=2,$L135=3,$L135="V",),'2ème'!D34=""),'1ér_Tour'!$D34,'2ème'!$D34)</f>
        <v/>
      </c>
      <c r="O135" s="154" t="str">
        <f>IF(AND(OR($L135=1,$L135=2,$L135=3,$L135="V",),'3ème'!$D34=""),'2ème'!$D34,'3ème'!$D34)</f>
        <v/>
      </c>
      <c r="P135" s="154" t="str">
        <f>IF(AND(OR($L135=1,$L135=2,$L135=3,$L135="V",),'4ème'!$D34=""),'3ème'!$D34,'4ème'!$D34)</f>
        <v/>
      </c>
      <c r="Q135" s="154" t="str">
        <f>IF(AND(OR($L135=1,$L135=2,$L135=3,$L135="V",),'5ème'!$D34=""),'4ème'!$D34,'5ème'!$D34)</f>
        <v/>
      </c>
      <c r="R135" s="154" t="str">
        <f>IF(AND(OR($L135=1,$L135=2,$L135=3,$L135="V",),'6ème'!$D34=""),'5ème'!$D34,'6ème'!$D34)</f>
        <v/>
      </c>
      <c r="S135" s="154" t="str">
        <f>IF(AND(OR($L135=1,$L135=2,$L135=3,$L135="V",),'7ème'!$D34=""),'6ème'!$D34,'7ème'!$D34)</f>
        <v/>
      </c>
      <c r="T135" s="154" t="str">
        <f>IF(AND(OR($L135=1,$L135=2,$L135=3,$L135="V",),'8ème'!$D34=""),'7ème'!$D34,'8ème'!$D34)</f>
        <v/>
      </c>
      <c r="U135" s="154" t="str">
        <f>IF(AND(OR($L135=1,$L135=2,$L135=3,$L135="V",),'9ème'!$D34=""),'8ème'!$D34,'9ème'!$D34)</f>
        <v/>
      </c>
      <c r="V135" s="154" t="str">
        <f>IF(AND(OR($L135=1,$L135=2,$L135=3,$L135="V",),'9ème'!$D34=""),'9ème'!$D34,'10ème'!$D34)</f>
        <v/>
      </c>
      <c r="W135" s="154" t="str">
        <f>IF(AND(OR($L135=1,$L135=2,$L135=3,$L135="V",),Dép_Arr!$D34=""),'10ème'!$D34,Dép_Arr!$D34)</f>
        <v/>
      </c>
      <c r="Y135" s="128"/>
      <c r="Z135" s="128"/>
      <c r="AA135" s="128"/>
      <c r="AB135" s="128"/>
      <c r="AC135" s="128"/>
      <c r="AD135" s="128"/>
      <c r="AE135" s="128"/>
      <c r="AF135" s="128"/>
      <c r="AG135" s="128"/>
      <c r="AH135" s="128"/>
      <c r="AJ135" s="128"/>
      <c r="AK135" s="128"/>
      <c r="AL135" s="128"/>
      <c r="AM135" s="128"/>
      <c r="AN135" s="128"/>
      <c r="AO135" s="128"/>
      <c r="AP135" s="128"/>
      <c r="AQ135" s="128"/>
      <c r="AR135" s="128"/>
      <c r="AS135" s="128"/>
      <c r="AU135" s="128"/>
      <c r="AV135" s="128"/>
      <c r="AW135" s="128"/>
      <c r="AX135" s="128"/>
      <c r="AY135" s="128"/>
      <c r="AZ135" s="128"/>
      <c r="BA135" s="128"/>
      <c r="BB135" s="128"/>
      <c r="BC135" s="128"/>
      <c r="BD135" s="128"/>
      <c r="BE135" s="128"/>
    </row>
    <row r="136" spans="11:57" x14ac:dyDescent="0.2">
      <c r="K136" s="8">
        <f>IF(Engagés!A35="","",Engagés!A35)</f>
        <v>32</v>
      </c>
      <c r="L136" s="162">
        <f>IF(Engagés!D35="","",Engagés!D35)</f>
        <v>1</v>
      </c>
      <c r="M136" s="154" t="str">
        <f>'1ér_Tour'!D35</f>
        <v/>
      </c>
      <c r="N136" s="154" t="str">
        <f>IF(AND(OR($L136=1,$L136=2,$L136=3,$L136="V",),'2ème'!D35=""),'1ér_Tour'!$D35,'2ème'!$D35)</f>
        <v/>
      </c>
      <c r="O136" s="154" t="str">
        <f>IF(AND(OR($L136=1,$L136=2,$L136=3,$L136="V",),'3ème'!$D35=""),'2ème'!$D35,'3ème'!$D35)</f>
        <v/>
      </c>
      <c r="P136" s="154" t="str">
        <f>IF(AND(OR($L136=1,$L136=2,$L136=3,$L136="V",),'4ème'!$D35=""),'3ème'!$D35,'4ème'!$D35)</f>
        <v/>
      </c>
      <c r="Q136" s="154" t="str">
        <f>IF(AND(OR($L136=1,$L136=2,$L136=3,$L136="V",),'5ème'!$D35=""),'4ème'!$D35,'5ème'!$D35)</f>
        <v/>
      </c>
      <c r="R136" s="154" t="str">
        <f>IF(AND(OR($L136=1,$L136=2,$L136=3,$L136="V",),'6ème'!$D35=""),'5ème'!$D35,'6ème'!$D35)</f>
        <v/>
      </c>
      <c r="S136" s="154" t="str">
        <f>IF(AND(OR($L136=1,$L136=2,$L136=3,$L136="V",),'7ème'!$D35=""),'6ème'!$D35,'7ème'!$D35)</f>
        <v/>
      </c>
      <c r="T136" s="154" t="str">
        <f>IF(AND(OR($L136=1,$L136=2,$L136=3,$L136="V",),'8ème'!$D35=""),'7ème'!$D35,'8ème'!$D35)</f>
        <v/>
      </c>
      <c r="U136" s="154" t="str">
        <f>IF(AND(OR($L136=1,$L136=2,$L136=3,$L136="V",),'9ème'!$D35=""),'8ème'!$D35,'9ème'!$D35)</f>
        <v/>
      </c>
      <c r="V136" s="154" t="str">
        <f>IF(AND(OR($L136=1,$L136=2,$L136=3,$L136="V",),'9ème'!$D35=""),'9ème'!$D35,'10ème'!$D35)</f>
        <v/>
      </c>
      <c r="W136" s="154" t="str">
        <f>IF(AND(OR($L136=1,$L136=2,$L136=3,$L136="V",),Dép_Arr!$D35=""),'10ème'!$D35,Dép_Arr!$D35)</f>
        <v/>
      </c>
      <c r="Y136" s="128"/>
      <c r="Z136" s="128"/>
      <c r="AA136" s="128"/>
      <c r="AB136" s="128"/>
      <c r="AC136" s="128"/>
      <c r="AD136" s="128"/>
      <c r="AE136" s="128"/>
      <c r="AF136" s="128"/>
      <c r="AG136" s="128"/>
      <c r="AH136" s="128"/>
      <c r="AJ136" s="128"/>
      <c r="AK136" s="128"/>
      <c r="AL136" s="128"/>
      <c r="AM136" s="128"/>
      <c r="AN136" s="128"/>
      <c r="AO136" s="128"/>
      <c r="AP136" s="128"/>
      <c r="AQ136" s="128"/>
      <c r="AR136" s="128"/>
      <c r="AS136" s="128"/>
      <c r="AU136" s="128"/>
      <c r="AV136" s="128"/>
      <c r="AW136" s="128"/>
      <c r="AX136" s="128"/>
      <c r="AY136" s="128"/>
      <c r="AZ136" s="128"/>
      <c r="BA136" s="128"/>
      <c r="BB136" s="128"/>
      <c r="BC136" s="128"/>
      <c r="BD136" s="128"/>
      <c r="BE136" s="128"/>
    </row>
    <row r="137" spans="11:57" x14ac:dyDescent="0.2">
      <c r="K137" s="8">
        <f>IF(Engagés!A36="","",Engagés!A36)</f>
        <v>33</v>
      </c>
      <c r="L137" s="162" t="str">
        <f>IF(Engagés!D36="","",Engagés!D36)</f>
        <v>C</v>
      </c>
      <c r="M137" s="154" t="str">
        <f>'1ér_Tour'!D36</f>
        <v/>
      </c>
      <c r="N137" s="154" t="str">
        <f>IF(AND(OR($L137=1,$L137=2,$L137=3,$L137="V",),'2ème'!D36=""),'1ér_Tour'!$D36,'2ème'!$D36)</f>
        <v/>
      </c>
      <c r="O137" s="154" t="str">
        <f>IF(AND(OR($L137=1,$L137=2,$L137=3,$L137="V",),'3ème'!$D36=""),'2ème'!$D36,'3ème'!$D36)</f>
        <v/>
      </c>
      <c r="P137" s="154" t="str">
        <f>IF(AND(OR($L137=1,$L137=2,$L137=3,$L137="V",),'4ème'!$D36=""),'3ème'!$D36,'4ème'!$D36)</f>
        <v/>
      </c>
      <c r="Q137" s="154" t="str">
        <f>IF(AND(OR($L137=1,$L137=2,$L137=3,$L137="V",),'5ème'!$D36=""),'4ème'!$D36,'5ème'!$D36)</f>
        <v/>
      </c>
      <c r="R137" s="154" t="str">
        <f>IF(AND(OR($L137=1,$L137=2,$L137=3,$L137="V",),'6ème'!$D36=""),'5ème'!$D36,'6ème'!$D36)</f>
        <v/>
      </c>
      <c r="S137" s="154" t="str">
        <f>IF(AND(OR($L137=1,$L137=2,$L137=3,$L137="V",),'7ème'!$D36=""),'6ème'!$D36,'7ème'!$D36)</f>
        <v/>
      </c>
      <c r="T137" s="154" t="str">
        <f>IF(AND(OR($L137=1,$L137=2,$L137=3,$L137="V",),'8ème'!$D36=""),'7ème'!$D36,'8ème'!$D36)</f>
        <v/>
      </c>
      <c r="U137" s="154" t="str">
        <f>IF(AND(OR($L137=1,$L137=2,$L137=3,$L137="V",),'9ème'!$D36=""),'8ème'!$D36,'9ème'!$D36)</f>
        <v/>
      </c>
      <c r="V137" s="154" t="str">
        <f>IF(AND(OR($L137=1,$L137=2,$L137=3,$L137="V",),'9ème'!$D36=""),'9ème'!$D36,'10ème'!$D36)</f>
        <v/>
      </c>
      <c r="W137" s="154" t="str">
        <f>IF(AND(OR($L137=1,$L137=2,$L137=3,$L137="V",),Dép_Arr!$D36=""),'10ème'!$D36,Dép_Arr!$D36)</f>
        <v/>
      </c>
      <c r="Y137" s="128"/>
      <c r="Z137" s="128"/>
      <c r="AA137" s="128"/>
      <c r="AB137" s="128"/>
      <c r="AC137" s="128"/>
      <c r="AD137" s="128"/>
      <c r="AE137" s="128"/>
      <c r="AF137" s="128"/>
      <c r="AG137" s="128"/>
      <c r="AH137" s="128"/>
      <c r="AJ137" s="128"/>
      <c r="AK137" s="128"/>
      <c r="AL137" s="128"/>
      <c r="AM137" s="128"/>
      <c r="AN137" s="128"/>
      <c r="AO137" s="128"/>
      <c r="AP137" s="128"/>
      <c r="AQ137" s="128"/>
      <c r="AR137" s="128"/>
      <c r="AS137" s="128"/>
      <c r="AU137" s="128"/>
      <c r="AV137" s="128"/>
      <c r="AW137" s="128"/>
      <c r="AX137" s="128"/>
      <c r="AY137" s="128"/>
      <c r="AZ137" s="128"/>
      <c r="BA137" s="128"/>
      <c r="BB137" s="128"/>
      <c r="BC137" s="128"/>
      <c r="BD137" s="128"/>
      <c r="BE137" s="128"/>
    </row>
    <row r="138" spans="11:57" x14ac:dyDescent="0.2">
      <c r="K138" s="8">
        <f>IF(Engagés!A37="","",Engagés!A37)</f>
        <v>34</v>
      </c>
      <c r="L138" s="162">
        <f>IF(Engagés!D37="","",Engagés!D37)</f>
        <v>1</v>
      </c>
      <c r="M138" s="154" t="str">
        <f>'1ér_Tour'!D37</f>
        <v/>
      </c>
      <c r="N138" s="154" t="str">
        <f>IF(AND(OR($L138=1,$L138=2,$L138=3,$L138="V",),'2ème'!D37=""),'1ér_Tour'!$D37,'2ème'!$D37)</f>
        <v/>
      </c>
      <c r="O138" s="154" t="str">
        <f>IF(AND(OR($L138=1,$L138=2,$L138=3,$L138="V",),'3ème'!$D37=""),'2ème'!$D37,'3ème'!$D37)</f>
        <v/>
      </c>
      <c r="P138" s="154" t="str">
        <f>IF(AND(OR($L138=1,$L138=2,$L138=3,$L138="V",),'4ème'!$D37=""),'3ème'!$D37,'4ème'!$D37)</f>
        <v/>
      </c>
      <c r="Q138" s="154" t="str">
        <f>IF(AND(OR($L138=1,$L138=2,$L138=3,$L138="V",),'5ème'!$D37=""),'4ème'!$D37,'5ème'!$D37)</f>
        <v/>
      </c>
      <c r="R138" s="154" t="str">
        <f>IF(AND(OR($L138=1,$L138=2,$L138=3,$L138="V",),'6ème'!$D37=""),'5ème'!$D37,'6ème'!$D37)</f>
        <v/>
      </c>
      <c r="S138" s="154" t="str">
        <f>IF(AND(OR($L138=1,$L138=2,$L138=3,$L138="V",),'7ème'!$D37=""),'6ème'!$D37,'7ème'!$D37)</f>
        <v/>
      </c>
      <c r="T138" s="154" t="str">
        <f>IF(AND(OR($L138=1,$L138=2,$L138=3,$L138="V",),'8ème'!$D37=""),'7ème'!$D37,'8ème'!$D37)</f>
        <v/>
      </c>
      <c r="U138" s="154" t="str">
        <f>IF(AND(OR($L138=1,$L138=2,$L138=3,$L138="V",),'9ème'!$D37=""),'8ème'!$D37,'9ème'!$D37)</f>
        <v/>
      </c>
      <c r="V138" s="154" t="str">
        <f>IF(AND(OR($L138=1,$L138=2,$L138=3,$L138="V",),'9ème'!$D37=""),'9ème'!$D37,'10ème'!$D37)</f>
        <v/>
      </c>
      <c r="W138" s="154" t="str">
        <f>IF(AND(OR($L138=1,$L138=2,$L138=3,$L138="V",),Dép_Arr!$D37=""),'10ème'!$D37,Dép_Arr!$D37)</f>
        <v/>
      </c>
      <c r="Y138" s="128"/>
      <c r="Z138" s="128"/>
      <c r="AA138" s="128"/>
      <c r="AB138" s="128"/>
      <c r="AC138" s="128"/>
      <c r="AD138" s="128"/>
      <c r="AE138" s="128"/>
      <c r="AF138" s="128"/>
      <c r="AG138" s="128"/>
      <c r="AH138" s="128"/>
      <c r="AJ138" s="128"/>
      <c r="AK138" s="128"/>
      <c r="AL138" s="128"/>
      <c r="AM138" s="128"/>
      <c r="AN138" s="128"/>
      <c r="AO138" s="128"/>
      <c r="AP138" s="128"/>
      <c r="AQ138" s="128"/>
      <c r="AR138" s="128"/>
      <c r="AS138" s="128"/>
      <c r="AU138" s="128"/>
      <c r="AV138" s="128"/>
      <c r="AW138" s="128"/>
      <c r="AX138" s="128"/>
      <c r="AY138" s="128"/>
      <c r="AZ138" s="128"/>
      <c r="BA138" s="128"/>
      <c r="BB138" s="128"/>
      <c r="BC138" s="128"/>
      <c r="BD138" s="128"/>
      <c r="BE138" s="128"/>
    </row>
    <row r="139" spans="11:57" x14ac:dyDescent="0.2">
      <c r="K139" s="8">
        <f>IF(Engagés!A38="","",Engagés!A38)</f>
        <v>35</v>
      </c>
      <c r="L139" s="162">
        <f>IF(Engagés!D38="","",Engagés!D38)</f>
        <v>2</v>
      </c>
      <c r="M139" s="154" t="str">
        <f>'1ér_Tour'!D38</f>
        <v/>
      </c>
      <c r="N139" s="154" t="str">
        <f>IF(AND(OR($L139=1,$L139=2,$L139=3,$L139="V",),'2ème'!D38=""),'1ér_Tour'!$D38,'2ème'!$D38)</f>
        <v/>
      </c>
      <c r="O139" s="154" t="str">
        <f>IF(AND(OR($L139=1,$L139=2,$L139=3,$L139="V",),'3ème'!$D38=""),'2ème'!$D38,'3ème'!$D38)</f>
        <v/>
      </c>
      <c r="P139" s="154" t="str">
        <f>IF(AND(OR($L139=1,$L139=2,$L139=3,$L139="V",),'4ème'!$D38=""),'3ème'!$D38,'4ème'!$D38)</f>
        <v/>
      </c>
      <c r="Q139" s="154" t="str">
        <f>IF(AND(OR($L139=1,$L139=2,$L139=3,$L139="V",),'5ème'!$D38=""),'4ème'!$D38,'5ème'!$D38)</f>
        <v/>
      </c>
      <c r="R139" s="154" t="str">
        <f>IF(AND(OR($L139=1,$L139=2,$L139=3,$L139="V",),'6ème'!$D38=""),'5ème'!$D38,'6ème'!$D38)</f>
        <v/>
      </c>
      <c r="S139" s="154" t="str">
        <f>IF(AND(OR($L139=1,$L139=2,$L139=3,$L139="V",),'7ème'!$D38=""),'6ème'!$D38,'7ème'!$D38)</f>
        <v/>
      </c>
      <c r="T139" s="154" t="str">
        <f>IF(AND(OR($L139=1,$L139=2,$L139=3,$L139="V",),'8ème'!$D38=""),'7ème'!$D38,'8ème'!$D38)</f>
        <v/>
      </c>
      <c r="U139" s="154" t="str">
        <f>IF(AND(OR($L139=1,$L139=2,$L139=3,$L139="V",),'9ème'!$D38=""),'8ème'!$D38,'9ème'!$D38)</f>
        <v/>
      </c>
      <c r="V139" s="154" t="str">
        <f>IF(AND(OR($L139=1,$L139=2,$L139=3,$L139="V",),'9ème'!$D38=""),'9ème'!$D38,'10ème'!$D38)</f>
        <v/>
      </c>
      <c r="W139" s="154" t="str">
        <f>IF(AND(OR($L139=1,$L139=2,$L139=3,$L139="V",),Dép_Arr!$D38=""),'10ème'!$D38,Dép_Arr!$D38)</f>
        <v/>
      </c>
      <c r="Y139" s="128"/>
      <c r="Z139" s="128"/>
      <c r="AA139" s="128"/>
      <c r="AB139" s="128"/>
      <c r="AC139" s="128"/>
      <c r="AD139" s="128"/>
      <c r="AE139" s="128"/>
      <c r="AF139" s="128"/>
      <c r="AG139" s="128"/>
      <c r="AH139" s="128"/>
      <c r="AJ139" s="128"/>
      <c r="AK139" s="128"/>
      <c r="AL139" s="128"/>
      <c r="AM139" s="128"/>
      <c r="AN139" s="128"/>
      <c r="AO139" s="128"/>
      <c r="AP139" s="128"/>
      <c r="AQ139" s="128"/>
      <c r="AR139" s="128"/>
      <c r="AS139" s="128"/>
      <c r="AU139" s="128"/>
      <c r="AV139" s="128"/>
      <c r="AW139" s="128"/>
      <c r="AX139" s="128"/>
      <c r="AY139" s="128"/>
      <c r="AZ139" s="128"/>
      <c r="BA139" s="128"/>
      <c r="BB139" s="128"/>
      <c r="BC139" s="128"/>
      <c r="BD139" s="128"/>
      <c r="BE139" s="128"/>
    </row>
    <row r="140" spans="11:57" x14ac:dyDescent="0.2">
      <c r="K140" s="8">
        <f>IF(Engagés!A39="","",Engagés!A39)</f>
        <v>36</v>
      </c>
      <c r="L140" s="162" t="str">
        <f>IF(Engagés!D39="","",Engagés!D39)</f>
        <v>F</v>
      </c>
      <c r="M140" s="154" t="str">
        <f>'1ér_Tour'!D39</f>
        <v/>
      </c>
      <c r="N140" s="154" t="str">
        <f>IF(AND(OR($L140=1,$L140=2,$L140=3,$L140="V",),'2ème'!D39=""),'1ér_Tour'!$D39,'2ème'!$D39)</f>
        <v/>
      </c>
      <c r="O140" s="154" t="str">
        <f>IF(AND(OR($L140=1,$L140=2,$L140=3,$L140="V",),'3ème'!$D39=""),'2ème'!$D39,'3ème'!$D39)</f>
        <v/>
      </c>
      <c r="P140" s="154" t="str">
        <f>IF(AND(OR($L140=1,$L140=2,$L140=3,$L140="V",),'4ème'!$D39=""),'3ème'!$D39,'4ème'!$D39)</f>
        <v/>
      </c>
      <c r="Q140" s="154" t="str">
        <f>IF(AND(OR($L140=1,$L140=2,$L140=3,$L140="V",),'5ème'!$D39=""),'4ème'!$D39,'5ème'!$D39)</f>
        <v/>
      </c>
      <c r="R140" s="154" t="str">
        <f>IF(AND(OR($L140=1,$L140=2,$L140=3,$L140="V",),'6ème'!$D39=""),'5ème'!$D39,'6ème'!$D39)</f>
        <v/>
      </c>
      <c r="S140" s="154" t="str">
        <f>IF(AND(OR($L140=1,$L140=2,$L140=3,$L140="V",),'7ème'!$D39=""),'6ème'!$D39,'7ème'!$D39)</f>
        <v/>
      </c>
      <c r="T140" s="154" t="str">
        <f>IF(AND(OR($L140=1,$L140=2,$L140=3,$L140="V",),'8ème'!$D39=""),'7ème'!$D39,'8ème'!$D39)</f>
        <v/>
      </c>
      <c r="U140" s="154" t="str">
        <f>IF(AND(OR($L140=1,$L140=2,$L140=3,$L140="V",),'9ème'!$D39=""),'8ème'!$D39,'9ème'!$D39)</f>
        <v/>
      </c>
      <c r="V140" s="154" t="str">
        <f>IF(AND(OR($L140=1,$L140=2,$L140=3,$L140="V",),'9ème'!$D39=""),'9ème'!$D39,'10ème'!$D39)</f>
        <v/>
      </c>
      <c r="W140" s="154" t="str">
        <f>IF(AND(OR($L140=1,$L140=2,$L140=3,$L140="V",),Dép_Arr!$D39=""),'10ème'!$D39,Dép_Arr!$D39)</f>
        <v/>
      </c>
      <c r="Y140" s="128"/>
      <c r="Z140" s="128"/>
      <c r="AA140" s="128"/>
      <c r="AB140" s="128"/>
      <c r="AC140" s="128"/>
      <c r="AD140" s="128"/>
      <c r="AE140" s="128"/>
      <c r="AF140" s="128"/>
      <c r="AG140" s="128"/>
      <c r="AH140" s="128"/>
      <c r="AJ140" s="128"/>
      <c r="AK140" s="128"/>
      <c r="AL140" s="128"/>
      <c r="AM140" s="128"/>
      <c r="AN140" s="128"/>
      <c r="AO140" s="128"/>
      <c r="AP140" s="128"/>
      <c r="AQ140" s="128"/>
      <c r="AR140" s="128"/>
      <c r="AS140" s="128"/>
      <c r="AU140" s="128"/>
      <c r="AV140" s="128"/>
      <c r="AW140" s="128"/>
      <c r="AX140" s="128"/>
      <c r="AY140" s="128"/>
      <c r="AZ140" s="128"/>
      <c r="BA140" s="128"/>
      <c r="BB140" s="128"/>
      <c r="BC140" s="128"/>
      <c r="BD140" s="128"/>
      <c r="BE140" s="128"/>
    </row>
    <row r="141" spans="11:57" x14ac:dyDescent="0.2">
      <c r="K141" s="8">
        <f>IF(Engagés!A40="","",Engagés!A40)</f>
        <v>37</v>
      </c>
      <c r="L141" s="162" t="str">
        <f>IF(Engagés!D40="","",Engagés!D40)</f>
        <v>C</v>
      </c>
      <c r="M141" s="154" t="str">
        <f>'1ér_Tour'!D40</f>
        <v/>
      </c>
      <c r="N141" s="154" t="str">
        <f>IF(AND(OR($L141=1,$L141=2,$L141=3,$L141="V",),'2ème'!D40=""),'1ér_Tour'!$D40,'2ème'!$D40)</f>
        <v/>
      </c>
      <c r="O141" s="154" t="str">
        <f>IF(AND(OR($L141=1,$L141=2,$L141=3,$L141="V",),'3ème'!$D40=""),'2ème'!$D40,'3ème'!$D40)</f>
        <v/>
      </c>
      <c r="P141" s="154" t="str">
        <f>IF(AND(OR($L141=1,$L141=2,$L141=3,$L141="V",),'4ème'!$D40=""),'3ème'!$D40,'4ème'!$D40)</f>
        <v/>
      </c>
      <c r="Q141" s="154" t="str">
        <f>IF(AND(OR($L141=1,$L141=2,$L141=3,$L141="V",),'5ème'!$D40=""),'4ème'!$D40,'5ème'!$D40)</f>
        <v/>
      </c>
      <c r="R141" s="154" t="str">
        <f>IF(AND(OR($L141=1,$L141=2,$L141=3,$L141="V",),'6ème'!$D40=""),'5ème'!$D40,'6ème'!$D40)</f>
        <v/>
      </c>
      <c r="S141" s="154" t="str">
        <f>IF(AND(OR($L141=1,$L141=2,$L141=3,$L141="V",),'7ème'!$D40=""),'6ème'!$D40,'7ème'!$D40)</f>
        <v/>
      </c>
      <c r="T141" s="154" t="str">
        <f>IF(AND(OR($L141=1,$L141=2,$L141=3,$L141="V",),'8ème'!$D40=""),'7ème'!$D40,'8ème'!$D40)</f>
        <v/>
      </c>
      <c r="U141" s="154" t="str">
        <f>IF(AND(OR($L141=1,$L141=2,$L141=3,$L141="V",),'9ème'!$D40=""),'8ème'!$D40,'9ème'!$D40)</f>
        <v/>
      </c>
      <c r="V141" s="154" t="str">
        <f>IF(AND(OR($L141=1,$L141=2,$L141=3,$L141="V",),'9ème'!$D40=""),'9ème'!$D40,'10ème'!$D40)</f>
        <v/>
      </c>
      <c r="W141" s="154" t="str">
        <f>IF(AND(OR($L141=1,$L141=2,$L141=3,$L141="V",),Dép_Arr!$D40=""),'10ème'!$D40,Dép_Arr!$D40)</f>
        <v/>
      </c>
      <c r="Y141" s="128"/>
      <c r="Z141" s="128"/>
      <c r="AA141" s="128"/>
      <c r="AB141" s="128"/>
      <c r="AC141" s="128"/>
      <c r="AD141" s="128"/>
      <c r="AE141" s="128"/>
      <c r="AF141" s="128"/>
      <c r="AG141" s="128"/>
      <c r="AH141" s="128"/>
      <c r="AJ141" s="128"/>
      <c r="AK141" s="128"/>
      <c r="AL141" s="128"/>
      <c r="AM141" s="128"/>
      <c r="AN141" s="128"/>
      <c r="AO141" s="128"/>
      <c r="AP141" s="128"/>
      <c r="AQ141" s="128"/>
      <c r="AR141" s="128"/>
      <c r="AS141" s="128"/>
      <c r="AU141" s="128"/>
      <c r="AV141" s="128"/>
      <c r="AW141" s="128"/>
      <c r="AX141" s="128"/>
      <c r="AY141" s="128"/>
      <c r="AZ141" s="128"/>
      <c r="BA141" s="128"/>
      <c r="BB141" s="128"/>
      <c r="BC141" s="128"/>
      <c r="BD141" s="128"/>
      <c r="BE141" s="128"/>
    </row>
    <row r="142" spans="11:57" x14ac:dyDescent="0.2">
      <c r="K142" s="8">
        <f>IF(Engagés!A41="","",Engagés!A41)</f>
        <v>38</v>
      </c>
      <c r="L142" s="162" t="str">
        <f>IF(Engagés!D41="","",Engagés!D41)</f>
        <v>V</v>
      </c>
      <c r="M142" s="154" t="str">
        <f>'1ér_Tour'!D41</f>
        <v/>
      </c>
      <c r="N142" s="154" t="str">
        <f>IF(AND(OR($L142=1,$L142=2,$L142=3,$L142="V",),'2ème'!D41=""),'1ér_Tour'!$D41,'2ème'!$D41)</f>
        <v/>
      </c>
      <c r="O142" s="154" t="str">
        <f>IF(AND(OR($L142=1,$L142=2,$L142=3,$L142="V",),'3ème'!$D41=""),'2ème'!$D41,'3ème'!$D41)</f>
        <v/>
      </c>
      <c r="P142" s="154" t="str">
        <f>IF(AND(OR($L142=1,$L142=2,$L142=3,$L142="V",),'4ème'!$D41=""),'3ème'!$D41,'4ème'!$D41)</f>
        <v/>
      </c>
      <c r="Q142" s="154" t="str">
        <f>IF(AND(OR($L142=1,$L142=2,$L142=3,$L142="V",),'5ème'!$D41=""),'4ème'!$D41,'5ème'!$D41)</f>
        <v/>
      </c>
      <c r="R142" s="154" t="str">
        <f>IF(AND(OR($L142=1,$L142=2,$L142=3,$L142="V",),'6ème'!$D41=""),'5ème'!$D41,'6ème'!$D41)</f>
        <v/>
      </c>
      <c r="S142" s="154" t="str">
        <f>IF(AND(OR($L142=1,$L142=2,$L142=3,$L142="V",),'7ème'!$D41=""),'6ème'!$D41,'7ème'!$D41)</f>
        <v/>
      </c>
      <c r="T142" s="154" t="str">
        <f>IF(AND(OR($L142=1,$L142=2,$L142=3,$L142="V",),'8ème'!$D41=""),'7ème'!$D41,'8ème'!$D41)</f>
        <v/>
      </c>
      <c r="U142" s="154" t="str">
        <f>IF(AND(OR($L142=1,$L142=2,$L142=3,$L142="V",),'9ème'!$D41=""),'8ème'!$D41,'9ème'!$D41)</f>
        <v/>
      </c>
      <c r="V142" s="154" t="str">
        <f>IF(AND(OR($L142=1,$L142=2,$L142=3,$L142="V",),'9ème'!$D41=""),'9ème'!$D41,'10ème'!$D41)</f>
        <v/>
      </c>
      <c r="W142" s="154" t="str">
        <f>IF(AND(OR($L142=1,$L142=2,$L142=3,$L142="V",),Dép_Arr!$D41=""),'10ème'!$D41,Dép_Arr!$D41)</f>
        <v/>
      </c>
      <c r="Y142" s="128"/>
      <c r="Z142" s="128"/>
      <c r="AA142" s="128"/>
      <c r="AB142" s="128"/>
      <c r="AC142" s="128"/>
      <c r="AD142" s="128"/>
      <c r="AE142" s="128"/>
      <c r="AF142" s="128"/>
      <c r="AG142" s="128"/>
      <c r="AH142" s="128"/>
      <c r="AJ142" s="128"/>
      <c r="AK142" s="128"/>
      <c r="AL142" s="128"/>
      <c r="AM142" s="128"/>
      <c r="AN142" s="128"/>
      <c r="AO142" s="128"/>
      <c r="AP142" s="128"/>
      <c r="AQ142" s="128"/>
      <c r="AR142" s="128"/>
      <c r="AS142" s="128"/>
      <c r="AU142" s="128"/>
      <c r="AV142" s="128"/>
      <c r="AW142" s="128"/>
      <c r="AX142" s="128"/>
      <c r="AY142" s="128"/>
      <c r="AZ142" s="128"/>
      <c r="BA142" s="128"/>
      <c r="BB142" s="128"/>
      <c r="BC142" s="128"/>
      <c r="BD142" s="128"/>
      <c r="BE142" s="128"/>
    </row>
    <row r="143" spans="11:57" x14ac:dyDescent="0.2">
      <c r="K143" s="8">
        <f>IF(Engagés!A42="","",Engagés!A42)</f>
        <v>39</v>
      </c>
      <c r="L143" s="162">
        <f>IF(Engagés!D42="","",Engagés!D42)</f>
        <v>1</v>
      </c>
      <c r="M143" s="154" t="str">
        <f>'1ér_Tour'!D42</f>
        <v/>
      </c>
      <c r="N143" s="154" t="str">
        <f>IF(AND(OR($L143=1,$L143=2,$L143=3,$L143="V",),'2ème'!D42=""),'1ér_Tour'!$D42,'2ème'!$D42)</f>
        <v/>
      </c>
      <c r="O143" s="154" t="str">
        <f>IF(AND(OR($L143=1,$L143=2,$L143=3,$L143="V",),'3ème'!$D42=""),'2ème'!$D42,'3ème'!$D42)</f>
        <v/>
      </c>
      <c r="P143" s="154" t="str">
        <f>IF(AND(OR($L143=1,$L143=2,$L143=3,$L143="V",),'4ème'!$D42=""),'3ème'!$D42,'4ème'!$D42)</f>
        <v/>
      </c>
      <c r="Q143" s="154" t="str">
        <f>IF(AND(OR($L143=1,$L143=2,$L143=3,$L143="V",),'5ème'!$D42=""),'4ème'!$D42,'5ème'!$D42)</f>
        <v/>
      </c>
      <c r="R143" s="154" t="str">
        <f>IF(AND(OR($L143=1,$L143=2,$L143=3,$L143="V",),'6ème'!$D42=""),'5ème'!$D42,'6ème'!$D42)</f>
        <v/>
      </c>
      <c r="S143" s="154" t="str">
        <f>IF(AND(OR($L143=1,$L143=2,$L143=3,$L143="V",),'7ème'!$D42=""),'6ème'!$D42,'7ème'!$D42)</f>
        <v/>
      </c>
      <c r="T143" s="154" t="str">
        <f>IF(AND(OR($L143=1,$L143=2,$L143=3,$L143="V",),'8ème'!$D42=""),'7ème'!$D42,'8ème'!$D42)</f>
        <v/>
      </c>
      <c r="U143" s="154" t="str">
        <f>IF(AND(OR($L143=1,$L143=2,$L143=3,$L143="V",),'9ème'!$D42=""),'8ème'!$D42,'9ème'!$D42)</f>
        <v/>
      </c>
      <c r="V143" s="154" t="str">
        <f>IF(AND(OR($L143=1,$L143=2,$L143=3,$L143="V",),'9ème'!$D42=""),'9ème'!$D42,'10ème'!$D42)</f>
        <v/>
      </c>
      <c r="W143" s="154" t="str">
        <f>IF(AND(OR($L143=1,$L143=2,$L143=3,$L143="V",),Dép_Arr!$D42=""),'10ème'!$D42,Dép_Arr!$D42)</f>
        <v/>
      </c>
      <c r="Y143" s="128"/>
      <c r="Z143" s="128"/>
      <c r="AA143" s="128"/>
      <c r="AB143" s="128"/>
      <c r="AC143" s="128"/>
      <c r="AD143" s="128"/>
      <c r="AE143" s="128"/>
      <c r="AF143" s="128"/>
      <c r="AG143" s="128"/>
      <c r="AH143" s="128"/>
      <c r="AJ143" s="128"/>
      <c r="AK143" s="128"/>
      <c r="AL143" s="128"/>
      <c r="AM143" s="128"/>
      <c r="AN143" s="128"/>
      <c r="AO143" s="128"/>
      <c r="AP143" s="128"/>
      <c r="AQ143" s="128"/>
      <c r="AR143" s="128"/>
      <c r="AS143" s="128"/>
      <c r="AU143" s="128"/>
      <c r="AV143" s="128"/>
      <c r="AW143" s="128"/>
      <c r="AX143" s="128"/>
      <c r="AY143" s="128"/>
      <c r="AZ143" s="128"/>
      <c r="BA143" s="128"/>
      <c r="BB143" s="128"/>
      <c r="BC143" s="128"/>
      <c r="BD143" s="128"/>
      <c r="BE143" s="128"/>
    </row>
    <row r="144" spans="11:57" x14ac:dyDescent="0.2">
      <c r="K144" s="8">
        <f>IF(Engagés!A43="","",Engagés!A43)</f>
        <v>40</v>
      </c>
      <c r="L144" s="162" t="str">
        <f>IF(Engagés!D43="","",Engagés!D43)</f>
        <v>F</v>
      </c>
      <c r="M144" s="154" t="str">
        <f>'1ér_Tour'!D43</f>
        <v/>
      </c>
      <c r="N144" s="154" t="str">
        <f>IF(AND(OR($L144=1,$L144=2,$L144=3,$L144="V",),'2ème'!D43=""),'1ér_Tour'!$D43,'2ème'!$D43)</f>
        <v/>
      </c>
      <c r="O144" s="154" t="str">
        <f>IF(AND(OR($L144=1,$L144=2,$L144=3,$L144="V",),'3ème'!$D43=""),'2ème'!$D43,'3ème'!$D43)</f>
        <v/>
      </c>
      <c r="P144" s="154" t="str">
        <f>IF(AND(OR($L144=1,$L144=2,$L144=3,$L144="V",),'4ème'!$D43=""),'3ème'!$D43,'4ème'!$D43)</f>
        <v/>
      </c>
      <c r="Q144" s="154" t="str">
        <f>IF(AND(OR($L144=1,$L144=2,$L144=3,$L144="V",),'5ème'!$D43=""),'4ème'!$D43,'5ème'!$D43)</f>
        <v/>
      </c>
      <c r="R144" s="154" t="str">
        <f>IF(AND(OR($L144=1,$L144=2,$L144=3,$L144="V",),'6ème'!$D43=""),'5ème'!$D43,'6ème'!$D43)</f>
        <v/>
      </c>
      <c r="S144" s="154" t="str">
        <f>IF(AND(OR($L144=1,$L144=2,$L144=3,$L144="V",),'7ème'!$D43=""),'6ème'!$D43,'7ème'!$D43)</f>
        <v/>
      </c>
      <c r="T144" s="154" t="str">
        <f>IF(AND(OR($L144=1,$L144=2,$L144=3,$L144="V",),'8ème'!$D43=""),'7ème'!$D43,'8ème'!$D43)</f>
        <v/>
      </c>
      <c r="U144" s="154" t="str">
        <f>IF(AND(OR($L144=1,$L144=2,$L144=3,$L144="V",),'9ème'!$D43=""),'8ème'!$D43,'9ème'!$D43)</f>
        <v/>
      </c>
      <c r="V144" s="154" t="str">
        <f>IF(AND(OR($L144=1,$L144=2,$L144=3,$L144="V",),'9ème'!$D43=""),'9ème'!$D43,'10ème'!$D43)</f>
        <v/>
      </c>
      <c r="W144" s="154" t="str">
        <f>IF(AND(OR($L144=1,$L144=2,$L144=3,$L144="V",),Dép_Arr!$D43=""),'10ème'!$D43,Dép_Arr!$D43)</f>
        <v/>
      </c>
      <c r="Y144" s="128"/>
      <c r="Z144" s="128"/>
      <c r="AA144" s="128"/>
      <c r="AB144" s="128"/>
      <c r="AC144" s="128"/>
      <c r="AD144" s="128"/>
      <c r="AE144" s="128"/>
      <c r="AF144" s="128"/>
      <c r="AG144" s="128"/>
      <c r="AH144" s="128"/>
      <c r="AJ144" s="128"/>
      <c r="AK144" s="128"/>
      <c r="AL144" s="128"/>
      <c r="AM144" s="128"/>
      <c r="AN144" s="128"/>
      <c r="AO144" s="128"/>
      <c r="AP144" s="128"/>
      <c r="AQ144" s="128"/>
      <c r="AR144" s="128"/>
      <c r="AS144" s="128"/>
      <c r="AU144" s="128"/>
      <c r="AV144" s="128"/>
      <c r="AW144" s="128"/>
      <c r="AX144" s="128"/>
      <c r="AY144" s="128"/>
      <c r="AZ144" s="128"/>
      <c r="BA144" s="128"/>
      <c r="BB144" s="128"/>
      <c r="BC144" s="128"/>
      <c r="BD144" s="128"/>
      <c r="BE144" s="128"/>
    </row>
    <row r="145" spans="11:57" x14ac:dyDescent="0.2">
      <c r="K145" s="8">
        <f>IF(Engagés!A44="","",Engagés!A44)</f>
        <v>41</v>
      </c>
      <c r="L145" s="162" t="str">
        <f>IF(Engagés!D44="","",Engagés!D44)</f>
        <v>F</v>
      </c>
      <c r="M145" s="154" t="str">
        <f>'1ér_Tour'!D44</f>
        <v/>
      </c>
      <c r="N145" s="154" t="str">
        <f>IF(AND(OR($L145=1,$L145=2,$L145=3,$L145="V",),'2ème'!D44=""),'1ér_Tour'!$D44,'2ème'!$D44)</f>
        <v/>
      </c>
      <c r="O145" s="154" t="str">
        <f>IF(AND(OR($L145=1,$L145=2,$L145=3,$L145="V",),'3ème'!$D44=""),'2ème'!$D44,'3ème'!$D44)</f>
        <v/>
      </c>
      <c r="P145" s="154" t="str">
        <f>IF(AND(OR($L145=1,$L145=2,$L145=3,$L145="V",),'4ème'!$D44=""),'3ème'!$D44,'4ème'!$D44)</f>
        <v/>
      </c>
      <c r="Q145" s="154" t="str">
        <f>IF(AND(OR($L145=1,$L145=2,$L145=3,$L145="V",),'5ème'!$D44=""),'4ème'!$D44,'5ème'!$D44)</f>
        <v/>
      </c>
      <c r="R145" s="154" t="str">
        <f>IF(AND(OR($L145=1,$L145=2,$L145=3,$L145="V",),'6ème'!$D44=""),'5ème'!$D44,'6ème'!$D44)</f>
        <v/>
      </c>
      <c r="S145" s="154" t="str">
        <f>IF(AND(OR($L145=1,$L145=2,$L145=3,$L145="V",),'7ème'!$D44=""),'6ème'!$D44,'7ème'!$D44)</f>
        <v/>
      </c>
      <c r="T145" s="154" t="str">
        <f>IF(AND(OR($L145=1,$L145=2,$L145=3,$L145="V",),'8ème'!$D44=""),'7ème'!$D44,'8ème'!$D44)</f>
        <v/>
      </c>
      <c r="U145" s="154" t="str">
        <f>IF(AND(OR($L145=1,$L145=2,$L145=3,$L145="V",),'9ème'!$D44=""),'8ème'!$D44,'9ème'!$D44)</f>
        <v/>
      </c>
      <c r="V145" s="154" t="str">
        <f>IF(AND(OR($L145=1,$L145=2,$L145=3,$L145="V",),'9ème'!$D44=""),'9ème'!$D44,'10ème'!$D44)</f>
        <v/>
      </c>
      <c r="W145" s="154" t="str">
        <f>IF(AND(OR($L145=1,$L145=2,$L145=3,$L145="V",),Dép_Arr!$D44=""),'10ème'!$D44,Dép_Arr!$D44)</f>
        <v/>
      </c>
      <c r="Y145" s="128"/>
      <c r="Z145" s="128"/>
      <c r="AA145" s="128"/>
      <c r="AB145" s="128"/>
      <c r="AC145" s="128"/>
      <c r="AD145" s="128"/>
      <c r="AE145" s="128"/>
      <c r="AF145" s="128"/>
      <c r="AG145" s="128"/>
      <c r="AH145" s="128"/>
      <c r="AJ145" s="128"/>
      <c r="AK145" s="128"/>
      <c r="AL145" s="128"/>
      <c r="AM145" s="128"/>
      <c r="AN145" s="128"/>
      <c r="AO145" s="128"/>
      <c r="AP145" s="128"/>
      <c r="AQ145" s="128"/>
      <c r="AR145" s="128"/>
      <c r="AS145" s="128"/>
      <c r="AU145" s="128"/>
      <c r="AV145" s="128"/>
      <c r="AW145" s="128"/>
      <c r="AX145" s="128"/>
      <c r="AY145" s="128"/>
      <c r="AZ145" s="128"/>
      <c r="BA145" s="128"/>
      <c r="BB145" s="128"/>
      <c r="BC145" s="128"/>
      <c r="BD145" s="128"/>
      <c r="BE145" s="128"/>
    </row>
    <row r="146" spans="11:57" x14ac:dyDescent="0.2">
      <c r="K146" s="8">
        <f>IF(Engagés!A45="","",Engagés!A45)</f>
        <v>42</v>
      </c>
      <c r="L146" s="162" t="str">
        <f>IF(Engagés!D45="","",Engagés!D45)</f>
        <v>F</v>
      </c>
      <c r="M146" s="154" t="str">
        <f>'1ér_Tour'!D45</f>
        <v/>
      </c>
      <c r="N146" s="154" t="str">
        <f>IF(AND(OR($L146=1,$L146=2,$L146=3,$L146="V",),'2ème'!D45=""),'1ér_Tour'!$D45,'2ème'!$D45)</f>
        <v/>
      </c>
      <c r="O146" s="154" t="str">
        <f>IF(AND(OR($L146=1,$L146=2,$L146=3,$L146="V",),'3ème'!$D45=""),'2ème'!$D45,'3ème'!$D45)</f>
        <v/>
      </c>
      <c r="P146" s="154" t="str">
        <f>IF(AND(OR($L146=1,$L146=2,$L146=3,$L146="V",),'4ème'!$D45=""),'3ème'!$D45,'4ème'!$D45)</f>
        <v/>
      </c>
      <c r="Q146" s="154" t="str">
        <f>IF(AND(OR($L146=1,$L146=2,$L146=3,$L146="V",),'5ème'!$D45=""),'4ème'!$D45,'5ème'!$D45)</f>
        <v/>
      </c>
      <c r="R146" s="154" t="str">
        <f>IF(AND(OR($L146=1,$L146=2,$L146=3,$L146="V",),'6ème'!$D45=""),'5ème'!$D45,'6ème'!$D45)</f>
        <v/>
      </c>
      <c r="S146" s="154" t="str">
        <f>IF(AND(OR($L146=1,$L146=2,$L146=3,$L146="V",),'7ème'!$D45=""),'6ème'!$D45,'7ème'!$D45)</f>
        <v/>
      </c>
      <c r="T146" s="154" t="str">
        <f>IF(AND(OR($L146=1,$L146=2,$L146=3,$L146="V",),'8ème'!$D45=""),'7ème'!$D45,'8ème'!$D45)</f>
        <v/>
      </c>
      <c r="U146" s="154" t="str">
        <f>IF(AND(OR($L146=1,$L146=2,$L146=3,$L146="V",),'9ème'!$D45=""),'8ème'!$D45,'9ème'!$D45)</f>
        <v/>
      </c>
      <c r="V146" s="154" t="str">
        <f>IF(AND(OR($L146=1,$L146=2,$L146=3,$L146="V",),'9ème'!$D45=""),'9ème'!$D45,'10ème'!$D45)</f>
        <v/>
      </c>
      <c r="W146" s="154" t="str">
        <f>IF(AND(OR($L146=1,$L146=2,$L146=3,$L146="V",),Dép_Arr!$D45=""),'10ème'!$D45,Dép_Arr!$D45)</f>
        <v/>
      </c>
      <c r="Y146" s="128"/>
      <c r="Z146" s="128"/>
      <c r="AA146" s="128"/>
      <c r="AB146" s="128"/>
      <c r="AC146" s="128"/>
      <c r="AD146" s="128"/>
      <c r="AE146" s="128"/>
      <c r="AF146" s="128"/>
      <c r="AG146" s="128"/>
      <c r="AH146" s="128"/>
      <c r="AJ146" s="128"/>
      <c r="AK146" s="128"/>
      <c r="AL146" s="128"/>
      <c r="AM146" s="128"/>
      <c r="AN146" s="128"/>
      <c r="AO146" s="128"/>
      <c r="AP146" s="128"/>
      <c r="AQ146" s="128"/>
      <c r="AR146" s="128"/>
      <c r="AS146" s="128"/>
      <c r="AU146" s="128"/>
      <c r="AV146" s="128"/>
      <c r="AW146" s="128"/>
      <c r="AX146" s="128"/>
      <c r="AY146" s="128"/>
      <c r="AZ146" s="128"/>
      <c r="BA146" s="128"/>
      <c r="BB146" s="128"/>
      <c r="BC146" s="128"/>
      <c r="BD146" s="128"/>
      <c r="BE146" s="128"/>
    </row>
    <row r="147" spans="11:57" x14ac:dyDescent="0.2">
      <c r="K147" s="8">
        <f>IF(Engagés!A46="","",Engagés!A46)</f>
        <v>43</v>
      </c>
      <c r="L147" s="162">
        <f>IF(Engagés!D46="","",Engagés!D46)</f>
        <v>3</v>
      </c>
      <c r="M147" s="154" t="str">
        <f>'1ér_Tour'!D46</f>
        <v/>
      </c>
      <c r="N147" s="154" t="str">
        <f>IF(AND(OR($L147=1,$L147=2,$L147=3,$L147="V",),'2ème'!D46=""),'1ér_Tour'!$D46,'2ème'!$D46)</f>
        <v/>
      </c>
      <c r="O147" s="154" t="str">
        <f>IF(AND(OR($L147=1,$L147=2,$L147=3,$L147="V",),'3ème'!$D46=""),'2ème'!$D46,'3ème'!$D46)</f>
        <v/>
      </c>
      <c r="P147" s="154" t="str">
        <f>IF(AND(OR($L147=1,$L147=2,$L147=3,$L147="V",),'4ème'!$D46=""),'3ème'!$D46,'4ème'!$D46)</f>
        <v/>
      </c>
      <c r="Q147" s="154" t="str">
        <f>IF(AND(OR($L147=1,$L147=2,$L147=3,$L147="V",),'5ème'!$D46=""),'4ème'!$D46,'5ème'!$D46)</f>
        <v/>
      </c>
      <c r="R147" s="154" t="str">
        <f>IF(AND(OR($L147=1,$L147=2,$L147=3,$L147="V",),'6ème'!$D46=""),'5ème'!$D46,'6ème'!$D46)</f>
        <v/>
      </c>
      <c r="S147" s="154" t="str">
        <f>IF(AND(OR($L147=1,$L147=2,$L147=3,$L147="V",),'7ème'!$D46=""),'6ème'!$D46,'7ème'!$D46)</f>
        <v/>
      </c>
      <c r="T147" s="154" t="str">
        <f>IF(AND(OR($L147=1,$L147=2,$L147=3,$L147="V",),'8ème'!$D46=""),'7ème'!$D46,'8ème'!$D46)</f>
        <v/>
      </c>
      <c r="U147" s="154" t="str">
        <f>IF(AND(OR($L147=1,$L147=2,$L147=3,$L147="V",),'9ème'!$D46=""),'8ème'!$D46,'9ème'!$D46)</f>
        <v/>
      </c>
      <c r="V147" s="154" t="str">
        <f>IF(AND(OR($L147=1,$L147=2,$L147=3,$L147="V",),'9ème'!$D46=""),'9ème'!$D46,'10ème'!$D46)</f>
        <v/>
      </c>
      <c r="W147" s="154" t="str">
        <f>IF(AND(OR($L147=1,$L147=2,$L147=3,$L147="V",),Dép_Arr!$D46=""),'10ème'!$D46,Dép_Arr!$D46)</f>
        <v/>
      </c>
      <c r="Y147" s="128"/>
      <c r="Z147" s="128"/>
      <c r="AA147" s="128"/>
      <c r="AB147" s="128"/>
      <c r="AC147" s="128"/>
      <c r="AD147" s="128"/>
      <c r="AE147" s="128"/>
      <c r="AF147" s="128"/>
      <c r="AG147" s="128"/>
      <c r="AH147" s="128"/>
      <c r="AJ147" s="128"/>
      <c r="AK147" s="128"/>
      <c r="AL147" s="128"/>
      <c r="AM147" s="128"/>
      <c r="AN147" s="128"/>
      <c r="AO147" s="128"/>
      <c r="AP147" s="128"/>
      <c r="AQ147" s="128"/>
      <c r="AR147" s="128"/>
      <c r="AS147" s="128"/>
      <c r="AU147" s="128"/>
      <c r="AV147" s="128"/>
      <c r="AW147" s="128"/>
      <c r="AX147" s="128"/>
      <c r="AY147" s="128"/>
      <c r="AZ147" s="128"/>
      <c r="BA147" s="128"/>
      <c r="BB147" s="128"/>
      <c r="BC147" s="128"/>
      <c r="BD147" s="128"/>
      <c r="BE147" s="128"/>
    </row>
    <row r="148" spans="11:57" x14ac:dyDescent="0.2">
      <c r="K148" s="8">
        <f>IF(Engagés!A47="","",Engagés!A47)</f>
        <v>44</v>
      </c>
      <c r="L148" s="162">
        <f>IF(Engagés!D47="","",Engagés!D47)</f>
        <v>2</v>
      </c>
      <c r="M148" s="154" t="str">
        <f>'1ér_Tour'!D47</f>
        <v/>
      </c>
      <c r="N148" s="154" t="str">
        <f>IF(AND(OR($L148=1,$L148=2,$L148=3,$L148="V",),'2ème'!D47=""),'1ér_Tour'!$D47,'2ème'!$D47)</f>
        <v/>
      </c>
      <c r="O148" s="154" t="str">
        <f>IF(AND(OR($L148=1,$L148=2,$L148=3,$L148="V",),'3ème'!$D47=""),'2ème'!$D47,'3ème'!$D47)</f>
        <v/>
      </c>
      <c r="P148" s="154" t="str">
        <f>IF(AND(OR($L148=1,$L148=2,$L148=3,$L148="V",),'4ème'!$D47=""),'3ème'!$D47,'4ème'!$D47)</f>
        <v/>
      </c>
      <c r="Q148" s="154" t="str">
        <f>IF(AND(OR($L148=1,$L148=2,$L148=3,$L148="V",),'5ème'!$D47=""),'4ème'!$D47,'5ème'!$D47)</f>
        <v/>
      </c>
      <c r="R148" s="154" t="str">
        <f>IF(AND(OR($L148=1,$L148=2,$L148=3,$L148="V",),'6ème'!$D47=""),'5ème'!$D47,'6ème'!$D47)</f>
        <v/>
      </c>
      <c r="S148" s="154" t="str">
        <f>IF(AND(OR($L148=1,$L148=2,$L148=3,$L148="V",),'7ème'!$D47=""),'6ème'!$D47,'7ème'!$D47)</f>
        <v/>
      </c>
      <c r="T148" s="154" t="str">
        <f>IF(AND(OR($L148=1,$L148=2,$L148=3,$L148="V",),'8ème'!$D47=""),'7ème'!$D47,'8ème'!$D47)</f>
        <v/>
      </c>
      <c r="U148" s="154" t="str">
        <f>IF(AND(OR($L148=1,$L148=2,$L148=3,$L148="V",),'9ème'!$D47=""),'8ème'!$D47,'9ème'!$D47)</f>
        <v/>
      </c>
      <c r="V148" s="154" t="str">
        <f>IF(AND(OR($L148=1,$L148=2,$L148=3,$L148="V",),'9ème'!$D47=""),'9ème'!$D47,'10ème'!$D47)</f>
        <v/>
      </c>
      <c r="W148" s="154" t="str">
        <f>IF(AND(OR($L148=1,$L148=2,$L148=3,$L148="V",),Dép_Arr!$D47=""),'10ème'!$D47,Dép_Arr!$D47)</f>
        <v/>
      </c>
      <c r="Y148" s="128"/>
      <c r="Z148" s="128"/>
      <c r="AA148" s="128"/>
      <c r="AB148" s="128"/>
      <c r="AC148" s="128"/>
      <c r="AD148" s="128"/>
      <c r="AE148" s="128"/>
      <c r="AF148" s="128"/>
      <c r="AG148" s="128"/>
      <c r="AH148" s="128"/>
      <c r="AJ148" s="128"/>
      <c r="AK148" s="128"/>
      <c r="AL148" s="128"/>
      <c r="AM148" s="128"/>
      <c r="AN148" s="128"/>
      <c r="AO148" s="128"/>
      <c r="AP148" s="128"/>
      <c r="AQ148" s="128"/>
      <c r="AR148" s="128"/>
      <c r="AS148" s="128"/>
      <c r="AU148" s="128"/>
      <c r="AV148" s="128"/>
      <c r="AW148" s="128"/>
      <c r="AX148" s="128"/>
      <c r="AY148" s="128"/>
      <c r="AZ148" s="128"/>
      <c r="BA148" s="128"/>
      <c r="BB148" s="128"/>
      <c r="BC148" s="128"/>
      <c r="BD148" s="128"/>
      <c r="BE148" s="128"/>
    </row>
    <row r="149" spans="11:57" x14ac:dyDescent="0.2">
      <c r="K149" s="8">
        <f>IF(Engagés!A48="","",Engagés!A48)</f>
        <v>45</v>
      </c>
      <c r="L149" s="162">
        <f>IF(Engagés!D48="","",Engagés!D48)</f>
        <v>1</v>
      </c>
      <c r="M149" s="154" t="str">
        <f>'1ér_Tour'!D48</f>
        <v/>
      </c>
      <c r="N149" s="154" t="str">
        <f>IF(AND(OR($L149=1,$L149=2,$L149=3,$L149="V",),'2ème'!D48=""),'1ér_Tour'!$D48,'2ème'!$D48)</f>
        <v/>
      </c>
      <c r="O149" s="154" t="str">
        <f>IF(AND(OR($L149=1,$L149=2,$L149=3,$L149="V",),'3ème'!$D48=""),'2ème'!$D48,'3ème'!$D48)</f>
        <v/>
      </c>
      <c r="P149" s="154" t="str">
        <f>IF(AND(OR($L149=1,$L149=2,$L149=3,$L149="V",),'4ème'!$D48=""),'3ème'!$D48,'4ème'!$D48)</f>
        <v/>
      </c>
      <c r="Q149" s="154" t="str">
        <f>IF(AND(OR($L149=1,$L149=2,$L149=3,$L149="V",),'5ème'!$D48=""),'4ème'!$D48,'5ème'!$D48)</f>
        <v/>
      </c>
      <c r="R149" s="154" t="str">
        <f>IF(AND(OR($L149=1,$L149=2,$L149=3,$L149="V",),'6ème'!$D48=""),'5ème'!$D48,'6ème'!$D48)</f>
        <v/>
      </c>
      <c r="S149" s="154" t="str">
        <f>IF(AND(OR($L149=1,$L149=2,$L149=3,$L149="V",),'7ème'!$D48=""),'6ème'!$D48,'7ème'!$D48)</f>
        <v/>
      </c>
      <c r="T149" s="154" t="str">
        <f>IF(AND(OR($L149=1,$L149=2,$L149=3,$L149="V",),'8ème'!$D48=""),'7ème'!$D48,'8ème'!$D48)</f>
        <v/>
      </c>
      <c r="U149" s="154" t="str">
        <f>IF(AND(OR($L149=1,$L149=2,$L149=3,$L149="V",),'9ème'!$D48=""),'8ème'!$D48,'9ème'!$D48)</f>
        <v/>
      </c>
      <c r="V149" s="154" t="str">
        <f>IF(AND(OR($L149=1,$L149=2,$L149=3,$L149="V",),'9ème'!$D48=""),'9ème'!$D48,'10ème'!$D48)</f>
        <v/>
      </c>
      <c r="W149" s="154" t="str">
        <f>IF(AND(OR($L149=1,$L149=2,$L149=3,$L149="V",),Dép_Arr!$D48=""),'10ème'!$D48,Dép_Arr!$D48)</f>
        <v/>
      </c>
      <c r="Y149" s="128"/>
      <c r="Z149" s="128"/>
      <c r="AA149" s="128"/>
      <c r="AB149" s="128"/>
      <c r="AC149" s="128"/>
      <c r="AD149" s="128"/>
      <c r="AE149" s="128"/>
      <c r="AF149" s="128"/>
      <c r="AG149" s="128"/>
      <c r="AH149" s="128"/>
      <c r="AJ149" s="128"/>
      <c r="AK149" s="128"/>
      <c r="AL149" s="128"/>
      <c r="AM149" s="128"/>
      <c r="AN149" s="128"/>
      <c r="AO149" s="128"/>
      <c r="AP149" s="128"/>
      <c r="AQ149" s="128"/>
      <c r="AR149" s="128"/>
      <c r="AS149" s="128"/>
      <c r="AU149" s="128"/>
      <c r="AV149" s="128"/>
      <c r="AW149" s="128"/>
      <c r="AX149" s="128"/>
      <c r="AY149" s="128"/>
      <c r="AZ149" s="128"/>
      <c r="BA149" s="128"/>
      <c r="BB149" s="128"/>
      <c r="BC149" s="128"/>
      <c r="BD149" s="128"/>
      <c r="BE149" s="128"/>
    </row>
    <row r="150" spans="11:57" x14ac:dyDescent="0.2">
      <c r="K150" s="8">
        <f>IF(Engagés!A49="","",Engagés!A49)</f>
        <v>46</v>
      </c>
      <c r="L150" s="162" t="str">
        <f>IF(Engagés!D49="","",Engagés!D49)</f>
        <v>F</v>
      </c>
      <c r="M150" s="154" t="str">
        <f>'1ér_Tour'!D49</f>
        <v/>
      </c>
      <c r="N150" s="154" t="str">
        <f>IF(AND(OR($L150=1,$L150=2,$L150=3,$L150="V",),'2ème'!D49=""),'1ér_Tour'!$D49,'2ème'!$D49)</f>
        <v/>
      </c>
      <c r="O150" s="154" t="str">
        <f>IF(AND(OR($L150=1,$L150=2,$L150=3,$L150="V",),'3ème'!$D49=""),'2ème'!$D49,'3ème'!$D49)</f>
        <v/>
      </c>
      <c r="P150" s="154" t="str">
        <f>IF(AND(OR($L150=1,$L150=2,$L150=3,$L150="V",),'4ème'!$D49=""),'3ème'!$D49,'4ème'!$D49)</f>
        <v/>
      </c>
      <c r="Q150" s="154" t="str">
        <f>IF(AND(OR($L150=1,$L150=2,$L150=3,$L150="V",),'5ème'!$D49=""),'4ème'!$D49,'5ème'!$D49)</f>
        <v/>
      </c>
      <c r="R150" s="154" t="str">
        <f>IF(AND(OR($L150=1,$L150=2,$L150=3,$L150="V",),'6ème'!$D49=""),'5ème'!$D49,'6ème'!$D49)</f>
        <v/>
      </c>
      <c r="S150" s="154" t="str">
        <f>IF(AND(OR($L150=1,$L150=2,$L150=3,$L150="V",),'7ème'!$D49=""),'6ème'!$D49,'7ème'!$D49)</f>
        <v/>
      </c>
      <c r="T150" s="154" t="str">
        <f>IF(AND(OR($L150=1,$L150=2,$L150=3,$L150="V",),'8ème'!$D49=""),'7ème'!$D49,'8ème'!$D49)</f>
        <v/>
      </c>
      <c r="U150" s="154" t="str">
        <f>IF(AND(OR($L150=1,$L150=2,$L150=3,$L150="V",),'9ème'!$D49=""),'8ème'!$D49,'9ème'!$D49)</f>
        <v/>
      </c>
      <c r="V150" s="154" t="str">
        <f>IF(AND(OR($L150=1,$L150=2,$L150=3,$L150="V",),'9ème'!$D49=""),'9ème'!$D49,'10ème'!$D49)</f>
        <v/>
      </c>
      <c r="W150" s="154" t="str">
        <f>IF(AND(OR($L150=1,$L150=2,$L150=3,$L150="V",),Dép_Arr!$D49=""),'10ème'!$D49,Dép_Arr!$D49)</f>
        <v/>
      </c>
      <c r="Y150" s="128"/>
      <c r="Z150" s="128"/>
      <c r="AA150" s="128"/>
      <c r="AB150" s="128"/>
      <c r="AC150" s="128"/>
      <c r="AD150" s="128"/>
      <c r="AE150" s="128"/>
      <c r="AF150" s="128"/>
      <c r="AG150" s="128"/>
      <c r="AH150" s="128"/>
      <c r="AJ150" s="128"/>
      <c r="AK150" s="128"/>
      <c r="AL150" s="128"/>
      <c r="AM150" s="128"/>
      <c r="AN150" s="128"/>
      <c r="AO150" s="128"/>
      <c r="AP150" s="128"/>
      <c r="AQ150" s="128"/>
      <c r="AR150" s="128"/>
      <c r="AS150" s="128"/>
      <c r="AU150" s="128"/>
      <c r="AV150" s="128"/>
      <c r="AW150" s="128"/>
      <c r="AX150" s="128"/>
      <c r="AY150" s="128"/>
      <c r="AZ150" s="128"/>
      <c r="BA150" s="128"/>
      <c r="BB150" s="128"/>
      <c r="BC150" s="128"/>
      <c r="BD150" s="128"/>
      <c r="BE150" s="128"/>
    </row>
    <row r="151" spans="11:57" x14ac:dyDescent="0.2">
      <c r="K151" s="8">
        <f>IF(Engagés!A50="","",Engagés!A50)</f>
        <v>47</v>
      </c>
      <c r="L151" s="162">
        <f>IF(Engagés!D50="","",Engagés!D50)</f>
        <v>2</v>
      </c>
      <c r="M151" s="154" t="str">
        <f>'1ér_Tour'!D50</f>
        <v/>
      </c>
      <c r="N151" s="154" t="str">
        <f>IF(AND(OR($L151=1,$L151=2,$L151=3,$L151="V",),'2ème'!D50=""),'1ér_Tour'!$D50,'2ème'!$D50)</f>
        <v/>
      </c>
      <c r="O151" s="154" t="str">
        <f>IF(AND(OR($L151=1,$L151=2,$L151=3,$L151="V",),'3ème'!$D50=""),'2ème'!$D50,'3ème'!$D50)</f>
        <v/>
      </c>
      <c r="P151" s="154" t="str">
        <f>IF(AND(OR($L151=1,$L151=2,$L151=3,$L151="V",),'4ème'!$D50=""),'3ème'!$D50,'4ème'!$D50)</f>
        <v/>
      </c>
      <c r="Q151" s="154" t="str">
        <f>IF(AND(OR($L151=1,$L151=2,$L151=3,$L151="V",),'5ème'!$D50=""),'4ème'!$D50,'5ème'!$D50)</f>
        <v/>
      </c>
      <c r="R151" s="154" t="str">
        <f>IF(AND(OR($L151=1,$L151=2,$L151=3,$L151="V",),'6ème'!$D50=""),'5ème'!$D50,'6ème'!$D50)</f>
        <v/>
      </c>
      <c r="S151" s="154" t="str">
        <f>IF(AND(OR($L151=1,$L151=2,$L151=3,$L151="V",),'7ème'!$D50=""),'6ème'!$D50,'7ème'!$D50)</f>
        <v/>
      </c>
      <c r="T151" s="154" t="str">
        <f>IF(AND(OR($L151=1,$L151=2,$L151=3,$L151="V",),'8ème'!$D50=""),'7ème'!$D50,'8ème'!$D50)</f>
        <v/>
      </c>
      <c r="U151" s="154" t="str">
        <f>IF(AND(OR($L151=1,$L151=2,$L151=3,$L151="V",),'9ème'!$D50=""),'8ème'!$D50,'9ème'!$D50)</f>
        <v/>
      </c>
      <c r="V151" s="154" t="str">
        <f>IF(AND(OR($L151=1,$L151=2,$L151=3,$L151="V",),'9ème'!$D50=""),'9ème'!$D50,'10ème'!$D50)</f>
        <v/>
      </c>
      <c r="W151" s="154" t="str">
        <f>IF(AND(OR($L151=1,$L151=2,$L151=3,$L151="V",),Dép_Arr!$D50=""),'10ème'!$D50,Dép_Arr!$D50)</f>
        <v/>
      </c>
      <c r="Y151" s="128"/>
      <c r="Z151" s="128"/>
      <c r="AA151" s="128"/>
      <c r="AB151" s="128"/>
      <c r="AC151" s="128"/>
      <c r="AD151" s="128"/>
      <c r="AE151" s="128"/>
      <c r="AF151" s="128"/>
      <c r="AG151" s="128"/>
      <c r="AH151" s="128"/>
      <c r="AJ151" s="128"/>
      <c r="AK151" s="128"/>
      <c r="AL151" s="128"/>
      <c r="AM151" s="128"/>
      <c r="AN151" s="128"/>
      <c r="AO151" s="128"/>
      <c r="AP151" s="128"/>
      <c r="AQ151" s="128"/>
      <c r="AR151" s="128"/>
      <c r="AS151" s="128"/>
      <c r="AU151" s="128"/>
      <c r="AV151" s="128"/>
      <c r="AW151" s="128"/>
      <c r="AX151" s="128"/>
      <c r="AY151" s="128"/>
      <c r="AZ151" s="128"/>
      <c r="BA151" s="128"/>
      <c r="BB151" s="128"/>
      <c r="BC151" s="128"/>
      <c r="BD151" s="128"/>
      <c r="BE151" s="128"/>
    </row>
    <row r="152" spans="11:57" x14ac:dyDescent="0.2">
      <c r="K152" s="8">
        <f>IF(Engagés!A51="","",Engagés!A51)</f>
        <v>48</v>
      </c>
      <c r="L152" s="162">
        <f>IF(Engagés!D51="","",Engagés!D51)</f>
        <v>3</v>
      </c>
      <c r="M152" s="154" t="str">
        <f>'1ér_Tour'!D51</f>
        <v/>
      </c>
      <c r="N152" s="154" t="str">
        <f>IF(AND(OR($L152=1,$L152=2,$L152=3,$L152="V",),'2ème'!D51=""),'1ér_Tour'!$D51,'2ème'!$D51)</f>
        <v/>
      </c>
      <c r="O152" s="154" t="str">
        <f>IF(AND(OR($L152=1,$L152=2,$L152=3,$L152="V",),'3ème'!$D51=""),'2ème'!$D51,'3ème'!$D51)</f>
        <v/>
      </c>
      <c r="P152" s="154" t="str">
        <f>IF(AND(OR($L152=1,$L152=2,$L152=3,$L152="V",),'4ème'!$D51=""),'3ème'!$D51,'4ème'!$D51)</f>
        <v/>
      </c>
      <c r="Q152" s="154" t="str">
        <f>IF(AND(OR($L152=1,$L152=2,$L152=3,$L152="V",),'5ème'!$D51=""),'4ème'!$D51,'5ème'!$D51)</f>
        <v/>
      </c>
      <c r="R152" s="154" t="str">
        <f>IF(AND(OR($L152=1,$L152=2,$L152=3,$L152="V",),'6ème'!$D51=""),'5ème'!$D51,'6ème'!$D51)</f>
        <v/>
      </c>
      <c r="S152" s="154" t="str">
        <f>IF(AND(OR($L152=1,$L152=2,$L152=3,$L152="V",),'7ème'!$D51=""),'6ème'!$D51,'7ème'!$D51)</f>
        <v/>
      </c>
      <c r="T152" s="154" t="str">
        <f>IF(AND(OR($L152=1,$L152=2,$L152=3,$L152="V",),'8ème'!$D51=""),'7ème'!$D51,'8ème'!$D51)</f>
        <v/>
      </c>
      <c r="U152" s="154" t="str">
        <f>IF(AND(OR($L152=1,$L152=2,$L152=3,$L152="V",),'9ème'!$D51=""),'8ème'!$D51,'9ème'!$D51)</f>
        <v/>
      </c>
      <c r="V152" s="154" t="str">
        <f>IF(AND(OR($L152=1,$L152=2,$L152=3,$L152="V",),'9ème'!$D51=""),'9ème'!$D51,'10ème'!$D51)</f>
        <v/>
      </c>
      <c r="W152" s="154" t="str">
        <f>IF(AND(OR($L152=1,$L152=2,$L152=3,$L152="V",),Dép_Arr!$D51=""),'10ème'!$D51,Dép_Arr!$D51)</f>
        <v/>
      </c>
      <c r="Y152" s="128"/>
      <c r="Z152" s="128"/>
      <c r="AA152" s="128"/>
      <c r="AB152" s="128"/>
      <c r="AC152" s="128"/>
      <c r="AD152" s="128"/>
      <c r="AE152" s="128"/>
      <c r="AF152" s="128"/>
      <c r="AG152" s="128"/>
      <c r="AH152" s="128"/>
      <c r="AJ152" s="128"/>
      <c r="AK152" s="128"/>
      <c r="AL152" s="128"/>
      <c r="AM152" s="128"/>
      <c r="AN152" s="128"/>
      <c r="AO152" s="128"/>
      <c r="AP152" s="128"/>
      <c r="AQ152" s="128"/>
      <c r="AR152" s="128"/>
      <c r="AS152" s="128"/>
      <c r="AU152" s="128"/>
      <c r="AV152" s="128"/>
      <c r="AW152" s="128"/>
      <c r="AX152" s="128"/>
      <c r="AY152" s="128"/>
      <c r="AZ152" s="128"/>
      <c r="BA152" s="128"/>
      <c r="BB152" s="128"/>
      <c r="BC152" s="128"/>
      <c r="BD152" s="128"/>
      <c r="BE152" s="128"/>
    </row>
    <row r="153" spans="11:57" x14ac:dyDescent="0.2">
      <c r="K153" s="8">
        <f>IF(Engagés!A52="","",Engagés!A52)</f>
        <v>49</v>
      </c>
      <c r="L153" s="162">
        <f>IF(Engagés!D52="","",Engagés!D52)</f>
        <v>3</v>
      </c>
      <c r="M153" s="154" t="str">
        <f>'1ér_Tour'!D52</f>
        <v/>
      </c>
      <c r="N153" s="154" t="str">
        <f>IF(AND(OR($L153=1,$L153=2,$L153=3,$L153="V",),'2ème'!D52=""),'1ér_Tour'!$D52,'2ème'!$D52)</f>
        <v/>
      </c>
      <c r="O153" s="154" t="str">
        <f>IF(AND(OR($L153=1,$L153=2,$L153=3,$L153="V",),'3ème'!$D52=""),'2ème'!$D52,'3ème'!$D52)</f>
        <v/>
      </c>
      <c r="P153" s="154" t="str">
        <f>IF(AND(OR($L153=1,$L153=2,$L153=3,$L153="V",),'4ème'!$D52=""),'3ème'!$D52,'4ème'!$D52)</f>
        <v/>
      </c>
      <c r="Q153" s="154" t="str">
        <f>IF(AND(OR($L153=1,$L153=2,$L153=3,$L153="V",),'5ème'!$D52=""),'4ème'!$D52,'5ème'!$D52)</f>
        <v/>
      </c>
      <c r="R153" s="154" t="str">
        <f>IF(AND(OR($L153=1,$L153=2,$L153=3,$L153="V",),'6ème'!$D52=""),'5ème'!$D52,'6ème'!$D52)</f>
        <v/>
      </c>
      <c r="S153" s="154" t="str">
        <f>IF(AND(OR($L153=1,$L153=2,$L153=3,$L153="V",),'7ème'!$D52=""),'6ème'!$D52,'7ème'!$D52)</f>
        <v/>
      </c>
      <c r="T153" s="154" t="str">
        <f>IF(AND(OR($L153=1,$L153=2,$L153=3,$L153="V",),'8ème'!$D52=""),'7ème'!$D52,'8ème'!$D52)</f>
        <v/>
      </c>
      <c r="U153" s="154" t="str">
        <f>IF(AND(OR($L153=1,$L153=2,$L153=3,$L153="V",),'9ème'!$D52=""),'8ème'!$D52,'9ème'!$D52)</f>
        <v/>
      </c>
      <c r="V153" s="154" t="str">
        <f>IF(AND(OR($L153=1,$L153=2,$L153=3,$L153="V",),'9ème'!$D52=""),'9ème'!$D52,'10ème'!$D52)</f>
        <v/>
      </c>
      <c r="W153" s="154" t="str">
        <f>IF(AND(OR($L153=1,$L153=2,$L153=3,$L153="V",),Dép_Arr!$D52=""),'10ème'!$D52,Dép_Arr!$D52)</f>
        <v/>
      </c>
      <c r="Y153" s="128"/>
      <c r="Z153" s="128"/>
      <c r="AA153" s="128"/>
      <c r="AB153" s="128"/>
      <c r="AC153" s="128"/>
      <c r="AD153" s="128"/>
      <c r="AE153" s="128"/>
      <c r="AF153" s="128"/>
      <c r="AG153" s="128"/>
      <c r="AH153" s="128"/>
      <c r="AJ153" s="128"/>
      <c r="AK153" s="128"/>
      <c r="AL153" s="128"/>
      <c r="AM153" s="128"/>
      <c r="AN153" s="128"/>
      <c r="AO153" s="128"/>
      <c r="AP153" s="128"/>
      <c r="AQ153" s="128"/>
      <c r="AR153" s="128"/>
      <c r="AS153" s="128"/>
      <c r="AU153" s="128"/>
      <c r="AV153" s="128"/>
      <c r="AW153" s="128"/>
      <c r="AX153" s="128"/>
      <c r="AY153" s="128"/>
      <c r="AZ153" s="128"/>
      <c r="BA153" s="128"/>
      <c r="BB153" s="128"/>
      <c r="BC153" s="128"/>
      <c r="BD153" s="128"/>
      <c r="BE153" s="128"/>
    </row>
    <row r="154" spans="11:57" x14ac:dyDescent="0.2">
      <c r="K154" s="8">
        <f>IF(Engagés!A53="","",Engagés!A53)</f>
        <v>50</v>
      </c>
      <c r="L154" s="162" t="str">
        <f>IF(Engagés!D53="","",Engagés!D53)</f>
        <v>V</v>
      </c>
      <c r="M154" s="154" t="str">
        <f>'1ér_Tour'!D53</f>
        <v/>
      </c>
      <c r="N154" s="154" t="str">
        <f>IF(AND(OR($L154=1,$L154=2,$L154=3,$L154="V",),'2ème'!D53=""),'1ér_Tour'!$D53,'2ème'!$D53)</f>
        <v/>
      </c>
      <c r="O154" s="154" t="str">
        <f>IF(AND(OR($L154=1,$L154=2,$L154=3,$L154="V",),'3ème'!$D53=""),'2ème'!$D53,'3ème'!$D53)</f>
        <v/>
      </c>
      <c r="P154" s="154" t="str">
        <f>IF(AND(OR($L154=1,$L154=2,$L154=3,$L154="V",),'4ème'!$D53=""),'3ème'!$D53,'4ème'!$D53)</f>
        <v/>
      </c>
      <c r="Q154" s="154" t="str">
        <f>IF(AND(OR($L154=1,$L154=2,$L154=3,$L154="V",),'5ème'!$D53=""),'4ème'!$D53,'5ème'!$D53)</f>
        <v/>
      </c>
      <c r="R154" s="154" t="str">
        <f>IF(AND(OR($L154=1,$L154=2,$L154=3,$L154="V",),'6ème'!$D53=""),'5ème'!$D53,'6ème'!$D53)</f>
        <v/>
      </c>
      <c r="S154" s="154" t="str">
        <f>IF(AND(OR($L154=1,$L154=2,$L154=3,$L154="V",),'7ème'!$D53=""),'6ème'!$D53,'7ème'!$D53)</f>
        <v/>
      </c>
      <c r="T154" s="154" t="str">
        <f>IF(AND(OR($L154=1,$L154=2,$L154=3,$L154="V",),'8ème'!$D53=""),'7ème'!$D53,'8ème'!$D53)</f>
        <v/>
      </c>
      <c r="U154" s="154" t="str">
        <f>IF(AND(OR($L154=1,$L154=2,$L154=3,$L154="V",),'9ème'!$D53=""),'8ème'!$D53,'9ème'!$D53)</f>
        <v/>
      </c>
      <c r="V154" s="154" t="str">
        <f>IF(AND(OR($L154=1,$L154=2,$L154=3,$L154="V",),'9ème'!$D53=""),'9ème'!$D53,'10ème'!$D53)</f>
        <v/>
      </c>
      <c r="W154" s="154" t="str">
        <f>IF(AND(OR($L154=1,$L154=2,$L154=3,$L154="V",),Dép_Arr!$D53=""),'10ème'!$D53,Dép_Arr!$D53)</f>
        <v/>
      </c>
      <c r="Y154" s="128"/>
      <c r="Z154" s="128"/>
      <c r="AA154" s="128"/>
      <c r="AB154" s="128"/>
      <c r="AC154" s="128"/>
      <c r="AD154" s="128"/>
      <c r="AE154" s="128"/>
      <c r="AF154" s="128"/>
      <c r="AG154" s="128"/>
      <c r="AH154" s="128"/>
      <c r="AJ154" s="128"/>
      <c r="AK154" s="128"/>
      <c r="AL154" s="128"/>
      <c r="AM154" s="128"/>
      <c r="AN154" s="128"/>
      <c r="AO154" s="128"/>
      <c r="AP154" s="128"/>
      <c r="AQ154" s="128"/>
      <c r="AR154" s="128"/>
      <c r="AS154" s="128"/>
      <c r="AU154" s="128"/>
      <c r="AV154" s="128"/>
      <c r="AW154" s="128"/>
      <c r="AX154" s="128"/>
      <c r="AY154" s="128"/>
      <c r="AZ154" s="128"/>
      <c r="BA154" s="128"/>
      <c r="BB154" s="128"/>
      <c r="BC154" s="128"/>
      <c r="BD154" s="128"/>
      <c r="BE154" s="128"/>
    </row>
    <row r="155" spans="11:57" x14ac:dyDescent="0.2">
      <c r="K155" s="8">
        <f>IF(Engagés!A54="","",Engagés!A54)</f>
        <v>51</v>
      </c>
      <c r="L155" s="162" t="str">
        <f>IF(Engagés!D54="","",Engagés!D54)</f>
        <v>J</v>
      </c>
      <c r="M155" s="154" t="str">
        <f>'1ér_Tour'!D54</f>
        <v/>
      </c>
      <c r="N155" s="154" t="str">
        <f>IF(AND(OR($L155=1,$L155=2,$L155=3,$L155="V",),'2ème'!D54=""),'1ér_Tour'!$D54,'2ème'!$D54)</f>
        <v/>
      </c>
      <c r="O155" s="154" t="str">
        <f>IF(AND(OR($L155=1,$L155=2,$L155=3,$L155="V",),'3ème'!$D54=""),'2ème'!$D54,'3ème'!$D54)</f>
        <v/>
      </c>
      <c r="P155" s="154" t="str">
        <f>IF(AND(OR($L155=1,$L155=2,$L155=3,$L155="V",),'4ème'!$D54=""),'3ème'!$D54,'4ème'!$D54)</f>
        <v/>
      </c>
      <c r="Q155" s="154" t="str">
        <f>IF(AND(OR($L155=1,$L155=2,$L155=3,$L155="V",),'5ème'!$D54=""),'4ème'!$D54,'5ème'!$D54)</f>
        <v/>
      </c>
      <c r="R155" s="154" t="str">
        <f>IF(AND(OR($L155=1,$L155=2,$L155=3,$L155="V",),'6ème'!$D54=""),'5ème'!$D54,'6ème'!$D54)</f>
        <v/>
      </c>
      <c r="S155" s="154" t="str">
        <f>IF(AND(OR($L155=1,$L155=2,$L155=3,$L155="V",),'7ème'!$D54=""),'6ème'!$D54,'7ème'!$D54)</f>
        <v/>
      </c>
      <c r="T155" s="154" t="str">
        <f>IF(AND(OR($L155=1,$L155=2,$L155=3,$L155="V",),'8ème'!$D54=""),'7ème'!$D54,'8ème'!$D54)</f>
        <v/>
      </c>
      <c r="U155" s="154" t="str">
        <f>IF(AND(OR($L155=1,$L155=2,$L155=3,$L155="V",),'9ème'!$D54=""),'8ème'!$D54,'9ème'!$D54)</f>
        <v/>
      </c>
      <c r="V155" s="154" t="str">
        <f>IF(AND(OR($L155=1,$L155=2,$L155=3,$L155="V",),'9ème'!$D54=""),'9ème'!$D54,'10ème'!$D54)</f>
        <v/>
      </c>
      <c r="W155" s="154" t="str">
        <f>IF(AND(OR($L155=1,$L155=2,$L155=3,$L155="V",),Dép_Arr!$D54=""),'10ème'!$D54,Dép_Arr!$D54)</f>
        <v/>
      </c>
      <c r="Y155" s="128"/>
      <c r="Z155" s="128"/>
      <c r="AA155" s="128"/>
      <c r="AB155" s="128"/>
      <c r="AC155" s="128"/>
      <c r="AD155" s="128"/>
      <c r="AE155" s="128"/>
      <c r="AF155" s="128"/>
      <c r="AG155" s="128"/>
      <c r="AH155" s="128"/>
      <c r="AJ155" s="128"/>
      <c r="AK155" s="128"/>
      <c r="AL155" s="128"/>
      <c r="AM155" s="128"/>
      <c r="AN155" s="128"/>
      <c r="AO155" s="128"/>
      <c r="AP155" s="128"/>
      <c r="AQ155" s="128"/>
      <c r="AR155" s="128"/>
      <c r="AS155" s="128"/>
      <c r="AU155" s="128"/>
      <c r="AV155" s="128"/>
      <c r="AW155" s="128"/>
      <c r="AX155" s="128"/>
      <c r="AY155" s="128"/>
      <c r="AZ155" s="128"/>
      <c r="BA155" s="128"/>
      <c r="BB155" s="128"/>
      <c r="BC155" s="128"/>
      <c r="BD155" s="128"/>
      <c r="BE155" s="128"/>
    </row>
    <row r="156" spans="11:57" x14ac:dyDescent="0.2">
      <c r="K156" s="8">
        <f>IF(Engagés!A55="","",Engagés!A55)</f>
        <v>52</v>
      </c>
      <c r="L156" s="162" t="str">
        <f>IF(Engagés!D55="","",Engagés!D55)</f>
        <v>J</v>
      </c>
      <c r="M156" s="154" t="str">
        <f>'1ér_Tour'!D55</f>
        <v/>
      </c>
      <c r="N156" s="154" t="str">
        <f>IF(AND(OR($L156=1,$L156=2,$L156=3,$L156="V",),'2ème'!D55=""),'1ér_Tour'!$D55,'2ème'!$D55)</f>
        <v/>
      </c>
      <c r="O156" s="154" t="str">
        <f>IF(AND(OR($L156=1,$L156=2,$L156=3,$L156="V",),'3ème'!$D55=""),'2ème'!$D55,'3ème'!$D55)</f>
        <v/>
      </c>
      <c r="P156" s="154" t="str">
        <f>IF(AND(OR($L156=1,$L156=2,$L156=3,$L156="V",),'4ème'!$D55=""),'3ème'!$D55,'4ème'!$D55)</f>
        <v/>
      </c>
      <c r="Q156" s="154" t="str">
        <f>IF(AND(OR($L156=1,$L156=2,$L156=3,$L156="V",),'5ème'!$D55=""),'4ème'!$D55,'5ème'!$D55)</f>
        <v/>
      </c>
      <c r="R156" s="154" t="str">
        <f>IF(AND(OR($L156=1,$L156=2,$L156=3,$L156="V",),'6ème'!$D55=""),'5ème'!$D55,'6ème'!$D55)</f>
        <v/>
      </c>
      <c r="S156" s="154" t="str">
        <f>IF(AND(OR($L156=1,$L156=2,$L156=3,$L156="V",),'7ème'!$D55=""),'6ème'!$D55,'7ème'!$D55)</f>
        <v/>
      </c>
      <c r="T156" s="154" t="str">
        <f>IF(AND(OR($L156=1,$L156=2,$L156=3,$L156="V",),'8ème'!$D55=""),'7ème'!$D55,'8ème'!$D55)</f>
        <v/>
      </c>
      <c r="U156" s="154" t="str">
        <f>IF(AND(OR($L156=1,$L156=2,$L156=3,$L156="V",),'9ème'!$D55=""),'8ème'!$D55,'9ème'!$D55)</f>
        <v/>
      </c>
      <c r="V156" s="154" t="str">
        <f>IF(AND(OR($L156=1,$L156=2,$L156=3,$L156="V",),'9ème'!$D55=""),'9ème'!$D55,'10ème'!$D55)</f>
        <v/>
      </c>
      <c r="W156" s="154" t="str">
        <f>IF(AND(OR($L156=1,$L156=2,$L156=3,$L156="V",),Dép_Arr!$D55=""),'10ème'!$D55,Dép_Arr!$D55)</f>
        <v/>
      </c>
      <c r="Y156" s="128"/>
      <c r="Z156" s="128"/>
      <c r="AA156" s="128"/>
      <c r="AB156" s="128"/>
      <c r="AC156" s="128"/>
      <c r="AD156" s="128"/>
      <c r="AE156" s="128"/>
      <c r="AF156" s="128"/>
      <c r="AG156" s="128"/>
      <c r="AH156" s="128"/>
      <c r="AJ156" s="128"/>
      <c r="AK156" s="128"/>
      <c r="AL156" s="128"/>
      <c r="AM156" s="128"/>
      <c r="AN156" s="128"/>
      <c r="AO156" s="128"/>
      <c r="AP156" s="128"/>
      <c r="AQ156" s="128"/>
      <c r="AR156" s="128"/>
      <c r="AS156" s="128"/>
      <c r="AU156" s="128"/>
      <c r="AV156" s="128"/>
      <c r="AW156" s="128"/>
      <c r="AX156" s="128"/>
      <c r="AY156" s="128"/>
      <c r="AZ156" s="128"/>
      <c r="BA156" s="128"/>
      <c r="BB156" s="128"/>
      <c r="BC156" s="128"/>
      <c r="BD156" s="128"/>
      <c r="BE156" s="128"/>
    </row>
    <row r="157" spans="11:57" x14ac:dyDescent="0.2">
      <c r="K157" s="8">
        <f>IF(Engagés!A56="","",Engagés!A56)</f>
        <v>53</v>
      </c>
      <c r="L157" s="162" t="str">
        <f>IF(Engagés!D56="","",Engagés!D56)</f>
        <v>C</v>
      </c>
      <c r="M157" s="154" t="str">
        <f>'1ér_Tour'!D56</f>
        <v/>
      </c>
      <c r="N157" s="154" t="str">
        <f>IF(AND(OR($L157=1,$L157=2,$L157=3,$L157="V",),'2ème'!D56=""),'1ér_Tour'!$D56,'2ème'!$D56)</f>
        <v/>
      </c>
      <c r="O157" s="154" t="str">
        <f>IF(AND(OR($L157=1,$L157=2,$L157=3,$L157="V",),'3ème'!$D56=""),'2ème'!$D56,'3ème'!$D56)</f>
        <v/>
      </c>
      <c r="P157" s="154" t="str">
        <f>IF(AND(OR($L157=1,$L157=2,$L157=3,$L157="V",),'4ème'!$D56=""),'3ème'!$D56,'4ème'!$D56)</f>
        <v/>
      </c>
      <c r="Q157" s="154" t="str">
        <f>IF(AND(OR($L157=1,$L157=2,$L157=3,$L157="V",),'5ème'!$D56=""),'4ème'!$D56,'5ème'!$D56)</f>
        <v/>
      </c>
      <c r="R157" s="154" t="str">
        <f>IF(AND(OR($L157=1,$L157=2,$L157=3,$L157="V",),'6ème'!$D56=""),'5ème'!$D56,'6ème'!$D56)</f>
        <v/>
      </c>
      <c r="S157" s="154" t="str">
        <f>IF(AND(OR($L157=1,$L157=2,$L157=3,$L157="V",),'7ème'!$D56=""),'6ème'!$D56,'7ème'!$D56)</f>
        <v/>
      </c>
      <c r="T157" s="154" t="str">
        <f>IF(AND(OR($L157=1,$L157=2,$L157=3,$L157="V",),'8ème'!$D56=""),'7ème'!$D56,'8ème'!$D56)</f>
        <v/>
      </c>
      <c r="U157" s="154" t="str">
        <f>IF(AND(OR($L157=1,$L157=2,$L157=3,$L157="V",),'9ème'!$D56=""),'8ème'!$D56,'9ème'!$D56)</f>
        <v/>
      </c>
      <c r="V157" s="154" t="str">
        <f>IF(AND(OR($L157=1,$L157=2,$L157=3,$L157="V",),'9ème'!$D56=""),'9ème'!$D56,'10ème'!$D56)</f>
        <v/>
      </c>
      <c r="W157" s="154" t="str">
        <f>IF(AND(OR($L157=1,$L157=2,$L157=3,$L157="V",),Dép_Arr!$D56=""),'10ème'!$D56,Dép_Arr!$D56)</f>
        <v/>
      </c>
      <c r="Y157" s="128"/>
      <c r="Z157" s="128"/>
      <c r="AA157" s="128"/>
      <c r="AB157" s="128"/>
      <c r="AC157" s="128"/>
      <c r="AD157" s="128"/>
      <c r="AE157" s="128"/>
      <c r="AF157" s="128"/>
      <c r="AG157" s="128"/>
      <c r="AH157" s="128"/>
      <c r="AJ157" s="128"/>
      <c r="AK157" s="128"/>
      <c r="AL157" s="128"/>
      <c r="AM157" s="128"/>
      <c r="AN157" s="128"/>
      <c r="AO157" s="128"/>
      <c r="AP157" s="128"/>
      <c r="AQ157" s="128"/>
      <c r="AR157" s="128"/>
      <c r="AS157" s="128"/>
      <c r="AU157" s="128"/>
      <c r="AV157" s="128"/>
      <c r="AW157" s="128"/>
      <c r="AX157" s="128"/>
      <c r="AY157" s="128"/>
      <c r="AZ157" s="128"/>
      <c r="BA157" s="128"/>
      <c r="BB157" s="128"/>
      <c r="BC157" s="128"/>
      <c r="BD157" s="128"/>
      <c r="BE157" s="128"/>
    </row>
    <row r="158" spans="11:57" x14ac:dyDescent="0.2">
      <c r="K158" s="8">
        <f>IF(Engagés!A57="","",Engagés!A57)</f>
        <v>54</v>
      </c>
      <c r="L158" s="162">
        <f>IF(Engagés!D57="","",Engagés!D57)</f>
        <v>2</v>
      </c>
      <c r="M158" s="154" t="str">
        <f>'1ér_Tour'!D57</f>
        <v/>
      </c>
      <c r="N158" s="154" t="str">
        <f>IF(AND(OR($L158=1,$L158=2,$L158=3,$L158="V",),'2ème'!D57=""),'1ér_Tour'!$D57,'2ème'!$D57)</f>
        <v/>
      </c>
      <c r="O158" s="154" t="str">
        <f>IF(AND(OR($L158=1,$L158=2,$L158=3,$L158="V",),'3ème'!$D57=""),'2ème'!$D57,'3ème'!$D57)</f>
        <v/>
      </c>
      <c r="P158" s="154" t="str">
        <f>IF(AND(OR($L158=1,$L158=2,$L158=3,$L158="V",),'4ème'!$D57=""),'3ème'!$D57,'4ème'!$D57)</f>
        <v/>
      </c>
      <c r="Q158" s="154" t="str">
        <f>IF(AND(OR($L158=1,$L158=2,$L158=3,$L158="V",),'5ème'!$D57=""),'4ème'!$D57,'5ème'!$D57)</f>
        <v/>
      </c>
      <c r="R158" s="154" t="str">
        <f>IF(AND(OR($L158=1,$L158=2,$L158=3,$L158="V",),'6ème'!$D57=""),'5ème'!$D57,'6ème'!$D57)</f>
        <v/>
      </c>
      <c r="S158" s="154" t="str">
        <f>IF(AND(OR($L158=1,$L158=2,$L158=3,$L158="V",),'7ème'!$D57=""),'6ème'!$D57,'7ème'!$D57)</f>
        <v/>
      </c>
      <c r="T158" s="154" t="str">
        <f>IF(AND(OR($L158=1,$L158=2,$L158=3,$L158="V",),'8ème'!$D57=""),'7ème'!$D57,'8ème'!$D57)</f>
        <v/>
      </c>
      <c r="U158" s="154" t="str">
        <f>IF(AND(OR($L158=1,$L158=2,$L158=3,$L158="V",),'9ème'!$D57=""),'8ème'!$D57,'9ème'!$D57)</f>
        <v/>
      </c>
      <c r="V158" s="154" t="str">
        <f>IF(AND(OR($L158=1,$L158=2,$L158=3,$L158="V",),'9ème'!$D57=""),'9ème'!$D57,'10ème'!$D57)</f>
        <v/>
      </c>
      <c r="W158" s="154" t="str">
        <f>IF(AND(OR($L158=1,$L158=2,$L158=3,$L158="V",),Dép_Arr!$D57=""),'10ème'!$D57,Dép_Arr!$D57)</f>
        <v/>
      </c>
      <c r="Y158" s="128"/>
      <c r="Z158" s="128"/>
      <c r="AA158" s="128"/>
      <c r="AB158" s="128"/>
      <c r="AC158" s="128"/>
      <c r="AD158" s="128"/>
      <c r="AE158" s="128"/>
      <c r="AF158" s="128"/>
      <c r="AG158" s="128"/>
      <c r="AH158" s="128"/>
      <c r="AJ158" s="128"/>
      <c r="AK158" s="128"/>
      <c r="AL158" s="128"/>
      <c r="AM158" s="128"/>
      <c r="AN158" s="128"/>
      <c r="AO158" s="128"/>
      <c r="AP158" s="128"/>
      <c r="AQ158" s="128"/>
      <c r="AR158" s="128"/>
      <c r="AS158" s="128"/>
      <c r="AU158" s="128"/>
      <c r="AV158" s="128"/>
      <c r="AW158" s="128"/>
      <c r="AX158" s="128"/>
      <c r="AY158" s="128"/>
      <c r="AZ158" s="128"/>
      <c r="BA158" s="128"/>
      <c r="BB158" s="128"/>
      <c r="BC158" s="128"/>
      <c r="BD158" s="128"/>
      <c r="BE158" s="128"/>
    </row>
    <row r="159" spans="11:57" x14ac:dyDescent="0.2">
      <c r="K159" s="8">
        <f>IF(Engagés!A58="","",Engagés!A58)</f>
        <v>55</v>
      </c>
      <c r="L159" s="162" t="str">
        <f>IF(Engagés!D58="","",Engagés!D58)</f>
        <v>F</v>
      </c>
      <c r="M159" s="154" t="str">
        <f>'1ér_Tour'!D58</f>
        <v/>
      </c>
      <c r="N159" s="154" t="str">
        <f>IF(AND(OR($L159=1,$L159=2,$L159=3,$L159="V",),'2ème'!D58=""),'1ér_Tour'!$D58,'2ème'!$D58)</f>
        <v/>
      </c>
      <c r="O159" s="154" t="str">
        <f>IF(AND(OR($L159=1,$L159=2,$L159=3,$L159="V",),'3ème'!$D58=""),'2ème'!$D58,'3ème'!$D58)</f>
        <v/>
      </c>
      <c r="P159" s="154" t="str">
        <f>IF(AND(OR($L159=1,$L159=2,$L159=3,$L159="V",),'4ème'!$D58=""),'3ème'!$D58,'4ème'!$D58)</f>
        <v/>
      </c>
      <c r="Q159" s="154" t="str">
        <f>IF(AND(OR($L159=1,$L159=2,$L159=3,$L159="V",),'5ème'!$D58=""),'4ème'!$D58,'5ème'!$D58)</f>
        <v/>
      </c>
      <c r="R159" s="154" t="str">
        <f>IF(AND(OR($L159=1,$L159=2,$L159=3,$L159="V",),'6ème'!$D58=""),'5ème'!$D58,'6ème'!$D58)</f>
        <v/>
      </c>
      <c r="S159" s="154" t="str">
        <f>IF(AND(OR($L159=1,$L159=2,$L159=3,$L159="V",),'7ème'!$D58=""),'6ème'!$D58,'7ème'!$D58)</f>
        <v/>
      </c>
      <c r="T159" s="154" t="str">
        <f>IF(AND(OR($L159=1,$L159=2,$L159=3,$L159="V",),'8ème'!$D58=""),'7ème'!$D58,'8ème'!$D58)</f>
        <v/>
      </c>
      <c r="U159" s="154" t="str">
        <f>IF(AND(OR($L159=1,$L159=2,$L159=3,$L159="V",),'9ème'!$D58=""),'8ème'!$D58,'9ème'!$D58)</f>
        <v/>
      </c>
      <c r="V159" s="154" t="str">
        <f>IF(AND(OR($L159=1,$L159=2,$L159=3,$L159="V",),'9ème'!$D58=""),'9ème'!$D58,'10ème'!$D58)</f>
        <v/>
      </c>
      <c r="W159" s="154" t="str">
        <f>IF(AND(OR($L159=1,$L159=2,$L159=3,$L159="V",),Dép_Arr!$D58=""),'10ème'!$D58,Dép_Arr!$D58)</f>
        <v/>
      </c>
      <c r="Y159" s="128"/>
      <c r="Z159" s="128"/>
      <c r="AA159" s="128"/>
      <c r="AB159" s="128"/>
      <c r="AC159" s="128"/>
      <c r="AD159" s="128"/>
      <c r="AE159" s="128"/>
      <c r="AF159" s="128"/>
      <c r="AG159" s="128"/>
      <c r="AH159" s="128"/>
      <c r="AJ159" s="128"/>
      <c r="AK159" s="128"/>
      <c r="AL159" s="128"/>
      <c r="AM159" s="128"/>
      <c r="AN159" s="128"/>
      <c r="AO159" s="128"/>
      <c r="AP159" s="128"/>
      <c r="AQ159" s="128"/>
      <c r="AR159" s="128"/>
      <c r="AS159" s="128"/>
      <c r="AU159" s="128"/>
      <c r="AV159" s="128"/>
      <c r="AW159" s="128"/>
      <c r="AX159" s="128"/>
      <c r="AY159" s="128"/>
      <c r="AZ159" s="128"/>
      <c r="BA159" s="128"/>
      <c r="BB159" s="128"/>
      <c r="BC159" s="128"/>
      <c r="BD159" s="128"/>
      <c r="BE159" s="128"/>
    </row>
    <row r="160" spans="11:57" x14ac:dyDescent="0.2">
      <c r="K160" s="8" t="str">
        <f>IF(Engagés!A59="","",Engagés!A59)</f>
        <v/>
      </c>
      <c r="L160" s="162" t="str">
        <f>IF(Engagés!D59="","",Engagés!D59)</f>
        <v/>
      </c>
      <c r="M160" s="154" t="str">
        <f>'1ér_Tour'!D59</f>
        <v/>
      </c>
      <c r="N160" s="154" t="str">
        <f>IF(AND(OR($L160=1,$L160=2,$L160=3,$L160="V",),'2ème'!D59=""),'1ér_Tour'!$D59,'2ème'!$D59)</f>
        <v/>
      </c>
      <c r="O160" s="154" t="str">
        <f>IF(AND(OR($L160=1,$L160=2,$L160=3,$L160="V",),'3ème'!$D59=""),'2ème'!$D59,'3ème'!$D59)</f>
        <v/>
      </c>
      <c r="P160" s="154" t="str">
        <f>IF(AND(OR($L160=1,$L160=2,$L160=3,$L160="V",),'4ème'!$D59=""),'3ème'!$D59,'4ème'!$D59)</f>
        <v/>
      </c>
      <c r="Q160" s="154" t="str">
        <f>IF(AND(OR($L160=1,$L160=2,$L160=3,$L160="V",),'5ème'!$D59=""),'4ème'!$D59,'5ème'!$D59)</f>
        <v/>
      </c>
      <c r="R160" s="154" t="str">
        <f>IF(AND(OR($L160=1,$L160=2,$L160=3,$L160="V",),'6ème'!$D59=""),'5ème'!$D59,'6ème'!$D59)</f>
        <v/>
      </c>
      <c r="S160" s="154" t="str">
        <f>IF(AND(OR($L160=1,$L160=2,$L160=3,$L160="V",),'7ème'!$D59=""),'6ème'!$D59,'7ème'!$D59)</f>
        <v/>
      </c>
      <c r="T160" s="154" t="str">
        <f>IF(AND(OR($L160=1,$L160=2,$L160=3,$L160="V",),'8ème'!$D59=""),'7ème'!$D59,'8ème'!$D59)</f>
        <v/>
      </c>
      <c r="U160" s="154" t="str">
        <f>IF(AND(OR($L160=1,$L160=2,$L160=3,$L160="V",),'9ème'!$D59=""),'8ème'!$D59,'9ème'!$D59)</f>
        <v/>
      </c>
      <c r="V160" s="154" t="str">
        <f>IF(AND(OR($L160=1,$L160=2,$L160=3,$L160="V",),'9ème'!$D59=""),'9ème'!$D59,'10ème'!$D59)</f>
        <v/>
      </c>
      <c r="W160" s="154" t="str">
        <f>IF(AND(OR($L160=1,$L160=2,$L160=3,$L160="V",),Dép_Arr!$D59=""),'10ème'!$D59,Dép_Arr!$D59)</f>
        <v/>
      </c>
      <c r="Y160" s="128"/>
      <c r="Z160" s="128"/>
      <c r="AA160" s="128"/>
      <c r="AB160" s="128"/>
      <c r="AC160" s="128"/>
      <c r="AD160" s="128"/>
      <c r="AE160" s="128"/>
      <c r="AF160" s="128"/>
      <c r="AG160" s="128"/>
      <c r="AH160" s="128"/>
      <c r="AJ160" s="128"/>
      <c r="AK160" s="128"/>
      <c r="AL160" s="128"/>
      <c r="AM160" s="128"/>
      <c r="AN160" s="128"/>
      <c r="AO160" s="128"/>
      <c r="AP160" s="128"/>
      <c r="AQ160" s="128"/>
      <c r="AR160" s="128"/>
      <c r="AS160" s="128"/>
      <c r="AU160" s="128"/>
      <c r="AV160" s="128"/>
      <c r="AW160" s="128"/>
      <c r="AX160" s="128"/>
      <c r="AY160" s="128"/>
      <c r="AZ160" s="128"/>
      <c r="BA160" s="128"/>
      <c r="BB160" s="128"/>
      <c r="BC160" s="128"/>
      <c r="BD160" s="128"/>
      <c r="BE160" s="128"/>
    </row>
    <row r="161" spans="11:57" x14ac:dyDescent="0.2">
      <c r="K161" s="8" t="str">
        <f>IF(Engagés!A60="","",Engagés!A60)</f>
        <v/>
      </c>
      <c r="L161" s="162" t="str">
        <f>IF(Engagés!D60="","",Engagés!D60)</f>
        <v/>
      </c>
      <c r="M161" s="154" t="str">
        <f>'1ér_Tour'!D60</f>
        <v/>
      </c>
      <c r="N161" s="154" t="str">
        <f>IF(AND(OR($L161=1,$L161=2,$L161=3,$L161="V",),'2ème'!D60=""),'1ér_Tour'!$D60,'2ème'!$D60)</f>
        <v/>
      </c>
      <c r="O161" s="154" t="str">
        <f>IF(AND(OR($L161=1,$L161=2,$L161=3,$L161="V",),'3ème'!$D60=""),'2ème'!$D60,'3ème'!$D60)</f>
        <v/>
      </c>
      <c r="P161" s="154" t="str">
        <f>IF(AND(OR($L161=1,$L161=2,$L161=3,$L161="V",),'4ème'!$D60=""),'3ème'!$D60,'4ème'!$D60)</f>
        <v/>
      </c>
      <c r="Q161" s="154" t="str">
        <f>IF(AND(OR($L161=1,$L161=2,$L161=3,$L161="V",),'5ème'!$D60=""),'4ème'!$D60,'5ème'!$D60)</f>
        <v/>
      </c>
      <c r="R161" s="154" t="str">
        <f>IF(AND(OR($L161=1,$L161=2,$L161=3,$L161="V",),'6ème'!$D60=""),'5ème'!$D60,'6ème'!$D60)</f>
        <v/>
      </c>
      <c r="S161" s="154" t="str">
        <f>IF(AND(OR($L161=1,$L161=2,$L161=3,$L161="V",),'7ème'!$D60=""),'6ème'!$D60,'7ème'!$D60)</f>
        <v/>
      </c>
      <c r="T161" s="154" t="str">
        <f>IF(AND(OR($L161=1,$L161=2,$L161=3,$L161="V",),'8ème'!$D60=""),'7ème'!$D60,'8ème'!$D60)</f>
        <v/>
      </c>
      <c r="U161" s="154" t="str">
        <f>IF(AND(OR($L161=1,$L161=2,$L161=3,$L161="V",),'9ème'!$D60=""),'8ème'!$D60,'9ème'!$D60)</f>
        <v/>
      </c>
      <c r="V161" s="154" t="str">
        <f>IF(AND(OR($L161=1,$L161=2,$L161=3,$L161="V",),'9ème'!$D60=""),'9ème'!$D60,'10ème'!$D60)</f>
        <v/>
      </c>
      <c r="W161" s="154" t="str">
        <f>IF(AND(OR($L161=1,$L161=2,$L161=3,$L161="V",),Dép_Arr!$D60=""),'10ème'!$D60,Dép_Arr!$D60)</f>
        <v/>
      </c>
      <c r="Y161" s="128"/>
      <c r="Z161" s="128"/>
      <c r="AA161" s="128"/>
      <c r="AB161" s="128"/>
      <c r="AC161" s="128"/>
      <c r="AD161" s="128"/>
      <c r="AE161" s="128"/>
      <c r="AF161" s="128"/>
      <c r="AG161" s="128"/>
      <c r="AH161" s="128"/>
      <c r="AJ161" s="128"/>
      <c r="AK161" s="128"/>
      <c r="AL161" s="128"/>
      <c r="AM161" s="128"/>
      <c r="AN161" s="128"/>
      <c r="AO161" s="128"/>
      <c r="AP161" s="128"/>
      <c r="AQ161" s="128"/>
      <c r="AR161" s="128"/>
      <c r="AS161" s="128"/>
      <c r="AU161" s="128"/>
      <c r="AV161" s="128"/>
      <c r="AW161" s="128"/>
      <c r="AX161" s="128"/>
      <c r="AY161" s="128"/>
      <c r="AZ161" s="128"/>
      <c r="BA161" s="128"/>
      <c r="BB161" s="128"/>
      <c r="BC161" s="128"/>
      <c r="BD161" s="128"/>
      <c r="BE161" s="128"/>
    </row>
    <row r="162" spans="11:57" x14ac:dyDescent="0.2">
      <c r="K162" s="8" t="str">
        <f>IF(Engagés!A61="","",Engagés!A61)</f>
        <v/>
      </c>
      <c r="L162" s="162" t="str">
        <f>IF(Engagés!D61="","",Engagés!D61)</f>
        <v/>
      </c>
      <c r="M162" s="154" t="str">
        <f>'1ér_Tour'!D61</f>
        <v/>
      </c>
      <c r="N162" s="154" t="str">
        <f>IF(AND(OR($L162=1,$L162=2,$L162=3,$L162="V",),'2ème'!D61=""),'1ér_Tour'!$D61,'2ème'!$D61)</f>
        <v/>
      </c>
      <c r="O162" s="154" t="str">
        <f>IF(AND(OR($L162=1,$L162=2,$L162=3,$L162="V",),'3ème'!$D61=""),'2ème'!$D61,'3ème'!$D61)</f>
        <v/>
      </c>
      <c r="P162" s="154" t="str">
        <f>IF(AND(OR($L162=1,$L162=2,$L162=3,$L162="V",),'4ème'!$D61=""),'3ème'!$D61,'4ème'!$D61)</f>
        <v/>
      </c>
      <c r="Q162" s="154" t="str">
        <f>IF(AND(OR($L162=1,$L162=2,$L162=3,$L162="V",),'5ème'!$D61=""),'4ème'!$D61,'5ème'!$D61)</f>
        <v/>
      </c>
      <c r="R162" s="154" t="str">
        <f>IF(AND(OR($L162=1,$L162=2,$L162=3,$L162="V",),'6ème'!$D61=""),'5ème'!$D61,'6ème'!$D61)</f>
        <v/>
      </c>
      <c r="S162" s="154" t="str">
        <f>IF(AND(OR($L162=1,$L162=2,$L162=3,$L162="V",),'7ème'!$D61=""),'6ème'!$D61,'7ème'!$D61)</f>
        <v/>
      </c>
      <c r="T162" s="154" t="str">
        <f>IF(AND(OR($L162=1,$L162=2,$L162=3,$L162="V",),'8ème'!$D61=""),'7ème'!$D61,'8ème'!$D61)</f>
        <v/>
      </c>
      <c r="U162" s="154" t="str">
        <f>IF(AND(OR($L162=1,$L162=2,$L162=3,$L162="V",),'9ème'!$D61=""),'8ème'!$D61,'9ème'!$D61)</f>
        <v/>
      </c>
      <c r="V162" s="154" t="str">
        <f>IF(AND(OR($L162=1,$L162=2,$L162=3,$L162="V",),'9ème'!$D61=""),'9ème'!$D61,'10ème'!$D61)</f>
        <v/>
      </c>
      <c r="W162" s="154" t="str">
        <f>IF(AND(OR($L162=1,$L162=2,$L162=3,$L162="V",),Dép_Arr!$D61=""),'10ème'!$D61,Dép_Arr!$D61)</f>
        <v/>
      </c>
      <c r="Y162" s="128"/>
      <c r="Z162" s="128"/>
      <c r="AA162" s="128"/>
      <c r="AB162" s="128"/>
      <c r="AC162" s="128"/>
      <c r="AD162" s="128"/>
      <c r="AE162" s="128"/>
      <c r="AF162" s="128"/>
      <c r="AG162" s="128"/>
      <c r="AH162" s="128"/>
      <c r="AJ162" s="128"/>
      <c r="AK162" s="128"/>
      <c r="AL162" s="128"/>
      <c r="AM162" s="128"/>
      <c r="AN162" s="128"/>
      <c r="AO162" s="128"/>
      <c r="AP162" s="128"/>
      <c r="AQ162" s="128"/>
      <c r="AR162" s="128"/>
      <c r="AS162" s="128"/>
      <c r="AU162" s="128"/>
      <c r="AV162" s="128"/>
      <c r="AW162" s="128"/>
      <c r="AX162" s="128"/>
      <c r="AY162" s="128"/>
      <c r="AZ162" s="128"/>
      <c r="BA162" s="128"/>
      <c r="BB162" s="128"/>
      <c r="BC162" s="128"/>
      <c r="BD162" s="128"/>
      <c r="BE162" s="128"/>
    </row>
    <row r="163" spans="11:57" x14ac:dyDescent="0.2">
      <c r="K163" s="8" t="str">
        <f>IF(Engagés!A62="","",Engagés!A62)</f>
        <v/>
      </c>
      <c r="L163" s="162" t="str">
        <f>IF(Engagés!D62="","",Engagés!D62)</f>
        <v/>
      </c>
      <c r="M163" s="154" t="str">
        <f>'1ér_Tour'!D62</f>
        <v/>
      </c>
      <c r="N163" s="154" t="str">
        <f>IF(AND(OR($L163=1,$L163=2,$L163=3,$L163="V",),'2ème'!D62=""),'1ér_Tour'!$D62,'2ème'!$D62)</f>
        <v/>
      </c>
      <c r="O163" s="154" t="str">
        <f>IF(AND(OR($L163=1,$L163=2,$L163=3,$L163="V",),'3ème'!$D62=""),'2ème'!$D62,'3ème'!$D62)</f>
        <v/>
      </c>
      <c r="P163" s="154" t="str">
        <f>IF(AND(OR($L163=1,$L163=2,$L163=3,$L163="V",),'4ème'!$D62=""),'3ème'!$D62,'4ème'!$D62)</f>
        <v/>
      </c>
      <c r="Q163" s="154" t="str">
        <f>IF(AND(OR($L163=1,$L163=2,$L163=3,$L163="V",),'5ème'!$D62=""),'4ème'!$D62,'5ème'!$D62)</f>
        <v/>
      </c>
      <c r="R163" s="154" t="str">
        <f>IF(AND(OR($L163=1,$L163=2,$L163=3,$L163="V",),'6ème'!$D62=""),'5ème'!$D62,'6ème'!$D62)</f>
        <v/>
      </c>
      <c r="S163" s="154" t="str">
        <f>IF(AND(OR($L163=1,$L163=2,$L163=3,$L163="V",),'7ème'!$D62=""),'6ème'!$D62,'7ème'!$D62)</f>
        <v/>
      </c>
      <c r="T163" s="154" t="str">
        <f>IF(AND(OR($L163=1,$L163=2,$L163=3,$L163="V",),'8ème'!$D62=""),'7ème'!$D62,'8ème'!$D62)</f>
        <v/>
      </c>
      <c r="U163" s="154" t="str">
        <f>IF(AND(OR($L163=1,$L163=2,$L163=3,$L163="V",),'9ème'!$D62=""),'8ème'!$D62,'9ème'!$D62)</f>
        <v/>
      </c>
      <c r="V163" s="154" t="str">
        <f>IF(AND(OR($L163=1,$L163=2,$L163=3,$L163="V",),'9ème'!$D62=""),'9ème'!$D62,'10ème'!$D62)</f>
        <v/>
      </c>
      <c r="W163" s="154" t="str">
        <f>IF(AND(OR($L163=1,$L163=2,$L163=3,$L163="V",),Dép_Arr!$D62=""),'10ème'!$D62,Dép_Arr!$D62)</f>
        <v/>
      </c>
      <c r="Y163" s="128"/>
      <c r="Z163" s="128"/>
      <c r="AA163" s="128"/>
      <c r="AB163" s="128"/>
      <c r="AC163" s="128"/>
      <c r="AD163" s="128"/>
      <c r="AE163" s="128"/>
      <c r="AF163" s="128"/>
      <c r="AG163" s="128"/>
      <c r="AH163" s="128"/>
      <c r="AJ163" s="128"/>
      <c r="AK163" s="128"/>
      <c r="AL163" s="128"/>
      <c r="AM163" s="128"/>
      <c r="AN163" s="128"/>
      <c r="AO163" s="128"/>
      <c r="AP163" s="128"/>
      <c r="AQ163" s="128"/>
      <c r="AR163" s="128"/>
      <c r="AS163" s="128"/>
      <c r="AU163" s="128"/>
      <c r="AV163" s="128"/>
      <c r="AW163" s="128"/>
      <c r="AX163" s="128"/>
      <c r="AY163" s="128"/>
      <c r="AZ163" s="128"/>
      <c r="BA163" s="128"/>
      <c r="BB163" s="128"/>
      <c r="BC163" s="128"/>
      <c r="BD163" s="128"/>
      <c r="BE163" s="128"/>
    </row>
    <row r="164" spans="11:57" x14ac:dyDescent="0.2">
      <c r="K164" s="8" t="str">
        <f>IF(Engagés!A63="","",Engagés!A63)</f>
        <v/>
      </c>
      <c r="L164" s="162" t="str">
        <f>IF(Engagés!D63="","",Engagés!D63)</f>
        <v/>
      </c>
      <c r="M164" s="154" t="str">
        <f>'1ér_Tour'!D63</f>
        <v/>
      </c>
      <c r="N164" s="154" t="str">
        <f>IF(AND(OR($L164=1,$L164=2,$L164=3,$L164="V",),'2ème'!D63=""),'1ér_Tour'!$D63,'2ème'!$D63)</f>
        <v/>
      </c>
      <c r="O164" s="154" t="str">
        <f>IF(AND(OR($L164=1,$L164=2,$L164=3,$L164="V",),'3ème'!$D63=""),'2ème'!$D63,'3ème'!$D63)</f>
        <v/>
      </c>
      <c r="P164" s="154" t="str">
        <f>IF(AND(OR($L164=1,$L164=2,$L164=3,$L164="V",),'4ème'!$D63=""),'3ème'!$D63,'4ème'!$D63)</f>
        <v/>
      </c>
      <c r="Q164" s="154" t="str">
        <f>IF(AND(OR($L164=1,$L164=2,$L164=3,$L164="V",),'5ème'!$D63=""),'4ème'!$D63,'5ème'!$D63)</f>
        <v/>
      </c>
      <c r="R164" s="154" t="str">
        <f>IF(AND(OR($L164=1,$L164=2,$L164=3,$L164="V",),'6ème'!$D63=""),'5ème'!$D63,'6ème'!$D63)</f>
        <v/>
      </c>
      <c r="S164" s="154" t="str">
        <f>IF(AND(OR($L164=1,$L164=2,$L164=3,$L164="V",),'7ème'!$D63=""),'6ème'!$D63,'7ème'!$D63)</f>
        <v/>
      </c>
      <c r="T164" s="154" t="str">
        <f>IF(AND(OR($L164=1,$L164=2,$L164=3,$L164="V",),'8ème'!$D63=""),'7ème'!$D63,'8ème'!$D63)</f>
        <v/>
      </c>
      <c r="U164" s="154" t="str">
        <f>IF(AND(OR($L164=1,$L164=2,$L164=3,$L164="V",),'9ème'!$D63=""),'8ème'!$D63,'9ème'!$D63)</f>
        <v/>
      </c>
      <c r="V164" s="154" t="str">
        <f>IF(AND(OR($L164=1,$L164=2,$L164=3,$L164="V",),'9ème'!$D63=""),'9ème'!$D63,'10ème'!$D63)</f>
        <v/>
      </c>
      <c r="W164" s="154" t="str">
        <f>IF(AND(OR($L164=1,$L164=2,$L164=3,$L164="V",),Dép_Arr!$D63=""),'10ème'!$D63,Dép_Arr!$D63)</f>
        <v/>
      </c>
      <c r="Y164" s="128"/>
      <c r="Z164" s="128"/>
      <c r="AA164" s="128"/>
      <c r="AB164" s="128"/>
      <c r="AC164" s="128"/>
      <c r="AD164" s="128"/>
      <c r="AE164" s="128"/>
      <c r="AF164" s="128"/>
      <c r="AG164" s="128"/>
      <c r="AH164" s="128"/>
      <c r="AJ164" s="128"/>
      <c r="AK164" s="128"/>
      <c r="AL164" s="128"/>
      <c r="AM164" s="128"/>
      <c r="AN164" s="128"/>
      <c r="AO164" s="128"/>
      <c r="AP164" s="128"/>
      <c r="AQ164" s="128"/>
      <c r="AR164" s="128"/>
      <c r="AS164" s="128"/>
      <c r="AU164" s="128"/>
      <c r="AV164" s="128"/>
      <c r="AW164" s="128"/>
      <c r="AX164" s="128"/>
      <c r="AY164" s="128"/>
      <c r="AZ164" s="128"/>
      <c r="BA164" s="128"/>
      <c r="BB164" s="128"/>
      <c r="BC164" s="128"/>
      <c r="BD164" s="128"/>
      <c r="BE164" s="128"/>
    </row>
    <row r="165" spans="11:57" x14ac:dyDescent="0.2">
      <c r="K165" s="8" t="str">
        <f>IF(Engagés!A64="","",Engagés!A64)</f>
        <v/>
      </c>
      <c r="L165" s="162" t="str">
        <f>IF(Engagés!D64="","",Engagés!D64)</f>
        <v/>
      </c>
      <c r="M165" s="154" t="str">
        <f>'1ér_Tour'!D64</f>
        <v/>
      </c>
      <c r="N165" s="154" t="str">
        <f>IF(AND(OR($L165=1,$L165=2,$L165=3,$L165="V",),'2ème'!D64=""),'1ér_Tour'!$D64,'2ème'!$D64)</f>
        <v/>
      </c>
      <c r="O165" s="154" t="str">
        <f>IF(AND(OR($L165=1,$L165=2,$L165=3,$L165="V",),'3ème'!$D64=""),'2ème'!$D64,'3ème'!$D64)</f>
        <v/>
      </c>
      <c r="P165" s="154" t="str">
        <f>IF(AND(OR($L165=1,$L165=2,$L165=3,$L165="V",),'4ème'!$D64=""),'3ème'!$D64,'4ème'!$D64)</f>
        <v/>
      </c>
      <c r="Q165" s="154" t="str">
        <f>IF(AND(OR($L165=1,$L165=2,$L165=3,$L165="V",),'5ème'!$D64=""),'4ème'!$D64,'5ème'!$D64)</f>
        <v/>
      </c>
      <c r="R165" s="154" t="str">
        <f>IF(AND(OR($L165=1,$L165=2,$L165=3,$L165="V",),'6ème'!$D64=""),'5ème'!$D64,'6ème'!$D64)</f>
        <v/>
      </c>
      <c r="S165" s="154" t="str">
        <f>IF(AND(OR($L165=1,$L165=2,$L165=3,$L165="V",),'7ème'!$D64=""),'6ème'!$D64,'7ème'!$D64)</f>
        <v/>
      </c>
      <c r="T165" s="154" t="str">
        <f>IF(AND(OR($L165=1,$L165=2,$L165=3,$L165="V",),'8ème'!$D64=""),'7ème'!$D64,'8ème'!$D64)</f>
        <v/>
      </c>
      <c r="U165" s="154" t="str">
        <f>IF(AND(OR($L165=1,$L165=2,$L165=3,$L165="V",),'9ème'!$D64=""),'8ème'!$D64,'9ème'!$D64)</f>
        <v/>
      </c>
      <c r="V165" s="154" t="str">
        <f>IF(AND(OR($L165=1,$L165=2,$L165=3,$L165="V",),'9ème'!$D64=""),'9ème'!$D64,'10ème'!$D64)</f>
        <v/>
      </c>
      <c r="W165" s="154" t="str">
        <f>IF(AND(OR($L165=1,$L165=2,$L165=3,$L165="V",),Dép_Arr!$D64=""),'10ème'!$D64,Dép_Arr!$D64)</f>
        <v/>
      </c>
      <c r="Y165" s="128"/>
      <c r="Z165" s="128"/>
      <c r="AA165" s="128"/>
      <c r="AB165" s="128"/>
      <c r="AC165" s="128"/>
      <c r="AD165" s="128"/>
      <c r="AE165" s="128"/>
      <c r="AF165" s="128"/>
      <c r="AG165" s="128"/>
      <c r="AH165" s="128"/>
      <c r="AJ165" s="128"/>
      <c r="AK165" s="128"/>
      <c r="AL165" s="128"/>
      <c r="AM165" s="128"/>
      <c r="AN165" s="128"/>
      <c r="AO165" s="128"/>
      <c r="AP165" s="128"/>
      <c r="AQ165" s="128"/>
      <c r="AR165" s="128"/>
      <c r="AS165" s="128"/>
      <c r="AU165" s="128"/>
      <c r="AV165" s="128"/>
      <c r="AW165" s="128"/>
      <c r="AX165" s="128"/>
      <c r="AY165" s="128"/>
      <c r="AZ165" s="128"/>
      <c r="BA165" s="128"/>
      <c r="BB165" s="128"/>
      <c r="BC165" s="128"/>
      <c r="BD165" s="128"/>
      <c r="BE165" s="128"/>
    </row>
    <row r="166" spans="11:57" x14ac:dyDescent="0.2">
      <c r="K166" s="8" t="str">
        <f>IF(Engagés!A65="","",Engagés!A65)</f>
        <v/>
      </c>
      <c r="L166" s="162" t="str">
        <f>IF(Engagés!D65="","",Engagés!D65)</f>
        <v/>
      </c>
      <c r="M166" s="154" t="str">
        <f>'1ér_Tour'!D65</f>
        <v/>
      </c>
      <c r="N166" s="154" t="str">
        <f>IF(AND(OR($L166=1,$L166=2,$L166=3,$L166="V",),'2ème'!D65=""),'1ér_Tour'!$D65,'2ème'!$D65)</f>
        <v/>
      </c>
      <c r="O166" s="154" t="str">
        <f>IF(AND(OR($L166=1,$L166=2,$L166=3,$L166="V",),'3ème'!$D65=""),'2ème'!$D65,'3ème'!$D65)</f>
        <v/>
      </c>
      <c r="P166" s="154" t="str">
        <f>IF(AND(OR($L166=1,$L166=2,$L166=3,$L166="V",),'4ème'!$D65=""),'3ème'!$D65,'4ème'!$D65)</f>
        <v/>
      </c>
      <c r="Q166" s="154" t="str">
        <f>IF(AND(OR($L166=1,$L166=2,$L166=3,$L166="V",),'5ème'!$D65=""),'4ème'!$D65,'5ème'!$D65)</f>
        <v/>
      </c>
      <c r="R166" s="154" t="str">
        <f>IF(AND(OR($L166=1,$L166=2,$L166=3,$L166="V",),'6ème'!$D65=""),'5ème'!$D65,'6ème'!$D65)</f>
        <v/>
      </c>
      <c r="S166" s="154" t="str">
        <f>IF(AND(OR($L166=1,$L166=2,$L166=3,$L166="V",),'7ème'!$D65=""),'6ème'!$D65,'7ème'!$D65)</f>
        <v/>
      </c>
      <c r="T166" s="154" t="str">
        <f>IF(AND(OR($L166=1,$L166=2,$L166=3,$L166="V",),'8ème'!$D65=""),'7ème'!$D65,'8ème'!$D65)</f>
        <v/>
      </c>
      <c r="U166" s="154" t="str">
        <f>IF(AND(OR($L166=1,$L166=2,$L166=3,$L166="V",),'9ème'!$D65=""),'8ème'!$D65,'9ème'!$D65)</f>
        <v/>
      </c>
      <c r="V166" s="154" t="str">
        <f>IF(AND(OR($L166=1,$L166=2,$L166=3,$L166="V",),'9ème'!$D65=""),'9ème'!$D65,'10ème'!$D65)</f>
        <v/>
      </c>
      <c r="W166" s="154" t="str">
        <f>IF(AND(OR($L166=1,$L166=2,$L166=3,$L166="V",),Dép_Arr!$D65=""),'10ème'!$D65,Dép_Arr!$D65)</f>
        <v/>
      </c>
      <c r="Y166" s="128"/>
      <c r="Z166" s="128"/>
      <c r="AA166" s="128"/>
      <c r="AB166" s="128"/>
      <c r="AC166" s="128"/>
      <c r="AD166" s="128"/>
      <c r="AE166" s="128"/>
      <c r="AF166" s="128"/>
      <c r="AG166" s="128"/>
      <c r="AH166" s="128"/>
      <c r="AJ166" s="128"/>
      <c r="AK166" s="128"/>
      <c r="AL166" s="128"/>
      <c r="AM166" s="128"/>
      <c r="AN166" s="128"/>
      <c r="AO166" s="128"/>
      <c r="AP166" s="128"/>
      <c r="AQ166" s="128"/>
      <c r="AR166" s="128"/>
      <c r="AS166" s="128"/>
      <c r="AU166" s="128"/>
      <c r="AV166" s="128"/>
      <c r="AW166" s="128"/>
      <c r="AX166" s="128"/>
      <c r="AY166" s="128"/>
      <c r="AZ166" s="128"/>
      <c r="BA166" s="128"/>
      <c r="BB166" s="128"/>
      <c r="BC166" s="128"/>
      <c r="BD166" s="128"/>
      <c r="BE166" s="128"/>
    </row>
    <row r="167" spans="11:57" x14ac:dyDescent="0.2">
      <c r="K167" s="8" t="str">
        <f>IF(Engagés!A66="","",Engagés!A66)</f>
        <v/>
      </c>
      <c r="L167" s="162" t="str">
        <f>IF(Engagés!D66="","",Engagés!D66)</f>
        <v/>
      </c>
      <c r="M167" s="154" t="str">
        <f>'1ér_Tour'!D66</f>
        <v/>
      </c>
      <c r="N167" s="154" t="str">
        <f>IF(AND(OR($L167=1,$L167=2,$L167=3,$L167="V",),'2ème'!D66=""),'1ér_Tour'!$D66,'2ème'!$D66)</f>
        <v/>
      </c>
      <c r="O167" s="154" t="str">
        <f>IF(AND(OR($L167=1,$L167=2,$L167=3,$L167="V",),'3ème'!$D66=""),'2ème'!$D66,'3ème'!$D66)</f>
        <v/>
      </c>
      <c r="P167" s="154" t="str">
        <f>IF(AND(OR($L167=1,$L167=2,$L167=3,$L167="V",),'4ème'!$D66=""),'3ème'!$D66,'4ème'!$D66)</f>
        <v/>
      </c>
      <c r="Q167" s="154" t="str">
        <f>IF(AND(OR($L167=1,$L167=2,$L167=3,$L167="V",),'5ème'!$D66=""),'4ème'!$D66,'5ème'!$D66)</f>
        <v/>
      </c>
      <c r="R167" s="154" t="str">
        <f>IF(AND(OR($L167=1,$L167=2,$L167=3,$L167="V",),'6ème'!$D66=""),'5ème'!$D66,'6ème'!$D66)</f>
        <v/>
      </c>
      <c r="S167" s="154" t="str">
        <f>IF(AND(OR($L167=1,$L167=2,$L167=3,$L167="V",),'7ème'!$D66=""),'6ème'!$D66,'7ème'!$D66)</f>
        <v/>
      </c>
      <c r="T167" s="154" t="str">
        <f>IF(AND(OR($L167=1,$L167=2,$L167=3,$L167="V",),'8ème'!$D66=""),'7ème'!$D66,'8ème'!$D66)</f>
        <v/>
      </c>
      <c r="U167" s="154" t="str">
        <f>IF(AND(OR($L167=1,$L167=2,$L167=3,$L167="V",),'9ème'!$D66=""),'8ème'!$D66,'9ème'!$D66)</f>
        <v/>
      </c>
      <c r="V167" s="154" t="str">
        <f>IF(AND(OR($L167=1,$L167=2,$L167=3,$L167="V",),'9ème'!$D66=""),'9ème'!$D66,'10ème'!$D66)</f>
        <v/>
      </c>
      <c r="W167" s="154" t="str">
        <f>IF(AND(OR($L167=1,$L167=2,$L167=3,$L167="V",),Dép_Arr!$D66=""),'10ème'!$D66,Dép_Arr!$D66)</f>
        <v/>
      </c>
      <c r="Y167" s="128"/>
      <c r="Z167" s="128"/>
      <c r="AA167" s="128"/>
      <c r="AB167" s="128"/>
      <c r="AC167" s="128"/>
      <c r="AD167" s="128"/>
      <c r="AE167" s="128"/>
      <c r="AF167" s="128"/>
      <c r="AG167" s="128"/>
      <c r="AH167" s="128"/>
      <c r="AJ167" s="128"/>
      <c r="AK167" s="128"/>
      <c r="AL167" s="128"/>
      <c r="AM167" s="128"/>
      <c r="AN167" s="128"/>
      <c r="AO167" s="128"/>
      <c r="AP167" s="128"/>
      <c r="AQ167" s="128"/>
      <c r="AR167" s="128"/>
      <c r="AS167" s="128"/>
      <c r="AU167" s="128"/>
      <c r="AV167" s="128"/>
      <c r="AW167" s="128"/>
      <c r="AX167" s="128"/>
      <c r="AY167" s="128"/>
      <c r="AZ167" s="128"/>
      <c r="BA167" s="128"/>
      <c r="BB167" s="128"/>
      <c r="BC167" s="128"/>
      <c r="BD167" s="128"/>
      <c r="BE167" s="128"/>
    </row>
    <row r="168" spans="11:57" x14ac:dyDescent="0.2">
      <c r="K168" s="8" t="str">
        <f>IF(Engagés!A67="","",Engagés!A67)</f>
        <v/>
      </c>
      <c r="L168" s="162" t="str">
        <f>IF(Engagés!D67="","",Engagés!D67)</f>
        <v/>
      </c>
      <c r="M168" s="154" t="str">
        <f>'1ér_Tour'!D67</f>
        <v/>
      </c>
      <c r="N168" s="154" t="str">
        <f>IF(AND(OR($L168=1,$L168=2,$L168=3,$L168="V",),'2ème'!D67=""),'1ér_Tour'!$D67,'2ème'!$D67)</f>
        <v/>
      </c>
      <c r="O168" s="154" t="str">
        <f>IF(AND(OR($L168=1,$L168=2,$L168=3,$L168="V",),'3ème'!$D67=""),'2ème'!$D67,'3ème'!$D67)</f>
        <v/>
      </c>
      <c r="P168" s="154" t="str">
        <f>IF(AND(OR($L168=1,$L168=2,$L168=3,$L168="V",),'4ème'!$D67=""),'3ème'!$D67,'4ème'!$D67)</f>
        <v/>
      </c>
      <c r="Q168" s="154" t="str">
        <f>IF(AND(OR($L168=1,$L168=2,$L168=3,$L168="V",),'5ème'!$D67=""),'4ème'!$D67,'5ème'!$D67)</f>
        <v/>
      </c>
      <c r="R168" s="154" t="str">
        <f>IF(AND(OR($L168=1,$L168=2,$L168=3,$L168="V",),'6ème'!$D67=""),'5ème'!$D67,'6ème'!$D67)</f>
        <v/>
      </c>
      <c r="S168" s="154" t="str">
        <f>IF(AND(OR($L168=1,$L168=2,$L168=3,$L168="V",),'7ème'!$D67=""),'6ème'!$D67,'7ème'!$D67)</f>
        <v/>
      </c>
      <c r="T168" s="154" t="str">
        <f>IF(AND(OR($L168=1,$L168=2,$L168=3,$L168="V",),'8ème'!$D67=""),'7ème'!$D67,'8ème'!$D67)</f>
        <v/>
      </c>
      <c r="U168" s="154" t="str">
        <f>IF(AND(OR($L168=1,$L168=2,$L168=3,$L168="V",),'9ème'!$D67=""),'8ème'!$D67,'9ème'!$D67)</f>
        <v/>
      </c>
      <c r="V168" s="154" t="str">
        <f>IF(AND(OR($L168=1,$L168=2,$L168=3,$L168="V",),'9ème'!$D67=""),'9ème'!$D67,'10ème'!$D67)</f>
        <v/>
      </c>
      <c r="W168" s="154" t="str">
        <f>IF(AND(OR($L168=1,$L168=2,$L168=3,$L168="V",),Dép_Arr!$D67=""),'10ème'!$D67,Dép_Arr!$D67)</f>
        <v/>
      </c>
      <c r="Y168" s="128"/>
      <c r="Z168" s="128"/>
      <c r="AA168" s="128"/>
      <c r="AB168" s="128"/>
      <c r="AC168" s="128"/>
      <c r="AD168" s="128"/>
      <c r="AE168" s="128"/>
      <c r="AF168" s="128"/>
      <c r="AG168" s="128"/>
      <c r="AH168" s="128"/>
      <c r="AJ168" s="128"/>
      <c r="AK168" s="128"/>
      <c r="AL168" s="128"/>
      <c r="AM168" s="128"/>
      <c r="AN168" s="128"/>
      <c r="AO168" s="128"/>
      <c r="AP168" s="128"/>
      <c r="AQ168" s="128"/>
      <c r="AR168" s="128"/>
      <c r="AS168" s="128"/>
      <c r="AU168" s="128"/>
      <c r="AV168" s="128"/>
      <c r="AW168" s="128"/>
      <c r="AX168" s="128"/>
      <c r="AY168" s="128"/>
      <c r="AZ168" s="128"/>
      <c r="BA168" s="128"/>
      <c r="BB168" s="128"/>
      <c r="BC168" s="128"/>
      <c r="BD168" s="128"/>
      <c r="BE168" s="128"/>
    </row>
    <row r="169" spans="11:57" x14ac:dyDescent="0.2">
      <c r="K169" s="8" t="str">
        <f>IF(Engagés!A68="","",Engagés!A68)</f>
        <v/>
      </c>
      <c r="L169" s="162" t="str">
        <f>IF(Engagés!D68="","",Engagés!D68)</f>
        <v/>
      </c>
      <c r="M169" s="154" t="str">
        <f>'1ér_Tour'!D68</f>
        <v/>
      </c>
      <c r="N169" s="154" t="str">
        <f>IF(AND(OR($L169=1,$L169=2,$L169=3,$L169="V",),'2ème'!D68=""),'1ér_Tour'!$D68,'2ème'!$D68)</f>
        <v/>
      </c>
      <c r="O169" s="154" t="str">
        <f>IF(AND(OR($L169=1,$L169=2,$L169=3,$L169="V",),'3ème'!$D68=""),'2ème'!$D68,'3ème'!$D68)</f>
        <v/>
      </c>
      <c r="P169" s="154" t="str">
        <f>IF(AND(OR($L169=1,$L169=2,$L169=3,$L169="V",),'4ème'!$D68=""),'3ème'!$D68,'4ème'!$D68)</f>
        <v/>
      </c>
      <c r="Q169" s="154" t="str">
        <f>IF(AND(OR($L169=1,$L169=2,$L169=3,$L169="V",),'5ème'!$D68=""),'4ème'!$D68,'5ème'!$D68)</f>
        <v/>
      </c>
      <c r="R169" s="154" t="str">
        <f>IF(AND(OR($L169=1,$L169=2,$L169=3,$L169="V",),'6ème'!$D68=""),'5ème'!$D68,'6ème'!$D68)</f>
        <v/>
      </c>
      <c r="S169" s="154" t="str">
        <f>IF(AND(OR($L169=1,$L169=2,$L169=3,$L169="V",),'7ème'!$D68=""),'6ème'!$D68,'7ème'!$D68)</f>
        <v/>
      </c>
      <c r="T169" s="154" t="str">
        <f>IF(AND(OR($L169=1,$L169=2,$L169=3,$L169="V",),'8ème'!$D68=""),'7ème'!$D68,'8ème'!$D68)</f>
        <v/>
      </c>
      <c r="U169" s="154" t="str">
        <f>IF(AND(OR($L169=1,$L169=2,$L169=3,$L169="V",),'9ème'!$D68=""),'8ème'!$D68,'9ème'!$D68)</f>
        <v/>
      </c>
      <c r="V169" s="154" t="str">
        <f>IF(AND(OR($L169=1,$L169=2,$L169=3,$L169="V",),'9ème'!$D68=""),'9ème'!$D68,'10ème'!$D68)</f>
        <v/>
      </c>
      <c r="W169" s="154" t="str">
        <f>IF(AND(OR($L169=1,$L169=2,$L169=3,$L169="V",),Dép_Arr!$D68=""),'10ème'!$D68,Dép_Arr!$D68)</f>
        <v/>
      </c>
      <c r="Y169" s="128"/>
      <c r="Z169" s="128"/>
      <c r="AA169" s="128"/>
      <c r="AB169" s="128"/>
      <c r="AC169" s="128"/>
      <c r="AD169" s="128"/>
      <c r="AE169" s="128"/>
      <c r="AF169" s="128"/>
      <c r="AG169" s="128"/>
      <c r="AH169" s="128"/>
      <c r="AJ169" s="128"/>
      <c r="AK169" s="128"/>
      <c r="AL169" s="128"/>
      <c r="AM169" s="128"/>
      <c r="AN169" s="128"/>
      <c r="AO169" s="128"/>
      <c r="AP169" s="128"/>
      <c r="AQ169" s="128"/>
      <c r="AR169" s="128"/>
      <c r="AS169" s="128"/>
      <c r="AU169" s="128"/>
      <c r="AV169" s="128"/>
      <c r="AW169" s="128"/>
      <c r="AX169" s="128"/>
      <c r="AY169" s="128"/>
      <c r="AZ169" s="128"/>
      <c r="BA169" s="128"/>
      <c r="BB169" s="128"/>
      <c r="BC169" s="128"/>
      <c r="BD169" s="128"/>
      <c r="BE169" s="128"/>
    </row>
    <row r="170" spans="11:57" x14ac:dyDescent="0.2">
      <c r="K170" s="8" t="str">
        <f>IF(Engagés!A69="","",Engagés!A69)</f>
        <v/>
      </c>
      <c r="L170" s="162" t="str">
        <f>IF(Engagés!D69="","",Engagés!D69)</f>
        <v/>
      </c>
      <c r="M170" s="154" t="str">
        <f>'1ér_Tour'!D69</f>
        <v/>
      </c>
      <c r="N170" s="154" t="str">
        <f>IF(AND(OR($L170=1,$L170=2,$L170=3,$L170="V",),'2ème'!D69=""),'1ér_Tour'!$D69,'2ème'!$D69)</f>
        <v/>
      </c>
      <c r="O170" s="154" t="str">
        <f>IF(AND(OR($L170=1,$L170=2,$L170=3,$L170="V",),'3ème'!$D69=""),'2ème'!$D69,'3ème'!$D69)</f>
        <v/>
      </c>
      <c r="P170" s="154" t="str">
        <f>IF(AND(OR($L170=1,$L170=2,$L170=3,$L170="V",),'4ème'!$D69=""),'3ème'!$D69,'4ème'!$D69)</f>
        <v/>
      </c>
      <c r="Q170" s="154" t="str">
        <f>IF(AND(OR($L170=1,$L170=2,$L170=3,$L170="V",),'5ème'!$D69=""),'4ème'!$D69,'5ème'!$D69)</f>
        <v/>
      </c>
      <c r="R170" s="154" t="str">
        <f>IF(AND(OR($L170=1,$L170=2,$L170=3,$L170="V",),'6ème'!$D69=""),'5ème'!$D69,'6ème'!$D69)</f>
        <v/>
      </c>
      <c r="S170" s="154" t="str">
        <f>IF(AND(OR($L170=1,$L170=2,$L170=3,$L170="V",),'7ème'!$D69=""),'6ème'!$D69,'7ème'!$D69)</f>
        <v/>
      </c>
      <c r="T170" s="154" t="str">
        <f>IF(AND(OR($L170=1,$L170=2,$L170=3,$L170="V",),'8ème'!$D69=""),'7ème'!$D69,'8ème'!$D69)</f>
        <v/>
      </c>
      <c r="U170" s="154" t="str">
        <f>IF(AND(OR($L170=1,$L170=2,$L170=3,$L170="V",),'9ème'!$D69=""),'8ème'!$D69,'9ème'!$D69)</f>
        <v/>
      </c>
      <c r="V170" s="154" t="str">
        <f>IF(AND(OR($L170=1,$L170=2,$L170=3,$L170="V",),'9ème'!$D69=""),'9ème'!$D69,'10ème'!$D69)</f>
        <v/>
      </c>
      <c r="W170" s="154" t="str">
        <f>IF(AND(OR($L170=1,$L170=2,$L170=3,$L170="V",),Dép_Arr!$D69=""),'10ème'!$D69,Dép_Arr!$D69)</f>
        <v/>
      </c>
      <c r="Y170" s="128"/>
      <c r="Z170" s="128"/>
      <c r="AA170" s="128"/>
      <c r="AB170" s="128"/>
      <c r="AC170" s="128"/>
      <c r="AD170" s="128"/>
      <c r="AE170" s="128"/>
      <c r="AF170" s="128"/>
      <c r="AG170" s="128"/>
      <c r="AH170" s="128"/>
      <c r="AJ170" s="128"/>
      <c r="AK170" s="128"/>
      <c r="AL170" s="128"/>
      <c r="AM170" s="128"/>
      <c r="AN170" s="128"/>
      <c r="AO170" s="128"/>
      <c r="AP170" s="128"/>
      <c r="AQ170" s="128"/>
      <c r="AR170" s="128"/>
      <c r="AS170" s="128"/>
      <c r="AU170" s="128"/>
      <c r="AV170" s="128"/>
      <c r="AW170" s="128"/>
      <c r="AX170" s="128"/>
      <c r="AY170" s="128"/>
      <c r="AZ170" s="128"/>
      <c r="BA170" s="128"/>
      <c r="BB170" s="128"/>
      <c r="BC170" s="128"/>
      <c r="BD170" s="128"/>
      <c r="BE170" s="128"/>
    </row>
    <row r="171" spans="11:57" x14ac:dyDescent="0.2">
      <c r="K171" s="8" t="str">
        <f>IF(Engagés!A70="","",Engagés!A70)</f>
        <v/>
      </c>
      <c r="L171" s="162" t="str">
        <f>IF(Engagés!D70="","",Engagés!D70)</f>
        <v/>
      </c>
      <c r="M171" s="154" t="str">
        <f>'1ér_Tour'!D70</f>
        <v/>
      </c>
      <c r="N171" s="154" t="str">
        <f>IF(AND(OR($L171=1,$L171=2,$L171=3,$L171="V",),'2ème'!D70=""),'1ér_Tour'!$D70,'2ème'!$D70)</f>
        <v/>
      </c>
      <c r="O171" s="154" t="str">
        <f>IF(AND(OR($L171=1,$L171=2,$L171=3,$L171="V",),'3ème'!$D70=""),'2ème'!$D70,'3ème'!$D70)</f>
        <v/>
      </c>
      <c r="P171" s="154" t="str">
        <f>IF(AND(OR($L171=1,$L171=2,$L171=3,$L171="V",),'4ème'!$D70=""),'3ème'!$D70,'4ème'!$D70)</f>
        <v/>
      </c>
      <c r="Q171" s="154" t="str">
        <f>IF(AND(OR($L171=1,$L171=2,$L171=3,$L171="V",),'5ème'!$D70=""),'4ème'!$D70,'5ème'!$D70)</f>
        <v/>
      </c>
      <c r="R171" s="154" t="str">
        <f>IF(AND(OR($L171=1,$L171=2,$L171=3,$L171="V",),'6ème'!$D70=""),'5ème'!$D70,'6ème'!$D70)</f>
        <v/>
      </c>
      <c r="S171" s="154" t="str">
        <f>IF(AND(OR($L171=1,$L171=2,$L171=3,$L171="V",),'7ème'!$D70=""),'6ème'!$D70,'7ème'!$D70)</f>
        <v/>
      </c>
      <c r="T171" s="154" t="str">
        <f>IF(AND(OR($L171=1,$L171=2,$L171=3,$L171="V",),'8ème'!$D70=""),'7ème'!$D70,'8ème'!$D70)</f>
        <v/>
      </c>
      <c r="U171" s="154" t="str">
        <f>IF(AND(OR($L171=1,$L171=2,$L171=3,$L171="V",),'9ème'!$D70=""),'8ème'!$D70,'9ème'!$D70)</f>
        <v/>
      </c>
      <c r="V171" s="154" t="str">
        <f>IF(AND(OR($L171=1,$L171=2,$L171=3,$L171="V",),'9ème'!$D70=""),'9ème'!$D70,'10ème'!$D70)</f>
        <v/>
      </c>
      <c r="W171" s="154" t="str">
        <f>IF(AND(OR($L171=1,$L171=2,$L171=3,$L171="V",),Dép_Arr!$D70=""),'10ème'!$D70,Dép_Arr!$D70)</f>
        <v/>
      </c>
      <c r="Y171" s="128"/>
      <c r="Z171" s="128"/>
      <c r="AA171" s="128"/>
      <c r="AB171" s="128"/>
      <c r="AC171" s="128"/>
      <c r="AD171" s="128"/>
      <c r="AE171" s="128"/>
      <c r="AF171" s="128"/>
      <c r="AG171" s="128"/>
      <c r="AH171" s="128"/>
      <c r="AJ171" s="128"/>
      <c r="AK171" s="128"/>
      <c r="AL171" s="128"/>
      <c r="AM171" s="128"/>
      <c r="AN171" s="128"/>
      <c r="AO171" s="128"/>
      <c r="AP171" s="128"/>
      <c r="AQ171" s="128"/>
      <c r="AR171" s="128"/>
      <c r="AS171" s="128"/>
      <c r="AU171" s="128"/>
      <c r="AV171" s="128"/>
      <c r="AW171" s="128"/>
      <c r="AX171" s="128"/>
      <c r="AY171" s="128"/>
      <c r="AZ171" s="128"/>
      <c r="BA171" s="128"/>
      <c r="BB171" s="128"/>
      <c r="BC171" s="128"/>
      <c r="BD171" s="128"/>
      <c r="BE171" s="128"/>
    </row>
    <row r="172" spans="11:57" x14ac:dyDescent="0.2">
      <c r="K172" s="8" t="str">
        <f>IF(Engagés!A71="","",Engagés!A71)</f>
        <v/>
      </c>
      <c r="L172" s="162" t="str">
        <f>IF(Engagés!D71="","",Engagés!D71)</f>
        <v/>
      </c>
      <c r="M172" s="154" t="str">
        <f>'1ér_Tour'!D71</f>
        <v/>
      </c>
      <c r="N172" s="154" t="str">
        <f>IF(AND(OR($L172=1,$L172=2,$L172=3,$L172="V",),'2ème'!D71=""),'1ér_Tour'!$D71,'2ème'!$D71)</f>
        <v/>
      </c>
      <c r="O172" s="154" t="str">
        <f>IF(AND(OR($L172=1,$L172=2,$L172=3,$L172="V",),'3ème'!$D71=""),'2ème'!$D71,'3ème'!$D71)</f>
        <v/>
      </c>
      <c r="P172" s="154" t="str">
        <f>IF(AND(OR($L172=1,$L172=2,$L172=3,$L172="V",),'4ème'!$D71=""),'3ème'!$D71,'4ème'!$D71)</f>
        <v/>
      </c>
      <c r="Q172" s="154" t="str">
        <f>IF(AND(OR($L172=1,$L172=2,$L172=3,$L172="V",),'5ème'!$D71=""),'4ème'!$D71,'5ème'!$D71)</f>
        <v/>
      </c>
      <c r="R172" s="154" t="str">
        <f>IF(AND(OR($L172=1,$L172=2,$L172=3,$L172="V",),'6ème'!$D71=""),'5ème'!$D71,'6ème'!$D71)</f>
        <v/>
      </c>
      <c r="S172" s="154" t="str">
        <f>IF(AND(OR($L172=1,$L172=2,$L172=3,$L172="V",),'7ème'!$D71=""),'6ème'!$D71,'7ème'!$D71)</f>
        <v/>
      </c>
      <c r="T172" s="154" t="str">
        <f>IF(AND(OR($L172=1,$L172=2,$L172=3,$L172="V",),'8ème'!$D71=""),'7ème'!$D71,'8ème'!$D71)</f>
        <v/>
      </c>
      <c r="U172" s="154" t="str">
        <f>IF(AND(OR($L172=1,$L172=2,$L172=3,$L172="V",),'9ème'!$D71=""),'8ème'!$D71,'9ème'!$D71)</f>
        <v/>
      </c>
      <c r="V172" s="154" t="str">
        <f>IF(AND(OR($L172=1,$L172=2,$L172=3,$L172="V",),'9ème'!$D71=""),'9ème'!$D71,'10ème'!$D71)</f>
        <v/>
      </c>
      <c r="W172" s="154" t="str">
        <f>IF(AND(OR($L172=1,$L172=2,$L172=3,$L172="V",),Dép_Arr!$D71=""),'10ème'!$D71,Dép_Arr!$D71)</f>
        <v/>
      </c>
      <c r="Y172" s="128"/>
      <c r="Z172" s="128"/>
      <c r="AA172" s="128"/>
      <c r="AB172" s="128"/>
      <c r="AC172" s="128"/>
      <c r="AD172" s="128"/>
      <c r="AE172" s="128"/>
      <c r="AF172" s="128"/>
      <c r="AG172" s="128"/>
      <c r="AH172" s="128"/>
      <c r="AJ172" s="128"/>
      <c r="AK172" s="128"/>
      <c r="AL172" s="128"/>
      <c r="AM172" s="128"/>
      <c r="AN172" s="128"/>
      <c r="AO172" s="128"/>
      <c r="AP172" s="128"/>
      <c r="AQ172" s="128"/>
      <c r="AR172" s="128"/>
      <c r="AS172" s="128"/>
      <c r="AU172" s="128"/>
      <c r="AV172" s="128"/>
      <c r="AW172" s="128"/>
      <c r="AX172" s="128"/>
      <c r="AY172" s="128"/>
      <c r="AZ172" s="128"/>
      <c r="BA172" s="128"/>
      <c r="BB172" s="128"/>
      <c r="BC172" s="128"/>
      <c r="BD172" s="128"/>
      <c r="BE172" s="128"/>
    </row>
    <row r="173" spans="11:57" x14ac:dyDescent="0.2">
      <c r="K173" s="8" t="str">
        <f>IF(Engagés!A72="","",Engagés!A72)</f>
        <v/>
      </c>
      <c r="L173" s="162" t="str">
        <f>IF(Engagés!D72="","",Engagés!D72)</f>
        <v/>
      </c>
      <c r="M173" s="154" t="str">
        <f>'1ér_Tour'!D72</f>
        <v/>
      </c>
      <c r="N173" s="154" t="str">
        <f>IF(AND(OR($L173=1,$L173=2,$L173=3,$L173="V",),'2ème'!D72=""),'1ér_Tour'!$D72,'2ème'!$D72)</f>
        <v/>
      </c>
      <c r="O173" s="154" t="str">
        <f>IF(AND(OR($L173=1,$L173=2,$L173=3,$L173="V",),'3ème'!$D72=""),'2ème'!$D72,'3ème'!$D72)</f>
        <v/>
      </c>
      <c r="P173" s="154" t="str">
        <f>IF(AND(OR($L173=1,$L173=2,$L173=3,$L173="V",),'4ème'!$D72=""),'3ème'!$D72,'4ème'!$D72)</f>
        <v/>
      </c>
      <c r="Q173" s="154" t="str">
        <f>IF(AND(OR($L173=1,$L173=2,$L173=3,$L173="V",),'5ème'!$D72=""),'4ème'!$D72,'5ème'!$D72)</f>
        <v/>
      </c>
      <c r="R173" s="154" t="str">
        <f>IF(AND(OR($L173=1,$L173=2,$L173=3,$L173="V",),'6ème'!$D72=""),'5ème'!$D72,'6ème'!$D72)</f>
        <v/>
      </c>
      <c r="S173" s="154" t="str">
        <f>IF(AND(OR($L173=1,$L173=2,$L173=3,$L173="V",),'7ème'!$D72=""),'6ème'!$D72,'7ème'!$D72)</f>
        <v/>
      </c>
      <c r="T173" s="154" t="str">
        <f>IF(AND(OR($L173=1,$L173=2,$L173=3,$L173="V",),'8ème'!$D72=""),'7ème'!$D72,'8ème'!$D72)</f>
        <v/>
      </c>
      <c r="U173" s="154" t="str">
        <f>IF(AND(OR($L173=1,$L173=2,$L173=3,$L173="V",),'9ème'!$D72=""),'8ème'!$D72,'9ème'!$D72)</f>
        <v/>
      </c>
      <c r="V173" s="154" t="str">
        <f>IF(AND(OR($L173=1,$L173=2,$L173=3,$L173="V",),'9ème'!$D72=""),'9ème'!$D72,'10ème'!$D72)</f>
        <v/>
      </c>
      <c r="W173" s="154" t="str">
        <f>IF(AND(OR($L173=1,$L173=2,$L173=3,$L173="V",),Dép_Arr!$D72=""),'10ème'!$D72,Dép_Arr!$D72)</f>
        <v/>
      </c>
      <c r="Y173" s="128"/>
      <c r="Z173" s="128"/>
      <c r="AA173" s="128"/>
      <c r="AB173" s="128"/>
      <c r="AC173" s="128"/>
      <c r="AD173" s="128"/>
      <c r="AE173" s="128"/>
      <c r="AF173" s="128"/>
      <c r="AG173" s="128"/>
      <c r="AH173" s="128"/>
      <c r="AJ173" s="128"/>
      <c r="AK173" s="128"/>
      <c r="AL173" s="128"/>
      <c r="AM173" s="128"/>
      <c r="AN173" s="128"/>
      <c r="AO173" s="128"/>
      <c r="AP173" s="128"/>
      <c r="AQ173" s="128"/>
      <c r="AR173" s="128"/>
      <c r="AS173" s="128"/>
      <c r="AU173" s="128"/>
      <c r="AV173" s="128"/>
      <c r="AW173" s="128"/>
      <c r="AX173" s="128"/>
      <c r="AY173" s="128"/>
      <c r="AZ173" s="128"/>
      <c r="BA173" s="128"/>
      <c r="BB173" s="128"/>
      <c r="BC173" s="128"/>
      <c r="BD173" s="128"/>
      <c r="BE173" s="128"/>
    </row>
    <row r="174" spans="11:57" x14ac:dyDescent="0.2">
      <c r="K174" s="8" t="str">
        <f>IF(Engagés!A73="","",Engagés!A73)</f>
        <v/>
      </c>
      <c r="L174" s="162" t="str">
        <f>IF(Engagés!D73="","",Engagés!D73)</f>
        <v/>
      </c>
      <c r="M174" s="154" t="str">
        <f>'1ér_Tour'!D73</f>
        <v/>
      </c>
      <c r="N174" s="154" t="str">
        <f>IF(AND(OR($L174=1,$L174=2,$L174=3,$L174="V",),'2ème'!D73=""),'1ér_Tour'!$D73,'2ème'!$D73)</f>
        <v/>
      </c>
      <c r="O174" s="154" t="str">
        <f>IF(AND(OR($L174=1,$L174=2,$L174=3,$L174="V",),'3ème'!$D73=""),'2ème'!$D73,'3ème'!$D73)</f>
        <v/>
      </c>
      <c r="P174" s="154" t="str">
        <f>IF(AND(OR($L174=1,$L174=2,$L174=3,$L174="V",),'4ème'!$D73=""),'3ème'!$D73,'4ème'!$D73)</f>
        <v/>
      </c>
      <c r="Q174" s="154" t="str">
        <f>IF(AND(OR($L174=1,$L174=2,$L174=3,$L174="V",),'5ème'!$D73=""),'4ème'!$D73,'5ème'!$D73)</f>
        <v/>
      </c>
      <c r="R174" s="154" t="str">
        <f>IF(AND(OR($L174=1,$L174=2,$L174=3,$L174="V",),'6ème'!$D73=""),'5ème'!$D73,'6ème'!$D73)</f>
        <v/>
      </c>
      <c r="S174" s="154" t="str">
        <f>IF(AND(OR($L174=1,$L174=2,$L174=3,$L174="V",),'7ème'!$D73=""),'6ème'!$D73,'7ème'!$D73)</f>
        <v/>
      </c>
      <c r="T174" s="154" t="str">
        <f>IF(AND(OR($L174=1,$L174=2,$L174=3,$L174="V",),'8ème'!$D73=""),'7ème'!$D73,'8ème'!$D73)</f>
        <v/>
      </c>
      <c r="U174" s="154" t="str">
        <f>IF(AND(OR($L174=1,$L174=2,$L174=3,$L174="V",),'9ème'!$D73=""),'8ème'!$D73,'9ème'!$D73)</f>
        <v/>
      </c>
      <c r="V174" s="154" t="str">
        <f>IF(AND(OR($L174=1,$L174=2,$L174=3,$L174="V",),'9ème'!$D73=""),'9ème'!$D73,'10ème'!$D73)</f>
        <v/>
      </c>
      <c r="W174" s="154" t="str">
        <f>IF(AND(OR($L174=1,$L174=2,$L174=3,$L174="V",),Dép_Arr!$D73=""),'10ème'!$D73,Dép_Arr!$D73)</f>
        <v/>
      </c>
      <c r="Y174" s="128"/>
      <c r="Z174" s="128"/>
      <c r="AA174" s="128"/>
      <c r="AB174" s="128"/>
      <c r="AC174" s="128"/>
      <c r="AD174" s="128"/>
      <c r="AE174" s="128"/>
      <c r="AF174" s="128"/>
      <c r="AG174" s="128"/>
      <c r="AH174" s="128"/>
      <c r="AJ174" s="128"/>
      <c r="AK174" s="128"/>
      <c r="AL174" s="128"/>
      <c r="AM174" s="128"/>
      <c r="AN174" s="128"/>
      <c r="AO174" s="128"/>
      <c r="AP174" s="128"/>
      <c r="AQ174" s="128"/>
      <c r="AR174" s="128"/>
      <c r="AS174" s="128"/>
      <c r="AU174" s="128"/>
      <c r="AV174" s="128"/>
      <c r="AW174" s="128"/>
      <c r="AX174" s="128"/>
      <c r="AY174" s="128"/>
      <c r="AZ174" s="128"/>
      <c r="BA174" s="128"/>
      <c r="BB174" s="128"/>
      <c r="BC174" s="128"/>
      <c r="BD174" s="128"/>
      <c r="BE174" s="128"/>
    </row>
    <row r="175" spans="11:57" x14ac:dyDescent="0.2">
      <c r="K175" s="8" t="str">
        <f>IF(Engagés!A74="","",Engagés!A74)</f>
        <v/>
      </c>
      <c r="L175" s="162" t="str">
        <f>IF(Engagés!D74="","",Engagés!D74)</f>
        <v/>
      </c>
      <c r="M175" s="154" t="str">
        <f>'1ér_Tour'!D74</f>
        <v/>
      </c>
      <c r="N175" s="154" t="str">
        <f>IF(AND(OR($L175=1,$L175=2,$L175=3,$L175="V",),'2ème'!D74=""),'1ér_Tour'!$D74,'2ème'!$D74)</f>
        <v/>
      </c>
      <c r="O175" s="154" t="str">
        <f>IF(AND(OR($L175=1,$L175=2,$L175=3,$L175="V",),'3ème'!$D74=""),'2ème'!$D74,'3ème'!$D74)</f>
        <v/>
      </c>
      <c r="P175" s="154" t="str">
        <f>IF(AND(OR($L175=1,$L175=2,$L175=3,$L175="V",),'4ème'!$D74=""),'3ème'!$D74,'4ème'!$D74)</f>
        <v/>
      </c>
      <c r="Q175" s="154" t="str">
        <f>IF(AND(OR($L175=1,$L175=2,$L175=3,$L175="V",),'5ème'!$D74=""),'4ème'!$D74,'5ème'!$D74)</f>
        <v/>
      </c>
      <c r="R175" s="154" t="str">
        <f>IF(AND(OR($L175=1,$L175=2,$L175=3,$L175="V",),'6ème'!$D74=""),'5ème'!$D74,'6ème'!$D74)</f>
        <v/>
      </c>
      <c r="S175" s="154" t="str">
        <f>IF(AND(OR($L175=1,$L175=2,$L175=3,$L175="V",),'7ème'!$D74=""),'6ème'!$D74,'7ème'!$D74)</f>
        <v/>
      </c>
      <c r="T175" s="154" t="str">
        <f>IF(AND(OR($L175=1,$L175=2,$L175=3,$L175="V",),'8ème'!$D74=""),'7ème'!$D74,'8ème'!$D74)</f>
        <v/>
      </c>
      <c r="U175" s="154" t="str">
        <f>IF(AND(OR($L175=1,$L175=2,$L175=3,$L175="V",),'9ème'!$D74=""),'8ème'!$D74,'9ème'!$D74)</f>
        <v/>
      </c>
      <c r="V175" s="154" t="str">
        <f>IF(AND(OR($L175=1,$L175=2,$L175=3,$L175="V",),'9ème'!$D74=""),'9ème'!$D74,'10ème'!$D74)</f>
        <v/>
      </c>
      <c r="W175" s="154" t="str">
        <f>IF(AND(OR($L175=1,$L175=2,$L175=3,$L175="V",),Dép_Arr!$D74=""),'10ème'!$D74,Dép_Arr!$D74)</f>
        <v/>
      </c>
      <c r="Y175" s="128"/>
      <c r="Z175" s="128"/>
      <c r="AA175" s="128"/>
      <c r="AB175" s="128"/>
      <c r="AC175" s="128"/>
      <c r="AD175" s="128"/>
      <c r="AE175" s="128"/>
      <c r="AF175" s="128"/>
      <c r="AG175" s="128"/>
      <c r="AH175" s="128"/>
      <c r="AJ175" s="128"/>
      <c r="AK175" s="128"/>
      <c r="AL175" s="128"/>
      <c r="AM175" s="128"/>
      <c r="AN175" s="128"/>
      <c r="AO175" s="128"/>
      <c r="AP175" s="128"/>
      <c r="AQ175" s="128"/>
      <c r="AR175" s="128"/>
      <c r="AS175" s="128"/>
      <c r="AU175" s="128"/>
      <c r="AV175" s="128"/>
      <c r="AW175" s="128"/>
      <c r="AX175" s="128"/>
      <c r="AY175" s="128"/>
      <c r="AZ175" s="128"/>
      <c r="BA175" s="128"/>
      <c r="BB175" s="128"/>
      <c r="BC175" s="128"/>
      <c r="BD175" s="128"/>
      <c r="BE175" s="128"/>
    </row>
    <row r="176" spans="11:57" x14ac:dyDescent="0.2">
      <c r="K176" s="8" t="str">
        <f>IF(Engagés!A75="","",Engagés!A75)</f>
        <v/>
      </c>
      <c r="L176" s="162" t="str">
        <f>IF(Engagés!D75="","",Engagés!D75)</f>
        <v/>
      </c>
      <c r="M176" s="154" t="str">
        <f>'1ér_Tour'!D75</f>
        <v/>
      </c>
      <c r="N176" s="154" t="str">
        <f>IF(AND(OR($L176=1,$L176=2,$L176=3,$L176="V",),'2ème'!D75=""),'1ér_Tour'!$D75,'2ème'!$D75)</f>
        <v/>
      </c>
      <c r="O176" s="154" t="str">
        <f>IF(AND(OR($L176=1,$L176=2,$L176=3,$L176="V",),'3ème'!$D75=""),'2ème'!$D75,'3ème'!$D75)</f>
        <v/>
      </c>
      <c r="P176" s="154" t="str">
        <f>IF(AND(OR($L176=1,$L176=2,$L176=3,$L176="V",),'4ème'!$D75=""),'3ème'!$D75,'4ème'!$D75)</f>
        <v/>
      </c>
      <c r="Q176" s="154" t="str">
        <f>IF(AND(OR($L176=1,$L176=2,$L176=3,$L176="V",),'5ème'!$D75=""),'4ème'!$D75,'5ème'!$D75)</f>
        <v/>
      </c>
      <c r="R176" s="154" t="str">
        <f>IF(AND(OR($L176=1,$L176=2,$L176=3,$L176="V",),'6ème'!$D75=""),'5ème'!$D75,'6ème'!$D75)</f>
        <v/>
      </c>
      <c r="S176" s="154" t="str">
        <f>IF(AND(OR($L176=1,$L176=2,$L176=3,$L176="V",),'7ème'!$D75=""),'6ème'!$D75,'7ème'!$D75)</f>
        <v/>
      </c>
      <c r="T176" s="154" t="str">
        <f>IF(AND(OR($L176=1,$L176=2,$L176=3,$L176="V",),'8ème'!$D75=""),'7ème'!$D75,'8ème'!$D75)</f>
        <v/>
      </c>
      <c r="U176" s="154" t="str">
        <f>IF(AND(OR($L176=1,$L176=2,$L176=3,$L176="V",),'9ème'!$D75=""),'8ème'!$D75,'9ème'!$D75)</f>
        <v/>
      </c>
      <c r="V176" s="154" t="str">
        <f>IF(AND(OR($L176=1,$L176=2,$L176=3,$L176="V",),'9ème'!$D75=""),'9ème'!$D75,'10ème'!$D75)</f>
        <v/>
      </c>
      <c r="W176" s="154" t="str">
        <f>IF(AND(OR($L176=1,$L176=2,$L176=3,$L176="V",),Dép_Arr!$D75=""),'10ème'!$D75,Dép_Arr!$D75)</f>
        <v/>
      </c>
      <c r="Y176" s="128"/>
      <c r="Z176" s="128"/>
      <c r="AA176" s="128"/>
      <c r="AB176" s="128"/>
      <c r="AC176" s="128"/>
      <c r="AD176" s="128"/>
      <c r="AE176" s="128"/>
      <c r="AF176" s="128"/>
      <c r="AG176" s="128"/>
      <c r="AH176" s="128"/>
      <c r="AJ176" s="128"/>
      <c r="AK176" s="128"/>
      <c r="AL176" s="128"/>
      <c r="AM176" s="128"/>
      <c r="AN176" s="128"/>
      <c r="AO176" s="128"/>
      <c r="AP176" s="128"/>
      <c r="AQ176" s="128"/>
      <c r="AR176" s="128"/>
      <c r="AS176" s="128"/>
      <c r="AU176" s="128"/>
      <c r="AV176" s="128"/>
      <c r="AW176" s="128"/>
      <c r="AX176" s="128"/>
      <c r="AY176" s="128"/>
      <c r="AZ176" s="128"/>
      <c r="BA176" s="128"/>
      <c r="BB176" s="128"/>
      <c r="BC176" s="128"/>
      <c r="BD176" s="128"/>
      <c r="BE176" s="128"/>
    </row>
    <row r="177" spans="11:57" x14ac:dyDescent="0.2">
      <c r="K177" s="8" t="str">
        <f>IF(Engagés!A76="","",Engagés!A76)</f>
        <v/>
      </c>
      <c r="L177" s="162" t="str">
        <f>IF(Engagés!D76="","",Engagés!D76)</f>
        <v/>
      </c>
      <c r="M177" s="154" t="str">
        <f>'1ér_Tour'!D76</f>
        <v/>
      </c>
      <c r="N177" s="154" t="str">
        <f>IF(AND(OR($L177=1,$L177=2,$L177=3,$L177="V",),'2ème'!D76=""),'1ér_Tour'!$D76,'2ème'!$D76)</f>
        <v/>
      </c>
      <c r="O177" s="154" t="str">
        <f>IF(AND(OR($L177=1,$L177=2,$L177=3,$L177="V",),'3ème'!$D76=""),'2ème'!$D76,'3ème'!$D76)</f>
        <v/>
      </c>
      <c r="P177" s="154" t="str">
        <f>IF(AND(OR($L177=1,$L177=2,$L177=3,$L177="V",),'4ème'!$D76=""),'3ème'!$D76,'4ème'!$D76)</f>
        <v/>
      </c>
      <c r="Q177" s="154" t="str">
        <f>IF(AND(OR($L177=1,$L177=2,$L177=3,$L177="V",),'5ème'!$D76=""),'4ème'!$D76,'5ème'!$D76)</f>
        <v/>
      </c>
      <c r="R177" s="154" t="str">
        <f>IF(AND(OR($L177=1,$L177=2,$L177=3,$L177="V",),'6ème'!$D76=""),'5ème'!$D76,'6ème'!$D76)</f>
        <v/>
      </c>
      <c r="S177" s="154" t="str">
        <f>IF(AND(OR($L177=1,$L177=2,$L177=3,$L177="V",),'7ème'!$D76=""),'6ème'!$D76,'7ème'!$D76)</f>
        <v/>
      </c>
      <c r="T177" s="154" t="str">
        <f>IF(AND(OR($L177=1,$L177=2,$L177=3,$L177="V",),'8ème'!$D76=""),'7ème'!$D76,'8ème'!$D76)</f>
        <v/>
      </c>
      <c r="U177" s="154" t="str">
        <f>IF(AND(OR($L177=1,$L177=2,$L177=3,$L177="V",),'9ème'!$D76=""),'8ème'!$D76,'9ème'!$D76)</f>
        <v/>
      </c>
      <c r="V177" s="154" t="str">
        <f>IF(AND(OR($L177=1,$L177=2,$L177=3,$L177="V",),'9ème'!$D76=""),'9ème'!$D76,'10ème'!$D76)</f>
        <v/>
      </c>
      <c r="W177" s="154" t="str">
        <f>IF(AND(OR($L177=1,$L177=2,$L177=3,$L177="V",),Dép_Arr!$D76=""),'10ème'!$D76,Dép_Arr!$D76)</f>
        <v/>
      </c>
      <c r="Y177" s="128"/>
      <c r="Z177" s="128"/>
      <c r="AA177" s="128"/>
      <c r="AB177" s="128"/>
      <c r="AC177" s="128"/>
      <c r="AD177" s="128"/>
      <c r="AE177" s="128"/>
      <c r="AF177" s="128"/>
      <c r="AG177" s="128"/>
      <c r="AH177" s="128"/>
      <c r="AJ177" s="128"/>
      <c r="AK177" s="128"/>
      <c r="AL177" s="128"/>
      <c r="AM177" s="128"/>
      <c r="AN177" s="128"/>
      <c r="AO177" s="128"/>
      <c r="AP177" s="128"/>
      <c r="AQ177" s="128"/>
      <c r="AR177" s="128"/>
      <c r="AS177" s="128"/>
      <c r="AU177" s="128"/>
      <c r="AV177" s="128"/>
      <c r="AW177" s="128"/>
      <c r="AX177" s="128"/>
      <c r="AY177" s="128"/>
      <c r="AZ177" s="128"/>
      <c r="BA177" s="128"/>
      <c r="BB177" s="128"/>
      <c r="BC177" s="128"/>
      <c r="BD177" s="128"/>
      <c r="BE177" s="128"/>
    </row>
    <row r="178" spans="11:57" x14ac:dyDescent="0.2">
      <c r="K178" s="8" t="str">
        <f>IF(Engagés!A77="","",Engagés!A77)</f>
        <v/>
      </c>
      <c r="L178" s="162" t="str">
        <f>IF(Engagés!D77="","",Engagés!D77)</f>
        <v/>
      </c>
      <c r="M178" s="154" t="str">
        <f>'1ér_Tour'!D77</f>
        <v/>
      </c>
      <c r="N178" s="154" t="str">
        <f>IF(AND(OR($L178=1,$L178=2,$L178=3,$L178="V",),'2ème'!D77=""),'1ér_Tour'!$D77,'2ème'!$D77)</f>
        <v/>
      </c>
      <c r="O178" s="154" t="str">
        <f>IF(AND(OR($L178=1,$L178=2,$L178=3,$L178="V",),'3ème'!$D77=""),'2ème'!$D77,'3ème'!$D77)</f>
        <v/>
      </c>
      <c r="P178" s="154" t="str">
        <f>IF(AND(OR($L178=1,$L178=2,$L178=3,$L178="V",),'4ème'!$D77=""),'3ème'!$D77,'4ème'!$D77)</f>
        <v/>
      </c>
      <c r="Q178" s="154" t="str">
        <f>IF(AND(OR($L178=1,$L178=2,$L178=3,$L178="V",),'5ème'!$D77=""),'4ème'!$D77,'5ème'!$D77)</f>
        <v/>
      </c>
      <c r="R178" s="154" t="str">
        <f>IF(AND(OR($L178=1,$L178=2,$L178=3,$L178="V",),'6ème'!$D77=""),'5ème'!$D77,'6ème'!$D77)</f>
        <v/>
      </c>
      <c r="S178" s="154" t="str">
        <f>IF(AND(OR($L178=1,$L178=2,$L178=3,$L178="V",),'7ème'!$D77=""),'6ème'!$D77,'7ème'!$D77)</f>
        <v/>
      </c>
      <c r="T178" s="154" t="str">
        <f>IF(AND(OR($L178=1,$L178=2,$L178=3,$L178="V",),'8ème'!$D77=""),'7ème'!$D77,'8ème'!$D77)</f>
        <v/>
      </c>
      <c r="U178" s="154" t="str">
        <f>IF(AND(OR($L178=1,$L178=2,$L178=3,$L178="V",),'9ème'!$D77=""),'8ème'!$D77,'9ème'!$D77)</f>
        <v/>
      </c>
      <c r="V178" s="154" t="str">
        <f>IF(AND(OR($L178=1,$L178=2,$L178=3,$L178="V",),'9ème'!$D77=""),'9ème'!$D77,'10ème'!$D77)</f>
        <v/>
      </c>
      <c r="W178" s="154" t="str">
        <f>IF(AND(OR($L178=1,$L178=2,$L178=3,$L178="V",),Dép_Arr!$D77=""),'10ème'!$D77,Dép_Arr!$D77)</f>
        <v/>
      </c>
      <c r="Y178" s="128"/>
      <c r="Z178" s="128"/>
      <c r="AA178" s="128"/>
      <c r="AB178" s="128"/>
      <c r="AC178" s="128"/>
      <c r="AD178" s="128"/>
      <c r="AE178" s="128"/>
      <c r="AF178" s="128"/>
      <c r="AG178" s="128"/>
      <c r="AH178" s="128"/>
      <c r="AJ178" s="128"/>
      <c r="AK178" s="128"/>
      <c r="AL178" s="128"/>
      <c r="AM178" s="128"/>
      <c r="AN178" s="128"/>
      <c r="AO178" s="128"/>
      <c r="AP178" s="128"/>
      <c r="AQ178" s="128"/>
      <c r="AR178" s="128"/>
      <c r="AS178" s="128"/>
      <c r="AU178" s="128"/>
      <c r="AV178" s="128"/>
      <c r="AW178" s="128"/>
      <c r="AX178" s="128"/>
      <c r="AY178" s="128"/>
      <c r="AZ178" s="128"/>
      <c r="BA178" s="128"/>
      <c r="BB178" s="128"/>
      <c r="BC178" s="128"/>
      <c r="BD178" s="128"/>
      <c r="BE178" s="128"/>
    </row>
    <row r="179" spans="11:57" x14ac:dyDescent="0.2">
      <c r="K179" s="8" t="str">
        <f>IF(Engagés!A78="","",Engagés!A78)</f>
        <v/>
      </c>
      <c r="L179" s="162" t="str">
        <f>IF(Engagés!D78="","",Engagés!D78)</f>
        <v/>
      </c>
      <c r="M179" s="154" t="str">
        <f>'1ér_Tour'!D78</f>
        <v/>
      </c>
      <c r="N179" s="154" t="str">
        <f>IF(AND(OR($L179=1,$L179=2,$L179=3,$L179="V",),'2ème'!D78=""),'1ér_Tour'!$D78,'2ème'!$D78)</f>
        <v/>
      </c>
      <c r="O179" s="154" t="str">
        <f>IF(AND(OR($L179=1,$L179=2,$L179=3,$L179="V",),'3ème'!$D78=""),'2ème'!$D78,'3ème'!$D78)</f>
        <v/>
      </c>
      <c r="P179" s="154" t="str">
        <f>IF(AND(OR($L179=1,$L179=2,$L179=3,$L179="V",),'4ème'!$D78=""),'3ème'!$D78,'4ème'!$D78)</f>
        <v/>
      </c>
      <c r="Q179" s="154" t="str">
        <f>IF(AND(OR($L179=1,$L179=2,$L179=3,$L179="V",),'5ème'!$D78=""),'4ème'!$D78,'5ème'!$D78)</f>
        <v/>
      </c>
      <c r="R179" s="154" t="str">
        <f>IF(AND(OR($L179=1,$L179=2,$L179=3,$L179="V",),'6ème'!$D78=""),'5ème'!$D78,'6ème'!$D78)</f>
        <v/>
      </c>
      <c r="S179" s="154" t="str">
        <f>IF(AND(OR($L179=1,$L179=2,$L179=3,$L179="V",),'7ème'!$D78=""),'6ème'!$D78,'7ème'!$D78)</f>
        <v/>
      </c>
      <c r="T179" s="154" t="str">
        <f>IF(AND(OR($L179=1,$L179=2,$L179=3,$L179="V",),'8ème'!$D78=""),'7ème'!$D78,'8ème'!$D78)</f>
        <v/>
      </c>
      <c r="U179" s="154" t="str">
        <f>IF(AND(OR($L179=1,$L179=2,$L179=3,$L179="V",),'9ème'!$D78=""),'8ème'!$D78,'9ème'!$D78)</f>
        <v/>
      </c>
      <c r="V179" s="154" t="str">
        <f>IF(AND(OR($L179=1,$L179=2,$L179=3,$L179="V",),'9ème'!$D78=""),'9ème'!$D78,'10ème'!$D78)</f>
        <v/>
      </c>
      <c r="W179" s="154" t="str">
        <f>IF(AND(OR($L179=1,$L179=2,$L179=3,$L179="V",),Dép_Arr!$D78=""),'10ème'!$D78,Dép_Arr!$D78)</f>
        <v/>
      </c>
      <c r="Y179" s="128"/>
      <c r="Z179" s="128"/>
      <c r="AA179" s="128"/>
      <c r="AB179" s="128"/>
      <c r="AC179" s="128"/>
      <c r="AD179" s="128"/>
      <c r="AE179" s="128"/>
      <c r="AF179" s="128"/>
      <c r="AG179" s="128"/>
      <c r="AH179" s="128"/>
      <c r="AJ179" s="128"/>
      <c r="AK179" s="128"/>
      <c r="AL179" s="128"/>
      <c r="AM179" s="128"/>
      <c r="AN179" s="128"/>
      <c r="AO179" s="128"/>
      <c r="AP179" s="128"/>
      <c r="AQ179" s="128"/>
      <c r="AR179" s="128"/>
      <c r="AS179" s="128"/>
      <c r="AU179" s="128"/>
      <c r="AV179" s="128"/>
      <c r="AW179" s="128"/>
      <c r="AX179" s="128"/>
      <c r="AY179" s="128"/>
      <c r="AZ179" s="128"/>
      <c r="BA179" s="128"/>
      <c r="BB179" s="128"/>
      <c r="BC179" s="128"/>
      <c r="BD179" s="128"/>
      <c r="BE179" s="128"/>
    </row>
    <row r="180" spans="11:57" x14ac:dyDescent="0.2">
      <c r="K180" s="8" t="str">
        <f>IF(Engagés!A79="","",Engagés!A79)</f>
        <v/>
      </c>
      <c r="L180" s="162" t="str">
        <f>IF(Engagés!D79="","",Engagés!D79)</f>
        <v/>
      </c>
      <c r="M180" s="154" t="str">
        <f>'1ér_Tour'!D79</f>
        <v/>
      </c>
      <c r="N180" s="154" t="str">
        <f>IF(AND(OR($L180=1,$L180=2,$L180=3,$L180="V",),'2ème'!D79=""),'1ér_Tour'!$D79,'2ème'!$D79)</f>
        <v/>
      </c>
      <c r="O180" s="154" t="str">
        <f>IF(AND(OR($L180=1,$L180=2,$L180=3,$L180="V",),'3ème'!$D79=""),'2ème'!$D79,'3ème'!$D79)</f>
        <v/>
      </c>
      <c r="P180" s="154" t="str">
        <f>IF(AND(OR($L180=1,$L180=2,$L180=3,$L180="V",),'4ème'!$D79=""),'3ème'!$D79,'4ème'!$D79)</f>
        <v/>
      </c>
      <c r="Q180" s="154" t="str">
        <f>IF(AND(OR($L180=1,$L180=2,$L180=3,$L180="V",),'5ème'!$D79=""),'4ème'!$D79,'5ème'!$D79)</f>
        <v/>
      </c>
      <c r="R180" s="154" t="str">
        <f>IF(AND(OR($L180=1,$L180=2,$L180=3,$L180="V",),'6ème'!$D79=""),'5ème'!$D79,'6ème'!$D79)</f>
        <v/>
      </c>
      <c r="S180" s="154" t="str">
        <f>IF(AND(OR($L180=1,$L180=2,$L180=3,$L180="V",),'7ème'!$D79=""),'6ème'!$D79,'7ème'!$D79)</f>
        <v/>
      </c>
      <c r="T180" s="154" t="str">
        <f>IF(AND(OR($L180=1,$L180=2,$L180=3,$L180="V",),'8ème'!$D79=""),'7ème'!$D79,'8ème'!$D79)</f>
        <v/>
      </c>
      <c r="U180" s="154" t="str">
        <f>IF(AND(OR($L180=1,$L180=2,$L180=3,$L180="V",),'9ème'!$D79=""),'8ème'!$D79,'9ème'!$D79)</f>
        <v/>
      </c>
      <c r="V180" s="154" t="str">
        <f>IF(AND(OR($L180=1,$L180=2,$L180=3,$L180="V",),'9ème'!$D79=""),'9ème'!$D79,'10ème'!$D79)</f>
        <v/>
      </c>
      <c r="W180" s="154" t="str">
        <f>IF(AND(OR($L180=1,$L180=2,$L180=3,$L180="V",),Dép_Arr!$D79=""),'10ème'!$D79,Dép_Arr!$D79)</f>
        <v/>
      </c>
      <c r="Y180" s="128"/>
      <c r="Z180" s="128"/>
      <c r="AA180" s="128"/>
      <c r="AB180" s="128"/>
      <c r="AC180" s="128"/>
      <c r="AD180" s="128"/>
      <c r="AE180" s="128"/>
      <c r="AF180" s="128"/>
      <c r="AG180" s="128"/>
      <c r="AH180" s="128"/>
      <c r="AJ180" s="128"/>
      <c r="AK180" s="128"/>
      <c r="AL180" s="128"/>
      <c r="AM180" s="128"/>
      <c r="AN180" s="128"/>
      <c r="AO180" s="128"/>
      <c r="AP180" s="128"/>
      <c r="AQ180" s="128"/>
      <c r="AR180" s="128"/>
      <c r="AS180" s="128"/>
      <c r="AU180" s="128"/>
      <c r="AV180" s="128"/>
      <c r="AW180" s="128"/>
      <c r="AX180" s="128"/>
      <c r="AY180" s="128"/>
      <c r="AZ180" s="128"/>
      <c r="BA180" s="128"/>
      <c r="BB180" s="128"/>
      <c r="BC180" s="128"/>
      <c r="BD180" s="128"/>
      <c r="BE180" s="128"/>
    </row>
    <row r="181" spans="11:57" x14ac:dyDescent="0.2">
      <c r="K181" s="8" t="str">
        <f>IF(Engagés!A80="","",Engagés!A80)</f>
        <v/>
      </c>
      <c r="L181" s="162" t="str">
        <f>IF(Engagés!D80="","",Engagés!D80)</f>
        <v/>
      </c>
      <c r="M181" s="154" t="str">
        <f>'1ér_Tour'!D80</f>
        <v/>
      </c>
      <c r="N181" s="154" t="str">
        <f>IF(AND(OR($L181=1,$L181=2,$L181=3,$L181="V",),'2ème'!D80=""),'1ér_Tour'!$D80,'2ème'!$D80)</f>
        <v/>
      </c>
      <c r="O181" s="154" t="str">
        <f>IF(AND(OR($L181=1,$L181=2,$L181=3,$L181="V",),'3ème'!$D80=""),'2ème'!$D80,'3ème'!$D80)</f>
        <v/>
      </c>
      <c r="P181" s="154" t="str">
        <f>IF(AND(OR($L181=1,$L181=2,$L181=3,$L181="V",),'4ème'!$D80=""),'3ème'!$D80,'4ème'!$D80)</f>
        <v/>
      </c>
      <c r="Q181" s="154" t="str">
        <f>IF(AND(OR($L181=1,$L181=2,$L181=3,$L181="V",),'5ème'!$D80=""),'4ème'!$D80,'5ème'!$D80)</f>
        <v/>
      </c>
      <c r="R181" s="154" t="str">
        <f>IF(AND(OR($L181=1,$L181=2,$L181=3,$L181="V",),'6ème'!$D80=""),'5ème'!$D80,'6ème'!$D80)</f>
        <v/>
      </c>
      <c r="S181" s="154" t="str">
        <f>IF(AND(OR($L181=1,$L181=2,$L181=3,$L181="V",),'7ème'!$D80=""),'6ème'!$D80,'7ème'!$D80)</f>
        <v/>
      </c>
      <c r="T181" s="154" t="str">
        <f>IF(AND(OR($L181=1,$L181=2,$L181=3,$L181="V",),'8ème'!$D80=""),'7ème'!$D80,'8ème'!$D80)</f>
        <v/>
      </c>
      <c r="U181" s="154" t="str">
        <f>IF(AND(OR($L181=1,$L181=2,$L181=3,$L181="V",),'9ème'!$D80=""),'8ème'!$D80,'9ème'!$D80)</f>
        <v/>
      </c>
      <c r="V181" s="154" t="str">
        <f>IF(AND(OR($L181=1,$L181=2,$L181=3,$L181="V",),'9ème'!$D80=""),'9ème'!$D80,'10ème'!$D80)</f>
        <v/>
      </c>
      <c r="W181" s="154" t="str">
        <f>IF(AND(OR($L181=1,$L181=2,$L181=3,$L181="V",),Dép_Arr!$D80=""),'10ème'!$D80,Dép_Arr!$D80)</f>
        <v/>
      </c>
      <c r="Y181" s="128"/>
      <c r="Z181" s="128"/>
      <c r="AA181" s="128"/>
      <c r="AB181" s="128"/>
      <c r="AC181" s="128"/>
      <c r="AD181" s="128"/>
      <c r="AE181" s="128"/>
      <c r="AF181" s="128"/>
      <c r="AG181" s="128"/>
      <c r="AH181" s="128"/>
      <c r="AJ181" s="128"/>
      <c r="AK181" s="128"/>
      <c r="AL181" s="128"/>
      <c r="AM181" s="128"/>
      <c r="AN181" s="128"/>
      <c r="AO181" s="128"/>
      <c r="AP181" s="128"/>
      <c r="AQ181" s="128"/>
      <c r="AR181" s="128"/>
      <c r="AS181" s="128"/>
      <c r="AU181" s="128"/>
      <c r="AV181" s="128"/>
      <c r="AW181" s="128"/>
      <c r="AX181" s="128"/>
      <c r="AY181" s="128"/>
      <c r="AZ181" s="128"/>
      <c r="BA181" s="128"/>
      <c r="BB181" s="128"/>
      <c r="BC181" s="128"/>
      <c r="BD181" s="128"/>
      <c r="BE181" s="128"/>
    </row>
    <row r="182" spans="11:57" x14ac:dyDescent="0.2">
      <c r="K182" s="8" t="str">
        <f>IF(Engagés!A81="","",Engagés!A81)</f>
        <v/>
      </c>
      <c r="L182" s="162" t="str">
        <f>IF(Engagés!D81="","",Engagés!D81)</f>
        <v/>
      </c>
      <c r="M182" s="154" t="str">
        <f>'1ér_Tour'!D81</f>
        <v/>
      </c>
      <c r="N182" s="154" t="str">
        <f>IF(AND(OR($L182=1,$L182=2,$L182=3,$L182="V",),'2ème'!D81=""),'1ér_Tour'!$D81,'2ème'!$D81)</f>
        <v/>
      </c>
      <c r="O182" s="154" t="str">
        <f>IF(AND(OR($L182=1,$L182=2,$L182=3,$L182="V",),'3ème'!$D81=""),'2ème'!$D81,'3ème'!$D81)</f>
        <v/>
      </c>
      <c r="P182" s="154" t="str">
        <f>IF(AND(OR($L182=1,$L182=2,$L182=3,$L182="V",),'4ème'!$D81=""),'3ème'!$D81,'4ème'!$D81)</f>
        <v/>
      </c>
      <c r="Q182" s="154" t="str">
        <f>IF(AND(OR($L182=1,$L182=2,$L182=3,$L182="V",),'5ème'!$D81=""),'4ème'!$D81,'5ème'!$D81)</f>
        <v/>
      </c>
      <c r="R182" s="154" t="str">
        <f>IF(AND(OR($L182=1,$L182=2,$L182=3,$L182="V",),'6ème'!$D81=""),'5ème'!$D81,'6ème'!$D81)</f>
        <v/>
      </c>
      <c r="S182" s="154" t="str">
        <f>IF(AND(OR($L182=1,$L182=2,$L182=3,$L182="V",),'7ème'!$D81=""),'6ème'!$D81,'7ème'!$D81)</f>
        <v/>
      </c>
      <c r="T182" s="154" t="str">
        <f>IF(AND(OR($L182=1,$L182=2,$L182=3,$L182="V",),'8ème'!$D81=""),'7ème'!$D81,'8ème'!$D81)</f>
        <v/>
      </c>
      <c r="U182" s="154" t="str">
        <f>IF(AND(OR($L182=1,$L182=2,$L182=3,$L182="V",),'9ème'!$D81=""),'8ème'!$D81,'9ème'!$D81)</f>
        <v/>
      </c>
      <c r="V182" s="154" t="str">
        <f>IF(AND(OR($L182=1,$L182=2,$L182=3,$L182="V",),'9ème'!$D81=""),'9ème'!$D81,'10ème'!$D81)</f>
        <v/>
      </c>
      <c r="W182" s="154" t="str">
        <f>IF(AND(OR($L182=1,$L182=2,$L182=3,$L182="V",),Dép_Arr!$D81=""),'10ème'!$D81,Dép_Arr!$D81)</f>
        <v/>
      </c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  <c r="AJ182" s="128"/>
      <c r="AK182" s="128"/>
      <c r="AL182" s="128"/>
      <c r="AM182" s="128"/>
      <c r="AN182" s="128"/>
      <c r="AO182" s="128"/>
      <c r="AP182" s="128"/>
      <c r="AQ182" s="128"/>
      <c r="AR182" s="128"/>
      <c r="AS182" s="128"/>
      <c r="AU182" s="128"/>
      <c r="AV182" s="128"/>
      <c r="AW182" s="128"/>
      <c r="AX182" s="128"/>
      <c r="AY182" s="128"/>
      <c r="AZ182" s="128"/>
      <c r="BA182" s="128"/>
      <c r="BB182" s="128"/>
      <c r="BC182" s="128"/>
      <c r="BD182" s="128"/>
      <c r="BE182" s="128"/>
    </row>
    <row r="183" spans="11:57" x14ac:dyDescent="0.2">
      <c r="K183" s="8" t="str">
        <f>IF(Engagés!A82="","",Engagés!A82)</f>
        <v/>
      </c>
      <c r="L183" s="162" t="str">
        <f>IF(Engagés!D82="","",Engagés!D82)</f>
        <v/>
      </c>
      <c r="M183" s="154" t="str">
        <f>'1ér_Tour'!D82</f>
        <v/>
      </c>
      <c r="N183" s="154" t="str">
        <f>IF(AND(OR($L183=1,$L183=2,$L183=3,$L183="V",),'2ème'!D82=""),'1ér_Tour'!$D82,'2ème'!$D82)</f>
        <v/>
      </c>
      <c r="O183" s="154" t="str">
        <f>IF(AND(OR($L183=1,$L183=2,$L183=3,$L183="V",),'3ème'!$D82=""),'2ème'!$D82,'3ème'!$D82)</f>
        <v/>
      </c>
      <c r="P183" s="154" t="str">
        <f>IF(AND(OR($L183=1,$L183=2,$L183=3,$L183="V",),'4ème'!$D82=""),'3ème'!$D82,'4ème'!$D82)</f>
        <v/>
      </c>
      <c r="Q183" s="154" t="str">
        <f>IF(AND(OR($L183=1,$L183=2,$L183=3,$L183="V",),'5ème'!$D82=""),'4ème'!$D82,'5ème'!$D82)</f>
        <v/>
      </c>
      <c r="R183" s="154" t="str">
        <f>IF(AND(OR($L183=1,$L183=2,$L183=3,$L183="V",),'6ème'!$D82=""),'5ème'!$D82,'6ème'!$D82)</f>
        <v/>
      </c>
      <c r="S183" s="154" t="str">
        <f>IF(AND(OR($L183=1,$L183=2,$L183=3,$L183="V",),'7ème'!$D82=""),'6ème'!$D82,'7ème'!$D82)</f>
        <v/>
      </c>
      <c r="T183" s="154" t="str">
        <f>IF(AND(OR($L183=1,$L183=2,$L183=3,$L183="V",),'8ème'!$D82=""),'7ème'!$D82,'8ème'!$D82)</f>
        <v/>
      </c>
      <c r="U183" s="154" t="str">
        <f>IF(AND(OR($L183=1,$L183=2,$L183=3,$L183="V",),'9ème'!$D82=""),'8ème'!$D82,'9ème'!$D82)</f>
        <v/>
      </c>
      <c r="V183" s="154" t="str">
        <f>IF(AND(OR($L183=1,$L183=2,$L183=3,$L183="V",),'9ème'!$D82=""),'9ème'!$D82,'10ème'!$D82)</f>
        <v/>
      </c>
      <c r="W183" s="154" t="str">
        <f>IF(AND(OR($L183=1,$L183=2,$L183=3,$L183="V",),Dép_Arr!$D82=""),'10ème'!$D82,Dép_Arr!$D82)</f>
        <v/>
      </c>
      <c r="Y183" s="128"/>
      <c r="Z183" s="128"/>
      <c r="AA183" s="128"/>
      <c r="AB183" s="128"/>
      <c r="AC183" s="128"/>
      <c r="AD183" s="128"/>
      <c r="AE183" s="128"/>
      <c r="AF183" s="128"/>
      <c r="AG183" s="128"/>
      <c r="AH183" s="128"/>
      <c r="AJ183" s="128"/>
      <c r="AK183" s="128"/>
      <c r="AL183" s="128"/>
      <c r="AM183" s="128"/>
      <c r="AN183" s="128"/>
      <c r="AO183" s="128"/>
      <c r="AP183" s="128"/>
      <c r="AQ183" s="128"/>
      <c r="AR183" s="128"/>
      <c r="AS183" s="128"/>
      <c r="AU183" s="128"/>
      <c r="AV183" s="128"/>
      <c r="AW183" s="128"/>
      <c r="AX183" s="128"/>
      <c r="AY183" s="128"/>
      <c r="AZ183" s="128"/>
      <c r="BA183" s="128"/>
      <c r="BB183" s="128"/>
      <c r="BC183" s="128"/>
      <c r="BD183" s="128"/>
      <c r="BE183" s="128"/>
    </row>
    <row r="184" spans="11:57" x14ac:dyDescent="0.2">
      <c r="K184" s="8" t="str">
        <f>IF(Engagés!A83="","",Engagés!A83)</f>
        <v/>
      </c>
      <c r="L184" s="162" t="str">
        <f>IF(Engagés!D83="","",Engagés!D83)</f>
        <v/>
      </c>
      <c r="M184" s="154" t="str">
        <f>'1ér_Tour'!D83</f>
        <v/>
      </c>
      <c r="N184" s="154" t="str">
        <f>IF(AND(OR($L184=1,$L184=2,$L184=3,$L184="V",),'2ème'!D83=""),'1ér_Tour'!$D83,'2ème'!$D83)</f>
        <v/>
      </c>
      <c r="O184" s="154" t="str">
        <f>IF(AND(OR($L184=1,$L184=2,$L184=3,$L184="V",),'3ème'!$D83=""),'2ème'!$D83,'3ème'!$D83)</f>
        <v/>
      </c>
      <c r="P184" s="154" t="str">
        <f>IF(AND(OR($L184=1,$L184=2,$L184=3,$L184="V",),'4ème'!$D83=""),'3ème'!$D83,'4ème'!$D83)</f>
        <v/>
      </c>
      <c r="Q184" s="154" t="str">
        <f>IF(AND(OR($L184=1,$L184=2,$L184=3,$L184="V",),'5ème'!$D83=""),'4ème'!$D83,'5ème'!$D83)</f>
        <v/>
      </c>
      <c r="R184" s="154" t="str">
        <f>IF(AND(OR($L184=1,$L184=2,$L184=3,$L184="V",),'6ème'!$D83=""),'5ème'!$D83,'6ème'!$D83)</f>
        <v/>
      </c>
      <c r="S184" s="154" t="str">
        <f>IF(AND(OR($L184=1,$L184=2,$L184=3,$L184="V",),'7ème'!$D83=""),'6ème'!$D83,'7ème'!$D83)</f>
        <v/>
      </c>
      <c r="T184" s="154" t="str">
        <f>IF(AND(OR($L184=1,$L184=2,$L184=3,$L184="V",),'8ème'!$D83=""),'7ème'!$D83,'8ème'!$D83)</f>
        <v/>
      </c>
      <c r="U184" s="154" t="str">
        <f>IF(AND(OR($L184=1,$L184=2,$L184=3,$L184="V",),'9ème'!$D83=""),'8ème'!$D83,'9ème'!$D83)</f>
        <v/>
      </c>
      <c r="V184" s="154" t="str">
        <f>IF(AND(OR($L184=1,$L184=2,$L184=3,$L184="V",),'9ème'!$D83=""),'9ème'!$D83,'10ème'!$D83)</f>
        <v/>
      </c>
      <c r="W184" s="154" t="str">
        <f>IF(AND(OR($L184=1,$L184=2,$L184=3,$L184="V",),Dép_Arr!$D83=""),'10ème'!$D83,Dép_Arr!$D83)</f>
        <v/>
      </c>
      <c r="Y184" s="128"/>
      <c r="Z184" s="128"/>
      <c r="AA184" s="128"/>
      <c r="AB184" s="128"/>
      <c r="AC184" s="128"/>
      <c r="AD184" s="128"/>
      <c r="AE184" s="128"/>
      <c r="AF184" s="128"/>
      <c r="AG184" s="128"/>
      <c r="AH184" s="128"/>
      <c r="AJ184" s="128"/>
      <c r="AK184" s="128"/>
      <c r="AL184" s="128"/>
      <c r="AM184" s="128"/>
      <c r="AN184" s="128"/>
      <c r="AO184" s="128"/>
      <c r="AP184" s="128"/>
      <c r="AQ184" s="128"/>
      <c r="AR184" s="128"/>
      <c r="AS184" s="128"/>
      <c r="AU184" s="128"/>
      <c r="AV184" s="128"/>
      <c r="AW184" s="128"/>
      <c r="AX184" s="128"/>
      <c r="AY184" s="128"/>
      <c r="AZ184" s="128"/>
      <c r="BA184" s="128"/>
      <c r="BB184" s="128"/>
      <c r="BC184" s="128"/>
      <c r="BD184" s="128"/>
      <c r="BE184" s="128"/>
    </row>
    <row r="185" spans="11:57" x14ac:dyDescent="0.2">
      <c r="K185" s="8" t="str">
        <f>IF(Engagés!A84="","",Engagés!A84)</f>
        <v/>
      </c>
      <c r="L185" s="162" t="str">
        <f>IF(Engagés!D84="","",Engagés!D84)</f>
        <v/>
      </c>
      <c r="M185" s="154" t="str">
        <f>'1ér_Tour'!D84</f>
        <v/>
      </c>
      <c r="N185" s="154" t="str">
        <f>IF(AND(OR($L185=1,$L185=2,$L185=3,$L185="V",),'2ème'!D84=""),'1ér_Tour'!$D84,'2ème'!$D84)</f>
        <v/>
      </c>
      <c r="O185" s="154" t="str">
        <f>IF(AND(OR($L185=1,$L185=2,$L185=3,$L185="V",),'3ème'!$D84=""),'2ème'!$D84,'3ème'!$D84)</f>
        <v/>
      </c>
      <c r="P185" s="154" t="str">
        <f>IF(AND(OR($L185=1,$L185=2,$L185=3,$L185="V",),'4ème'!$D84=""),'3ème'!$D84,'4ème'!$D84)</f>
        <v/>
      </c>
      <c r="Q185" s="154" t="str">
        <f>IF(AND(OR($L185=1,$L185=2,$L185=3,$L185="V",),'5ème'!$D84=""),'4ème'!$D84,'5ème'!$D84)</f>
        <v/>
      </c>
      <c r="R185" s="154" t="str">
        <f>IF(AND(OR($L185=1,$L185=2,$L185=3,$L185="V",),'6ème'!$D84=""),'5ème'!$D84,'6ème'!$D84)</f>
        <v/>
      </c>
      <c r="S185" s="154" t="str">
        <f>IF(AND(OR($L185=1,$L185=2,$L185=3,$L185="V",),'7ème'!$D84=""),'6ème'!$D84,'7ème'!$D84)</f>
        <v/>
      </c>
      <c r="T185" s="154" t="str">
        <f>IF(AND(OR($L185=1,$L185=2,$L185=3,$L185="V",),'8ème'!$D84=""),'7ème'!$D84,'8ème'!$D84)</f>
        <v/>
      </c>
      <c r="U185" s="154" t="str">
        <f>IF(AND(OR($L185=1,$L185=2,$L185=3,$L185="V",),'9ème'!$D84=""),'8ème'!$D84,'9ème'!$D84)</f>
        <v/>
      </c>
      <c r="V185" s="154" t="str">
        <f>IF(AND(OR($L185=1,$L185=2,$L185=3,$L185="V",),'9ème'!$D84=""),'9ème'!$D84,'10ème'!$D84)</f>
        <v/>
      </c>
      <c r="W185" s="154" t="str">
        <f>IF(AND(OR($L185=1,$L185=2,$L185=3,$L185="V",),Dép_Arr!$D84=""),'10ème'!$D84,Dép_Arr!$D84)</f>
        <v/>
      </c>
      <c r="Y185" s="128"/>
      <c r="Z185" s="128"/>
      <c r="AA185" s="128"/>
      <c r="AB185" s="128"/>
      <c r="AC185" s="128"/>
      <c r="AD185" s="128"/>
      <c r="AE185" s="128"/>
      <c r="AF185" s="128"/>
      <c r="AG185" s="128"/>
      <c r="AH185" s="128"/>
      <c r="AJ185" s="128"/>
      <c r="AK185" s="128"/>
      <c r="AL185" s="128"/>
      <c r="AM185" s="128"/>
      <c r="AN185" s="128"/>
      <c r="AO185" s="128"/>
      <c r="AP185" s="128"/>
      <c r="AQ185" s="128"/>
      <c r="AR185" s="128"/>
      <c r="AS185" s="128"/>
      <c r="AU185" s="128"/>
      <c r="AV185" s="128"/>
      <c r="AW185" s="128"/>
      <c r="AX185" s="128"/>
      <c r="AY185" s="128"/>
      <c r="AZ185" s="128"/>
      <c r="BA185" s="128"/>
      <c r="BB185" s="128"/>
      <c r="BC185" s="128"/>
      <c r="BD185" s="128"/>
      <c r="BE185" s="128"/>
    </row>
    <row r="186" spans="11:57" x14ac:dyDescent="0.2">
      <c r="K186" s="8" t="str">
        <f>IF(Engagés!A85="","",Engagés!A85)</f>
        <v/>
      </c>
      <c r="L186" s="162" t="str">
        <f>IF(Engagés!D85="","",Engagés!D85)</f>
        <v/>
      </c>
      <c r="M186" s="154" t="str">
        <f>'1ér_Tour'!D85</f>
        <v/>
      </c>
      <c r="N186" s="154" t="str">
        <f>IF(AND(OR($L186=1,$L186=2,$L186=3,$L186="V",),'2ème'!D85=""),'1ér_Tour'!$D85,'2ème'!$D85)</f>
        <v/>
      </c>
      <c r="O186" s="154" t="str">
        <f>IF(AND(OR($L186=1,$L186=2,$L186=3,$L186="V",),'3ème'!$D85=""),'2ème'!$D85,'3ème'!$D85)</f>
        <v/>
      </c>
      <c r="P186" s="154" t="str">
        <f>IF(AND(OR($L186=1,$L186=2,$L186=3,$L186="V",),'4ème'!$D85=""),'3ème'!$D85,'4ème'!$D85)</f>
        <v/>
      </c>
      <c r="Q186" s="154" t="str">
        <f>IF(AND(OR($L186=1,$L186=2,$L186=3,$L186="V",),'5ème'!$D85=""),'4ème'!$D85,'5ème'!$D85)</f>
        <v/>
      </c>
      <c r="R186" s="154" t="str">
        <f>IF(AND(OR($L186=1,$L186=2,$L186=3,$L186="V",),'6ème'!$D85=""),'5ème'!$D85,'6ème'!$D85)</f>
        <v/>
      </c>
      <c r="S186" s="154" t="str">
        <f>IF(AND(OR($L186=1,$L186=2,$L186=3,$L186="V",),'7ème'!$D85=""),'6ème'!$D85,'7ème'!$D85)</f>
        <v/>
      </c>
      <c r="T186" s="154" t="str">
        <f>IF(AND(OR($L186=1,$L186=2,$L186=3,$L186="V",),'8ème'!$D85=""),'7ème'!$D85,'8ème'!$D85)</f>
        <v/>
      </c>
      <c r="U186" s="154" t="str">
        <f>IF(AND(OR($L186=1,$L186=2,$L186=3,$L186="V",),'9ème'!$D85=""),'8ème'!$D85,'9ème'!$D85)</f>
        <v/>
      </c>
      <c r="V186" s="154" t="str">
        <f>IF(AND(OR($L186=1,$L186=2,$L186=3,$L186="V",),'9ème'!$D85=""),'9ème'!$D85,'10ème'!$D85)</f>
        <v/>
      </c>
      <c r="W186" s="154" t="str">
        <f>IF(AND(OR($L186=1,$L186=2,$L186=3,$L186="V",),Dép_Arr!$D85=""),'10ème'!$D85,Dép_Arr!$D85)</f>
        <v/>
      </c>
      <c r="Y186" s="128"/>
      <c r="Z186" s="128"/>
      <c r="AA186" s="128"/>
      <c r="AB186" s="128"/>
      <c r="AC186" s="128"/>
      <c r="AD186" s="128"/>
      <c r="AE186" s="128"/>
      <c r="AF186" s="128"/>
      <c r="AG186" s="128"/>
      <c r="AH186" s="128"/>
      <c r="AJ186" s="128"/>
      <c r="AK186" s="128"/>
      <c r="AL186" s="128"/>
      <c r="AM186" s="128"/>
      <c r="AN186" s="128"/>
      <c r="AO186" s="128"/>
      <c r="AP186" s="128"/>
      <c r="AQ186" s="128"/>
      <c r="AR186" s="128"/>
      <c r="AS186" s="128"/>
      <c r="AU186" s="128"/>
      <c r="AV186" s="128"/>
      <c r="AW186" s="128"/>
      <c r="AX186" s="128"/>
      <c r="AY186" s="128"/>
      <c r="AZ186" s="128"/>
      <c r="BA186" s="128"/>
      <c r="BB186" s="128"/>
      <c r="BC186" s="128"/>
      <c r="BD186" s="128"/>
      <c r="BE186" s="128"/>
    </row>
    <row r="187" spans="11:57" x14ac:dyDescent="0.2">
      <c r="K187" s="8" t="str">
        <f>IF(Engagés!A86="","",Engagés!A86)</f>
        <v/>
      </c>
      <c r="L187" s="162" t="str">
        <f>IF(Engagés!D86="","",Engagés!D86)</f>
        <v/>
      </c>
      <c r="M187" s="154" t="str">
        <f>'1ér_Tour'!D86</f>
        <v/>
      </c>
      <c r="N187" s="154" t="str">
        <f>IF(AND(OR($L187=1,$L187=2,$L187=3,$L187="V",),'2ème'!D86=""),'1ér_Tour'!$D86,'2ème'!$D86)</f>
        <v/>
      </c>
      <c r="O187" s="154" t="str">
        <f>IF(AND(OR($L187=1,$L187=2,$L187=3,$L187="V",),'3ème'!$D86=""),'2ème'!$D86,'3ème'!$D86)</f>
        <v/>
      </c>
      <c r="P187" s="154" t="str">
        <f>IF(AND(OR($L187=1,$L187=2,$L187=3,$L187="V",),'4ème'!$D86=""),'3ème'!$D86,'4ème'!$D86)</f>
        <v/>
      </c>
      <c r="Q187" s="154" t="str">
        <f>IF(AND(OR($L187=1,$L187=2,$L187=3,$L187="V",),'5ème'!$D86=""),'4ème'!$D86,'5ème'!$D86)</f>
        <v/>
      </c>
      <c r="R187" s="154" t="str">
        <f>IF(AND(OR($L187=1,$L187=2,$L187=3,$L187="V",),'6ème'!$D86=""),'5ème'!$D86,'6ème'!$D86)</f>
        <v/>
      </c>
      <c r="S187" s="154" t="str">
        <f>IF(AND(OR($L187=1,$L187=2,$L187=3,$L187="V",),'7ème'!$D86=""),'6ème'!$D86,'7ème'!$D86)</f>
        <v/>
      </c>
      <c r="T187" s="154" t="str">
        <f>IF(AND(OR($L187=1,$L187=2,$L187=3,$L187="V",),'8ème'!$D86=""),'7ème'!$D86,'8ème'!$D86)</f>
        <v/>
      </c>
      <c r="U187" s="154" t="str">
        <f>IF(AND(OR($L187=1,$L187=2,$L187=3,$L187="V",),'9ème'!$D86=""),'8ème'!$D86,'9ème'!$D86)</f>
        <v/>
      </c>
      <c r="V187" s="154" t="str">
        <f>IF(AND(OR($L187=1,$L187=2,$L187=3,$L187="V",),'9ème'!$D86=""),'9ème'!$D86,'10ème'!$D86)</f>
        <v/>
      </c>
      <c r="W187" s="154" t="str">
        <f>IF(AND(OR($L187=1,$L187=2,$L187=3,$L187="V",),Dép_Arr!$D86=""),'10ème'!$D86,Dép_Arr!$D86)</f>
        <v/>
      </c>
      <c r="Y187" s="128"/>
      <c r="Z187" s="128"/>
      <c r="AA187" s="128"/>
      <c r="AB187" s="128"/>
      <c r="AC187" s="128"/>
      <c r="AD187" s="128"/>
      <c r="AE187" s="128"/>
      <c r="AF187" s="128"/>
      <c r="AG187" s="128"/>
      <c r="AH187" s="128"/>
      <c r="AJ187" s="128"/>
      <c r="AK187" s="128"/>
      <c r="AL187" s="128"/>
      <c r="AM187" s="128"/>
      <c r="AN187" s="128"/>
      <c r="AO187" s="128"/>
      <c r="AP187" s="128"/>
      <c r="AQ187" s="128"/>
      <c r="AR187" s="128"/>
      <c r="AS187" s="128"/>
      <c r="AU187" s="128"/>
      <c r="AV187" s="128"/>
      <c r="AW187" s="128"/>
      <c r="AX187" s="128"/>
      <c r="AY187" s="128"/>
      <c r="AZ187" s="128"/>
      <c r="BA187" s="128"/>
      <c r="BB187" s="128"/>
      <c r="BC187" s="128"/>
      <c r="BD187" s="128"/>
      <c r="BE187" s="128"/>
    </row>
    <row r="188" spans="11:57" x14ac:dyDescent="0.2">
      <c r="K188" s="8" t="str">
        <f>IF(Engagés!A87="","",Engagés!A87)</f>
        <v/>
      </c>
      <c r="L188" s="162" t="str">
        <f>IF(Engagés!D87="","",Engagés!D87)</f>
        <v/>
      </c>
      <c r="M188" s="154" t="str">
        <f>'1ér_Tour'!D87</f>
        <v/>
      </c>
      <c r="N188" s="154" t="str">
        <f>IF(AND(OR($L188=1,$L188=2,$L188=3,$L188="V",),'2ème'!D87=""),'1ér_Tour'!$D87,'2ème'!$D87)</f>
        <v/>
      </c>
      <c r="O188" s="154" t="str">
        <f>IF(AND(OR($L188=1,$L188=2,$L188=3,$L188="V",),'3ème'!$D87=""),'2ème'!$D87,'3ème'!$D87)</f>
        <v/>
      </c>
      <c r="P188" s="154" t="str">
        <f>IF(AND(OR($L188=1,$L188=2,$L188=3,$L188="V",),'4ème'!$D87=""),'3ème'!$D87,'4ème'!$D87)</f>
        <v/>
      </c>
      <c r="Q188" s="154" t="str">
        <f>IF(AND(OR($L188=1,$L188=2,$L188=3,$L188="V",),'5ème'!$D87=""),'4ème'!$D87,'5ème'!$D87)</f>
        <v/>
      </c>
      <c r="R188" s="154" t="str">
        <f>IF(AND(OR($L188=1,$L188=2,$L188=3,$L188="V",),'6ème'!$D87=""),'5ème'!$D87,'6ème'!$D87)</f>
        <v/>
      </c>
      <c r="S188" s="154" t="str">
        <f>IF(AND(OR($L188=1,$L188=2,$L188=3,$L188="V",),'7ème'!$D87=""),'6ème'!$D87,'7ème'!$D87)</f>
        <v/>
      </c>
      <c r="T188" s="154" t="str">
        <f>IF(AND(OR($L188=1,$L188=2,$L188=3,$L188="V",),'8ème'!$D87=""),'7ème'!$D87,'8ème'!$D87)</f>
        <v/>
      </c>
      <c r="U188" s="154" t="str">
        <f>IF(AND(OR($L188=1,$L188=2,$L188=3,$L188="V",),'9ème'!$D87=""),'8ème'!$D87,'9ème'!$D87)</f>
        <v/>
      </c>
      <c r="V188" s="154" t="str">
        <f>IF(AND(OR($L188=1,$L188=2,$L188=3,$L188="V",),'9ème'!$D87=""),'9ème'!$D87,'10ème'!$D87)</f>
        <v/>
      </c>
      <c r="W188" s="154" t="str">
        <f>IF(AND(OR($L188=1,$L188=2,$L188=3,$L188="V",),Dép_Arr!$D87=""),'10ème'!$D87,Dép_Arr!$D87)</f>
        <v/>
      </c>
      <c r="Y188" s="128"/>
      <c r="Z188" s="128"/>
      <c r="AA188" s="128"/>
      <c r="AB188" s="128"/>
      <c r="AC188" s="128"/>
      <c r="AD188" s="128"/>
      <c r="AE188" s="128"/>
      <c r="AF188" s="128"/>
      <c r="AG188" s="128"/>
      <c r="AH188" s="128"/>
      <c r="AJ188" s="128"/>
      <c r="AK188" s="128"/>
      <c r="AL188" s="128"/>
      <c r="AM188" s="128"/>
      <c r="AN188" s="128"/>
      <c r="AO188" s="128"/>
      <c r="AP188" s="128"/>
      <c r="AQ188" s="128"/>
      <c r="AR188" s="128"/>
      <c r="AS188" s="128"/>
      <c r="AU188" s="128"/>
      <c r="AV188" s="128"/>
      <c r="AW188" s="128"/>
      <c r="AX188" s="128"/>
      <c r="AY188" s="128"/>
      <c r="AZ188" s="128"/>
      <c r="BA188" s="128"/>
      <c r="BB188" s="128"/>
      <c r="BC188" s="128"/>
      <c r="BD188" s="128"/>
      <c r="BE188" s="128"/>
    </row>
    <row r="189" spans="11:57" x14ac:dyDescent="0.2">
      <c r="K189" s="8" t="str">
        <f>IF(Engagés!A88="","",Engagés!A88)</f>
        <v/>
      </c>
      <c r="L189" s="162" t="str">
        <f>IF(Engagés!D88="","",Engagés!D88)</f>
        <v/>
      </c>
      <c r="M189" s="154" t="str">
        <f>'1ér_Tour'!D88</f>
        <v/>
      </c>
      <c r="N189" s="154" t="str">
        <f>IF(AND(OR($L189=1,$L189=2,$L189=3,$L189="V",),'2ème'!D88=""),'1ér_Tour'!$D88,'2ème'!$D88)</f>
        <v/>
      </c>
      <c r="O189" s="154" t="str">
        <f>IF(AND(OR($L189=1,$L189=2,$L189=3,$L189="V",),'3ème'!$D88=""),'2ème'!$D88,'3ème'!$D88)</f>
        <v/>
      </c>
      <c r="P189" s="154" t="str">
        <f>IF(AND(OR($L189=1,$L189=2,$L189=3,$L189="V",),'4ème'!$D88=""),'3ème'!$D88,'4ème'!$D88)</f>
        <v/>
      </c>
      <c r="Q189" s="154" t="str">
        <f>IF(AND(OR($L189=1,$L189=2,$L189=3,$L189="V",),'5ème'!$D88=""),'4ème'!$D88,'5ème'!$D88)</f>
        <v/>
      </c>
      <c r="R189" s="154" t="str">
        <f>IF(AND(OR($L189=1,$L189=2,$L189=3,$L189="V",),'6ème'!$D88=""),'5ème'!$D88,'6ème'!$D88)</f>
        <v/>
      </c>
      <c r="S189" s="154" t="str">
        <f>IF(AND(OR($L189=1,$L189=2,$L189=3,$L189="V",),'7ème'!$D88=""),'6ème'!$D88,'7ème'!$D88)</f>
        <v/>
      </c>
      <c r="T189" s="154" t="str">
        <f>IF(AND(OR($L189=1,$L189=2,$L189=3,$L189="V",),'8ème'!$D88=""),'7ème'!$D88,'8ème'!$D88)</f>
        <v/>
      </c>
      <c r="U189" s="154" t="str">
        <f>IF(AND(OR($L189=1,$L189=2,$L189=3,$L189="V",),'9ème'!$D88=""),'8ème'!$D88,'9ème'!$D88)</f>
        <v/>
      </c>
      <c r="V189" s="154" t="str">
        <f>IF(AND(OR($L189=1,$L189=2,$L189=3,$L189="V",),'9ème'!$D88=""),'9ème'!$D88,'10ème'!$D88)</f>
        <v/>
      </c>
      <c r="W189" s="154" t="str">
        <f>IF(AND(OR($L189=1,$L189=2,$L189=3,$L189="V",),Dép_Arr!$D88=""),'10ème'!$D88,Dép_Arr!$D88)</f>
        <v/>
      </c>
      <c r="Y189" s="128"/>
      <c r="Z189" s="128"/>
      <c r="AA189" s="128"/>
      <c r="AB189" s="128"/>
      <c r="AC189" s="128"/>
      <c r="AD189" s="128"/>
      <c r="AE189" s="128"/>
      <c r="AF189" s="128"/>
      <c r="AG189" s="128"/>
      <c r="AH189" s="128"/>
      <c r="AJ189" s="128"/>
      <c r="AK189" s="128"/>
      <c r="AL189" s="128"/>
      <c r="AM189" s="128"/>
      <c r="AN189" s="128"/>
      <c r="AO189" s="128"/>
      <c r="AP189" s="128"/>
      <c r="AQ189" s="128"/>
      <c r="AR189" s="128"/>
      <c r="AS189" s="128"/>
      <c r="AU189" s="128"/>
      <c r="AV189" s="128"/>
      <c r="AW189" s="128"/>
      <c r="AX189" s="128"/>
      <c r="AY189" s="128"/>
      <c r="AZ189" s="128"/>
      <c r="BA189" s="128"/>
      <c r="BB189" s="128"/>
      <c r="BC189" s="128"/>
      <c r="BD189" s="128"/>
      <c r="BE189" s="128"/>
    </row>
    <row r="190" spans="11:57" x14ac:dyDescent="0.2">
      <c r="K190" s="8" t="str">
        <f>IF(Engagés!A89="","",Engagés!A89)</f>
        <v/>
      </c>
      <c r="L190" s="162" t="str">
        <f>IF(Engagés!D89="","",Engagés!D89)</f>
        <v/>
      </c>
      <c r="M190" s="154" t="str">
        <f>'1ér_Tour'!D89</f>
        <v/>
      </c>
      <c r="N190" s="154" t="str">
        <f>IF(AND(OR($L190=1,$L190=2,$L190=3,$L190="V",),'2ème'!D89=""),'1ér_Tour'!$D89,'2ème'!$D89)</f>
        <v/>
      </c>
      <c r="O190" s="154" t="str">
        <f>IF(AND(OR($L190=1,$L190=2,$L190=3,$L190="V",),'3ème'!$D89=""),'2ème'!$D89,'3ème'!$D89)</f>
        <v/>
      </c>
      <c r="P190" s="154" t="str">
        <f>IF(AND(OR($L190=1,$L190=2,$L190=3,$L190="V",),'4ème'!$D89=""),'3ème'!$D89,'4ème'!$D89)</f>
        <v/>
      </c>
      <c r="Q190" s="154" t="str">
        <f>IF(AND(OR($L190=1,$L190=2,$L190=3,$L190="V",),'5ème'!$D89=""),'4ème'!$D89,'5ème'!$D89)</f>
        <v/>
      </c>
      <c r="R190" s="154" t="str">
        <f>IF(AND(OR($L190=1,$L190=2,$L190=3,$L190="V",),'6ème'!$D89=""),'5ème'!$D89,'6ème'!$D89)</f>
        <v/>
      </c>
      <c r="S190" s="154" t="str">
        <f>IF(AND(OR($L190=1,$L190=2,$L190=3,$L190="V",),'7ème'!$D89=""),'6ème'!$D89,'7ème'!$D89)</f>
        <v/>
      </c>
      <c r="T190" s="154" t="str">
        <f>IF(AND(OR($L190=1,$L190=2,$L190=3,$L190="V",),'8ème'!$D89=""),'7ème'!$D89,'8ème'!$D89)</f>
        <v/>
      </c>
      <c r="U190" s="154" t="str">
        <f>IF(AND(OR($L190=1,$L190=2,$L190=3,$L190="V",),'9ème'!$D89=""),'8ème'!$D89,'9ème'!$D89)</f>
        <v/>
      </c>
      <c r="V190" s="154" t="str">
        <f>IF(AND(OR($L190=1,$L190=2,$L190=3,$L190="V",),'9ème'!$D89=""),'9ème'!$D89,'10ème'!$D89)</f>
        <v/>
      </c>
      <c r="W190" s="154" t="str">
        <f>IF(AND(OR($L190=1,$L190=2,$L190=3,$L190="V",),Dép_Arr!$D89=""),'10ème'!$D89,Dép_Arr!$D89)</f>
        <v/>
      </c>
      <c r="Y190" s="128"/>
      <c r="Z190" s="128"/>
      <c r="AA190" s="128"/>
      <c r="AB190" s="128"/>
      <c r="AC190" s="128"/>
      <c r="AD190" s="128"/>
      <c r="AE190" s="128"/>
      <c r="AF190" s="128"/>
      <c r="AG190" s="128"/>
      <c r="AH190" s="128"/>
      <c r="AJ190" s="128"/>
      <c r="AK190" s="128"/>
      <c r="AL190" s="128"/>
      <c r="AM190" s="128"/>
      <c r="AN190" s="128"/>
      <c r="AO190" s="128"/>
      <c r="AP190" s="128"/>
      <c r="AQ190" s="128"/>
      <c r="AR190" s="128"/>
      <c r="AS190" s="128"/>
      <c r="AU190" s="128"/>
      <c r="AV190" s="128"/>
      <c r="AW190" s="128"/>
      <c r="AX190" s="128"/>
      <c r="AY190" s="128"/>
      <c r="AZ190" s="128"/>
      <c r="BA190" s="128"/>
      <c r="BB190" s="128"/>
      <c r="BC190" s="128"/>
      <c r="BD190" s="128"/>
      <c r="BE190" s="128"/>
    </row>
    <row r="191" spans="11:57" x14ac:dyDescent="0.2">
      <c r="K191" s="8" t="str">
        <f>IF(Engagés!A90="","",Engagés!A90)</f>
        <v/>
      </c>
      <c r="L191" s="162" t="str">
        <f>IF(Engagés!D90="","",Engagés!D90)</f>
        <v/>
      </c>
      <c r="M191" s="154" t="str">
        <f>'1ér_Tour'!D90</f>
        <v/>
      </c>
      <c r="N191" s="154" t="str">
        <f>IF(AND(OR($L191=1,$L191=2,$L191=3,$L191="V",),'2ème'!D90=""),'1ér_Tour'!$D90,'2ème'!$D90)</f>
        <v/>
      </c>
      <c r="O191" s="154" t="str">
        <f>IF(AND(OR($L191=1,$L191=2,$L191=3,$L191="V",),'3ème'!$D90=""),'2ème'!$D90,'3ème'!$D90)</f>
        <v/>
      </c>
      <c r="P191" s="154" t="str">
        <f>IF(AND(OR($L191=1,$L191=2,$L191=3,$L191="V",),'4ème'!$D90=""),'3ème'!$D90,'4ème'!$D90)</f>
        <v/>
      </c>
      <c r="Q191" s="154" t="str">
        <f>IF(AND(OR($L191=1,$L191=2,$L191=3,$L191="V",),'5ème'!$D90=""),'4ème'!$D90,'5ème'!$D90)</f>
        <v/>
      </c>
      <c r="R191" s="154" t="str">
        <f>IF(AND(OR($L191=1,$L191=2,$L191=3,$L191="V",),'6ème'!$D90=""),'5ème'!$D90,'6ème'!$D90)</f>
        <v/>
      </c>
      <c r="S191" s="154" t="str">
        <f>IF(AND(OR($L191=1,$L191=2,$L191=3,$L191="V",),'7ème'!$D90=""),'6ème'!$D90,'7ème'!$D90)</f>
        <v/>
      </c>
      <c r="T191" s="154" t="str">
        <f>IF(AND(OR($L191=1,$L191=2,$L191=3,$L191="V",),'8ème'!$D90=""),'7ème'!$D90,'8ème'!$D90)</f>
        <v/>
      </c>
      <c r="U191" s="154" t="str">
        <f>IF(AND(OR($L191=1,$L191=2,$L191=3,$L191="V",),'9ème'!$D90=""),'8ème'!$D90,'9ème'!$D90)</f>
        <v/>
      </c>
      <c r="V191" s="154" t="str">
        <f>IF(AND(OR($L191=1,$L191=2,$L191=3,$L191="V",),'9ème'!$D90=""),'9ème'!$D90,'10ème'!$D90)</f>
        <v/>
      </c>
      <c r="W191" s="154" t="str">
        <f>IF(AND(OR($L191=1,$L191=2,$L191=3,$L191="V",),Dép_Arr!$D90=""),'10ème'!$D90,Dép_Arr!$D90)</f>
        <v/>
      </c>
      <c r="Y191" s="128"/>
      <c r="Z191" s="128"/>
      <c r="AA191" s="128"/>
      <c r="AB191" s="128"/>
      <c r="AC191" s="128"/>
      <c r="AD191" s="128"/>
      <c r="AE191" s="128"/>
      <c r="AF191" s="128"/>
      <c r="AG191" s="128"/>
      <c r="AH191" s="128"/>
      <c r="AJ191" s="128"/>
      <c r="AK191" s="128"/>
      <c r="AL191" s="128"/>
      <c r="AM191" s="128"/>
      <c r="AN191" s="128"/>
      <c r="AO191" s="128"/>
      <c r="AP191" s="128"/>
      <c r="AQ191" s="128"/>
      <c r="AR191" s="128"/>
      <c r="AS191" s="128"/>
      <c r="AU191" s="128"/>
      <c r="AV191" s="128"/>
      <c r="AW191" s="128"/>
      <c r="AX191" s="128"/>
      <c r="AY191" s="128"/>
      <c r="AZ191" s="128"/>
      <c r="BA191" s="128"/>
      <c r="BB191" s="128"/>
      <c r="BC191" s="128"/>
      <c r="BD191" s="128"/>
      <c r="BE191" s="128"/>
    </row>
    <row r="192" spans="11:57" x14ac:dyDescent="0.2">
      <c r="K192" s="8" t="str">
        <f>IF(Engagés!A91="","",Engagés!A91)</f>
        <v/>
      </c>
      <c r="L192" s="162" t="str">
        <f>IF(Engagés!D91="","",Engagés!D91)</f>
        <v/>
      </c>
      <c r="M192" s="154" t="str">
        <f>'1ér_Tour'!D91</f>
        <v/>
      </c>
      <c r="N192" s="154" t="str">
        <f>IF(AND(OR($L192=1,$L192=2,$L192=3,$L192="V",),'2ème'!D91=""),'1ér_Tour'!$D91,'2ème'!$D91)</f>
        <v/>
      </c>
      <c r="O192" s="154" t="str">
        <f>IF(AND(OR($L192=1,$L192=2,$L192=3,$L192="V",),'3ème'!$D91=""),'2ème'!$D91,'3ème'!$D91)</f>
        <v/>
      </c>
      <c r="P192" s="154" t="str">
        <f>IF(AND(OR($L192=1,$L192=2,$L192=3,$L192="V",),'4ème'!$D91=""),'3ème'!$D91,'4ème'!$D91)</f>
        <v/>
      </c>
      <c r="Q192" s="154" t="str">
        <f>IF(AND(OR($L192=1,$L192=2,$L192=3,$L192="V",),'5ème'!$D91=""),'4ème'!$D91,'5ème'!$D91)</f>
        <v/>
      </c>
      <c r="R192" s="154" t="str">
        <f>IF(AND(OR($L192=1,$L192=2,$L192=3,$L192="V",),'6ème'!$D91=""),'5ème'!$D91,'6ème'!$D91)</f>
        <v/>
      </c>
      <c r="S192" s="154" t="str">
        <f>IF(AND(OR($L192=1,$L192=2,$L192=3,$L192="V",),'7ème'!$D91=""),'6ème'!$D91,'7ème'!$D91)</f>
        <v/>
      </c>
      <c r="T192" s="154" t="str">
        <f>IF(AND(OR($L192=1,$L192=2,$L192=3,$L192="V",),'8ème'!$D91=""),'7ème'!$D91,'8ème'!$D91)</f>
        <v/>
      </c>
      <c r="U192" s="154" t="str">
        <f>IF(AND(OR($L192=1,$L192=2,$L192=3,$L192="V",),'9ème'!$D91=""),'8ème'!$D91,'9ème'!$D91)</f>
        <v/>
      </c>
      <c r="V192" s="154" t="str">
        <f>IF(AND(OR($L192=1,$L192=2,$L192=3,$L192="V",),'9ème'!$D91=""),'9ème'!$D91,'10ème'!$D91)</f>
        <v/>
      </c>
      <c r="W192" s="154" t="str">
        <f>IF(AND(OR($L192=1,$L192=2,$L192=3,$L192="V",),Dép_Arr!$D91=""),'10ème'!$D91,Dép_Arr!$D91)</f>
        <v/>
      </c>
      <c r="Y192" s="128"/>
      <c r="Z192" s="128"/>
      <c r="AA192" s="128"/>
      <c r="AB192" s="128"/>
      <c r="AC192" s="128"/>
      <c r="AD192" s="128"/>
      <c r="AE192" s="128"/>
      <c r="AF192" s="128"/>
      <c r="AG192" s="128"/>
      <c r="AH192" s="128"/>
      <c r="AJ192" s="128"/>
      <c r="AK192" s="128"/>
      <c r="AL192" s="128"/>
      <c r="AM192" s="128"/>
      <c r="AN192" s="128"/>
      <c r="AO192" s="128"/>
      <c r="AP192" s="128"/>
      <c r="AQ192" s="128"/>
      <c r="AR192" s="128"/>
      <c r="AS192" s="128"/>
      <c r="AU192" s="128"/>
      <c r="AV192" s="128"/>
      <c r="AW192" s="128"/>
      <c r="AX192" s="128"/>
      <c r="AY192" s="128"/>
      <c r="AZ192" s="128"/>
      <c r="BA192" s="128"/>
      <c r="BB192" s="128"/>
      <c r="BC192" s="128"/>
      <c r="BD192" s="128"/>
      <c r="BE192" s="128"/>
    </row>
    <row r="193" spans="11:57" x14ac:dyDescent="0.2">
      <c r="K193" s="8" t="str">
        <f>IF(Engagés!A92="","",Engagés!A92)</f>
        <v/>
      </c>
      <c r="L193" s="162" t="str">
        <f>IF(Engagés!D92="","",Engagés!D92)</f>
        <v/>
      </c>
      <c r="M193" s="154" t="str">
        <f>'1ér_Tour'!D92</f>
        <v/>
      </c>
      <c r="N193" s="154" t="str">
        <f>IF(AND(OR($L193=1,$L193=2,$L193=3,$L193="V",),'2ème'!D92=""),'1ér_Tour'!$D92,'2ème'!$D92)</f>
        <v/>
      </c>
      <c r="O193" s="154" t="str">
        <f>IF(AND(OR($L193=1,$L193=2,$L193=3,$L193="V",),'3ème'!$D92=""),'2ème'!$D92,'3ème'!$D92)</f>
        <v/>
      </c>
      <c r="P193" s="154" t="str">
        <f>IF(AND(OR($L193=1,$L193=2,$L193=3,$L193="V",),'4ème'!$D92=""),'3ème'!$D92,'4ème'!$D92)</f>
        <v/>
      </c>
      <c r="Q193" s="154" t="str">
        <f>IF(AND(OR($L193=1,$L193=2,$L193=3,$L193="V",),'5ème'!$D92=""),'4ème'!$D92,'5ème'!$D92)</f>
        <v/>
      </c>
      <c r="R193" s="154" t="str">
        <f>IF(AND(OR($L193=1,$L193=2,$L193=3,$L193="V",),'6ème'!$D92=""),'5ème'!$D92,'6ème'!$D92)</f>
        <v/>
      </c>
      <c r="S193" s="154" t="str">
        <f>IF(AND(OR($L193=1,$L193=2,$L193=3,$L193="V",),'7ème'!$D92=""),'6ème'!$D92,'7ème'!$D92)</f>
        <v/>
      </c>
      <c r="T193" s="154" t="str">
        <f>IF(AND(OR($L193=1,$L193=2,$L193=3,$L193="V",),'8ème'!$D92=""),'7ème'!$D92,'8ème'!$D92)</f>
        <v/>
      </c>
      <c r="U193" s="154" t="str">
        <f>IF(AND(OR($L193=1,$L193=2,$L193=3,$L193="V",),'9ème'!$D92=""),'8ème'!$D92,'9ème'!$D92)</f>
        <v/>
      </c>
      <c r="V193" s="154" t="str">
        <f>IF(AND(OR($L193=1,$L193=2,$L193=3,$L193="V",),'9ème'!$D92=""),'9ème'!$D92,'10ème'!$D92)</f>
        <v/>
      </c>
      <c r="W193" s="154" t="str">
        <f>IF(AND(OR($L193=1,$L193=2,$L193=3,$L193="V",),Dép_Arr!$D92=""),'10ème'!$D92,Dép_Arr!$D92)</f>
        <v/>
      </c>
      <c r="Y193" s="128"/>
      <c r="Z193" s="128"/>
      <c r="AA193" s="128"/>
      <c r="AB193" s="128"/>
      <c r="AC193" s="128"/>
      <c r="AD193" s="128"/>
      <c r="AE193" s="128"/>
      <c r="AF193" s="128"/>
      <c r="AG193" s="128"/>
      <c r="AH193" s="128"/>
      <c r="AJ193" s="128"/>
      <c r="AK193" s="128"/>
      <c r="AL193" s="128"/>
      <c r="AM193" s="128"/>
      <c r="AN193" s="128"/>
      <c r="AO193" s="128"/>
      <c r="AP193" s="128"/>
      <c r="AQ193" s="128"/>
      <c r="AR193" s="128"/>
      <c r="AS193" s="128"/>
      <c r="AU193" s="128"/>
      <c r="AV193" s="128"/>
      <c r="AW193" s="128"/>
      <c r="AX193" s="128"/>
      <c r="AY193" s="128"/>
      <c r="AZ193" s="128"/>
      <c r="BA193" s="128"/>
      <c r="BB193" s="128"/>
      <c r="BC193" s="128"/>
      <c r="BD193" s="128"/>
      <c r="BE193" s="128"/>
    </row>
    <row r="194" spans="11:57" x14ac:dyDescent="0.2">
      <c r="K194" s="8" t="str">
        <f>IF(Engagés!A93="","",Engagés!A93)</f>
        <v/>
      </c>
      <c r="L194" s="162" t="str">
        <f>IF(Engagés!D93="","",Engagés!D93)</f>
        <v/>
      </c>
      <c r="M194" s="154" t="str">
        <f>'1ér_Tour'!D93</f>
        <v/>
      </c>
      <c r="N194" s="154" t="str">
        <f>IF(AND(OR($L194=1,$L194=2,$L194=3,$L194="V",),'2ème'!D93=""),'1ér_Tour'!$D93,'2ème'!$D93)</f>
        <v/>
      </c>
      <c r="O194" s="154" t="str">
        <f>IF(AND(OR($L194=1,$L194=2,$L194=3,$L194="V",),'3ème'!$D93=""),'2ème'!$D93,'3ème'!$D93)</f>
        <v/>
      </c>
      <c r="P194" s="154" t="str">
        <f>IF(AND(OR($L194=1,$L194=2,$L194=3,$L194="V",),'4ème'!$D93=""),'3ème'!$D93,'4ème'!$D93)</f>
        <v/>
      </c>
      <c r="Q194" s="154" t="str">
        <f>IF(AND(OR($L194=1,$L194=2,$L194=3,$L194="V",),'5ème'!$D93=""),'4ème'!$D93,'5ème'!$D93)</f>
        <v/>
      </c>
      <c r="R194" s="154" t="str">
        <f>IF(AND(OR($L194=1,$L194=2,$L194=3,$L194="V",),'6ème'!$D93=""),'5ème'!$D93,'6ème'!$D93)</f>
        <v/>
      </c>
      <c r="S194" s="154" t="str">
        <f>IF(AND(OR($L194=1,$L194=2,$L194=3,$L194="V",),'7ème'!$D93=""),'6ème'!$D93,'7ème'!$D93)</f>
        <v/>
      </c>
      <c r="T194" s="154" t="str">
        <f>IF(AND(OR($L194=1,$L194=2,$L194=3,$L194="V",),'8ème'!$D93=""),'7ème'!$D93,'8ème'!$D93)</f>
        <v/>
      </c>
      <c r="U194" s="154" t="str">
        <f>IF(AND(OR($L194=1,$L194=2,$L194=3,$L194="V",),'9ème'!$D93=""),'8ème'!$D93,'9ème'!$D93)</f>
        <v/>
      </c>
      <c r="V194" s="154" t="str">
        <f>IF(AND(OR($L194=1,$L194=2,$L194=3,$L194="V",),'9ème'!$D93=""),'9ème'!$D93,'10ème'!$D93)</f>
        <v/>
      </c>
      <c r="W194" s="154" t="str">
        <f>IF(AND(OR($L194=1,$L194=2,$L194=3,$L194="V",),Dép_Arr!$D93=""),'10ème'!$D93,Dép_Arr!$D93)</f>
        <v/>
      </c>
      <c r="Y194" s="128"/>
      <c r="Z194" s="128"/>
      <c r="AA194" s="128"/>
      <c r="AB194" s="128"/>
      <c r="AC194" s="128"/>
      <c r="AD194" s="128"/>
      <c r="AE194" s="128"/>
      <c r="AF194" s="128"/>
      <c r="AG194" s="128"/>
      <c r="AH194" s="128"/>
      <c r="AJ194" s="128"/>
      <c r="AK194" s="128"/>
      <c r="AL194" s="128"/>
      <c r="AM194" s="128"/>
      <c r="AN194" s="128"/>
      <c r="AO194" s="128"/>
      <c r="AP194" s="128"/>
      <c r="AQ194" s="128"/>
      <c r="AR194" s="128"/>
      <c r="AS194" s="128"/>
      <c r="AU194" s="128"/>
      <c r="AV194" s="128"/>
      <c r="AW194" s="128"/>
      <c r="AX194" s="128"/>
      <c r="AY194" s="128"/>
      <c r="AZ194" s="128"/>
      <c r="BA194" s="128"/>
      <c r="BB194" s="128"/>
      <c r="BC194" s="128"/>
      <c r="BD194" s="128"/>
      <c r="BE194" s="128"/>
    </row>
    <row r="195" spans="11:57" x14ac:dyDescent="0.2">
      <c r="K195" s="8" t="str">
        <f>IF(Engagés!A94="","",Engagés!A94)</f>
        <v/>
      </c>
      <c r="L195" s="162" t="str">
        <f>IF(Engagés!D94="","",Engagés!D94)</f>
        <v/>
      </c>
      <c r="M195" s="154" t="str">
        <f>'1ér_Tour'!D94</f>
        <v/>
      </c>
      <c r="N195" s="154" t="str">
        <f>IF(AND(OR($L195=1,$L195=2,$L195=3,$L195="V",),'2ème'!D94=""),'1ér_Tour'!$D94,'2ème'!$D94)</f>
        <v/>
      </c>
      <c r="O195" s="154" t="str">
        <f>IF(AND(OR($L195=1,$L195=2,$L195=3,$L195="V",),'3ème'!$D94=""),'2ème'!$D94,'3ème'!$D94)</f>
        <v/>
      </c>
      <c r="P195" s="154" t="str">
        <f>IF(AND(OR($L195=1,$L195=2,$L195=3,$L195="V",),'4ème'!$D94=""),'3ème'!$D94,'4ème'!$D94)</f>
        <v/>
      </c>
      <c r="Q195" s="154" t="str">
        <f>IF(AND(OR($L195=1,$L195=2,$L195=3,$L195="V",),'5ème'!$D94=""),'4ème'!$D94,'5ème'!$D94)</f>
        <v/>
      </c>
      <c r="R195" s="154" t="str">
        <f>IF(AND(OR($L195=1,$L195=2,$L195=3,$L195="V",),'6ème'!$D94=""),'5ème'!$D94,'6ème'!$D94)</f>
        <v/>
      </c>
      <c r="S195" s="154" t="str">
        <f>IF(AND(OR($L195=1,$L195=2,$L195=3,$L195="V",),'7ème'!$D94=""),'6ème'!$D94,'7ème'!$D94)</f>
        <v/>
      </c>
      <c r="T195" s="154" t="str">
        <f>IF(AND(OR($L195=1,$L195=2,$L195=3,$L195="V",),'8ème'!$D94=""),'7ème'!$D94,'8ème'!$D94)</f>
        <v/>
      </c>
      <c r="U195" s="154" t="str">
        <f>IF(AND(OR($L195=1,$L195=2,$L195=3,$L195="V",),'9ème'!$D94=""),'8ème'!$D94,'9ème'!$D94)</f>
        <v/>
      </c>
      <c r="V195" s="154" t="str">
        <f>IF(AND(OR($L195=1,$L195=2,$L195=3,$L195="V",),'9ème'!$D94=""),'9ème'!$D94,'10ème'!$D94)</f>
        <v/>
      </c>
      <c r="W195" s="154" t="str">
        <f>IF(AND(OR($L195=1,$L195=2,$L195=3,$L195="V",),Dép_Arr!$D94=""),'10ème'!$D94,Dép_Arr!$D94)</f>
        <v/>
      </c>
      <c r="Y195" s="128"/>
      <c r="Z195" s="128"/>
      <c r="AA195" s="128"/>
      <c r="AB195" s="128"/>
      <c r="AC195" s="128"/>
      <c r="AD195" s="128"/>
      <c r="AE195" s="128"/>
      <c r="AF195" s="128"/>
      <c r="AG195" s="128"/>
      <c r="AH195" s="128"/>
      <c r="AJ195" s="128"/>
      <c r="AK195" s="128"/>
      <c r="AL195" s="128"/>
      <c r="AM195" s="128"/>
      <c r="AN195" s="128"/>
      <c r="AO195" s="128"/>
      <c r="AP195" s="128"/>
      <c r="AQ195" s="128"/>
      <c r="AR195" s="128"/>
      <c r="AS195" s="128"/>
      <c r="AU195" s="128"/>
      <c r="AV195" s="128"/>
      <c r="AW195" s="128"/>
      <c r="AX195" s="128"/>
      <c r="AY195" s="128"/>
      <c r="AZ195" s="128"/>
      <c r="BA195" s="128"/>
      <c r="BB195" s="128"/>
      <c r="BC195" s="128"/>
      <c r="BD195" s="128"/>
      <c r="BE195" s="128"/>
    </row>
    <row r="196" spans="11:57" x14ac:dyDescent="0.2">
      <c r="K196" s="8" t="str">
        <f>IF(Engagés!A95="","",Engagés!A95)</f>
        <v/>
      </c>
      <c r="L196" s="162" t="str">
        <f>IF(Engagés!D95="","",Engagés!D95)</f>
        <v/>
      </c>
      <c r="M196" s="154" t="str">
        <f>'1ér_Tour'!D95</f>
        <v/>
      </c>
      <c r="N196" s="154" t="str">
        <f>IF(AND(OR($L196=1,$L196=2,$L196=3,$L196="V",),'2ème'!D95=""),'1ér_Tour'!$D95,'2ème'!$D95)</f>
        <v/>
      </c>
      <c r="O196" s="154" t="str">
        <f>IF(AND(OR($L196=1,$L196=2,$L196=3,$L196="V",),'3ème'!$D95=""),'2ème'!$D95,'3ème'!$D95)</f>
        <v/>
      </c>
      <c r="P196" s="154" t="str">
        <f>IF(AND(OR($L196=1,$L196=2,$L196=3,$L196="V",),'4ème'!$D95=""),'3ème'!$D95,'4ème'!$D95)</f>
        <v/>
      </c>
      <c r="Q196" s="154" t="str">
        <f>IF(AND(OR($L196=1,$L196=2,$L196=3,$L196="V",),'5ème'!$D95=""),'4ème'!$D95,'5ème'!$D95)</f>
        <v/>
      </c>
      <c r="R196" s="154" t="str">
        <f>IF(AND(OR($L196=1,$L196=2,$L196=3,$L196="V",),'6ème'!$D95=""),'5ème'!$D95,'6ème'!$D95)</f>
        <v/>
      </c>
      <c r="S196" s="154" t="str">
        <f>IF(AND(OR($L196=1,$L196=2,$L196=3,$L196="V",),'7ème'!$D95=""),'6ème'!$D95,'7ème'!$D95)</f>
        <v/>
      </c>
      <c r="T196" s="154" t="str">
        <f>IF(AND(OR($L196=1,$L196=2,$L196=3,$L196="V",),'8ème'!$D95=""),'7ème'!$D95,'8ème'!$D95)</f>
        <v/>
      </c>
      <c r="U196" s="154" t="str">
        <f>IF(AND(OR($L196=1,$L196=2,$L196=3,$L196="V",),'9ème'!$D95=""),'8ème'!$D95,'9ème'!$D95)</f>
        <v/>
      </c>
      <c r="V196" s="154" t="str">
        <f>IF(AND(OR($L196=1,$L196=2,$L196=3,$L196="V",),'9ème'!$D95=""),'9ème'!$D95,'10ème'!$D95)</f>
        <v/>
      </c>
      <c r="W196" s="154" t="str">
        <f>IF(AND(OR($L196=1,$L196=2,$L196=3,$L196="V",),Dép_Arr!$D95=""),'10ème'!$D95,Dép_Arr!$D95)</f>
        <v/>
      </c>
      <c r="Y196" s="128"/>
      <c r="Z196" s="128"/>
      <c r="AA196" s="128"/>
      <c r="AB196" s="128"/>
      <c r="AC196" s="128"/>
      <c r="AD196" s="128"/>
      <c r="AE196" s="128"/>
      <c r="AF196" s="128"/>
      <c r="AG196" s="128"/>
      <c r="AH196" s="128"/>
      <c r="AJ196" s="128"/>
      <c r="AK196" s="128"/>
      <c r="AL196" s="128"/>
      <c r="AM196" s="128"/>
      <c r="AN196" s="128"/>
      <c r="AO196" s="128"/>
      <c r="AP196" s="128"/>
      <c r="AQ196" s="128"/>
      <c r="AR196" s="128"/>
      <c r="AS196" s="128"/>
      <c r="AU196" s="128"/>
      <c r="AV196" s="128"/>
      <c r="AW196" s="128"/>
      <c r="AX196" s="128"/>
      <c r="AY196" s="128"/>
      <c r="AZ196" s="128"/>
      <c r="BA196" s="128"/>
      <c r="BB196" s="128"/>
      <c r="BC196" s="128"/>
      <c r="BD196" s="128"/>
      <c r="BE196" s="128"/>
    </row>
    <row r="197" spans="11:57" x14ac:dyDescent="0.2">
      <c r="K197" s="8" t="str">
        <f>IF(Engagés!A96="","",Engagés!A96)</f>
        <v/>
      </c>
      <c r="L197" s="162" t="str">
        <f>IF(Engagés!D96="","",Engagés!D96)</f>
        <v/>
      </c>
      <c r="M197" s="154" t="str">
        <f>'1ér_Tour'!D96</f>
        <v/>
      </c>
      <c r="N197" s="154" t="str">
        <f>IF(AND(OR($L197=1,$L197=2,$L197=3,$L197="V",),'2ème'!D96=""),'1ér_Tour'!$D96,'2ème'!$D96)</f>
        <v/>
      </c>
      <c r="O197" s="154" t="str">
        <f>IF(AND(OR($L197=1,$L197=2,$L197=3,$L197="V",),'3ème'!$D96=""),'2ème'!$D96,'3ème'!$D96)</f>
        <v/>
      </c>
      <c r="P197" s="154" t="str">
        <f>IF(AND(OR($L197=1,$L197=2,$L197=3,$L197="V",),'4ème'!$D96=""),'3ème'!$D96,'4ème'!$D96)</f>
        <v/>
      </c>
      <c r="Q197" s="154" t="str">
        <f>IF(AND(OR($L197=1,$L197=2,$L197=3,$L197="V",),'5ème'!$D96=""),'4ème'!$D96,'5ème'!$D96)</f>
        <v/>
      </c>
      <c r="R197" s="154" t="str">
        <f>IF(AND(OR($L197=1,$L197=2,$L197=3,$L197="V",),'6ème'!$D96=""),'5ème'!$D96,'6ème'!$D96)</f>
        <v/>
      </c>
      <c r="S197" s="154" t="str">
        <f>IF(AND(OR($L197=1,$L197=2,$L197=3,$L197="V",),'7ème'!$D96=""),'6ème'!$D96,'7ème'!$D96)</f>
        <v/>
      </c>
      <c r="T197" s="154" t="str">
        <f>IF(AND(OR($L197=1,$L197=2,$L197=3,$L197="V",),'8ème'!$D96=""),'7ème'!$D96,'8ème'!$D96)</f>
        <v/>
      </c>
      <c r="U197" s="154" t="str">
        <f>IF(AND(OR($L197=1,$L197=2,$L197=3,$L197="V",),'9ème'!$D96=""),'8ème'!$D96,'9ème'!$D96)</f>
        <v/>
      </c>
      <c r="V197" s="154" t="str">
        <f>IF(AND(OR($L197=1,$L197=2,$L197=3,$L197="V",),'9ème'!$D96=""),'9ème'!$D96,'10ème'!$D96)</f>
        <v/>
      </c>
      <c r="W197" s="154" t="str">
        <f>IF(AND(OR($L197=1,$L197=2,$L197=3,$L197="V",),Dép_Arr!$D96=""),'10ème'!$D96,Dép_Arr!$D96)</f>
        <v/>
      </c>
      <c r="Y197" s="128"/>
      <c r="Z197" s="128"/>
      <c r="AA197" s="128"/>
      <c r="AB197" s="128"/>
      <c r="AC197" s="128"/>
      <c r="AD197" s="128"/>
      <c r="AE197" s="128"/>
      <c r="AF197" s="128"/>
      <c r="AG197" s="128"/>
      <c r="AH197" s="128"/>
      <c r="AJ197" s="128"/>
      <c r="AK197" s="128"/>
      <c r="AL197" s="128"/>
      <c r="AM197" s="128"/>
      <c r="AN197" s="128"/>
      <c r="AO197" s="128"/>
      <c r="AP197" s="128"/>
      <c r="AQ197" s="128"/>
      <c r="AR197" s="128"/>
      <c r="AS197" s="128"/>
      <c r="AU197" s="128"/>
      <c r="AV197" s="128"/>
      <c r="AW197" s="128"/>
      <c r="AX197" s="128"/>
      <c r="AY197" s="128"/>
      <c r="AZ197" s="128"/>
      <c r="BA197" s="128"/>
      <c r="BB197" s="128"/>
      <c r="BC197" s="128"/>
      <c r="BD197" s="128"/>
      <c r="BE197" s="128"/>
    </row>
    <row r="198" spans="11:57" x14ac:dyDescent="0.2">
      <c r="K198" s="8" t="str">
        <f>IF(Engagés!A97="","",Engagés!A97)</f>
        <v/>
      </c>
      <c r="L198" s="162" t="str">
        <f>IF(Engagés!D97="","",Engagés!D97)</f>
        <v/>
      </c>
      <c r="M198" s="154" t="str">
        <f>'1ér_Tour'!D97</f>
        <v/>
      </c>
      <c r="N198" s="154" t="str">
        <f>IF(AND(OR($L198=1,$L198=2,$L198=3,$L198="V",),'2ème'!D97=""),'1ér_Tour'!$D97,'2ème'!$D97)</f>
        <v/>
      </c>
      <c r="O198" s="154" t="str">
        <f>IF(AND(OR($L198=1,$L198=2,$L198=3,$L198="V",),'3ème'!$D97=""),'2ème'!$D97,'3ème'!$D97)</f>
        <v/>
      </c>
      <c r="P198" s="154" t="str">
        <f>IF(AND(OR($L198=1,$L198=2,$L198=3,$L198="V",),'4ème'!$D97=""),'3ème'!$D97,'4ème'!$D97)</f>
        <v/>
      </c>
      <c r="Q198" s="154" t="str">
        <f>IF(AND(OR($L198=1,$L198=2,$L198=3,$L198="V",),'5ème'!$D97=""),'4ème'!$D97,'5ème'!$D97)</f>
        <v/>
      </c>
      <c r="R198" s="154" t="str">
        <f>IF(AND(OR($L198=1,$L198=2,$L198=3,$L198="V",),'6ème'!$D97=""),'5ème'!$D97,'6ème'!$D97)</f>
        <v/>
      </c>
      <c r="S198" s="154" t="str">
        <f>IF(AND(OR($L198=1,$L198=2,$L198=3,$L198="V",),'7ème'!$D97=""),'6ème'!$D97,'7ème'!$D97)</f>
        <v/>
      </c>
      <c r="T198" s="154" t="str">
        <f>IF(AND(OR($L198=1,$L198=2,$L198=3,$L198="V",),'8ème'!$D97=""),'7ème'!$D97,'8ème'!$D97)</f>
        <v/>
      </c>
      <c r="U198" s="154" t="str">
        <f>IF(AND(OR($L198=1,$L198=2,$L198=3,$L198="V",),'9ème'!$D97=""),'8ème'!$D97,'9ème'!$D97)</f>
        <v/>
      </c>
      <c r="V198" s="154" t="str">
        <f>IF(AND(OR($L198=1,$L198=2,$L198=3,$L198="V",),'9ème'!$D97=""),'9ème'!$D97,'10ème'!$D97)</f>
        <v/>
      </c>
      <c r="W198" s="154" t="str">
        <f>IF(AND(OR($L198=1,$L198=2,$L198=3,$L198="V",),Dép_Arr!$D97=""),'10ème'!$D97,Dép_Arr!$D97)</f>
        <v/>
      </c>
      <c r="Y198" s="128"/>
      <c r="Z198" s="128"/>
      <c r="AA198" s="128"/>
      <c r="AB198" s="128"/>
      <c r="AC198" s="128"/>
      <c r="AD198" s="128"/>
      <c r="AE198" s="128"/>
      <c r="AF198" s="128"/>
      <c r="AG198" s="128"/>
      <c r="AH198" s="128"/>
      <c r="AJ198" s="128"/>
      <c r="AK198" s="128"/>
      <c r="AL198" s="128"/>
      <c r="AM198" s="128"/>
      <c r="AN198" s="128"/>
      <c r="AO198" s="128"/>
      <c r="AP198" s="128"/>
      <c r="AQ198" s="128"/>
      <c r="AR198" s="128"/>
      <c r="AS198" s="128"/>
      <c r="AU198" s="128"/>
      <c r="AV198" s="128"/>
      <c r="AW198" s="128"/>
      <c r="AX198" s="128"/>
      <c r="AY198" s="128"/>
      <c r="AZ198" s="128"/>
      <c r="BA198" s="128"/>
      <c r="BB198" s="128"/>
      <c r="BC198" s="128"/>
      <c r="BD198" s="128"/>
      <c r="BE198" s="128"/>
    </row>
    <row r="199" spans="11:57" x14ac:dyDescent="0.2">
      <c r="K199" s="8" t="str">
        <f>IF(Engagés!A98="","",Engagés!A98)</f>
        <v/>
      </c>
      <c r="L199" s="162" t="str">
        <f>IF(Engagés!D98="","",Engagés!D98)</f>
        <v/>
      </c>
      <c r="M199" s="154" t="str">
        <f>'1ér_Tour'!D98</f>
        <v/>
      </c>
      <c r="N199" s="154" t="str">
        <f>IF(AND(OR($L199=1,$L199=2,$L199=3,$L199="V",),'2ème'!D98=""),'1ér_Tour'!$D98,'2ème'!$D98)</f>
        <v/>
      </c>
      <c r="O199" s="154" t="str">
        <f>IF(AND(OR($L199=1,$L199=2,$L199=3,$L199="V",),'3ème'!$D98=""),'2ème'!$D98,'3ème'!$D98)</f>
        <v/>
      </c>
      <c r="P199" s="154" t="str">
        <f>IF(AND(OR($L199=1,$L199=2,$L199=3,$L199="V",),'4ème'!$D98=""),'3ème'!$D98,'4ème'!$D98)</f>
        <v/>
      </c>
      <c r="Q199" s="154" t="str">
        <f>IF(AND(OR($L199=1,$L199=2,$L199=3,$L199="V",),'5ème'!$D98=""),'4ème'!$D98,'5ème'!$D98)</f>
        <v/>
      </c>
      <c r="R199" s="154" t="str">
        <f>IF(AND(OR($L199=1,$L199=2,$L199=3,$L199="V",),'6ème'!$D98=""),'5ème'!$D98,'6ème'!$D98)</f>
        <v/>
      </c>
      <c r="S199" s="154" t="str">
        <f>IF(AND(OR($L199=1,$L199=2,$L199=3,$L199="V",),'7ème'!$D98=""),'6ème'!$D98,'7ème'!$D98)</f>
        <v/>
      </c>
      <c r="T199" s="154" t="str">
        <f>IF(AND(OR($L199=1,$L199=2,$L199=3,$L199="V",),'8ème'!$D98=""),'7ème'!$D98,'8ème'!$D98)</f>
        <v/>
      </c>
      <c r="U199" s="154" t="str">
        <f>IF(AND(OR($L199=1,$L199=2,$L199=3,$L199="V",),'9ème'!$D98=""),'8ème'!$D98,'9ème'!$D98)</f>
        <v/>
      </c>
      <c r="V199" s="154" t="str">
        <f>IF(AND(OR($L199=1,$L199=2,$L199=3,$L199="V",),'9ème'!$D98=""),'9ème'!$D98,'10ème'!$D98)</f>
        <v/>
      </c>
      <c r="W199" s="154" t="str">
        <f>IF(AND(OR($L199=1,$L199=2,$L199=3,$L199="V",),Dép_Arr!$D98=""),'10ème'!$D98,Dép_Arr!$D98)</f>
        <v/>
      </c>
      <c r="Y199" s="128"/>
      <c r="Z199" s="128"/>
      <c r="AA199" s="128"/>
      <c r="AB199" s="128"/>
      <c r="AC199" s="128"/>
      <c r="AD199" s="128"/>
      <c r="AE199" s="128"/>
      <c r="AF199" s="128"/>
      <c r="AG199" s="128"/>
      <c r="AH199" s="128"/>
      <c r="AJ199" s="128"/>
      <c r="AK199" s="128"/>
      <c r="AL199" s="128"/>
      <c r="AM199" s="128"/>
      <c r="AN199" s="128"/>
      <c r="AO199" s="128"/>
      <c r="AP199" s="128"/>
      <c r="AQ199" s="128"/>
      <c r="AR199" s="128"/>
      <c r="AS199" s="128"/>
      <c r="AU199" s="128"/>
      <c r="AV199" s="128"/>
      <c r="AW199" s="128"/>
      <c r="AX199" s="128"/>
      <c r="AY199" s="128"/>
      <c r="AZ199" s="128"/>
      <c r="BA199" s="128"/>
      <c r="BB199" s="128"/>
      <c r="BC199" s="128"/>
      <c r="BD199" s="128"/>
      <c r="BE199" s="128"/>
    </row>
    <row r="200" spans="11:57" x14ac:dyDescent="0.2">
      <c r="K200" s="8" t="str">
        <f>IF(Engagés!A99="","",Engagés!A99)</f>
        <v/>
      </c>
      <c r="L200" s="162" t="str">
        <f>IF(Engagés!D99="","",Engagés!D99)</f>
        <v/>
      </c>
      <c r="M200" s="154" t="str">
        <f>'1ér_Tour'!D99</f>
        <v/>
      </c>
      <c r="N200" s="154" t="str">
        <f>IF(AND(OR($L200=1,$L200=2,$L200=3,$L200="V",),'2ème'!D99=""),'1ér_Tour'!$D99,'2ème'!$D99)</f>
        <v/>
      </c>
      <c r="O200" s="154" t="str">
        <f>IF(AND(OR($L200=1,$L200=2,$L200=3,$L200="V",),'3ème'!$D99=""),'2ème'!$D99,'3ème'!$D99)</f>
        <v/>
      </c>
      <c r="P200" s="154" t="str">
        <f>IF(AND(OR($L200=1,$L200=2,$L200=3,$L200="V",),'4ème'!$D99=""),'3ème'!$D99,'4ème'!$D99)</f>
        <v/>
      </c>
      <c r="Q200" s="154" t="str">
        <f>IF(AND(OR($L200=1,$L200=2,$L200=3,$L200="V",),'5ème'!$D99=""),'4ème'!$D99,'5ème'!$D99)</f>
        <v/>
      </c>
      <c r="R200" s="154" t="str">
        <f>IF(AND(OR($L200=1,$L200=2,$L200=3,$L200="V",),'6ème'!$D99=""),'5ème'!$D99,'6ème'!$D99)</f>
        <v/>
      </c>
      <c r="S200" s="154" t="str">
        <f>IF(AND(OR($L200=1,$L200=2,$L200=3,$L200="V",),'7ème'!$D99=""),'6ème'!$D99,'7ème'!$D99)</f>
        <v/>
      </c>
      <c r="T200" s="154" t="str">
        <f>IF(AND(OR($L200=1,$L200=2,$L200=3,$L200="V",),'8ème'!$D99=""),'7ème'!$D99,'8ème'!$D99)</f>
        <v/>
      </c>
      <c r="U200" s="154" t="str">
        <f>IF(AND(OR($L200=1,$L200=2,$L200=3,$L200="V",),'9ème'!$D99=""),'8ème'!$D99,'9ème'!$D99)</f>
        <v/>
      </c>
      <c r="V200" s="154" t="str">
        <f>IF(AND(OR($L200=1,$L200=2,$L200=3,$L200="V",),'9ème'!$D99=""),'9ème'!$D99,'10ème'!$D99)</f>
        <v/>
      </c>
      <c r="W200" s="154" t="str">
        <f>IF(AND(OR($L200=1,$L200=2,$L200=3,$L200="V",),Dép_Arr!$D99=""),'10ème'!$D99,Dép_Arr!$D99)</f>
        <v/>
      </c>
      <c r="Y200" s="128"/>
      <c r="Z200" s="128"/>
      <c r="AA200" s="128"/>
      <c r="AB200" s="128"/>
      <c r="AC200" s="128"/>
      <c r="AD200" s="128"/>
      <c r="AE200" s="128"/>
      <c r="AF200" s="128"/>
      <c r="AG200" s="128"/>
      <c r="AH200" s="128"/>
      <c r="AJ200" s="128"/>
      <c r="AK200" s="128"/>
      <c r="AL200" s="128"/>
      <c r="AM200" s="128"/>
      <c r="AN200" s="128"/>
      <c r="AO200" s="128"/>
      <c r="AP200" s="128"/>
      <c r="AQ200" s="128"/>
      <c r="AR200" s="128"/>
      <c r="AS200" s="128"/>
      <c r="AU200" s="128"/>
      <c r="AV200" s="128"/>
      <c r="AW200" s="128"/>
      <c r="AX200" s="128"/>
      <c r="AY200" s="128"/>
      <c r="AZ200" s="128"/>
      <c r="BA200" s="128"/>
      <c r="BB200" s="128"/>
      <c r="BC200" s="128"/>
      <c r="BD200" s="128"/>
      <c r="BE200" s="128"/>
    </row>
    <row r="201" spans="11:57" x14ac:dyDescent="0.2">
      <c r="K201" s="8" t="str">
        <f>IF(Engagés!A100="","",Engagés!A100)</f>
        <v/>
      </c>
      <c r="L201" s="162" t="str">
        <f>IF(Engagés!D100="","",Engagés!D100)</f>
        <v/>
      </c>
      <c r="M201" s="154" t="str">
        <f>'1ér_Tour'!D100</f>
        <v/>
      </c>
      <c r="N201" s="154" t="str">
        <f>IF(AND(OR($L201=1,$L201=2,$L201=3,$L201="V",),'2ème'!D100=""),'1ér_Tour'!$D100,'2ème'!$D100)</f>
        <v/>
      </c>
      <c r="O201" s="154" t="str">
        <f>IF(AND(OR($L201=1,$L201=2,$L201=3,$L201="V",),'3ème'!$D100=""),'2ème'!$D100,'3ème'!$D100)</f>
        <v/>
      </c>
      <c r="P201" s="154" t="str">
        <f>IF(AND(OR($L201=1,$L201=2,$L201=3,$L201="V",),'4ème'!$D100=""),'3ème'!$D100,'4ème'!$D100)</f>
        <v/>
      </c>
      <c r="Q201" s="154" t="str">
        <f>IF(AND(OR($L201=1,$L201=2,$L201=3,$L201="V",),'5ème'!$D100=""),'4ème'!$D100,'5ème'!$D100)</f>
        <v/>
      </c>
      <c r="R201" s="154" t="str">
        <f>IF(AND(OR($L201=1,$L201=2,$L201=3,$L201="V",),'6ème'!$D100=""),'5ème'!$D100,'6ème'!$D100)</f>
        <v/>
      </c>
      <c r="S201" s="154" t="str">
        <f>IF(AND(OR($L201=1,$L201=2,$L201=3,$L201="V",),'7ème'!$D100=""),'6ème'!$D100,'7ème'!$D100)</f>
        <v/>
      </c>
      <c r="T201" s="154" t="str">
        <f>IF(AND(OR($L201=1,$L201=2,$L201=3,$L201="V",),'8ème'!$D100=""),'7ème'!$D100,'8ème'!$D100)</f>
        <v/>
      </c>
      <c r="U201" s="154" t="str">
        <f>IF(AND(OR($L201=1,$L201=2,$L201=3,$L201="V",),'9ème'!$D100=""),'8ème'!$D100,'9ème'!$D100)</f>
        <v/>
      </c>
      <c r="V201" s="154" t="str">
        <f>IF(AND(OR($L201=1,$L201=2,$L201=3,$L201="V",),'9ème'!$D100=""),'9ème'!$D100,'10ème'!$D100)</f>
        <v/>
      </c>
      <c r="W201" s="154" t="str">
        <f>IF(AND(OR($L201=1,$L201=2,$L201=3,$L201="V",),Dép_Arr!$D100=""),'10ème'!$D100,Dép_Arr!$D100)</f>
        <v/>
      </c>
      <c r="Y201" s="128"/>
      <c r="Z201" s="128"/>
      <c r="AA201" s="128"/>
      <c r="AB201" s="128"/>
      <c r="AC201" s="128"/>
      <c r="AD201" s="128"/>
      <c r="AE201" s="128"/>
      <c r="AF201" s="128"/>
      <c r="AG201" s="128"/>
      <c r="AH201" s="128"/>
      <c r="AJ201" s="128"/>
      <c r="AK201" s="128"/>
      <c r="AL201" s="128"/>
      <c r="AM201" s="128"/>
      <c r="AN201" s="128"/>
      <c r="AO201" s="128"/>
      <c r="AP201" s="128"/>
      <c r="AQ201" s="128"/>
      <c r="AR201" s="128"/>
      <c r="AS201" s="128"/>
      <c r="AU201" s="128"/>
      <c r="AV201" s="128"/>
      <c r="AW201" s="128"/>
      <c r="AX201" s="128"/>
      <c r="AY201" s="128"/>
      <c r="AZ201" s="128"/>
      <c r="BA201" s="128"/>
      <c r="BB201" s="128"/>
      <c r="BC201" s="128"/>
      <c r="BD201" s="128"/>
      <c r="BE201" s="128"/>
    </row>
    <row r="202" spans="11:57" x14ac:dyDescent="0.2">
      <c r="K202" s="8" t="str">
        <f>IF(Engagés!A101="","",Engagés!A101)</f>
        <v/>
      </c>
      <c r="L202" s="162" t="str">
        <f>IF(Engagés!D101="","",Engagés!D101)</f>
        <v/>
      </c>
      <c r="M202" s="154" t="str">
        <f>'1ér_Tour'!D101</f>
        <v/>
      </c>
      <c r="N202" s="154" t="str">
        <f>IF(AND(OR($L202=1,$L202=2,$L202=3,$L202="V",),'2ème'!D101=""),'1ér_Tour'!$D101,'2ème'!$D101)</f>
        <v/>
      </c>
      <c r="O202" s="154" t="str">
        <f>IF(AND(OR($L202=1,$L202=2,$L202=3,$L202="V",),'3ème'!$D101=""),'2ème'!$D101,'3ème'!$D101)</f>
        <v/>
      </c>
      <c r="P202" s="154" t="str">
        <f>IF(AND(OR($L202=1,$L202=2,$L202=3,$L202="V",),'4ème'!$D101=""),'3ème'!$D101,'4ème'!$D101)</f>
        <v/>
      </c>
      <c r="Q202" s="154" t="str">
        <f>IF(AND(OR($L202=1,$L202=2,$L202=3,$L202="V",),'5ème'!$D101=""),'4ème'!$D101,'5ème'!$D101)</f>
        <v/>
      </c>
      <c r="R202" s="154" t="str">
        <f>IF(AND(OR($L202=1,$L202=2,$L202=3,$L202="V",),'6ème'!$D101=""),'5ème'!$D101,'6ème'!$D101)</f>
        <v/>
      </c>
      <c r="S202" s="154" t="str">
        <f>IF(AND(OR($L202=1,$L202=2,$L202=3,$L202="V",),'7ème'!$D101=""),'6ème'!$D101,'7ème'!$D101)</f>
        <v/>
      </c>
      <c r="T202" s="154" t="str">
        <f>IF(AND(OR($L202=1,$L202=2,$L202=3,$L202="V",),'8ème'!$D101=""),'7ème'!$D101,'8ème'!$D101)</f>
        <v/>
      </c>
      <c r="U202" s="154" t="str">
        <f>IF(AND(OR($L202=1,$L202=2,$L202=3,$L202="V",),'9ème'!$D101=""),'8ème'!$D101,'9ème'!$D101)</f>
        <v/>
      </c>
      <c r="V202" s="154" t="str">
        <f>IF(AND(OR($L202=1,$L202=2,$L202=3,$L202="V",),'9ème'!$D101=""),'9ème'!$D101,'10ème'!$D101)</f>
        <v/>
      </c>
      <c r="W202" s="154" t="str">
        <f>IF(AND(OR($L202=1,$L202=2,$L202=3,$L202="V",),Dép_Arr!$D101=""),'10ème'!$D101,Dép_Arr!$D101)</f>
        <v/>
      </c>
      <c r="Y202" s="128"/>
      <c r="Z202" s="128"/>
      <c r="AA202" s="128"/>
      <c r="AB202" s="128"/>
      <c r="AC202" s="128"/>
      <c r="AD202" s="128"/>
      <c r="AE202" s="128"/>
      <c r="AF202" s="128"/>
      <c r="AG202" s="128"/>
      <c r="AH202" s="128"/>
      <c r="AJ202" s="128"/>
      <c r="AK202" s="128"/>
      <c r="AL202" s="128"/>
      <c r="AM202" s="128"/>
      <c r="AN202" s="128"/>
      <c r="AO202" s="128"/>
      <c r="AP202" s="128"/>
      <c r="AQ202" s="128"/>
      <c r="AR202" s="128"/>
      <c r="AS202" s="128"/>
      <c r="AU202" s="128"/>
      <c r="AV202" s="128"/>
      <c r="AW202" s="128"/>
      <c r="AX202" s="128"/>
      <c r="AY202" s="128"/>
      <c r="AZ202" s="128"/>
      <c r="BA202" s="128"/>
      <c r="BB202" s="128"/>
      <c r="BC202" s="128"/>
      <c r="BD202" s="128"/>
      <c r="BE202" s="128"/>
    </row>
    <row r="203" spans="11:57" x14ac:dyDescent="0.2">
      <c r="K203" s="8" t="str">
        <f>IF(Engagés!A102="","",Engagés!A102)</f>
        <v/>
      </c>
      <c r="L203" s="162" t="str">
        <f>IF(Engagés!D102="","",Engagés!D102)</f>
        <v/>
      </c>
      <c r="M203" s="154" t="str">
        <f>'1ér_Tour'!D102</f>
        <v/>
      </c>
      <c r="N203" s="154" t="str">
        <f>IF(AND(OR($L203=1,$L203=2,$L203=3,$L203="V",),'2ème'!D102=""),'1ér_Tour'!$D102,'2ème'!$D102)</f>
        <v/>
      </c>
      <c r="O203" s="154" t="str">
        <f>IF(AND(OR($L203=1,$L203=2,$L203=3,$L203="V",),'3ème'!$D102=""),'2ème'!$D102,'3ème'!$D102)</f>
        <v/>
      </c>
      <c r="P203" s="154" t="str">
        <f>IF(AND(OR($L203=1,$L203=2,$L203=3,$L203="V",),'4ème'!$D102=""),'3ème'!$D102,'4ème'!$D102)</f>
        <v/>
      </c>
      <c r="Q203" s="154" t="str">
        <f>IF(AND(OR($L203=1,$L203=2,$L203=3,$L203="V",),'5ème'!$D102=""),'4ème'!$D102,'5ème'!$D102)</f>
        <v/>
      </c>
      <c r="R203" s="154" t="str">
        <f>IF(AND(OR($L203=1,$L203=2,$L203=3,$L203="V",),'6ème'!$D102=""),'5ème'!$D102,'6ème'!$D102)</f>
        <v/>
      </c>
      <c r="S203" s="154" t="str">
        <f>IF(AND(OR($L203=1,$L203=2,$L203=3,$L203="V",),'7ème'!$D102=""),'6ème'!$D102,'7ème'!$D102)</f>
        <v/>
      </c>
      <c r="T203" s="154" t="str">
        <f>IF(AND(OR($L203=1,$L203=2,$L203=3,$L203="V",),'8ème'!$D102=""),'7ème'!$D102,'8ème'!$D102)</f>
        <v/>
      </c>
      <c r="U203" s="154" t="str">
        <f>IF(AND(OR($L203=1,$L203=2,$L203=3,$L203="V",),'9ème'!$D102=""),'8ème'!$D102,'9ème'!$D102)</f>
        <v/>
      </c>
      <c r="V203" s="154" t="str">
        <f>IF(AND(OR($L203=1,$L203=2,$L203=3,$L203="V",),'9ème'!$D102=""),'9ème'!$D102,'10ème'!$D102)</f>
        <v/>
      </c>
      <c r="W203" s="154" t="str">
        <f>IF(AND(OR($L203=1,$L203=2,$L203=3,$L203="V",),Dép_Arr!$D102=""),'10ème'!$D102,Dép_Arr!$D102)</f>
        <v/>
      </c>
      <c r="Y203" s="128"/>
      <c r="Z203" s="128"/>
      <c r="AA203" s="128"/>
      <c r="AB203" s="128"/>
      <c r="AC203" s="128"/>
      <c r="AD203" s="128"/>
      <c r="AE203" s="128"/>
      <c r="AF203" s="128"/>
      <c r="AG203" s="128"/>
      <c r="AH203" s="128"/>
      <c r="AJ203" s="128"/>
      <c r="AK203" s="128"/>
      <c r="AL203" s="128"/>
      <c r="AM203" s="128"/>
      <c r="AN203" s="128"/>
      <c r="AO203" s="128"/>
      <c r="AP203" s="128"/>
      <c r="AQ203" s="128"/>
      <c r="AR203" s="128"/>
      <c r="AS203" s="128"/>
      <c r="AU203" s="128"/>
      <c r="AV203" s="128"/>
      <c r="AW203" s="128"/>
      <c r="AX203" s="128"/>
      <c r="AY203" s="128"/>
      <c r="AZ203" s="128"/>
      <c r="BA203" s="128"/>
      <c r="BB203" s="128"/>
      <c r="BC203" s="128"/>
      <c r="BD203" s="128"/>
      <c r="BE203" s="128"/>
    </row>
    <row r="204" spans="11:57" x14ac:dyDescent="0.2">
      <c r="K204" s="8" t="str">
        <f>IF(Engagés!A103="","",Engagés!A103)</f>
        <v/>
      </c>
      <c r="L204" s="162" t="str">
        <f>IF(Engagés!D103="","",Engagés!D103)</f>
        <v/>
      </c>
      <c r="M204" s="154" t="str">
        <f>'1ér_Tour'!D103</f>
        <v/>
      </c>
      <c r="N204" s="154" t="str">
        <f>IF(AND(OR($L204=1,$L204=2,$L204=3,$L204="V",),'2ème'!D103=""),'1ér_Tour'!$D103,'2ème'!$D103)</f>
        <v/>
      </c>
      <c r="O204" s="154" t="str">
        <f>IF(AND(OR($L204=1,$L204=2,$L204=3,$L204="V",),'3ème'!$D103=""),'2ème'!$D103,'3ème'!$D103)</f>
        <v/>
      </c>
      <c r="P204" s="154" t="str">
        <f>IF(AND(OR($L204=1,$L204=2,$L204=3,$L204="V",),'4ème'!$D103=""),'3ème'!$D103,'4ème'!$D103)</f>
        <v/>
      </c>
      <c r="Q204" s="154" t="str">
        <f>IF(AND(OR($L204=1,$L204=2,$L204=3,$L204="V",),'5ème'!$D103=""),'4ème'!$D103,'5ème'!$D103)</f>
        <v/>
      </c>
      <c r="R204" s="154" t="str">
        <f>IF(AND(OR($L204=1,$L204=2,$L204=3,$L204="V",),'6ème'!$D103=""),'5ème'!$D103,'6ème'!$D103)</f>
        <v/>
      </c>
      <c r="S204" s="154" t="str">
        <f>IF(AND(OR($L204=1,$L204=2,$L204=3,$L204="V",),'7ème'!$D103=""),'6ème'!$D103,'7ème'!$D103)</f>
        <v/>
      </c>
      <c r="T204" s="154" t="str">
        <f>IF(AND(OR($L204=1,$L204=2,$L204=3,$L204="V",),'8ème'!$D103=""),'7ème'!$D103,'8ème'!$D103)</f>
        <v/>
      </c>
      <c r="U204" s="154" t="str">
        <f>IF(AND(OR($L204=1,$L204=2,$L204=3,$L204="V",),'9ème'!$D103=""),'8ème'!$D103,'9ème'!$D103)</f>
        <v/>
      </c>
      <c r="V204" s="154" t="str">
        <f>IF(AND(OR($L204=1,$L204=2,$L204=3,$L204="V",),'9ème'!$D103=""),'9ème'!$D103,'10ème'!$D103)</f>
        <v/>
      </c>
      <c r="W204" s="154" t="str">
        <f>IF(AND(OR($L204=1,$L204=2,$L204=3,$L204="V",),Dép_Arr!$D103=""),'10ème'!$D103,Dép_Arr!$D103)</f>
        <v/>
      </c>
      <c r="Y204" s="128"/>
      <c r="Z204" s="128"/>
      <c r="AA204" s="128"/>
      <c r="AB204" s="128"/>
      <c r="AC204" s="128"/>
      <c r="AD204" s="128"/>
      <c r="AE204" s="128"/>
      <c r="AF204" s="128"/>
      <c r="AG204" s="128"/>
      <c r="AH204" s="128"/>
      <c r="AJ204" s="128"/>
      <c r="AK204" s="128"/>
      <c r="AL204" s="128"/>
      <c r="AM204" s="128"/>
      <c r="AN204" s="128"/>
      <c r="AO204" s="128"/>
      <c r="AP204" s="128"/>
      <c r="AQ204" s="128"/>
      <c r="AR204" s="128"/>
      <c r="AS204" s="128"/>
      <c r="AU204" s="128"/>
      <c r="AV204" s="128"/>
      <c r="AW204" s="128"/>
      <c r="AX204" s="128"/>
      <c r="AY204" s="128"/>
      <c r="AZ204" s="128"/>
      <c r="BA204" s="128"/>
      <c r="BB204" s="128"/>
      <c r="BC204" s="128"/>
      <c r="BD204" s="128"/>
      <c r="BE204" s="128"/>
    </row>
  </sheetData>
  <mergeCells count="5">
    <mergeCell ref="AU1:BE2"/>
    <mergeCell ref="F2:F3"/>
    <mergeCell ref="Y1:AH2"/>
    <mergeCell ref="AJ1:AS2"/>
    <mergeCell ref="M1:V2"/>
  </mergeCells>
  <conditionalFormatting sqref="I4:I103">
    <cfRule type="cellIs" dxfId="4" priority="284" operator="equal">
      <formula>$K$3</formula>
    </cfRule>
    <cfRule type="cellIs" dxfId="3" priority="285" operator="equal">
      <formula>$H$3</formula>
    </cfRule>
    <cfRule type="cellIs" dxfId="2" priority="286" operator="equal">
      <formula>$J$3</formula>
    </cfRule>
  </conditionalFormatting>
  <conditionalFormatting sqref="I4:I103">
    <cfRule type="cellIs" dxfId="1" priority="287" operator="equal">
      <formula>$I$3</formula>
    </cfRule>
  </conditionalFormatting>
  <conditionalFormatting sqref="I5:I103">
    <cfRule type="cellIs" dxfId="0" priority="288" operator="equal">
      <formula>$I$3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Accueil</vt:lpstr>
      <vt:lpstr>Engagés</vt:lpstr>
      <vt:lpstr>Dép_Arr</vt:lpstr>
      <vt:lpstr>1ér_Tour</vt:lpstr>
      <vt:lpstr>2ème</vt:lpstr>
      <vt:lpstr>3ème</vt:lpstr>
      <vt:lpstr>4ème</vt:lpstr>
      <vt:lpstr>5ème</vt:lpstr>
      <vt:lpstr>6ème</vt:lpstr>
      <vt:lpstr>7ème</vt:lpstr>
      <vt:lpstr>8ème</vt:lpstr>
      <vt:lpstr>9ème</vt:lpstr>
      <vt:lpstr>10ème</vt:lpstr>
      <vt:lpstr>Récap</vt:lpstr>
      <vt:lpstr>Abandon_s</vt:lpstr>
      <vt:lpstr>CAT</vt:lpstr>
      <vt:lpstr>Class_Géné</vt:lpstr>
      <vt:lpstr>Class_par__Catégorie</vt:lpstr>
      <vt:lpstr>Ecart_1er</vt:lpstr>
      <vt:lpstr>Engagés</vt:lpstr>
      <vt:lpstr>N°_DOS</vt:lpstr>
      <vt:lpstr>Nb_Tour_s__par_Coureur</vt:lpstr>
      <vt:lpstr>NOM</vt:lpstr>
      <vt:lpstr>PRENOM</vt:lpstr>
      <vt:lpstr>Temps</vt:lpstr>
      <vt:lpstr>Temps__chrono</vt:lpstr>
      <vt:lpstr>Δ_Nb_tours</vt:lpstr>
    </vt:vector>
  </TitlesOfParts>
  <Company>meudon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Bernard SCHÄFER</cp:lastModifiedBy>
  <cp:lastPrinted>2018-03-28T12:37:00Z</cp:lastPrinted>
  <dcterms:created xsi:type="dcterms:W3CDTF">2008-03-29T11:17:54Z</dcterms:created>
  <dcterms:modified xsi:type="dcterms:W3CDTF">2018-04-08T16:35:48Z</dcterms:modified>
</cp:coreProperties>
</file>